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mo\OneDrive\Documents\OfftheCharts\Clients\SMS Energy-engineering\"/>
    </mc:Choice>
  </mc:AlternateContent>
  <xr:revisionPtr revIDLastSave="0" documentId="13_ncr:1_{84327C6D-8E77-4A4A-8575-7B64795D3852}" xr6:coauthVersionLast="47" xr6:coauthVersionMax="47" xr10:uidLastSave="{00000000-0000-0000-0000-000000000000}"/>
  <bookViews>
    <workbookView xWindow="-120" yWindow="-120" windowWidth="29040" windowHeight="15840" xr2:uid="{B1174FCF-5B3E-443A-B737-A07281EC4916}"/>
  </bookViews>
  <sheets>
    <sheet name="Master3" sheetId="1" r:id="rId1"/>
    <sheet name="Start Dates" sheetId="14" r:id="rId2"/>
    <sheet name="Merge1" sheetId="16" r:id="rId3"/>
  </sheets>
  <definedNames>
    <definedName name="_xlnm._FilterDatabase" localSheetId="0" hidden="1">Master3!$A$10:$BR$14</definedName>
    <definedName name="Calibration">#REF!</definedName>
    <definedName name="Date_1.0">Master3!$F$2</definedName>
    <definedName name="Date_1.1">Master3!$A$1</definedName>
    <definedName name="Date_1.2">Master3!$A$2</definedName>
    <definedName name="Date_1.3">Master3!$A$3</definedName>
    <definedName name="Date_1.4">Master3!$A$4</definedName>
    <definedName name="Date_1.7">Master3!$B$11</definedName>
    <definedName name="ExternalData_1" localSheetId="1" hidden="1">'Start Dates'!$BU$2:$BU$3</definedName>
    <definedName name="ExternalData_2" localSheetId="1" hidden="1">'Start Dates'!$BV$2:$BV$3</definedName>
    <definedName name="ExternalData_3" localSheetId="1" hidden="1">'Start Dates'!$BW$2:$BW$3</definedName>
    <definedName name="ExternalData_4" localSheetId="1" hidden="1">'Start Dates'!$BX$2:$BX$3</definedName>
    <definedName name="ExternalData_5" localSheetId="1" hidden="1">'Start Dates'!$BZ$2:$BZ$525</definedName>
    <definedName name="ExternalData_6" localSheetId="2" hidden="1">Merge1!$A$1:$BA$524</definedName>
    <definedName name="Extra_1.0">Master3!$AK$2</definedName>
    <definedName name="Extra_1.7">Master3!$AK$11:$AK$1048576</definedName>
    <definedName name="Extra_2.0">Master3!$BS$2</definedName>
    <definedName name="Extra_2.7">Master3!$BS$11:$BS$1048576</definedName>
    <definedName name="Extra_3.0">Master3!$BT$2</definedName>
    <definedName name="Extra_3.7">Master3!$BT$11:$BT$1048576</definedName>
    <definedName name="Extra_4.0">Master3!$BU$2</definedName>
    <definedName name="Extra_4.7">Master3!$BU$11:$BU$1048576</definedName>
    <definedName name="Extra_5.0">Master3!$BV$2</definedName>
    <definedName name="Extra_5.7">Master3!$BV$11:$BV$1048576</definedName>
    <definedName name="FlagR1">Master3!$AZ$12</definedName>
    <definedName name="FlagR2">Master3!$BC$12</definedName>
    <definedName name="FlagR3">Master3!$BF$12</definedName>
    <definedName name="folname">Master3!$I$1</definedName>
    <definedName name="folname2">Master3!$J$1</definedName>
    <definedName name="folname3">Master3!$BT$1</definedName>
    <definedName name="folname4">Master3!$BU$1</definedName>
    <definedName name="Fueltest">OFFSET(Master3!#REF!, 0, 0, COUNTA(Master3!$AZ:$AZ), 1)</definedName>
    <definedName name="MBTU_1.0">Master3!$W$2</definedName>
    <definedName name="MBTU_1.7">Master3!$W$11:$W$1048576</definedName>
    <definedName name="MBTU_10.0">Master3!$AF$2</definedName>
    <definedName name="MBTU_10.7">Master3!$AF$11:$AF$1048576</definedName>
    <definedName name="MBTU_11.0">Master3!$AG$2</definedName>
    <definedName name="MBTU_11.7">Master3!$AG$11:$AG$1048576</definedName>
    <definedName name="MBTU_12.0">Master3!$AH$2</definedName>
    <definedName name="MBTU_12.7">Master3!$AH$11:$AH$1048576</definedName>
    <definedName name="MBTU_13.0">Master3!$AI$2</definedName>
    <definedName name="MBTU_13.7">Master3!$AI$11:$AI$1048576</definedName>
    <definedName name="MBTU_14.0">Master3!$AJ$2</definedName>
    <definedName name="MBTU_14.7">Master3!$AJ$11:$AJ$1048576</definedName>
    <definedName name="MBTU_15.0">Master3!$V$2</definedName>
    <definedName name="MBTU_15.7">Master3!$V$11:$V$1048576</definedName>
    <definedName name="MBTU_2.0">Master3!$X$2</definedName>
    <definedName name="MBTU_2.7">Master3!$X$11:$X$1048576</definedName>
    <definedName name="MBTU_3.0">Master3!$Y$2</definedName>
    <definedName name="MBTU_3.7">Master3!$Y$11:$Y$1048576</definedName>
    <definedName name="MBTU_4.0">Master3!$Z$2</definedName>
    <definedName name="MBTU_4.7">Master3!$Z$11:$Z$1048576</definedName>
    <definedName name="MBTU_5.0">Master3!$AA$2</definedName>
    <definedName name="MBTU_5.7">Master3!$AA$11:$AA$1048576</definedName>
    <definedName name="MBTU_6.0">Master3!$AB$2</definedName>
    <definedName name="MBTU_6.7">Master3!$AB$11:$AB$1048576</definedName>
    <definedName name="MBTU_7.0">Master3!$AC$2</definedName>
    <definedName name="MBTU_7.7">Master3!$AC$11:$AC$1048576</definedName>
    <definedName name="MBTU_8.0">Master3!$AD$2</definedName>
    <definedName name="MBTU_8.7">Master3!$AD$11:$AD$1048576</definedName>
    <definedName name="MBTU_9.0">Master3!$AE$2</definedName>
    <definedName name="MBTU_9.7">Master3!$AE$11:$AE$1048576</definedName>
    <definedName name="MLP">Master3!$B$7</definedName>
    <definedName name="MLP_1">Master3!$E$7</definedName>
    <definedName name="Power_1.0">Master3!$H$2</definedName>
    <definedName name="Power_1.1">Master3!$H$4</definedName>
    <definedName name="Power_1.2">Master3!$H$5</definedName>
    <definedName name="Power_1.3">Master3!$H$11:$H$1048576</definedName>
    <definedName name="Power_1.7">Master3!$H$11</definedName>
    <definedName name="Power_2.0">Master3!$I$2</definedName>
    <definedName name="Power_2.1">Master3!$I$4</definedName>
    <definedName name="Power_2.2">Master3!$I$5</definedName>
    <definedName name="Power_2.3">Master3!$I$11:$I$1048576</definedName>
    <definedName name="Power_2.7">Master3!$I$11</definedName>
    <definedName name="Power_3.0">Master3!$J$2</definedName>
    <definedName name="Power_3.1">Master3!$J$4</definedName>
    <definedName name="Power_3.2">Master3!$J$5</definedName>
    <definedName name="Power_3.3">Master3!$J$11:$J$1048576</definedName>
    <definedName name="Power_3.7">Master3!$J$11</definedName>
    <definedName name="Power_4.0">Master3!$K$2</definedName>
    <definedName name="Power_4.1">Master3!$K$4</definedName>
    <definedName name="Power_4.2">Master3!$K$5</definedName>
    <definedName name="Power_4.3">Master3!$K$11:$K$1048576</definedName>
    <definedName name="Power_4.7">Master3!$K$11</definedName>
    <definedName name="Power_5.0">Master3!$L$2</definedName>
    <definedName name="Power_5.1">Master3!$L$4</definedName>
    <definedName name="Power_5.2">Master3!$L$5</definedName>
    <definedName name="Power_5.3">Master3!$L$11:$L$1048576</definedName>
    <definedName name="Power_5.7">Master3!$L$11</definedName>
    <definedName name="Power_6.0">Master3!$M$2</definedName>
    <definedName name="Power_6.1">Master3!$M$4</definedName>
    <definedName name="Power_6.2">Master3!$M$5</definedName>
    <definedName name="Power_6.3">Master3!$M$11:$M$1048576</definedName>
    <definedName name="Power_6.7">Master3!$M$11</definedName>
    <definedName name="Power_7.0">Master3!$N$2</definedName>
    <definedName name="Power_7.1">Master3!$N$4</definedName>
    <definedName name="Power_7.2">Master3!$N$5</definedName>
    <definedName name="Power_7.3">Master3!$N$11:$N$1048576</definedName>
    <definedName name="Power_7.7">Master3!$N$11</definedName>
    <definedName name="Ramp">Master3!$B$6</definedName>
    <definedName name="Ramp1">Master3!$E$6</definedName>
    <definedName name="Sequence_1.0">Master3!$G$3</definedName>
    <definedName name="Sequence_1.1">#REF!</definedName>
    <definedName name="Sequence_2.0">Master3!$G$4</definedName>
    <definedName name="Sequence_2.1">#REF!</definedName>
    <definedName name="Sequence_3.0">Master3!$A$11:$A$1048576</definedName>
    <definedName name="Start">Master3!$B$5</definedName>
    <definedName name="Start_1">#REF!</definedName>
    <definedName name="Start_2">#REF!</definedName>
    <definedName name="Start_3">#REF!</definedName>
    <definedName name="Start_4">#REF!</definedName>
    <definedName name="Start1">Master3!$E$5</definedName>
    <definedName name="Temp_1.0">Master3!$O$2</definedName>
    <definedName name="Temp_1.1">Master3!$O$4</definedName>
    <definedName name="Temp_1.2">Master3!$O$5</definedName>
    <definedName name="Temp_1.3">Master3!$O$11:$O$1048576</definedName>
    <definedName name="Temp_1.7">Master3!$O$11</definedName>
    <definedName name="Temp_2.0">Master3!$P$2</definedName>
    <definedName name="Temp_2.1">Master3!$P$4</definedName>
    <definedName name="Temp_2.2">Master3!$P$5</definedName>
    <definedName name="Temp_2.3">Master3!$P$11:$P$1048576</definedName>
    <definedName name="Temp_2.7">Master3!$P$11</definedName>
    <definedName name="Temp_3.0">Master3!$Q$2</definedName>
    <definedName name="Temp_3.1">Master3!$Q$4</definedName>
    <definedName name="Temp_3.2">Master3!$Q$5</definedName>
    <definedName name="Temp_3.3">Master3!$Q$11:$Q$1048576</definedName>
    <definedName name="Temp_3.7">Master3!$Q$11</definedName>
    <definedName name="Temp_4.0">Master3!$R$2</definedName>
    <definedName name="Temp_4.1">Master3!$R$4</definedName>
    <definedName name="Temp_4.2">Master3!$R$5</definedName>
    <definedName name="Temp_4.7">Master3!$R$11:$R$1048576</definedName>
    <definedName name="Vac_1.0">Master3!$S$2</definedName>
    <definedName name="Vac_1.7">Master3!$S$11:$S$1048576</definedName>
    <definedName name="Vac_2.0">Master3!$T$2</definedName>
    <definedName name="Vac_2.7">Master3!$T$11:$T$1048576</definedName>
    <definedName name="Vac_3.0">Master3!$U$2</definedName>
    <definedName name="Vac_3.7">Master3!$U$11:$U$1048576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4" l="1" a="1"/>
  <c r="B3" i="14" s="1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B2" i="16"/>
  <c r="D2" i="16" s="1"/>
  <c r="B3" i="16"/>
  <c r="B4" i="16"/>
  <c r="D4" i="16" s="1"/>
  <c r="B5" i="16"/>
  <c r="D5" i="16" s="1"/>
  <c r="B6" i="16"/>
  <c r="B7" i="16"/>
  <c r="B8" i="16"/>
  <c r="D8" i="16" s="1"/>
  <c r="B9" i="16"/>
  <c r="B10" i="16"/>
  <c r="D10" i="16" s="1"/>
  <c r="B11" i="16"/>
  <c r="B12" i="16"/>
  <c r="D12" i="16" s="1"/>
  <c r="B13" i="16"/>
  <c r="D13" i="16" s="1"/>
  <c r="B14" i="16"/>
  <c r="B15" i="16"/>
  <c r="D15" i="16" s="1"/>
  <c r="B16" i="16"/>
  <c r="D16" i="16" s="1"/>
  <c r="B17" i="16"/>
  <c r="D17" i="16" s="1"/>
  <c r="B18" i="16"/>
  <c r="D18" i="16" s="1"/>
  <c r="B19" i="16"/>
  <c r="B20" i="16"/>
  <c r="D20" i="16" s="1"/>
  <c r="B21" i="16"/>
  <c r="B22" i="16"/>
  <c r="B23" i="16"/>
  <c r="B24" i="16"/>
  <c r="D24" i="16" s="1"/>
  <c r="B25" i="16"/>
  <c r="B26" i="16"/>
  <c r="D26" i="16" s="1"/>
  <c r="B27" i="16"/>
  <c r="D27" i="16" s="1"/>
  <c r="B28" i="16"/>
  <c r="D28" i="16" s="1"/>
  <c r="B29" i="16"/>
  <c r="D29" i="16" s="1"/>
  <c r="B30" i="16"/>
  <c r="D30" i="16" s="1"/>
  <c r="B31" i="16"/>
  <c r="B32" i="16"/>
  <c r="D32" i="16" s="1"/>
  <c r="B33" i="16"/>
  <c r="D33" i="16" s="1"/>
  <c r="B34" i="16"/>
  <c r="D34" i="16" s="1"/>
  <c r="B35" i="16"/>
  <c r="D35" i="16" s="1"/>
  <c r="B36" i="16"/>
  <c r="D36" i="16" s="1"/>
  <c r="B37" i="16"/>
  <c r="D37" i="16" s="1"/>
  <c r="B38" i="16"/>
  <c r="B39" i="16"/>
  <c r="B40" i="16"/>
  <c r="D40" i="16" s="1"/>
  <c r="B41" i="16"/>
  <c r="D41" i="16" s="1"/>
  <c r="B42" i="16"/>
  <c r="D42" i="16" s="1"/>
  <c r="B43" i="16"/>
  <c r="D43" i="16" s="1"/>
  <c r="B44" i="16"/>
  <c r="D44" i="16" s="1"/>
  <c r="B45" i="16"/>
  <c r="B46" i="16"/>
  <c r="D46" i="16" s="1"/>
  <c r="B47" i="16"/>
  <c r="B48" i="16"/>
  <c r="D48" i="16" s="1"/>
  <c r="B49" i="16"/>
  <c r="D49" i="16" s="1"/>
  <c r="B50" i="16"/>
  <c r="D50" i="16" s="1"/>
  <c r="B51" i="16"/>
  <c r="D51" i="16" s="1"/>
  <c r="B52" i="16"/>
  <c r="D52" i="16" s="1"/>
  <c r="B53" i="16"/>
  <c r="B54" i="16"/>
  <c r="D54" i="16" s="1"/>
  <c r="B55" i="16"/>
  <c r="B56" i="16"/>
  <c r="D56" i="16" s="1"/>
  <c r="B57" i="16"/>
  <c r="D57" i="16" s="1"/>
  <c r="B58" i="16"/>
  <c r="D58" i="16" s="1"/>
  <c r="B59" i="16"/>
  <c r="D59" i="16" s="1"/>
  <c r="B60" i="16"/>
  <c r="D60" i="16" s="1"/>
  <c r="B61" i="16"/>
  <c r="B62" i="16"/>
  <c r="B63" i="16"/>
  <c r="B64" i="16"/>
  <c r="D64" i="16" s="1"/>
  <c r="B65" i="16"/>
  <c r="D65" i="16" s="1"/>
  <c r="B66" i="16"/>
  <c r="D66" i="16" s="1"/>
  <c r="B67" i="16"/>
  <c r="D67" i="16" s="1"/>
  <c r="B68" i="16"/>
  <c r="D68" i="16" s="1"/>
  <c r="B69" i="16"/>
  <c r="D69" i="16" s="1"/>
  <c r="B70" i="16"/>
  <c r="D70" i="16" s="1"/>
  <c r="B71" i="16"/>
  <c r="B72" i="16"/>
  <c r="D72" i="16" s="1"/>
  <c r="B73" i="16"/>
  <c r="D73" i="16" s="1"/>
  <c r="B74" i="16"/>
  <c r="D74" i="16" s="1"/>
  <c r="B75" i="16"/>
  <c r="D75" i="16" s="1"/>
  <c r="B76" i="16"/>
  <c r="D76" i="16" s="1"/>
  <c r="B77" i="16"/>
  <c r="B78" i="16"/>
  <c r="B79" i="16"/>
  <c r="B80" i="16"/>
  <c r="D80" i="16" s="1"/>
  <c r="B81" i="16"/>
  <c r="D81" i="16" s="1"/>
  <c r="B82" i="16"/>
  <c r="D82" i="16" s="1"/>
  <c r="B83" i="16"/>
  <c r="D83" i="16" s="1"/>
  <c r="B84" i="16"/>
  <c r="D84" i="16" s="1"/>
  <c r="B85" i="16"/>
  <c r="B86" i="16"/>
  <c r="B87" i="16"/>
  <c r="B88" i="16"/>
  <c r="D88" i="16" s="1"/>
  <c r="B89" i="16"/>
  <c r="D89" i="16" s="1"/>
  <c r="B90" i="16"/>
  <c r="D90" i="16" s="1"/>
  <c r="B91" i="16"/>
  <c r="D91" i="16" s="1"/>
  <c r="B92" i="16"/>
  <c r="D92" i="16" s="1"/>
  <c r="B93" i="16"/>
  <c r="D93" i="16" s="1"/>
  <c r="B94" i="16"/>
  <c r="D94" i="16" s="1"/>
  <c r="B95" i="16"/>
  <c r="B96" i="16"/>
  <c r="D96" i="16" s="1"/>
  <c r="B97" i="16"/>
  <c r="D97" i="16" s="1"/>
  <c r="B98" i="16"/>
  <c r="D98" i="16" s="1"/>
  <c r="B99" i="16"/>
  <c r="D99" i="16" s="1"/>
  <c r="B100" i="16"/>
  <c r="D100" i="16" s="1"/>
  <c r="B101" i="16"/>
  <c r="B102" i="16"/>
  <c r="D102" i="16" s="1"/>
  <c r="B103" i="16"/>
  <c r="B104" i="16"/>
  <c r="D104" i="16" s="1"/>
  <c r="B105" i="16"/>
  <c r="D105" i="16" s="1"/>
  <c r="B106" i="16"/>
  <c r="D106" i="16" s="1"/>
  <c r="B107" i="16"/>
  <c r="D107" i="16" s="1"/>
  <c r="B108" i="16"/>
  <c r="D108" i="16" s="1"/>
  <c r="B109" i="16"/>
  <c r="B110" i="16"/>
  <c r="D110" i="16" s="1"/>
  <c r="B111" i="16"/>
  <c r="D111" i="16" s="1"/>
  <c r="B112" i="16"/>
  <c r="D112" i="16" s="1"/>
  <c r="B113" i="16"/>
  <c r="D113" i="16" s="1"/>
  <c r="B114" i="16"/>
  <c r="D114" i="16" s="1"/>
  <c r="B115" i="16"/>
  <c r="D115" i="16" s="1"/>
  <c r="B116" i="16"/>
  <c r="D116" i="16" s="1"/>
  <c r="B117" i="16"/>
  <c r="B118" i="16"/>
  <c r="D118" i="16" s="1"/>
  <c r="B119" i="16"/>
  <c r="B120" i="16"/>
  <c r="D120" i="16" s="1"/>
  <c r="B121" i="16"/>
  <c r="D121" i="16" s="1"/>
  <c r="B122" i="16"/>
  <c r="D122" i="16" s="1"/>
  <c r="B123" i="16"/>
  <c r="D123" i="16" s="1"/>
  <c r="B124" i="16"/>
  <c r="D124" i="16" s="1"/>
  <c r="B125" i="16"/>
  <c r="B126" i="16"/>
  <c r="D126" i="16" s="1"/>
  <c r="B127" i="16"/>
  <c r="B128" i="16"/>
  <c r="D128" i="16" s="1"/>
  <c r="B129" i="16"/>
  <c r="D129" i="16" s="1"/>
  <c r="B130" i="16"/>
  <c r="D130" i="16" s="1"/>
  <c r="B131" i="16"/>
  <c r="D131" i="16" s="1"/>
  <c r="B132" i="16"/>
  <c r="D132" i="16" s="1"/>
  <c r="B133" i="16"/>
  <c r="D133" i="16" s="1"/>
  <c r="B134" i="16"/>
  <c r="D134" i="16" s="1"/>
  <c r="B135" i="16"/>
  <c r="B136" i="16"/>
  <c r="D136" i="16" s="1"/>
  <c r="B137" i="16"/>
  <c r="D137" i="16" s="1"/>
  <c r="B138" i="16"/>
  <c r="D138" i="16" s="1"/>
  <c r="B139" i="16"/>
  <c r="D139" i="16" s="1"/>
  <c r="B140" i="16"/>
  <c r="D140" i="16" s="1"/>
  <c r="B141" i="16"/>
  <c r="B142" i="16"/>
  <c r="B143" i="16"/>
  <c r="B144" i="16"/>
  <c r="D144" i="16" s="1"/>
  <c r="B145" i="16"/>
  <c r="D145" i="16" s="1"/>
  <c r="B146" i="16"/>
  <c r="D146" i="16" s="1"/>
  <c r="B147" i="16"/>
  <c r="B148" i="16"/>
  <c r="D148" i="16" s="1"/>
  <c r="B149" i="16"/>
  <c r="B150" i="16"/>
  <c r="D150" i="16" s="1"/>
  <c r="B151" i="16"/>
  <c r="D151" i="16" s="1"/>
  <c r="B152" i="16"/>
  <c r="D152" i="16" s="1"/>
  <c r="B153" i="16"/>
  <c r="D153" i="16" s="1"/>
  <c r="B154" i="16"/>
  <c r="D154" i="16" s="1"/>
  <c r="B155" i="16"/>
  <c r="D155" i="16" s="1"/>
  <c r="B156" i="16"/>
  <c r="D156" i="16" s="1"/>
  <c r="B157" i="16"/>
  <c r="B158" i="16"/>
  <c r="D158" i="16" s="1"/>
  <c r="B159" i="16"/>
  <c r="B160" i="16"/>
  <c r="D160" i="16" s="1"/>
  <c r="B161" i="16"/>
  <c r="D161" i="16" s="1"/>
  <c r="B162" i="16"/>
  <c r="D162" i="16" s="1"/>
  <c r="B163" i="16"/>
  <c r="D163" i="16" s="1"/>
  <c r="B164" i="16"/>
  <c r="D164" i="16" s="1"/>
  <c r="B165" i="16"/>
  <c r="B166" i="16"/>
  <c r="B167" i="16"/>
  <c r="B168" i="16"/>
  <c r="D168" i="16" s="1"/>
  <c r="B169" i="16"/>
  <c r="D169" i="16" s="1"/>
  <c r="B170" i="16"/>
  <c r="D170" i="16" s="1"/>
  <c r="B171" i="16"/>
  <c r="D171" i="16" s="1"/>
  <c r="B172" i="16"/>
  <c r="D172" i="16" s="1"/>
  <c r="B173" i="16"/>
  <c r="D173" i="16" s="1"/>
  <c r="B174" i="16"/>
  <c r="D174" i="16" s="1"/>
  <c r="B175" i="16"/>
  <c r="B176" i="16"/>
  <c r="D176" i="16" s="1"/>
  <c r="B177" i="16"/>
  <c r="D177" i="16" s="1"/>
  <c r="B178" i="16"/>
  <c r="D178" i="16" s="1"/>
  <c r="B179" i="16"/>
  <c r="D179" i="16" s="1"/>
  <c r="B180" i="16"/>
  <c r="D180" i="16" s="1"/>
  <c r="B181" i="16"/>
  <c r="B182" i="16"/>
  <c r="B183" i="16"/>
  <c r="B184" i="16"/>
  <c r="D184" i="16" s="1"/>
  <c r="B185" i="16"/>
  <c r="D185" i="16" s="1"/>
  <c r="B186" i="16"/>
  <c r="D186" i="16" s="1"/>
  <c r="B187" i="16"/>
  <c r="D187" i="16" s="1"/>
  <c r="B188" i="16"/>
  <c r="D188" i="16" s="1"/>
  <c r="B189" i="16"/>
  <c r="B190" i="16"/>
  <c r="D190" i="16" s="1"/>
  <c r="B191" i="16"/>
  <c r="B192" i="16"/>
  <c r="D192" i="16" s="1"/>
  <c r="B193" i="16"/>
  <c r="D193" i="16" s="1"/>
  <c r="B194" i="16"/>
  <c r="D194" i="16" s="1"/>
  <c r="B195" i="16"/>
  <c r="D195" i="16" s="1"/>
  <c r="B196" i="16"/>
  <c r="D196" i="16" s="1"/>
  <c r="B197" i="16"/>
  <c r="D197" i="16" s="1"/>
  <c r="B198" i="16"/>
  <c r="D198" i="16" s="1"/>
  <c r="B199" i="16"/>
  <c r="B200" i="16"/>
  <c r="D200" i="16" s="1"/>
  <c r="B201" i="16"/>
  <c r="D201" i="16" s="1"/>
  <c r="B202" i="16"/>
  <c r="D202" i="16" s="1"/>
  <c r="B203" i="16"/>
  <c r="D203" i="16" s="1"/>
  <c r="B204" i="16"/>
  <c r="D204" i="16" s="1"/>
  <c r="B205" i="16"/>
  <c r="B206" i="16"/>
  <c r="B207" i="16"/>
  <c r="B208" i="16"/>
  <c r="D208" i="16" s="1"/>
  <c r="B209" i="16"/>
  <c r="D209" i="16" s="1"/>
  <c r="B210" i="16"/>
  <c r="D210" i="16" s="1"/>
  <c r="B211" i="16"/>
  <c r="D211" i="16" s="1"/>
  <c r="B212" i="16"/>
  <c r="D212" i="16" s="1"/>
  <c r="B213" i="16"/>
  <c r="B214" i="16"/>
  <c r="D214" i="16" s="1"/>
  <c r="B215" i="16"/>
  <c r="D215" i="16" s="1"/>
  <c r="B216" i="16"/>
  <c r="D216" i="16" s="1"/>
  <c r="B217" i="16"/>
  <c r="D217" i="16" s="1"/>
  <c r="B218" i="16"/>
  <c r="D218" i="16" s="1"/>
  <c r="B219" i="16"/>
  <c r="D219" i="16" s="1"/>
  <c r="B220" i="16"/>
  <c r="D220" i="16" s="1"/>
  <c r="B221" i="16"/>
  <c r="B222" i="16"/>
  <c r="D222" i="16" s="1"/>
  <c r="B223" i="16"/>
  <c r="B224" i="16"/>
  <c r="D224" i="16" s="1"/>
  <c r="B225" i="16"/>
  <c r="D225" i="16" s="1"/>
  <c r="B226" i="16"/>
  <c r="D226" i="16" s="1"/>
  <c r="B227" i="16"/>
  <c r="D227" i="16" s="1"/>
  <c r="B228" i="16"/>
  <c r="D228" i="16" s="1"/>
  <c r="B229" i="16"/>
  <c r="B230" i="16"/>
  <c r="B231" i="16"/>
  <c r="B232" i="16"/>
  <c r="D232" i="16" s="1"/>
  <c r="B233" i="16"/>
  <c r="D233" i="16" s="1"/>
  <c r="B234" i="16"/>
  <c r="D234" i="16" s="1"/>
  <c r="B235" i="16"/>
  <c r="D235" i="16" s="1"/>
  <c r="B236" i="16"/>
  <c r="D236" i="16" s="1"/>
  <c r="B237" i="16"/>
  <c r="D237" i="16" s="1"/>
  <c r="B238" i="16"/>
  <c r="D238" i="16" s="1"/>
  <c r="B239" i="16"/>
  <c r="B240" i="16"/>
  <c r="D240" i="16" s="1"/>
  <c r="B241" i="16"/>
  <c r="D241" i="16" s="1"/>
  <c r="B242" i="16"/>
  <c r="D242" i="16" s="1"/>
  <c r="B243" i="16"/>
  <c r="D243" i="16" s="1"/>
  <c r="B244" i="16"/>
  <c r="D244" i="16" s="1"/>
  <c r="B245" i="16"/>
  <c r="B246" i="16"/>
  <c r="D246" i="16" s="1"/>
  <c r="B247" i="16"/>
  <c r="B248" i="16"/>
  <c r="D248" i="16" s="1"/>
  <c r="B249" i="16"/>
  <c r="D249" i="16" s="1"/>
  <c r="B250" i="16"/>
  <c r="D250" i="16" s="1"/>
  <c r="B251" i="16"/>
  <c r="D251" i="16" s="1"/>
  <c r="B252" i="16"/>
  <c r="D252" i="16" s="1"/>
  <c r="B253" i="16"/>
  <c r="B254" i="16"/>
  <c r="B255" i="16"/>
  <c r="B256" i="16"/>
  <c r="D256" i="16" s="1"/>
  <c r="B257" i="16"/>
  <c r="D257" i="16" s="1"/>
  <c r="B258" i="16"/>
  <c r="D258" i="16" s="1"/>
  <c r="B259" i="16"/>
  <c r="D259" i="16" s="1"/>
  <c r="B260" i="16"/>
  <c r="D260" i="16" s="1"/>
  <c r="B261" i="16"/>
  <c r="D261" i="16" s="1"/>
  <c r="B262" i="16"/>
  <c r="D262" i="16" s="1"/>
  <c r="B263" i="16"/>
  <c r="B264" i="16"/>
  <c r="D264" i="16" s="1"/>
  <c r="B265" i="16"/>
  <c r="D265" i="16" s="1"/>
  <c r="B266" i="16"/>
  <c r="D266" i="16" s="1"/>
  <c r="B267" i="16"/>
  <c r="D267" i="16" s="1"/>
  <c r="B268" i="16"/>
  <c r="D268" i="16" s="1"/>
  <c r="B269" i="16"/>
  <c r="B270" i="16"/>
  <c r="B271" i="16"/>
  <c r="B272" i="16"/>
  <c r="D272" i="16" s="1"/>
  <c r="B273" i="16"/>
  <c r="D273" i="16" s="1"/>
  <c r="B274" i="16"/>
  <c r="D274" i="16" s="1"/>
  <c r="B275" i="16"/>
  <c r="D275" i="16" s="1"/>
  <c r="B276" i="16"/>
  <c r="D276" i="16" s="1"/>
  <c r="B277" i="16"/>
  <c r="B278" i="16"/>
  <c r="D278" i="16" s="1"/>
  <c r="B279" i="16"/>
  <c r="D279" i="16" s="1"/>
  <c r="B280" i="16"/>
  <c r="D280" i="16" s="1"/>
  <c r="B281" i="16"/>
  <c r="D281" i="16" s="1"/>
  <c r="B282" i="16"/>
  <c r="D282" i="16" s="1"/>
  <c r="B283" i="16"/>
  <c r="D283" i="16" s="1"/>
  <c r="B284" i="16"/>
  <c r="D284" i="16" s="1"/>
  <c r="B285" i="16"/>
  <c r="B286" i="16"/>
  <c r="D286" i="16" s="1"/>
  <c r="B287" i="16"/>
  <c r="B288" i="16"/>
  <c r="D288" i="16" s="1"/>
  <c r="B289" i="16"/>
  <c r="D289" i="16" s="1"/>
  <c r="B290" i="16"/>
  <c r="D290" i="16" s="1"/>
  <c r="B291" i="16"/>
  <c r="D291" i="16" s="1"/>
  <c r="B292" i="16"/>
  <c r="D292" i="16" s="1"/>
  <c r="B293" i="16"/>
  <c r="B294" i="16"/>
  <c r="B295" i="16"/>
  <c r="B296" i="16"/>
  <c r="D296" i="16" s="1"/>
  <c r="B297" i="16"/>
  <c r="D297" i="16" s="1"/>
  <c r="B298" i="16"/>
  <c r="D298" i="16" s="1"/>
  <c r="B299" i="16"/>
  <c r="D299" i="16" s="1"/>
  <c r="B300" i="16"/>
  <c r="D300" i="16" s="1"/>
  <c r="B301" i="16"/>
  <c r="D301" i="16" s="1"/>
  <c r="B302" i="16"/>
  <c r="D302" i="16" s="1"/>
  <c r="B303" i="16"/>
  <c r="B304" i="16"/>
  <c r="D304" i="16" s="1"/>
  <c r="B305" i="16"/>
  <c r="D305" i="16" s="1"/>
  <c r="B306" i="16"/>
  <c r="D306" i="16" s="1"/>
  <c r="B307" i="16"/>
  <c r="D307" i="16" s="1"/>
  <c r="B308" i="16"/>
  <c r="D308" i="16" s="1"/>
  <c r="B309" i="16"/>
  <c r="B310" i="16"/>
  <c r="D310" i="16" s="1"/>
  <c r="B311" i="16"/>
  <c r="B312" i="16"/>
  <c r="D312" i="16" s="1"/>
  <c r="B313" i="16"/>
  <c r="D313" i="16" s="1"/>
  <c r="B314" i="16"/>
  <c r="D314" i="16" s="1"/>
  <c r="B315" i="16"/>
  <c r="D315" i="16" s="1"/>
  <c r="B316" i="16"/>
  <c r="D316" i="16" s="1"/>
  <c r="B317" i="16"/>
  <c r="B318" i="16"/>
  <c r="B319" i="16"/>
  <c r="B320" i="16"/>
  <c r="D320" i="16" s="1"/>
  <c r="B321" i="16"/>
  <c r="D321" i="16" s="1"/>
  <c r="B322" i="16"/>
  <c r="D322" i="16" s="1"/>
  <c r="B323" i="16"/>
  <c r="D323" i="16" s="1"/>
  <c r="B324" i="16"/>
  <c r="D324" i="16" s="1"/>
  <c r="B325" i="16"/>
  <c r="D325" i="16" s="1"/>
  <c r="B326" i="16"/>
  <c r="D326" i="16" s="1"/>
  <c r="B327" i="16"/>
  <c r="B328" i="16"/>
  <c r="D328" i="16" s="1"/>
  <c r="B329" i="16"/>
  <c r="B330" i="16"/>
  <c r="D330" i="16" s="1"/>
  <c r="B331" i="16"/>
  <c r="D331" i="16" s="1"/>
  <c r="B332" i="16"/>
  <c r="D332" i="16" s="1"/>
  <c r="B333" i="16"/>
  <c r="B334" i="16"/>
  <c r="D334" i="16" s="1"/>
  <c r="B335" i="16"/>
  <c r="B336" i="16"/>
  <c r="D336" i="16" s="1"/>
  <c r="B337" i="16"/>
  <c r="D337" i="16" s="1"/>
  <c r="B338" i="16"/>
  <c r="D338" i="16" s="1"/>
  <c r="B339" i="16"/>
  <c r="D339" i="16" s="1"/>
  <c r="B340" i="16"/>
  <c r="D340" i="16" s="1"/>
  <c r="B341" i="16"/>
  <c r="D341" i="16" s="1"/>
  <c r="B342" i="16"/>
  <c r="D342" i="16" s="1"/>
  <c r="B343" i="16"/>
  <c r="B344" i="16"/>
  <c r="D344" i="16" s="1"/>
  <c r="B345" i="16"/>
  <c r="D345" i="16" s="1"/>
  <c r="B346" i="16"/>
  <c r="D346" i="16" s="1"/>
  <c r="B347" i="16"/>
  <c r="D347" i="16" s="1"/>
  <c r="B348" i="16"/>
  <c r="D348" i="16" s="1"/>
  <c r="B349" i="16"/>
  <c r="B350" i="16"/>
  <c r="B351" i="16"/>
  <c r="B352" i="16"/>
  <c r="D352" i="16" s="1"/>
  <c r="B353" i="16"/>
  <c r="D353" i="16" s="1"/>
  <c r="B354" i="16"/>
  <c r="D354" i="16" s="1"/>
  <c r="B355" i="16"/>
  <c r="D355" i="16" s="1"/>
  <c r="B356" i="16"/>
  <c r="D356" i="16" s="1"/>
  <c r="B357" i="16"/>
  <c r="B358" i="16"/>
  <c r="D358" i="16" s="1"/>
  <c r="B359" i="16"/>
  <c r="B360" i="16"/>
  <c r="D360" i="16" s="1"/>
  <c r="B361" i="16"/>
  <c r="D361" i="16" s="1"/>
  <c r="B362" i="16"/>
  <c r="D362" i="16" s="1"/>
  <c r="B363" i="16"/>
  <c r="D363" i="16" s="1"/>
  <c r="B364" i="16"/>
  <c r="D364" i="16" s="1"/>
  <c r="B365" i="16"/>
  <c r="D365" i="16" s="1"/>
  <c r="B366" i="16"/>
  <c r="D366" i="16" s="1"/>
  <c r="B367" i="16"/>
  <c r="B368" i="16"/>
  <c r="D368" i="16" s="1"/>
  <c r="B369" i="16"/>
  <c r="B370" i="16"/>
  <c r="D370" i="16" s="1"/>
  <c r="B371" i="16"/>
  <c r="D371" i="16" s="1"/>
  <c r="B372" i="16"/>
  <c r="D372" i="16" s="1"/>
  <c r="B373" i="16"/>
  <c r="B374" i="16"/>
  <c r="B375" i="16"/>
  <c r="B376" i="16"/>
  <c r="D376" i="16" s="1"/>
  <c r="B377" i="16"/>
  <c r="D377" i="16" s="1"/>
  <c r="B378" i="16"/>
  <c r="D378" i="16" s="1"/>
  <c r="B379" i="16"/>
  <c r="D379" i="16" s="1"/>
  <c r="B380" i="16"/>
  <c r="D380" i="16" s="1"/>
  <c r="B381" i="16"/>
  <c r="D381" i="16" s="1"/>
  <c r="B382" i="16"/>
  <c r="D382" i="16" s="1"/>
  <c r="B383" i="16"/>
  <c r="B384" i="16"/>
  <c r="D384" i="16" s="1"/>
  <c r="B385" i="16"/>
  <c r="D385" i="16" s="1"/>
  <c r="B386" i="16"/>
  <c r="D386" i="16" s="1"/>
  <c r="B387" i="16"/>
  <c r="D387" i="16" s="1"/>
  <c r="B388" i="16"/>
  <c r="D388" i="16" s="1"/>
  <c r="B389" i="16"/>
  <c r="B390" i="16"/>
  <c r="D390" i="16" s="1"/>
  <c r="B391" i="16"/>
  <c r="B392" i="16"/>
  <c r="D392" i="16" s="1"/>
  <c r="B393" i="16"/>
  <c r="D393" i="16" s="1"/>
  <c r="B394" i="16"/>
  <c r="D394" i="16" s="1"/>
  <c r="B395" i="16"/>
  <c r="D395" i="16" s="1"/>
  <c r="B396" i="16"/>
  <c r="D396" i="16" s="1"/>
  <c r="B397" i="16"/>
  <c r="B398" i="16"/>
  <c r="B399" i="16"/>
  <c r="B400" i="16"/>
  <c r="D400" i="16" s="1"/>
  <c r="B401" i="16"/>
  <c r="D401" i="16" s="1"/>
  <c r="B402" i="16"/>
  <c r="D402" i="16" s="1"/>
  <c r="B403" i="16"/>
  <c r="D403" i="16" s="1"/>
  <c r="B404" i="16"/>
  <c r="D404" i="16" s="1"/>
  <c r="B405" i="16"/>
  <c r="D405" i="16" s="1"/>
  <c r="B406" i="16"/>
  <c r="D406" i="16" s="1"/>
  <c r="B407" i="16"/>
  <c r="B408" i="16"/>
  <c r="D408" i="16" s="1"/>
  <c r="B409" i="16"/>
  <c r="D409" i="16" s="1"/>
  <c r="B410" i="16"/>
  <c r="D410" i="16" s="1"/>
  <c r="B411" i="16"/>
  <c r="D411" i="16" s="1"/>
  <c r="B412" i="16"/>
  <c r="D412" i="16" s="1"/>
  <c r="B413" i="16"/>
  <c r="B414" i="16"/>
  <c r="D414" i="16" s="1"/>
  <c r="B415" i="16"/>
  <c r="B416" i="16"/>
  <c r="D416" i="16" s="1"/>
  <c r="B417" i="16"/>
  <c r="D417" i="16" s="1"/>
  <c r="B418" i="16"/>
  <c r="D418" i="16" s="1"/>
  <c r="B419" i="16"/>
  <c r="D419" i="16" s="1"/>
  <c r="B420" i="16"/>
  <c r="D420" i="16" s="1"/>
  <c r="B421" i="16"/>
  <c r="B422" i="16"/>
  <c r="D422" i="16" s="1"/>
  <c r="B423" i="16"/>
  <c r="D423" i="16" s="1"/>
  <c r="B424" i="16"/>
  <c r="D424" i="16" s="1"/>
  <c r="B425" i="16"/>
  <c r="D425" i="16" s="1"/>
  <c r="B426" i="16"/>
  <c r="D426" i="16" s="1"/>
  <c r="B427" i="16"/>
  <c r="D427" i="16" s="1"/>
  <c r="B428" i="16"/>
  <c r="D428" i="16" s="1"/>
  <c r="B429" i="16"/>
  <c r="B430" i="16"/>
  <c r="D430" i="16" s="1"/>
  <c r="B431" i="16"/>
  <c r="B432" i="16"/>
  <c r="D432" i="16" s="1"/>
  <c r="B433" i="16"/>
  <c r="D433" i="16" s="1"/>
  <c r="B434" i="16"/>
  <c r="D434" i="16" s="1"/>
  <c r="B435" i="16"/>
  <c r="D435" i="16" s="1"/>
  <c r="B436" i="16"/>
  <c r="D436" i="16" s="1"/>
  <c r="B437" i="16"/>
  <c r="B438" i="16"/>
  <c r="B439" i="16"/>
  <c r="B440" i="16"/>
  <c r="D440" i="16" s="1"/>
  <c r="B441" i="16"/>
  <c r="D441" i="16" s="1"/>
  <c r="B442" i="16"/>
  <c r="D442" i="16" s="1"/>
  <c r="B443" i="16"/>
  <c r="D443" i="16" s="1"/>
  <c r="B444" i="16"/>
  <c r="D444" i="16" s="1"/>
  <c r="B445" i="16"/>
  <c r="D445" i="16" s="1"/>
  <c r="B446" i="16"/>
  <c r="D446" i="16" s="1"/>
  <c r="B447" i="16"/>
  <c r="B448" i="16"/>
  <c r="D448" i="16" s="1"/>
  <c r="B449" i="16"/>
  <c r="D449" i="16" s="1"/>
  <c r="B450" i="16"/>
  <c r="D450" i="16" s="1"/>
  <c r="B451" i="16"/>
  <c r="D451" i="16" s="1"/>
  <c r="B452" i="16"/>
  <c r="D452" i="16" s="1"/>
  <c r="B453" i="16"/>
  <c r="B454" i="16"/>
  <c r="D454" i="16" s="1"/>
  <c r="B455" i="16"/>
  <c r="B456" i="16"/>
  <c r="D456" i="16" s="1"/>
  <c r="B457" i="16"/>
  <c r="D457" i="16" s="1"/>
  <c r="B458" i="16"/>
  <c r="D458" i="16" s="1"/>
  <c r="B459" i="16"/>
  <c r="D459" i="16" s="1"/>
  <c r="B460" i="16"/>
  <c r="D460" i="16" s="1"/>
  <c r="B461" i="16"/>
  <c r="B462" i="16"/>
  <c r="B463" i="16"/>
  <c r="B464" i="16"/>
  <c r="D464" i="16" s="1"/>
  <c r="B465" i="16"/>
  <c r="D465" i="16" s="1"/>
  <c r="B466" i="16"/>
  <c r="D466" i="16" s="1"/>
  <c r="B467" i="16"/>
  <c r="D467" i="16" s="1"/>
  <c r="B468" i="16"/>
  <c r="D468" i="16" s="1"/>
  <c r="B469" i="16"/>
  <c r="D469" i="16" s="1"/>
  <c r="B470" i="16"/>
  <c r="D470" i="16" s="1"/>
  <c r="B471" i="16"/>
  <c r="B472" i="16"/>
  <c r="D472" i="16" s="1"/>
  <c r="B473" i="16"/>
  <c r="D473" i="16" s="1"/>
  <c r="B474" i="16"/>
  <c r="D474" i="16" s="1"/>
  <c r="B475" i="16"/>
  <c r="D475" i="16" s="1"/>
  <c r="B476" i="16"/>
  <c r="D476" i="16" s="1"/>
  <c r="B477" i="16"/>
  <c r="B478" i="16"/>
  <c r="D478" i="16" s="1"/>
  <c r="B479" i="16"/>
  <c r="B480" i="16"/>
  <c r="D480" i="16" s="1"/>
  <c r="B481" i="16"/>
  <c r="D481" i="16" s="1"/>
  <c r="B482" i="16"/>
  <c r="D482" i="16" s="1"/>
  <c r="B483" i="16"/>
  <c r="D483" i="16" s="1"/>
  <c r="B484" i="16"/>
  <c r="D484" i="16" s="1"/>
  <c r="B485" i="16"/>
  <c r="B486" i="16"/>
  <c r="D486" i="16" s="1"/>
  <c r="B487" i="16"/>
  <c r="D487" i="16" s="1"/>
  <c r="B488" i="16"/>
  <c r="D488" i="16" s="1"/>
  <c r="B489" i="16"/>
  <c r="B490" i="16"/>
  <c r="D490" i="16" s="1"/>
  <c r="B491" i="16"/>
  <c r="D491" i="16" s="1"/>
  <c r="B492" i="16"/>
  <c r="D492" i="16" s="1"/>
  <c r="B493" i="16"/>
  <c r="B494" i="16"/>
  <c r="B495" i="16"/>
  <c r="B496" i="16"/>
  <c r="D496" i="16" s="1"/>
  <c r="B497" i="16"/>
  <c r="D497" i="16" s="1"/>
  <c r="B498" i="16"/>
  <c r="D498" i="16" s="1"/>
  <c r="B499" i="16"/>
  <c r="D499" i="16" s="1"/>
  <c r="B500" i="16"/>
  <c r="D500" i="16" s="1"/>
  <c r="B501" i="16"/>
  <c r="B502" i="16"/>
  <c r="D502" i="16" s="1"/>
  <c r="B503" i="16"/>
  <c r="B504" i="16"/>
  <c r="D504" i="16" s="1"/>
  <c r="B505" i="16"/>
  <c r="D505" i="16" s="1"/>
  <c r="B506" i="16"/>
  <c r="D506" i="16" s="1"/>
  <c r="B507" i="16"/>
  <c r="D507" i="16" s="1"/>
  <c r="B508" i="16"/>
  <c r="D508" i="16" s="1"/>
  <c r="B509" i="16"/>
  <c r="D509" i="16" s="1"/>
  <c r="B510" i="16"/>
  <c r="D510" i="16" s="1"/>
  <c r="B511" i="16"/>
  <c r="B512" i="16"/>
  <c r="D512" i="16" s="1"/>
  <c r="B513" i="16"/>
  <c r="D513" i="16" s="1"/>
  <c r="B514" i="16"/>
  <c r="D514" i="16" s="1"/>
  <c r="B515" i="16"/>
  <c r="D515" i="16" s="1"/>
  <c r="B516" i="16"/>
  <c r="D516" i="16" s="1"/>
  <c r="B517" i="16"/>
  <c r="B518" i="16"/>
  <c r="B519" i="16"/>
  <c r="B520" i="16"/>
  <c r="D520" i="16" s="1"/>
  <c r="B521" i="16"/>
  <c r="D521" i="16" s="1"/>
  <c r="B522" i="16"/>
  <c r="D522" i="16" s="1"/>
  <c r="B523" i="16"/>
  <c r="D523" i="16" s="1"/>
  <c r="B524" i="16"/>
  <c r="D524" i="16" s="1"/>
  <c r="D3" i="16"/>
  <c r="D6" i="16"/>
  <c r="D7" i="16"/>
  <c r="D9" i="16"/>
  <c r="D11" i="16"/>
  <c r="D14" i="16"/>
  <c r="D19" i="16"/>
  <c r="D21" i="16"/>
  <c r="D22" i="16"/>
  <c r="D23" i="16"/>
  <c r="D25" i="16"/>
  <c r="D31" i="16"/>
  <c r="D38" i="16"/>
  <c r="D39" i="16"/>
  <c r="D45" i="16"/>
  <c r="D47" i="16"/>
  <c r="D53" i="16"/>
  <c r="D55" i="16"/>
  <c r="D61" i="16"/>
  <c r="D62" i="16"/>
  <c r="D63" i="16"/>
  <c r="D71" i="16"/>
  <c r="D77" i="16"/>
  <c r="D78" i="16"/>
  <c r="D79" i="16"/>
  <c r="D85" i="16"/>
  <c r="D86" i="16"/>
  <c r="D87" i="16"/>
  <c r="D95" i="16"/>
  <c r="D101" i="16"/>
  <c r="D103" i="16"/>
  <c r="D109" i="16"/>
  <c r="D117" i="16"/>
  <c r="D119" i="16"/>
  <c r="D125" i="16"/>
  <c r="D127" i="16"/>
  <c r="D135" i="16"/>
  <c r="D141" i="16"/>
  <c r="D142" i="16"/>
  <c r="D143" i="16"/>
  <c r="D147" i="16"/>
  <c r="D149" i="16"/>
  <c r="D157" i="16"/>
  <c r="D159" i="16"/>
  <c r="D165" i="16"/>
  <c r="D166" i="16"/>
  <c r="D167" i="16"/>
  <c r="D175" i="16"/>
  <c r="D181" i="16"/>
  <c r="D182" i="16"/>
  <c r="D183" i="16"/>
  <c r="D189" i="16"/>
  <c r="D191" i="16"/>
  <c r="D199" i="16"/>
  <c r="D205" i="16"/>
  <c r="D206" i="16"/>
  <c r="D207" i="16"/>
  <c r="D213" i="16"/>
  <c r="D221" i="16"/>
  <c r="D223" i="16"/>
  <c r="D229" i="16"/>
  <c r="D230" i="16"/>
  <c r="D231" i="16"/>
  <c r="D239" i="16"/>
  <c r="D245" i="16"/>
  <c r="D247" i="16"/>
  <c r="D253" i="16"/>
  <c r="D254" i="16"/>
  <c r="D255" i="16"/>
  <c r="D263" i="16"/>
  <c r="D269" i="16"/>
  <c r="D270" i="16"/>
  <c r="D271" i="16"/>
  <c r="D277" i="16"/>
  <c r="D285" i="16"/>
  <c r="D287" i="16"/>
  <c r="D293" i="16"/>
  <c r="D294" i="16"/>
  <c r="D295" i="16"/>
  <c r="D303" i="16"/>
  <c r="D309" i="16"/>
  <c r="D311" i="16"/>
  <c r="D317" i="16"/>
  <c r="D318" i="16"/>
  <c r="D319" i="16"/>
  <c r="D327" i="16"/>
  <c r="D329" i="16"/>
  <c r="D333" i="16"/>
  <c r="D335" i="16"/>
  <c r="D343" i="16"/>
  <c r="D349" i="16"/>
  <c r="D350" i="16"/>
  <c r="D351" i="16"/>
  <c r="D357" i="16"/>
  <c r="D359" i="16"/>
  <c r="D367" i="16"/>
  <c r="D369" i="16"/>
  <c r="D373" i="16"/>
  <c r="D374" i="16"/>
  <c r="D375" i="16"/>
  <c r="D383" i="16"/>
  <c r="D389" i="16"/>
  <c r="D391" i="16"/>
  <c r="D397" i="16"/>
  <c r="D398" i="16"/>
  <c r="D399" i="16"/>
  <c r="D407" i="16"/>
  <c r="D413" i="16"/>
  <c r="D415" i="16"/>
  <c r="D421" i="16"/>
  <c r="D429" i="16"/>
  <c r="D431" i="16"/>
  <c r="D437" i="16"/>
  <c r="D438" i="16"/>
  <c r="D439" i="16"/>
  <c r="D447" i="16"/>
  <c r="D453" i="16"/>
  <c r="D455" i="16"/>
  <c r="D461" i="16"/>
  <c r="D462" i="16"/>
  <c r="D463" i="16"/>
  <c r="D471" i="16"/>
  <c r="D477" i="16"/>
  <c r="D479" i="16"/>
  <c r="D485" i="16"/>
  <c r="D489" i="16"/>
  <c r="D493" i="16"/>
  <c r="D494" i="16"/>
  <c r="D495" i="16"/>
  <c r="D501" i="16"/>
  <c r="D503" i="16"/>
  <c r="D511" i="16"/>
  <c r="D517" i="16"/>
  <c r="D518" i="16"/>
  <c r="D519" i="16"/>
  <c r="T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AJ2" i="16"/>
  <c r="AJ3" i="16"/>
  <c r="AJ4" i="16"/>
  <c r="AJ5" i="16"/>
  <c r="AJ6" i="16"/>
  <c r="AJ7" i="16"/>
  <c r="AJ8" i="16"/>
  <c r="AJ9" i="16"/>
  <c r="AJ10" i="16"/>
  <c r="AJ11" i="16"/>
  <c r="AJ12" i="16"/>
  <c r="AJ13" i="16"/>
  <c r="AJ14" i="16"/>
  <c r="AJ15" i="16"/>
  <c r="AJ16" i="16"/>
  <c r="AJ17" i="16"/>
  <c r="AJ18" i="16"/>
  <c r="AJ19" i="16"/>
  <c r="AJ20" i="16"/>
  <c r="AJ21" i="16"/>
  <c r="AJ22" i="16"/>
  <c r="AJ23" i="16"/>
  <c r="AJ24" i="16"/>
  <c r="AJ25" i="16"/>
  <c r="AJ26" i="16"/>
  <c r="AJ27" i="16"/>
  <c r="AJ28" i="16"/>
  <c r="AJ29" i="16"/>
  <c r="AJ30" i="16"/>
  <c r="AJ31" i="16"/>
  <c r="AJ32" i="16"/>
  <c r="AJ33" i="16"/>
  <c r="AJ34" i="16"/>
  <c r="AJ35" i="16"/>
  <c r="AJ36" i="16"/>
  <c r="AJ37" i="16"/>
  <c r="AJ38" i="16"/>
  <c r="AJ39" i="16"/>
  <c r="AJ40" i="16"/>
  <c r="AJ41" i="16"/>
  <c r="AJ42" i="16"/>
  <c r="AJ43" i="16"/>
  <c r="AJ44" i="16"/>
  <c r="AJ45" i="16"/>
  <c r="AJ46" i="16"/>
  <c r="AJ47" i="16"/>
  <c r="AJ48" i="16"/>
  <c r="AJ49" i="16"/>
  <c r="AJ50" i="16"/>
  <c r="AJ51" i="16"/>
  <c r="AJ52" i="16"/>
  <c r="AJ53" i="16"/>
  <c r="AJ54" i="16"/>
  <c r="AJ55" i="16"/>
  <c r="AJ56" i="16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J75" i="16"/>
  <c r="AJ76" i="16"/>
  <c r="AJ77" i="16"/>
  <c r="AJ78" i="16"/>
  <c r="AJ79" i="16"/>
  <c r="AJ80" i="16"/>
  <c r="AJ81" i="16"/>
  <c r="AJ82" i="16"/>
  <c r="AJ83" i="16"/>
  <c r="AJ84" i="16"/>
  <c r="AJ85" i="16"/>
  <c r="AJ86" i="16"/>
  <c r="AJ87" i="16"/>
  <c r="AJ88" i="16"/>
  <c r="AJ89" i="16"/>
  <c r="AJ90" i="16"/>
  <c r="AJ91" i="16"/>
  <c r="AJ92" i="16"/>
  <c r="AJ93" i="16"/>
  <c r="AJ94" i="16"/>
  <c r="AJ95" i="16"/>
  <c r="AJ96" i="16"/>
  <c r="AJ97" i="16"/>
  <c r="AJ98" i="16"/>
  <c r="AJ99" i="16"/>
  <c r="AJ100" i="16"/>
  <c r="AJ101" i="16"/>
  <c r="AJ102" i="16"/>
  <c r="AJ103" i="16"/>
  <c r="AJ104" i="16"/>
  <c r="AJ105" i="16"/>
  <c r="AJ106" i="16"/>
  <c r="AJ107" i="16"/>
  <c r="AJ108" i="16"/>
  <c r="AJ109" i="16"/>
  <c r="AJ110" i="16"/>
  <c r="AJ111" i="16"/>
  <c r="AJ112" i="16"/>
  <c r="AJ113" i="16"/>
  <c r="AJ114" i="16"/>
  <c r="AJ115" i="16"/>
  <c r="AJ116" i="16"/>
  <c r="AJ117" i="16"/>
  <c r="AJ118" i="16"/>
  <c r="AJ119" i="16"/>
  <c r="AJ120" i="16"/>
  <c r="AJ121" i="16"/>
  <c r="AJ122" i="16"/>
  <c r="AJ123" i="16"/>
  <c r="AJ124" i="16"/>
  <c r="AJ125" i="16"/>
  <c r="AJ126" i="16"/>
  <c r="AJ127" i="16"/>
  <c r="AJ128" i="16"/>
  <c r="AJ129" i="16"/>
  <c r="AJ130" i="16"/>
  <c r="AJ131" i="16"/>
  <c r="AJ132" i="16"/>
  <c r="AJ133" i="16"/>
  <c r="AJ134" i="16"/>
  <c r="AJ135" i="16"/>
  <c r="AJ136" i="16"/>
  <c r="AJ137" i="16"/>
  <c r="AJ138" i="16"/>
  <c r="AJ139" i="16"/>
  <c r="AJ140" i="16"/>
  <c r="AJ141" i="16"/>
  <c r="AJ142" i="16"/>
  <c r="AJ143" i="16"/>
  <c r="AJ144" i="16"/>
  <c r="AJ145" i="16"/>
  <c r="AJ146" i="16"/>
  <c r="AJ147" i="16"/>
  <c r="AJ148" i="16"/>
  <c r="AJ149" i="16"/>
  <c r="AJ150" i="16"/>
  <c r="AJ151" i="16"/>
  <c r="AJ152" i="16"/>
  <c r="AJ153" i="16"/>
  <c r="AJ154" i="16"/>
  <c r="AJ155" i="16"/>
  <c r="AJ156" i="16"/>
  <c r="AJ157" i="16"/>
  <c r="AJ158" i="16"/>
  <c r="AJ159" i="16"/>
  <c r="AJ160" i="16"/>
  <c r="AJ161" i="16"/>
  <c r="AJ162" i="16"/>
  <c r="AJ163" i="16"/>
  <c r="AJ164" i="16"/>
  <c r="AJ165" i="16"/>
  <c r="AJ166" i="16"/>
  <c r="AJ167" i="16"/>
  <c r="AJ168" i="16"/>
  <c r="AJ169" i="16"/>
  <c r="AJ170" i="16"/>
  <c r="AJ171" i="16"/>
  <c r="AJ172" i="16"/>
  <c r="AJ173" i="16"/>
  <c r="AJ174" i="16"/>
  <c r="AJ175" i="16"/>
  <c r="AJ176" i="16"/>
  <c r="AJ177" i="16"/>
  <c r="AJ178" i="16"/>
  <c r="AJ179" i="16"/>
  <c r="AJ180" i="16"/>
  <c r="AJ181" i="16"/>
  <c r="AJ182" i="16"/>
  <c r="AJ183" i="16"/>
  <c r="AJ184" i="16"/>
  <c r="AJ185" i="16"/>
  <c r="AJ186" i="16"/>
  <c r="AJ187" i="16"/>
  <c r="AJ188" i="16"/>
  <c r="AJ189" i="16"/>
  <c r="AJ190" i="16"/>
  <c r="AJ191" i="16"/>
  <c r="AJ192" i="16"/>
  <c r="AJ193" i="16"/>
  <c r="AJ194" i="16"/>
  <c r="AJ195" i="16"/>
  <c r="AJ196" i="16"/>
  <c r="AJ197" i="16"/>
  <c r="AJ198" i="16"/>
  <c r="AJ199" i="16"/>
  <c r="AJ200" i="16"/>
  <c r="AJ201" i="16"/>
  <c r="AJ202" i="16"/>
  <c r="AJ203" i="16"/>
  <c r="AJ204" i="16"/>
  <c r="AJ205" i="16"/>
  <c r="AJ206" i="16"/>
  <c r="AJ207" i="16"/>
  <c r="AJ208" i="16"/>
  <c r="AJ209" i="16"/>
  <c r="AJ210" i="16"/>
  <c r="AJ211" i="16"/>
  <c r="AJ212" i="16"/>
  <c r="AJ213" i="16"/>
  <c r="AJ214" i="16"/>
  <c r="AJ215" i="16"/>
  <c r="AJ216" i="16"/>
  <c r="AJ217" i="16"/>
  <c r="AJ218" i="16"/>
  <c r="AJ219" i="16"/>
  <c r="AJ220" i="16"/>
  <c r="AJ221" i="16"/>
  <c r="AJ222" i="16"/>
  <c r="AJ223" i="16"/>
  <c r="AJ224" i="16"/>
  <c r="AJ225" i="16"/>
  <c r="AJ226" i="16"/>
  <c r="AJ227" i="16"/>
  <c r="AJ228" i="16"/>
  <c r="AJ229" i="16"/>
  <c r="AJ230" i="16"/>
  <c r="AJ231" i="16"/>
  <c r="AJ232" i="16"/>
  <c r="AJ233" i="16"/>
  <c r="AJ234" i="16"/>
  <c r="AJ235" i="16"/>
  <c r="AJ236" i="16"/>
  <c r="AJ237" i="16"/>
  <c r="AJ238" i="16"/>
  <c r="AJ239" i="16"/>
  <c r="AJ240" i="16"/>
  <c r="AJ241" i="16"/>
  <c r="AJ242" i="16"/>
  <c r="AJ243" i="16"/>
  <c r="AJ244" i="16"/>
  <c r="AJ245" i="16"/>
  <c r="AJ246" i="16"/>
  <c r="AJ247" i="16"/>
  <c r="AJ248" i="16"/>
  <c r="AJ249" i="16"/>
  <c r="AJ250" i="16"/>
  <c r="AJ251" i="16"/>
  <c r="AJ252" i="16"/>
  <c r="AJ253" i="16"/>
  <c r="AJ254" i="16"/>
  <c r="AJ255" i="16"/>
  <c r="AJ256" i="16"/>
  <c r="AJ257" i="16"/>
  <c r="AJ258" i="16"/>
  <c r="AJ259" i="16"/>
  <c r="AJ260" i="16"/>
  <c r="AJ261" i="16"/>
  <c r="AJ262" i="16"/>
  <c r="AJ263" i="16"/>
  <c r="AJ264" i="16"/>
  <c r="AJ265" i="16"/>
  <c r="AJ266" i="16"/>
  <c r="AJ267" i="16"/>
  <c r="AJ268" i="16"/>
  <c r="AJ269" i="16"/>
  <c r="AJ270" i="16"/>
  <c r="AJ271" i="16"/>
  <c r="AJ272" i="16"/>
  <c r="AJ273" i="16"/>
  <c r="AJ274" i="16"/>
  <c r="AJ275" i="16"/>
  <c r="AJ276" i="16"/>
  <c r="AJ277" i="16"/>
  <c r="AJ278" i="16"/>
  <c r="AJ279" i="16"/>
  <c r="AJ280" i="16"/>
  <c r="AJ281" i="16"/>
  <c r="AJ282" i="16"/>
  <c r="AJ283" i="16"/>
  <c r="AJ284" i="16"/>
  <c r="AJ285" i="16"/>
  <c r="AJ286" i="16"/>
  <c r="AJ287" i="16"/>
  <c r="AJ288" i="16"/>
  <c r="AJ289" i="16"/>
  <c r="AJ290" i="16"/>
  <c r="AJ291" i="16"/>
  <c r="AJ292" i="16"/>
  <c r="AJ293" i="16"/>
  <c r="AJ294" i="16"/>
  <c r="AJ295" i="16"/>
  <c r="AJ296" i="16"/>
  <c r="AJ297" i="16"/>
  <c r="AJ298" i="16"/>
  <c r="AJ299" i="16"/>
  <c r="AJ300" i="16"/>
  <c r="AJ301" i="16"/>
  <c r="AJ302" i="16"/>
  <c r="AJ303" i="16"/>
  <c r="AJ304" i="16"/>
  <c r="AJ305" i="16"/>
  <c r="AJ306" i="16"/>
  <c r="AJ307" i="16"/>
  <c r="AJ308" i="16"/>
  <c r="AJ309" i="16"/>
  <c r="AJ310" i="16"/>
  <c r="AJ311" i="16"/>
  <c r="AJ312" i="16"/>
  <c r="AJ313" i="16"/>
  <c r="AJ314" i="16"/>
  <c r="AJ315" i="16"/>
  <c r="AJ316" i="16"/>
  <c r="AJ317" i="16"/>
  <c r="AJ318" i="16"/>
  <c r="AJ319" i="16"/>
  <c r="AJ320" i="16"/>
  <c r="AJ321" i="16"/>
  <c r="AJ322" i="16"/>
  <c r="AJ323" i="16"/>
  <c r="AJ324" i="16"/>
  <c r="AJ325" i="16"/>
  <c r="AJ326" i="16"/>
  <c r="AJ327" i="16"/>
  <c r="AJ328" i="16"/>
  <c r="AJ329" i="16"/>
  <c r="AJ330" i="16"/>
  <c r="AJ331" i="16"/>
  <c r="AJ332" i="16"/>
  <c r="AJ333" i="16"/>
  <c r="AJ334" i="16"/>
  <c r="AJ335" i="16"/>
  <c r="AJ336" i="16"/>
  <c r="AJ337" i="16"/>
  <c r="AJ338" i="16"/>
  <c r="AJ339" i="16"/>
  <c r="AJ340" i="16"/>
  <c r="AJ341" i="16"/>
  <c r="AJ342" i="16"/>
  <c r="AJ343" i="16"/>
  <c r="AJ344" i="16"/>
  <c r="AJ345" i="16"/>
  <c r="AJ346" i="16"/>
  <c r="AJ347" i="16"/>
  <c r="AJ348" i="16"/>
  <c r="AJ349" i="16"/>
  <c r="AJ350" i="16"/>
  <c r="AJ351" i="16"/>
  <c r="AJ352" i="16"/>
  <c r="AJ353" i="16"/>
  <c r="AJ354" i="16"/>
  <c r="AJ355" i="16"/>
  <c r="AJ356" i="16"/>
  <c r="AJ357" i="16"/>
  <c r="AJ358" i="16"/>
  <c r="AJ359" i="16"/>
  <c r="AJ360" i="16"/>
  <c r="AJ361" i="16"/>
  <c r="AJ362" i="16"/>
  <c r="AJ363" i="16"/>
  <c r="AJ364" i="16"/>
  <c r="AJ365" i="16"/>
  <c r="AJ366" i="16"/>
  <c r="AJ367" i="16"/>
  <c r="AJ368" i="16"/>
  <c r="AJ369" i="16"/>
  <c r="AJ370" i="16"/>
  <c r="AJ371" i="16"/>
  <c r="AJ372" i="16"/>
  <c r="AJ373" i="16"/>
  <c r="AJ374" i="16"/>
  <c r="AJ375" i="16"/>
  <c r="AJ376" i="16"/>
  <c r="AJ377" i="16"/>
  <c r="AJ378" i="16"/>
  <c r="AJ379" i="16"/>
  <c r="AJ380" i="16"/>
  <c r="AJ381" i="16"/>
  <c r="AJ382" i="16"/>
  <c r="AJ383" i="16"/>
  <c r="AJ384" i="16"/>
  <c r="AJ385" i="16"/>
  <c r="AJ386" i="16"/>
  <c r="AJ387" i="16"/>
  <c r="AJ388" i="16"/>
  <c r="AJ389" i="16"/>
  <c r="AJ390" i="16"/>
  <c r="AJ391" i="16"/>
  <c r="AJ392" i="16"/>
  <c r="AJ393" i="16"/>
  <c r="AJ394" i="16"/>
  <c r="AJ395" i="16"/>
  <c r="AJ396" i="16"/>
  <c r="AJ397" i="16"/>
  <c r="AJ398" i="16"/>
  <c r="AJ399" i="16"/>
  <c r="AJ400" i="16"/>
  <c r="AJ401" i="16"/>
  <c r="AJ402" i="16"/>
  <c r="AJ403" i="16"/>
  <c r="AJ404" i="16"/>
  <c r="AJ405" i="16"/>
  <c r="AJ406" i="16"/>
  <c r="AJ407" i="16"/>
  <c r="AJ408" i="16"/>
  <c r="AJ409" i="16"/>
  <c r="AJ410" i="16"/>
  <c r="AJ411" i="16"/>
  <c r="AJ412" i="16"/>
  <c r="AJ413" i="16"/>
  <c r="AJ414" i="16"/>
  <c r="AJ415" i="16"/>
  <c r="AJ416" i="16"/>
  <c r="AJ417" i="16"/>
  <c r="AJ418" i="16"/>
  <c r="AJ419" i="16"/>
  <c r="AJ420" i="16"/>
  <c r="AJ421" i="16"/>
  <c r="AJ422" i="16"/>
  <c r="AJ423" i="16"/>
  <c r="AJ424" i="16"/>
  <c r="AJ425" i="16"/>
  <c r="AJ426" i="16"/>
  <c r="AJ427" i="16"/>
  <c r="AJ428" i="16"/>
  <c r="AJ429" i="16"/>
  <c r="AJ430" i="16"/>
  <c r="AJ431" i="16"/>
  <c r="AJ432" i="16"/>
  <c r="AJ433" i="16"/>
  <c r="AJ434" i="16"/>
  <c r="AJ435" i="16"/>
  <c r="AJ436" i="16"/>
  <c r="AJ437" i="16"/>
  <c r="AJ438" i="16"/>
  <c r="AJ439" i="16"/>
  <c r="AJ440" i="16"/>
  <c r="AJ441" i="16"/>
  <c r="AJ442" i="16"/>
  <c r="AJ443" i="16"/>
  <c r="AJ444" i="16"/>
  <c r="AJ445" i="16"/>
  <c r="AJ446" i="16"/>
  <c r="AJ447" i="16"/>
  <c r="AJ448" i="16"/>
  <c r="AJ449" i="16"/>
  <c r="AJ450" i="16"/>
  <c r="AJ451" i="16"/>
  <c r="AJ452" i="16"/>
  <c r="AJ453" i="16"/>
  <c r="AJ454" i="16"/>
  <c r="AJ455" i="16"/>
  <c r="AJ456" i="16"/>
  <c r="AJ457" i="16"/>
  <c r="AJ458" i="16"/>
  <c r="AJ459" i="16"/>
  <c r="AJ460" i="16"/>
  <c r="AJ461" i="16"/>
  <c r="AJ462" i="16"/>
  <c r="AJ463" i="16"/>
  <c r="AJ464" i="16"/>
  <c r="AJ465" i="16"/>
  <c r="AJ466" i="16"/>
  <c r="AJ467" i="16"/>
  <c r="AJ468" i="16"/>
  <c r="AJ469" i="16"/>
  <c r="AJ470" i="16"/>
  <c r="AJ471" i="16"/>
  <c r="AJ472" i="16"/>
  <c r="AJ473" i="16"/>
  <c r="AJ474" i="16"/>
  <c r="AJ475" i="16"/>
  <c r="AJ476" i="16"/>
  <c r="AJ477" i="16"/>
  <c r="AJ478" i="16"/>
  <c r="AJ479" i="16"/>
  <c r="AJ480" i="16"/>
  <c r="AJ481" i="16"/>
  <c r="AJ482" i="16"/>
  <c r="AJ483" i="16"/>
  <c r="AJ484" i="16"/>
  <c r="AJ485" i="16"/>
  <c r="AJ486" i="16"/>
  <c r="AJ487" i="16"/>
  <c r="AJ488" i="16"/>
  <c r="AJ489" i="16"/>
  <c r="AJ490" i="16"/>
  <c r="AJ491" i="16"/>
  <c r="AJ492" i="16"/>
  <c r="AJ493" i="16"/>
  <c r="AJ494" i="16"/>
  <c r="AJ495" i="16"/>
  <c r="AJ496" i="16"/>
  <c r="AJ497" i="16"/>
  <c r="AJ498" i="16"/>
  <c r="AJ499" i="16"/>
  <c r="AJ500" i="16"/>
  <c r="AJ501" i="16"/>
  <c r="AJ502" i="16"/>
  <c r="AJ503" i="16"/>
  <c r="AJ504" i="16"/>
  <c r="AJ505" i="16"/>
  <c r="AJ506" i="16"/>
  <c r="AJ507" i="16"/>
  <c r="AJ508" i="16"/>
  <c r="AJ509" i="16"/>
  <c r="AJ510" i="16"/>
  <c r="AJ511" i="16"/>
  <c r="AJ512" i="16"/>
  <c r="AJ513" i="16"/>
  <c r="AJ514" i="16"/>
  <c r="AJ515" i="16"/>
  <c r="AJ516" i="16"/>
  <c r="AJ517" i="16"/>
  <c r="AJ518" i="16"/>
  <c r="AJ519" i="16"/>
  <c r="AJ520" i="16"/>
  <c r="AJ521" i="16"/>
  <c r="AJ522" i="16"/>
  <c r="AJ523" i="16"/>
  <c r="AJ524" i="16"/>
  <c r="AZ2" i="16"/>
  <c r="AZ3" i="16"/>
  <c r="AZ4" i="16"/>
  <c r="AZ5" i="16"/>
  <c r="AZ6" i="16"/>
  <c r="AZ7" i="16"/>
  <c r="AZ8" i="16"/>
  <c r="AZ9" i="16"/>
  <c r="AZ10" i="16"/>
  <c r="AZ11" i="16"/>
  <c r="AZ12" i="16"/>
  <c r="AZ13" i="16"/>
  <c r="AZ14" i="16"/>
  <c r="AZ15" i="16"/>
  <c r="AZ16" i="16"/>
  <c r="AZ17" i="16"/>
  <c r="AZ18" i="16"/>
  <c r="AZ19" i="16"/>
  <c r="AZ20" i="16"/>
  <c r="AZ21" i="16"/>
  <c r="AZ22" i="16"/>
  <c r="AZ23" i="16"/>
  <c r="AZ24" i="16"/>
  <c r="AZ25" i="16"/>
  <c r="AZ26" i="16"/>
  <c r="AZ27" i="16"/>
  <c r="AZ28" i="16"/>
  <c r="AZ29" i="16"/>
  <c r="AZ30" i="16"/>
  <c r="AZ31" i="16"/>
  <c r="AZ32" i="16"/>
  <c r="AZ33" i="16"/>
  <c r="AZ34" i="16"/>
  <c r="AZ35" i="16"/>
  <c r="AZ36" i="16"/>
  <c r="AZ37" i="16"/>
  <c r="AZ38" i="16"/>
  <c r="AZ39" i="16"/>
  <c r="AZ40" i="16"/>
  <c r="AZ41" i="16"/>
  <c r="AZ42" i="16"/>
  <c r="AZ43" i="16"/>
  <c r="AZ44" i="16"/>
  <c r="AZ45" i="16"/>
  <c r="AZ46" i="16"/>
  <c r="AZ47" i="16"/>
  <c r="AZ48" i="16"/>
  <c r="AZ49" i="16"/>
  <c r="AZ50" i="16"/>
  <c r="AZ51" i="16"/>
  <c r="AZ52" i="16"/>
  <c r="AZ53" i="16"/>
  <c r="AZ54" i="16"/>
  <c r="AZ55" i="16"/>
  <c r="AZ56" i="16"/>
  <c r="AZ57" i="16"/>
  <c r="AZ58" i="16"/>
  <c r="AZ59" i="16"/>
  <c r="AZ60" i="16"/>
  <c r="AZ61" i="16"/>
  <c r="AZ62" i="16"/>
  <c r="AZ63" i="16"/>
  <c r="AZ64" i="16"/>
  <c r="AZ65" i="16"/>
  <c r="AZ66" i="16"/>
  <c r="AZ67" i="16"/>
  <c r="AZ68" i="16"/>
  <c r="AZ69" i="16"/>
  <c r="AZ70" i="16"/>
  <c r="AZ71" i="16"/>
  <c r="AZ72" i="16"/>
  <c r="AZ73" i="16"/>
  <c r="AZ74" i="16"/>
  <c r="AZ75" i="16"/>
  <c r="AZ76" i="16"/>
  <c r="AZ77" i="16"/>
  <c r="AZ78" i="16"/>
  <c r="AZ79" i="16"/>
  <c r="AZ80" i="16"/>
  <c r="AZ81" i="16"/>
  <c r="AZ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96" i="16"/>
  <c r="AZ97" i="16"/>
  <c r="AZ98" i="16"/>
  <c r="AZ99" i="16"/>
  <c r="AZ100" i="16"/>
  <c r="AZ101" i="16"/>
  <c r="AZ102" i="16"/>
  <c r="AZ103" i="16"/>
  <c r="AZ104" i="16"/>
  <c r="AZ105" i="16"/>
  <c r="AZ106" i="16"/>
  <c r="AZ107" i="16"/>
  <c r="AZ108" i="16"/>
  <c r="AZ109" i="16"/>
  <c r="AZ110" i="16"/>
  <c r="AZ111" i="16"/>
  <c r="AZ112" i="16"/>
  <c r="AZ113" i="16"/>
  <c r="AZ114" i="16"/>
  <c r="AZ115" i="16"/>
  <c r="AZ116" i="16"/>
  <c r="AZ117" i="16"/>
  <c r="AZ118" i="16"/>
  <c r="AZ119" i="16"/>
  <c r="AZ120" i="16"/>
  <c r="AZ121" i="16"/>
  <c r="AZ122" i="16"/>
  <c r="AZ123" i="16"/>
  <c r="AZ124" i="16"/>
  <c r="AZ125" i="16"/>
  <c r="AZ126" i="16"/>
  <c r="AZ127" i="16"/>
  <c r="AZ128" i="16"/>
  <c r="AZ129" i="16"/>
  <c r="AZ130" i="16"/>
  <c r="AZ131" i="16"/>
  <c r="AZ132" i="16"/>
  <c r="AZ133" i="16"/>
  <c r="AZ134" i="16"/>
  <c r="AZ135" i="16"/>
  <c r="AZ136" i="16"/>
  <c r="AZ137" i="16"/>
  <c r="AZ138" i="16"/>
  <c r="AZ139" i="16"/>
  <c r="AZ140" i="16"/>
  <c r="AZ141" i="16"/>
  <c r="AZ142" i="16"/>
  <c r="AZ143" i="16"/>
  <c r="AZ144" i="16"/>
  <c r="AZ145" i="16"/>
  <c r="AZ146" i="16"/>
  <c r="AZ147" i="16"/>
  <c r="AZ148" i="16"/>
  <c r="AZ149" i="16"/>
  <c r="AZ150" i="16"/>
  <c r="AZ151" i="16"/>
  <c r="AZ152" i="16"/>
  <c r="AZ153" i="16"/>
  <c r="AZ154" i="16"/>
  <c r="AZ155" i="16"/>
  <c r="AZ156" i="16"/>
  <c r="AZ157" i="16"/>
  <c r="AZ158" i="16"/>
  <c r="AZ159" i="16"/>
  <c r="AZ160" i="16"/>
  <c r="AZ161" i="16"/>
  <c r="AZ162" i="16"/>
  <c r="AZ163" i="16"/>
  <c r="AZ164" i="16"/>
  <c r="AZ165" i="16"/>
  <c r="AZ166" i="16"/>
  <c r="AZ167" i="16"/>
  <c r="AZ168" i="16"/>
  <c r="AZ169" i="16"/>
  <c r="AZ170" i="16"/>
  <c r="AZ171" i="16"/>
  <c r="AZ172" i="16"/>
  <c r="AZ173" i="16"/>
  <c r="AZ174" i="16"/>
  <c r="AZ175" i="16"/>
  <c r="AZ176" i="16"/>
  <c r="AZ177" i="16"/>
  <c r="AZ178" i="16"/>
  <c r="AZ179" i="16"/>
  <c r="AZ180" i="16"/>
  <c r="AZ181" i="16"/>
  <c r="AZ182" i="16"/>
  <c r="AZ183" i="16"/>
  <c r="AZ184" i="16"/>
  <c r="AZ185" i="16"/>
  <c r="AZ186" i="16"/>
  <c r="AZ187" i="16"/>
  <c r="AZ188" i="16"/>
  <c r="AZ189" i="16"/>
  <c r="AZ190" i="16"/>
  <c r="AZ191" i="16"/>
  <c r="AZ192" i="16"/>
  <c r="AZ193" i="16"/>
  <c r="AZ194" i="16"/>
  <c r="AZ195" i="16"/>
  <c r="AZ196" i="16"/>
  <c r="AZ197" i="16"/>
  <c r="AZ198" i="16"/>
  <c r="AZ199" i="16"/>
  <c r="AZ200" i="16"/>
  <c r="AZ201" i="16"/>
  <c r="AZ202" i="16"/>
  <c r="AZ203" i="16"/>
  <c r="AZ204" i="16"/>
  <c r="AZ205" i="16"/>
  <c r="AZ206" i="16"/>
  <c r="AZ207" i="16"/>
  <c r="AZ208" i="16"/>
  <c r="AZ209" i="16"/>
  <c r="AZ210" i="16"/>
  <c r="AZ211" i="16"/>
  <c r="AZ212" i="16"/>
  <c r="AZ213" i="16"/>
  <c r="AZ214" i="16"/>
  <c r="AZ215" i="16"/>
  <c r="AZ216" i="16"/>
  <c r="AZ217" i="16"/>
  <c r="AZ218" i="16"/>
  <c r="AZ219" i="16"/>
  <c r="AZ220" i="16"/>
  <c r="AZ221" i="16"/>
  <c r="AZ222" i="16"/>
  <c r="AZ223" i="16"/>
  <c r="AZ224" i="16"/>
  <c r="AZ225" i="16"/>
  <c r="AZ226" i="16"/>
  <c r="AZ227" i="16"/>
  <c r="AZ228" i="16"/>
  <c r="AZ229" i="16"/>
  <c r="AZ230" i="16"/>
  <c r="AZ231" i="16"/>
  <c r="AZ232" i="16"/>
  <c r="AZ233" i="16"/>
  <c r="AZ234" i="16"/>
  <c r="AZ235" i="16"/>
  <c r="AZ236" i="16"/>
  <c r="AZ237" i="16"/>
  <c r="AZ238" i="16"/>
  <c r="AZ239" i="16"/>
  <c r="AZ240" i="16"/>
  <c r="AZ241" i="16"/>
  <c r="AZ242" i="16"/>
  <c r="AZ243" i="16"/>
  <c r="AZ244" i="16"/>
  <c r="AZ245" i="16"/>
  <c r="AZ246" i="16"/>
  <c r="AZ247" i="16"/>
  <c r="AZ248" i="16"/>
  <c r="AZ249" i="16"/>
  <c r="AZ250" i="16"/>
  <c r="AZ251" i="16"/>
  <c r="AZ252" i="16"/>
  <c r="AZ253" i="16"/>
  <c r="AZ254" i="16"/>
  <c r="AZ255" i="16"/>
  <c r="AZ256" i="16"/>
  <c r="AZ257" i="16"/>
  <c r="AZ258" i="16"/>
  <c r="AZ259" i="16"/>
  <c r="AZ260" i="16"/>
  <c r="AZ261" i="16"/>
  <c r="AZ262" i="16"/>
  <c r="AZ263" i="16"/>
  <c r="AZ264" i="16"/>
  <c r="AZ265" i="16"/>
  <c r="AZ266" i="16"/>
  <c r="AZ267" i="16"/>
  <c r="AZ268" i="16"/>
  <c r="AZ269" i="16"/>
  <c r="AZ270" i="16"/>
  <c r="AZ271" i="16"/>
  <c r="AZ272" i="16"/>
  <c r="AZ273" i="16"/>
  <c r="AZ274" i="16"/>
  <c r="AZ275" i="16"/>
  <c r="AZ276" i="16"/>
  <c r="AZ277" i="16"/>
  <c r="AZ278" i="16"/>
  <c r="AZ279" i="16"/>
  <c r="AZ280" i="16"/>
  <c r="AZ281" i="16"/>
  <c r="AZ282" i="16"/>
  <c r="AZ283" i="16"/>
  <c r="AZ284" i="16"/>
  <c r="AZ285" i="16"/>
  <c r="AZ286" i="16"/>
  <c r="AZ287" i="16"/>
  <c r="AZ288" i="16"/>
  <c r="AZ289" i="16"/>
  <c r="AZ290" i="16"/>
  <c r="AZ291" i="16"/>
  <c r="AZ292" i="16"/>
  <c r="AZ293" i="16"/>
  <c r="AZ294" i="16"/>
  <c r="AZ295" i="16"/>
  <c r="AZ296" i="16"/>
  <c r="AZ297" i="16"/>
  <c r="AZ298" i="16"/>
  <c r="AZ299" i="16"/>
  <c r="AZ300" i="16"/>
  <c r="AZ301" i="16"/>
  <c r="AZ302" i="16"/>
  <c r="AZ303" i="16"/>
  <c r="AZ304" i="16"/>
  <c r="AZ305" i="16"/>
  <c r="AZ306" i="16"/>
  <c r="AZ307" i="16"/>
  <c r="AZ308" i="16"/>
  <c r="AZ309" i="16"/>
  <c r="AZ310" i="16"/>
  <c r="AZ311" i="16"/>
  <c r="AZ312" i="16"/>
  <c r="AZ313" i="16"/>
  <c r="AZ314" i="16"/>
  <c r="AZ315" i="16"/>
  <c r="AZ316" i="16"/>
  <c r="AZ317" i="16"/>
  <c r="AZ318" i="16"/>
  <c r="AZ319" i="16"/>
  <c r="AZ320" i="16"/>
  <c r="AZ321" i="16"/>
  <c r="AZ322" i="16"/>
  <c r="AZ323" i="16"/>
  <c r="AZ324" i="16"/>
  <c r="AZ325" i="16"/>
  <c r="AZ326" i="16"/>
  <c r="AZ327" i="16"/>
  <c r="AZ328" i="16"/>
  <c r="AZ329" i="16"/>
  <c r="AZ330" i="16"/>
  <c r="AZ331" i="16"/>
  <c r="AZ332" i="16"/>
  <c r="AZ333" i="16"/>
  <c r="AZ334" i="16"/>
  <c r="AZ335" i="16"/>
  <c r="AZ336" i="16"/>
  <c r="AZ337" i="16"/>
  <c r="AZ338" i="16"/>
  <c r="AZ339" i="16"/>
  <c r="AZ340" i="16"/>
  <c r="AZ341" i="16"/>
  <c r="AZ342" i="16"/>
  <c r="AZ343" i="16"/>
  <c r="AZ344" i="16"/>
  <c r="AZ345" i="16"/>
  <c r="AZ346" i="16"/>
  <c r="AZ347" i="16"/>
  <c r="AZ348" i="16"/>
  <c r="AZ349" i="16"/>
  <c r="AZ350" i="16"/>
  <c r="AZ351" i="16"/>
  <c r="AZ352" i="16"/>
  <c r="AZ353" i="16"/>
  <c r="AZ354" i="16"/>
  <c r="AZ355" i="16"/>
  <c r="AZ356" i="16"/>
  <c r="AZ357" i="16"/>
  <c r="AZ358" i="16"/>
  <c r="AZ359" i="16"/>
  <c r="AZ360" i="16"/>
  <c r="AZ361" i="16"/>
  <c r="AZ362" i="16"/>
  <c r="AZ363" i="16"/>
  <c r="AZ364" i="16"/>
  <c r="AZ365" i="16"/>
  <c r="AZ366" i="16"/>
  <c r="AZ367" i="16"/>
  <c r="AZ368" i="16"/>
  <c r="AZ369" i="16"/>
  <c r="AZ370" i="16"/>
  <c r="AZ371" i="16"/>
  <c r="AZ372" i="16"/>
  <c r="AZ373" i="16"/>
  <c r="AZ374" i="16"/>
  <c r="AZ375" i="16"/>
  <c r="AZ376" i="16"/>
  <c r="AZ377" i="16"/>
  <c r="AZ378" i="16"/>
  <c r="AZ379" i="16"/>
  <c r="AZ380" i="16"/>
  <c r="AZ381" i="16"/>
  <c r="AZ382" i="16"/>
  <c r="AZ383" i="16"/>
  <c r="AZ384" i="16"/>
  <c r="AZ385" i="16"/>
  <c r="AZ386" i="16"/>
  <c r="AZ387" i="16"/>
  <c r="AZ388" i="16"/>
  <c r="AZ389" i="16"/>
  <c r="AZ390" i="16"/>
  <c r="AZ391" i="16"/>
  <c r="AZ392" i="16"/>
  <c r="AZ393" i="16"/>
  <c r="AZ394" i="16"/>
  <c r="AZ395" i="16"/>
  <c r="AZ396" i="16"/>
  <c r="AZ397" i="16"/>
  <c r="AZ398" i="16"/>
  <c r="AZ399" i="16"/>
  <c r="AZ400" i="16"/>
  <c r="AZ401" i="16"/>
  <c r="AZ402" i="16"/>
  <c r="AZ403" i="16"/>
  <c r="AZ404" i="16"/>
  <c r="AZ405" i="16"/>
  <c r="AZ406" i="16"/>
  <c r="AZ407" i="16"/>
  <c r="AZ408" i="16"/>
  <c r="AZ409" i="16"/>
  <c r="AZ410" i="16"/>
  <c r="AZ411" i="16"/>
  <c r="AZ412" i="16"/>
  <c r="AZ413" i="16"/>
  <c r="AZ414" i="16"/>
  <c r="AZ415" i="16"/>
  <c r="AZ416" i="16"/>
  <c r="AZ417" i="16"/>
  <c r="AZ418" i="16"/>
  <c r="AZ419" i="16"/>
  <c r="AZ420" i="16"/>
  <c r="AZ421" i="16"/>
  <c r="AZ422" i="16"/>
  <c r="AZ423" i="16"/>
  <c r="AZ424" i="16"/>
  <c r="AZ425" i="16"/>
  <c r="AZ426" i="16"/>
  <c r="AZ427" i="16"/>
  <c r="AZ428" i="16"/>
  <c r="AZ429" i="16"/>
  <c r="AZ430" i="16"/>
  <c r="AZ431" i="16"/>
  <c r="AZ432" i="16"/>
  <c r="AZ433" i="16"/>
  <c r="AZ434" i="16"/>
  <c r="AZ435" i="16"/>
  <c r="AZ436" i="16"/>
  <c r="AZ437" i="16"/>
  <c r="AZ438" i="16"/>
  <c r="AZ439" i="16"/>
  <c r="AZ440" i="16"/>
  <c r="AZ441" i="16"/>
  <c r="AZ442" i="16"/>
  <c r="AZ443" i="16"/>
  <c r="AZ444" i="16"/>
  <c r="AZ445" i="16"/>
  <c r="AZ446" i="16"/>
  <c r="AZ447" i="16"/>
  <c r="AZ448" i="16"/>
  <c r="AZ449" i="16"/>
  <c r="AZ450" i="16"/>
  <c r="AZ451" i="16"/>
  <c r="AZ452" i="16"/>
  <c r="AZ453" i="16"/>
  <c r="AZ454" i="16"/>
  <c r="AZ455" i="16"/>
  <c r="AZ456" i="16"/>
  <c r="AZ457" i="16"/>
  <c r="AZ458" i="16"/>
  <c r="AZ459" i="16"/>
  <c r="AZ460" i="16"/>
  <c r="AZ461" i="16"/>
  <c r="AZ462" i="16"/>
  <c r="AZ463" i="16"/>
  <c r="AZ464" i="16"/>
  <c r="AZ465" i="16"/>
  <c r="AZ466" i="16"/>
  <c r="AZ467" i="16"/>
  <c r="AZ468" i="16"/>
  <c r="AZ469" i="16"/>
  <c r="AZ470" i="16"/>
  <c r="AZ471" i="16"/>
  <c r="AZ472" i="16"/>
  <c r="AZ473" i="16"/>
  <c r="AZ474" i="16"/>
  <c r="AZ475" i="16"/>
  <c r="AZ476" i="16"/>
  <c r="AZ477" i="16"/>
  <c r="AZ478" i="16"/>
  <c r="AZ479" i="16"/>
  <c r="AZ480" i="16"/>
  <c r="AZ481" i="16"/>
  <c r="AZ482" i="16"/>
  <c r="AZ483" i="16"/>
  <c r="AZ484" i="16"/>
  <c r="AZ485" i="16"/>
  <c r="AZ486" i="16"/>
  <c r="AZ487" i="16"/>
  <c r="AZ488" i="16"/>
  <c r="AZ489" i="16"/>
  <c r="AZ490" i="16"/>
  <c r="AZ491" i="16"/>
  <c r="AZ492" i="16"/>
  <c r="AZ493" i="16"/>
  <c r="AZ494" i="16"/>
  <c r="AZ495" i="16"/>
  <c r="AZ496" i="16"/>
  <c r="AZ497" i="16"/>
  <c r="AZ498" i="16"/>
  <c r="AZ499" i="16"/>
  <c r="AZ500" i="16"/>
  <c r="AZ501" i="16"/>
  <c r="AZ502" i="16"/>
  <c r="AZ503" i="16"/>
  <c r="AZ504" i="16"/>
  <c r="AZ505" i="16"/>
  <c r="AZ506" i="16"/>
  <c r="AZ507" i="16"/>
  <c r="AZ508" i="16"/>
  <c r="AZ509" i="16"/>
  <c r="AZ510" i="16"/>
  <c r="AZ511" i="16"/>
  <c r="AZ512" i="16"/>
  <c r="AZ513" i="16"/>
  <c r="AZ514" i="16"/>
  <c r="AZ515" i="16"/>
  <c r="AZ516" i="16"/>
  <c r="AZ517" i="16"/>
  <c r="AZ518" i="16"/>
  <c r="AZ519" i="16"/>
  <c r="AZ520" i="16"/>
  <c r="AZ521" i="16"/>
  <c r="AZ522" i="16"/>
  <c r="AZ523" i="16"/>
  <c r="AZ524" i="16"/>
  <c r="BG12" i="1"/>
  <c r="BF12" i="1"/>
  <c r="BE12" i="1" s="1"/>
  <c r="BD12" i="1"/>
  <c r="BC12" i="1"/>
  <c r="BB12" i="1" s="1"/>
  <c r="BA12" i="1"/>
  <c r="AZ12" i="1"/>
  <c r="AY12" i="1" s="1"/>
  <c r="AX12" i="1"/>
  <c r="AK12" i="1"/>
  <c r="AJ12" i="1"/>
  <c r="BI9" i="1"/>
  <c r="BH9" i="1" s="1"/>
  <c r="BG9" i="1"/>
  <c r="BF9" i="1"/>
  <c r="BE9" i="1" s="1"/>
  <c r="BD9" i="1"/>
  <c r="BC9" i="1"/>
  <c r="BB9" i="1" s="1"/>
  <c r="BA9" i="1"/>
  <c r="AZ9" i="1"/>
  <c r="AY9" i="1" s="1"/>
  <c r="AX9" i="1"/>
  <c r="AK209" i="14"/>
  <c r="AK210" i="14"/>
  <c r="AK211" i="14"/>
  <c r="AK212" i="14"/>
  <c r="AK213" i="14"/>
  <c r="AK214" i="14"/>
  <c r="AK215" i="14"/>
  <c r="AK216" i="14"/>
  <c r="AK217" i="14"/>
  <c r="AK218" i="14"/>
  <c r="AK219" i="14"/>
  <c r="AK220" i="14"/>
  <c r="AK221" i="14"/>
  <c r="AK222" i="14"/>
  <c r="AK223" i="14"/>
  <c r="AK224" i="14"/>
  <c r="AK225" i="14"/>
  <c r="AK226" i="14"/>
  <c r="AK227" i="14"/>
  <c r="AK228" i="14"/>
  <c r="AK229" i="14"/>
  <c r="AK230" i="14"/>
  <c r="AK231" i="14"/>
  <c r="AK232" i="14"/>
  <c r="AK233" i="14"/>
  <c r="AK234" i="14"/>
  <c r="AK235" i="14"/>
  <c r="AK236" i="14"/>
  <c r="AK237" i="14"/>
  <c r="AK238" i="14"/>
  <c r="AK239" i="14"/>
  <c r="AK240" i="14"/>
  <c r="AK241" i="14"/>
  <c r="AK242" i="14"/>
  <c r="AK243" i="14"/>
  <c r="AK244" i="14"/>
  <c r="AK245" i="14"/>
  <c r="AK246" i="14"/>
  <c r="AK247" i="14"/>
  <c r="AK248" i="14"/>
  <c r="AK249" i="14"/>
  <c r="AK250" i="14"/>
  <c r="AK251" i="14"/>
  <c r="AK252" i="14"/>
  <c r="AK253" i="14"/>
  <c r="AK254" i="14"/>
  <c r="AK255" i="14"/>
  <c r="AK256" i="14"/>
  <c r="AK257" i="14"/>
  <c r="AK258" i="14"/>
  <c r="AK259" i="14"/>
  <c r="AK260" i="14"/>
  <c r="AK261" i="14"/>
  <c r="AK262" i="14"/>
  <c r="AK263" i="14"/>
  <c r="AK264" i="14"/>
  <c r="AK265" i="14"/>
  <c r="AK266" i="14"/>
  <c r="AK267" i="14"/>
  <c r="AK268" i="14"/>
  <c r="AK269" i="14"/>
  <c r="AK270" i="14"/>
  <c r="AK271" i="14"/>
  <c r="AK272" i="14"/>
  <c r="AK273" i="14"/>
  <c r="AK274" i="14"/>
  <c r="AK275" i="14"/>
  <c r="AK276" i="14"/>
  <c r="AK277" i="14"/>
  <c r="AK278" i="14"/>
  <c r="AK279" i="14"/>
  <c r="AK280" i="14"/>
  <c r="AK281" i="14"/>
  <c r="AK282" i="14"/>
  <c r="AK283" i="14"/>
  <c r="AK284" i="14"/>
  <c r="AK285" i="14"/>
  <c r="AK286" i="14"/>
  <c r="AK287" i="14"/>
  <c r="BC3" i="14" l="1" a="1"/>
  <c r="BC3" i="14" l="1"/>
  <c r="BB3" i="14" s="1"/>
  <c r="BB276" i="14"/>
  <c r="BB268" i="14"/>
  <c r="BB260" i="14"/>
  <c r="BB252" i="14"/>
  <c r="BB244" i="14"/>
  <c r="BB236" i="14"/>
  <c r="BB228" i="14"/>
  <c r="BB220" i="14"/>
  <c r="BB212" i="14"/>
  <c r="BB204" i="14"/>
  <c r="BB196" i="14"/>
  <c r="BB188" i="14"/>
  <c r="BB180" i="14"/>
  <c r="BB172" i="14"/>
  <c r="BB164" i="14"/>
  <c r="BB156" i="14"/>
  <c r="BB148" i="14"/>
  <c r="BB140" i="14"/>
  <c r="BB132" i="14"/>
  <c r="BB124" i="14"/>
  <c r="BB116" i="14"/>
  <c r="BB108" i="14"/>
  <c r="BB100" i="14"/>
  <c r="BB92" i="14"/>
  <c r="BB84" i="14"/>
  <c r="BB76" i="14"/>
  <c r="BB68" i="14"/>
  <c r="BB60" i="14"/>
  <c r="BB52" i="14"/>
  <c r="BB44" i="14"/>
  <c r="BB36" i="14"/>
  <c r="BB28" i="14"/>
  <c r="BB20" i="14"/>
  <c r="BB12" i="14"/>
  <c r="BB4" i="14"/>
  <c r="BB275" i="14"/>
  <c r="BB267" i="14"/>
  <c r="BB259" i="14"/>
  <c r="BB251" i="14"/>
  <c r="BB243" i="14"/>
  <c r="BB235" i="14"/>
  <c r="BB227" i="14"/>
  <c r="BB219" i="14"/>
  <c r="BB211" i="14"/>
  <c r="BB203" i="14"/>
  <c r="BB195" i="14"/>
  <c r="BB187" i="14"/>
  <c r="BB179" i="14"/>
  <c r="BB171" i="14"/>
  <c r="BB163" i="14"/>
  <c r="BB155" i="14"/>
  <c r="BB147" i="14"/>
  <c r="BB139" i="14"/>
  <c r="BB131" i="14"/>
  <c r="BB123" i="14"/>
  <c r="BB115" i="14"/>
  <c r="BB107" i="14"/>
  <c r="BB99" i="14"/>
  <c r="BB91" i="14"/>
  <c r="BB83" i="14"/>
  <c r="BB75" i="14"/>
  <c r="BB67" i="14"/>
  <c r="BB59" i="14"/>
  <c r="BB51" i="14"/>
  <c r="BB43" i="14"/>
  <c r="BB35" i="14"/>
  <c r="BB27" i="14"/>
  <c r="BB19" i="14"/>
  <c r="BB11" i="14"/>
  <c r="BB282" i="14"/>
  <c r="BB274" i="14"/>
  <c r="BB266" i="14"/>
  <c r="BB258" i="14"/>
  <c r="BB250" i="14"/>
  <c r="BB242" i="14"/>
  <c r="BB234" i="14"/>
  <c r="BB226" i="14"/>
  <c r="BB218" i="14"/>
  <c r="BB210" i="14"/>
  <c r="BB202" i="14"/>
  <c r="BB194" i="14"/>
  <c r="BB186" i="14"/>
  <c r="BB178" i="14"/>
  <c r="BB170" i="14"/>
  <c r="BB162" i="14"/>
  <c r="BB154" i="14"/>
  <c r="BB146" i="14"/>
  <c r="BB138" i="14"/>
  <c r="BB130" i="14"/>
  <c r="BB122" i="14"/>
  <c r="BB114" i="14"/>
  <c r="BB106" i="14"/>
  <c r="BB98" i="14"/>
  <c r="BB90" i="14"/>
  <c r="BB82" i="14"/>
  <c r="BB74" i="14"/>
  <c r="BB66" i="14"/>
  <c r="BB58" i="14"/>
  <c r="BB50" i="14"/>
  <c r="BB42" i="14"/>
  <c r="BB34" i="14"/>
  <c r="BB26" i="14"/>
  <c r="BB18" i="14"/>
  <c r="BB10" i="14"/>
  <c r="BB281" i="14"/>
  <c r="BB273" i="14"/>
  <c r="BB265" i="14"/>
  <c r="BB257" i="14"/>
  <c r="BB249" i="14"/>
  <c r="BB241" i="14"/>
  <c r="BB233" i="14"/>
  <c r="BB225" i="14"/>
  <c r="BB217" i="14"/>
  <c r="BB209" i="14"/>
  <c r="BB201" i="14"/>
  <c r="BB193" i="14"/>
  <c r="BB185" i="14"/>
  <c r="BB177" i="14"/>
  <c r="BB169" i="14"/>
  <c r="BB161" i="14"/>
  <c r="BB153" i="14"/>
  <c r="BB145" i="14"/>
  <c r="BB137" i="14"/>
  <c r="BB129" i="14"/>
  <c r="BB121" i="14"/>
  <c r="BB113" i="14"/>
  <c r="BB105" i="14"/>
  <c r="BB97" i="14"/>
  <c r="BB89" i="14"/>
  <c r="BB81" i="14"/>
  <c r="BB73" i="14"/>
  <c r="BB65" i="14"/>
  <c r="BB57" i="14"/>
  <c r="BB49" i="14"/>
  <c r="BB41" i="14"/>
  <c r="BB33" i="14"/>
  <c r="BB25" i="14"/>
  <c r="BB17" i="14"/>
  <c r="BB9" i="14"/>
  <c r="BB280" i="14"/>
  <c r="BB272" i="14"/>
  <c r="BB264" i="14"/>
  <c r="BB256" i="14"/>
  <c r="BB248" i="14"/>
  <c r="BB240" i="14"/>
  <c r="BB232" i="14"/>
  <c r="BB224" i="14"/>
  <c r="BB216" i="14"/>
  <c r="BB208" i="14"/>
  <c r="BB200" i="14"/>
  <c r="BB192" i="14"/>
  <c r="BB184" i="14"/>
  <c r="BB176" i="14"/>
  <c r="BB168" i="14"/>
  <c r="BB160" i="14"/>
  <c r="BB152" i="14"/>
  <c r="BB144" i="14"/>
  <c r="BB136" i="14"/>
  <c r="BB128" i="14"/>
  <c r="BB120" i="14"/>
  <c r="BB112" i="14"/>
  <c r="BB104" i="14"/>
  <c r="BB96" i="14"/>
  <c r="BB88" i="14"/>
  <c r="BB80" i="14"/>
  <c r="BB72" i="14"/>
  <c r="BB64" i="14"/>
  <c r="BB56" i="14"/>
  <c r="BB48" i="14"/>
  <c r="BB40" i="14"/>
  <c r="BB32" i="14"/>
  <c r="BB24" i="14"/>
  <c r="BB16" i="14"/>
  <c r="BB8" i="14"/>
  <c r="BB279" i="14"/>
  <c r="BB271" i="14"/>
  <c r="BB263" i="14"/>
  <c r="BB255" i="14"/>
  <c r="BB247" i="14"/>
  <c r="BB239" i="14"/>
  <c r="BB231" i="14"/>
  <c r="BB223" i="14"/>
  <c r="BB215" i="14"/>
  <c r="BB207" i="14"/>
  <c r="BB199" i="14"/>
  <c r="BB191" i="14"/>
  <c r="BB183" i="14"/>
  <c r="BB175" i="14"/>
  <c r="BB167" i="14"/>
  <c r="BB159" i="14"/>
  <c r="BB151" i="14"/>
  <c r="BB143" i="14"/>
  <c r="BB135" i="14"/>
  <c r="BB127" i="14"/>
  <c r="BB119" i="14"/>
  <c r="BB111" i="14"/>
  <c r="BB103" i="14"/>
  <c r="BB95" i="14"/>
  <c r="BB87" i="14"/>
  <c r="BB79" i="14"/>
  <c r="BB71" i="14"/>
  <c r="BB63" i="14"/>
  <c r="BB55" i="14"/>
  <c r="BB47" i="14"/>
  <c r="BB39" i="14"/>
  <c r="BB31" i="14"/>
  <c r="BB23" i="14"/>
  <c r="BB15" i="14"/>
  <c r="BB7" i="14"/>
  <c r="BB278" i="14"/>
  <c r="BB270" i="14"/>
  <c r="BB262" i="14"/>
  <c r="BB254" i="14"/>
  <c r="BB246" i="14"/>
  <c r="BB238" i="14"/>
  <c r="BB230" i="14"/>
  <c r="BB222" i="14"/>
  <c r="BB214" i="14"/>
  <c r="BB206" i="14"/>
  <c r="BB198" i="14"/>
  <c r="BB190" i="14"/>
  <c r="BB182" i="14"/>
  <c r="BB174" i="14"/>
  <c r="BB166" i="14"/>
  <c r="BB158" i="14"/>
  <c r="BB150" i="14"/>
  <c r="BB142" i="14"/>
  <c r="BB134" i="14"/>
  <c r="BB126" i="14"/>
  <c r="BB118" i="14"/>
  <c r="BB110" i="14"/>
  <c r="BB102" i="14"/>
  <c r="BB94" i="14"/>
  <c r="BB86" i="14"/>
  <c r="BB78" i="14"/>
  <c r="BB70" i="14"/>
  <c r="BB62" i="14"/>
  <c r="BB54" i="14"/>
  <c r="BB46" i="14"/>
  <c r="BB38" i="14"/>
  <c r="BB30" i="14"/>
  <c r="BB22" i="14"/>
  <c r="BB14" i="14"/>
  <c r="BB6" i="14"/>
  <c r="BB277" i="14"/>
  <c r="BB269" i="14"/>
  <c r="BB261" i="14"/>
  <c r="BB253" i="14"/>
  <c r="BB245" i="14"/>
  <c r="BB237" i="14"/>
  <c r="BB229" i="14"/>
  <c r="BB221" i="14"/>
  <c r="BB213" i="14"/>
  <c r="BB205" i="14"/>
  <c r="BB197" i="14"/>
  <c r="BB189" i="14"/>
  <c r="BB181" i="14"/>
  <c r="BB173" i="14"/>
  <c r="BB165" i="14"/>
  <c r="BB157" i="14"/>
  <c r="BB149" i="14"/>
  <c r="BB141" i="14"/>
  <c r="BB133" i="14"/>
  <c r="BB125" i="14"/>
  <c r="BB117" i="14"/>
  <c r="BB109" i="14"/>
  <c r="BB101" i="14"/>
  <c r="BB93" i="14"/>
  <c r="BB85" i="14"/>
  <c r="BB77" i="14"/>
  <c r="BB69" i="14"/>
  <c r="BB61" i="14"/>
  <c r="BB53" i="14"/>
  <c r="BB45" i="14"/>
  <c r="BB37" i="14"/>
  <c r="BB29" i="14"/>
  <c r="BB21" i="14"/>
  <c r="BB13" i="14"/>
  <c r="BB5" i="14"/>
  <c r="H521" i="16" l="1"/>
  <c r="J521" i="16" s="1"/>
  <c r="H147" i="16"/>
  <c r="J147" i="16" s="1"/>
  <c r="H33" i="16"/>
  <c r="J33" i="16" s="1"/>
  <c r="H390" i="16"/>
  <c r="J390" i="16" s="1"/>
  <c r="H389" i="16"/>
  <c r="J389" i="16" s="1"/>
  <c r="H483" i="16"/>
  <c r="J483" i="16" s="1"/>
  <c r="X118" i="16"/>
  <c r="Z118" i="16" s="1"/>
  <c r="X66" i="16"/>
  <c r="Z66" i="16" s="1"/>
  <c r="X475" i="16"/>
  <c r="Z475" i="16" s="1"/>
  <c r="X469" i="16"/>
  <c r="Z469" i="16" s="1"/>
  <c r="X106" i="16"/>
  <c r="Z106" i="16" s="1"/>
  <c r="X51" i="16"/>
  <c r="Z51" i="16" s="1"/>
  <c r="X17" i="16"/>
  <c r="Z17" i="16" s="1"/>
  <c r="X343" i="16"/>
  <c r="Z343" i="16" s="1"/>
  <c r="X65" i="16"/>
  <c r="Z65" i="16" s="1"/>
  <c r="X98" i="16"/>
  <c r="Z98" i="16" s="1"/>
  <c r="X131" i="16"/>
  <c r="Z131" i="16" s="1"/>
  <c r="X269" i="16"/>
  <c r="Z269" i="16" s="1"/>
  <c r="X359" i="16"/>
  <c r="Z359" i="16" s="1"/>
  <c r="X114" i="16"/>
  <c r="Z114" i="16" s="1"/>
  <c r="X174" i="16"/>
  <c r="Z174" i="16" s="1"/>
  <c r="H170" i="16"/>
  <c r="J170" i="16" s="1"/>
  <c r="H446" i="16"/>
  <c r="J446" i="16" s="1"/>
  <c r="H318" i="16"/>
  <c r="J318" i="16" s="1"/>
  <c r="H436" i="16"/>
  <c r="J436" i="16" s="1"/>
  <c r="H425" i="16"/>
  <c r="J425" i="16" s="1"/>
  <c r="H63" i="16"/>
  <c r="J63" i="16" s="1"/>
  <c r="H208" i="16"/>
  <c r="J208" i="16" s="1"/>
  <c r="H85" i="16"/>
  <c r="J85" i="16" s="1"/>
  <c r="H429" i="16"/>
  <c r="J429" i="16" s="1"/>
  <c r="H383" i="16"/>
  <c r="J383" i="16" s="1"/>
  <c r="H254" i="16"/>
  <c r="J254" i="16" s="1"/>
  <c r="H325" i="16"/>
  <c r="J325" i="16" s="1"/>
  <c r="H2" i="16"/>
  <c r="J2" i="16" s="1"/>
  <c r="X124" i="16"/>
  <c r="Z124" i="16" s="1"/>
  <c r="X351" i="16"/>
  <c r="Z351" i="16" s="1"/>
  <c r="X326" i="16"/>
  <c r="Z326" i="16" s="1"/>
  <c r="X227" i="16"/>
  <c r="Z227" i="16" s="1"/>
  <c r="X383" i="16"/>
  <c r="Z383" i="16" s="1"/>
  <c r="X497" i="16"/>
  <c r="Z497" i="16" s="1"/>
  <c r="X74" i="16"/>
  <c r="Z74" i="16" s="1"/>
  <c r="X420" i="16"/>
  <c r="Z420" i="16" s="1"/>
  <c r="X133" i="16"/>
  <c r="Z133" i="16" s="1"/>
  <c r="X393" i="16"/>
  <c r="Z393" i="16" s="1"/>
  <c r="X280" i="16"/>
  <c r="Z280" i="16" s="1"/>
  <c r="X67" i="16"/>
  <c r="Z67" i="16" s="1"/>
  <c r="H146" i="16"/>
  <c r="J146" i="16" s="1"/>
  <c r="X407" i="16"/>
  <c r="Z407" i="16" s="1"/>
  <c r="V407" i="16" s="1"/>
  <c r="X12" i="16"/>
  <c r="Z12" i="16" s="1"/>
  <c r="H486" i="16"/>
  <c r="J486" i="16" s="1"/>
  <c r="H343" i="16"/>
  <c r="J343" i="16" s="1"/>
  <c r="H249" i="16"/>
  <c r="J249" i="16" s="1"/>
  <c r="X193" i="16"/>
  <c r="Z193" i="16" s="1"/>
  <c r="H235" i="16"/>
  <c r="J235" i="16" s="1"/>
  <c r="H136" i="16"/>
  <c r="J136" i="16" s="1"/>
  <c r="H112" i="16"/>
  <c r="J112" i="16" s="1"/>
  <c r="G112" i="16" s="1"/>
  <c r="H216" i="16"/>
  <c r="J216" i="16" s="1"/>
  <c r="H100" i="16"/>
  <c r="J100" i="16" s="1"/>
  <c r="H195" i="16"/>
  <c r="J195" i="16" s="1"/>
  <c r="H241" i="16"/>
  <c r="J241" i="16" s="1"/>
  <c r="H40" i="16"/>
  <c r="J40" i="16" s="1"/>
  <c r="H340" i="16"/>
  <c r="J340" i="16" s="1"/>
  <c r="X367" i="16"/>
  <c r="Z367" i="16" s="1"/>
  <c r="X514" i="16"/>
  <c r="Z514" i="16" s="1"/>
  <c r="X493" i="16"/>
  <c r="Z493" i="16" s="1"/>
  <c r="X330" i="16"/>
  <c r="Z330" i="16" s="1"/>
  <c r="X159" i="16"/>
  <c r="Z159" i="16" s="1"/>
  <c r="X368" i="16"/>
  <c r="Z368" i="16" s="1"/>
  <c r="X205" i="16"/>
  <c r="Z205" i="16" s="1"/>
  <c r="X110" i="16"/>
  <c r="Z110" i="16" s="1"/>
  <c r="H443" i="16"/>
  <c r="J443" i="16" s="1"/>
  <c r="X195" i="16"/>
  <c r="Z195" i="16" s="1"/>
  <c r="H66" i="16"/>
  <c r="J66" i="16" s="1"/>
  <c r="H327" i="16"/>
  <c r="J327" i="16" s="1"/>
  <c r="X259" i="16"/>
  <c r="Z259" i="16" s="1"/>
  <c r="X327" i="16"/>
  <c r="Z327" i="16" s="1"/>
  <c r="H338" i="16"/>
  <c r="J338" i="16" s="1"/>
  <c r="X40" i="16"/>
  <c r="Z40" i="16" s="1"/>
  <c r="W40" i="16" s="1"/>
  <c r="X39" i="16"/>
  <c r="Z39" i="16" s="1"/>
  <c r="X257" i="16"/>
  <c r="Z257" i="16" s="1"/>
  <c r="W257" i="16" s="1"/>
  <c r="X290" i="16"/>
  <c r="Z290" i="16" s="1"/>
  <c r="X84" i="16"/>
  <c r="Z84" i="16" s="1"/>
  <c r="X461" i="16"/>
  <c r="Z461" i="16" s="1"/>
  <c r="X3" i="16"/>
  <c r="Z3" i="16" s="1"/>
  <c r="X312" i="16"/>
  <c r="Z312" i="16" s="1"/>
  <c r="X147" i="16"/>
  <c r="Z147" i="16" s="1"/>
  <c r="X391" i="16"/>
  <c r="Z391" i="16" s="1"/>
  <c r="H335" i="16"/>
  <c r="J335" i="16" s="1"/>
  <c r="H444" i="16"/>
  <c r="J444" i="16" s="1"/>
  <c r="H439" i="16"/>
  <c r="J439" i="16" s="1"/>
  <c r="H73" i="16"/>
  <c r="J73" i="16" s="1"/>
  <c r="H15" i="16"/>
  <c r="J15" i="16" s="1"/>
  <c r="H29" i="16"/>
  <c r="J29" i="16" s="1"/>
  <c r="H314" i="16"/>
  <c r="J314" i="16" s="1"/>
  <c r="H307" i="16"/>
  <c r="J307" i="16" s="1"/>
  <c r="H74" i="16"/>
  <c r="J74" i="16" s="1"/>
  <c r="H269" i="16"/>
  <c r="J269" i="16" s="1"/>
  <c r="H478" i="16"/>
  <c r="J478" i="16" s="1"/>
  <c r="H193" i="16"/>
  <c r="J193" i="16" s="1"/>
  <c r="X342" i="16"/>
  <c r="Z342" i="16" s="1"/>
  <c r="X243" i="16"/>
  <c r="Z243" i="16" s="1"/>
  <c r="X192" i="16"/>
  <c r="Z192" i="16" s="1"/>
  <c r="X294" i="16"/>
  <c r="Z294" i="16" s="1"/>
  <c r="X492" i="16"/>
  <c r="Z492" i="16" s="1"/>
  <c r="X31" i="16"/>
  <c r="Z31" i="16" s="1"/>
  <c r="Y31" i="16" s="1"/>
  <c r="X295" i="16"/>
  <c r="Z295" i="16" s="1"/>
  <c r="H519" i="16"/>
  <c r="J519" i="16" s="1"/>
  <c r="H353" i="16"/>
  <c r="J353" i="16" s="1"/>
  <c r="X129" i="16"/>
  <c r="Z129" i="16" s="1"/>
  <c r="Y129" i="16" s="1"/>
  <c r="X56" i="16"/>
  <c r="Z56" i="16" s="1"/>
  <c r="X498" i="16"/>
  <c r="Z498" i="16" s="1"/>
  <c r="H48" i="16"/>
  <c r="J48" i="16" s="1"/>
  <c r="H306" i="16"/>
  <c r="J306" i="16" s="1"/>
  <c r="H164" i="16"/>
  <c r="J164" i="16" s="1"/>
  <c r="H404" i="16"/>
  <c r="J404" i="16" s="1"/>
  <c r="X471" i="16"/>
  <c r="Z471" i="16" s="1"/>
  <c r="W471" i="16" s="1"/>
  <c r="H365" i="16"/>
  <c r="J365" i="16" s="1"/>
  <c r="G365" i="16" s="1"/>
  <c r="X104" i="16"/>
  <c r="Z104" i="16" s="1"/>
  <c r="W104" i="16" s="1"/>
  <c r="X148" i="16"/>
  <c r="Z148" i="16" s="1"/>
  <c r="X81" i="16"/>
  <c r="Z81" i="16" s="1"/>
  <c r="X207" i="16"/>
  <c r="Z207" i="16" s="1"/>
  <c r="Y207" i="16" s="1"/>
  <c r="H182" i="16"/>
  <c r="J182" i="16" s="1"/>
  <c r="H311" i="16"/>
  <c r="J311" i="16" s="1"/>
  <c r="H150" i="16"/>
  <c r="J150" i="16" s="1"/>
  <c r="H223" i="16"/>
  <c r="J223" i="16" s="1"/>
  <c r="H457" i="16"/>
  <c r="J457" i="16" s="1"/>
  <c r="H205" i="16"/>
  <c r="J205" i="16" s="1"/>
  <c r="H330" i="16"/>
  <c r="J330" i="16" s="1"/>
  <c r="H107" i="16"/>
  <c r="J107" i="16" s="1"/>
  <c r="H438" i="16"/>
  <c r="J438" i="16" s="1"/>
  <c r="X424" i="16"/>
  <c r="Z424" i="16" s="1"/>
  <c r="X165" i="16"/>
  <c r="Z165" i="16" s="1"/>
  <c r="X417" i="16"/>
  <c r="Z417" i="16" s="1"/>
  <c r="X522" i="16"/>
  <c r="Z522" i="16" s="1"/>
  <c r="X109" i="16"/>
  <c r="Z109" i="16" s="1"/>
  <c r="X339" i="16"/>
  <c r="Z339" i="16" s="1"/>
  <c r="X296" i="16"/>
  <c r="Z296" i="16" s="1"/>
  <c r="X50" i="16"/>
  <c r="Z50" i="16" s="1"/>
  <c r="H328" i="16"/>
  <c r="J328" i="16" s="1"/>
  <c r="X162" i="16"/>
  <c r="Z162" i="16" s="1"/>
  <c r="V162" i="16" s="1"/>
  <c r="X333" i="16"/>
  <c r="Z333" i="16" s="1"/>
  <c r="X238" i="16"/>
  <c r="Z238" i="16" s="1"/>
  <c r="H458" i="16"/>
  <c r="J458" i="16" s="1"/>
  <c r="H302" i="16"/>
  <c r="J302" i="16" s="1"/>
  <c r="X38" i="16"/>
  <c r="Z38" i="16" s="1"/>
  <c r="W38" i="16" s="1"/>
  <c r="X397" i="16"/>
  <c r="Z397" i="16" s="1"/>
  <c r="X83" i="16"/>
  <c r="Z83" i="16" s="1"/>
  <c r="H363" i="16"/>
  <c r="J363" i="16" s="1"/>
  <c r="I363" i="16" s="1"/>
  <c r="X87" i="16"/>
  <c r="Z87" i="16" s="1"/>
  <c r="Y87" i="16" s="1"/>
  <c r="X354" i="16"/>
  <c r="Z354" i="16" s="1"/>
  <c r="X37" i="16"/>
  <c r="Z37" i="16" s="1"/>
  <c r="H380" i="16"/>
  <c r="J380" i="16" s="1"/>
  <c r="H510" i="16"/>
  <c r="J510" i="16" s="1"/>
  <c r="H431" i="16"/>
  <c r="J431" i="16" s="1"/>
  <c r="H492" i="16"/>
  <c r="J492" i="16" s="1"/>
  <c r="X151" i="16"/>
  <c r="Z151" i="16" s="1"/>
  <c r="Y151" i="16" s="1"/>
  <c r="X168" i="16"/>
  <c r="Z168" i="16" s="1"/>
  <c r="X385" i="16"/>
  <c r="Z385" i="16" s="1"/>
  <c r="X418" i="16"/>
  <c r="Z418" i="16" s="1"/>
  <c r="X77" i="16"/>
  <c r="Z77" i="16" s="1"/>
  <c r="X222" i="16"/>
  <c r="Z222" i="16" s="1"/>
  <c r="X167" i="16"/>
  <c r="Z167" i="16" s="1"/>
  <c r="X273" i="16"/>
  <c r="Z273" i="16" s="1"/>
  <c r="X157" i="16"/>
  <c r="Z157" i="16" s="1"/>
  <c r="X271" i="16"/>
  <c r="Z271" i="16" s="1"/>
  <c r="H453" i="16"/>
  <c r="J453" i="16" s="1"/>
  <c r="H247" i="16"/>
  <c r="J247" i="16" s="1"/>
  <c r="H163" i="16"/>
  <c r="J163" i="16" s="1"/>
  <c r="H122" i="16"/>
  <c r="J122" i="16" s="1"/>
  <c r="H512" i="16"/>
  <c r="J512" i="16" s="1"/>
  <c r="H142" i="16"/>
  <c r="J142" i="16" s="1"/>
  <c r="H44" i="16"/>
  <c r="J44" i="16" s="1"/>
  <c r="H518" i="16"/>
  <c r="J518" i="16" s="1"/>
  <c r="H167" i="16"/>
  <c r="J167" i="16" s="1"/>
  <c r="H451" i="16"/>
  <c r="J451" i="16" s="1"/>
  <c r="H284" i="16"/>
  <c r="J284" i="16" s="1"/>
  <c r="H240" i="16"/>
  <c r="J240" i="16" s="1"/>
  <c r="H473" i="16"/>
  <c r="J473" i="16" s="1"/>
  <c r="H232" i="16"/>
  <c r="J232" i="16" s="1"/>
  <c r="X102" i="16"/>
  <c r="Z102" i="16" s="1"/>
  <c r="X362" i="16"/>
  <c r="Z362" i="16" s="1"/>
  <c r="X183" i="16"/>
  <c r="Z183" i="16" s="1"/>
  <c r="X134" i="16"/>
  <c r="Z134" i="16" s="1"/>
  <c r="X298" i="16"/>
  <c r="Z298" i="16" s="1"/>
  <c r="X408" i="16"/>
  <c r="Z408" i="16" s="1"/>
  <c r="X279" i="16"/>
  <c r="Z279" i="16" s="1"/>
  <c r="X288" i="16"/>
  <c r="Z288" i="16" s="1"/>
  <c r="H500" i="16"/>
  <c r="J500" i="16" s="1"/>
  <c r="H149" i="16"/>
  <c r="J149" i="16" s="1"/>
  <c r="X5" i="16"/>
  <c r="Z5" i="16" s="1"/>
  <c r="W5" i="16" s="1"/>
  <c r="H7" i="16"/>
  <c r="J7" i="16" s="1"/>
  <c r="X226" i="16"/>
  <c r="Z226" i="16" s="1"/>
  <c r="W226" i="16" s="1"/>
  <c r="X248" i="16"/>
  <c r="Z248" i="16" s="1"/>
  <c r="X321" i="16"/>
  <c r="Z321" i="16" s="1"/>
  <c r="X94" i="16"/>
  <c r="Z94" i="16" s="1"/>
  <c r="X93" i="16"/>
  <c r="Z93" i="16" s="1"/>
  <c r="X215" i="16"/>
  <c r="Z215" i="16" s="1"/>
  <c r="Y215" i="16" s="1"/>
  <c r="X232" i="16"/>
  <c r="Z232" i="16" s="1"/>
  <c r="X449" i="16"/>
  <c r="Z449" i="16" s="1"/>
  <c r="X482" i="16"/>
  <c r="Z482" i="16" s="1"/>
  <c r="X141" i="16"/>
  <c r="Z141" i="16" s="1"/>
  <c r="X286" i="16"/>
  <c r="Z286" i="16" s="1"/>
  <c r="X231" i="16"/>
  <c r="Z231" i="16" s="1"/>
  <c r="X465" i="16"/>
  <c r="Z465" i="16" s="1"/>
  <c r="W465" i="16" s="1"/>
  <c r="X221" i="16"/>
  <c r="Z221" i="16" s="1"/>
  <c r="X224" i="16"/>
  <c r="Z224" i="16" s="1"/>
  <c r="H200" i="16"/>
  <c r="J200" i="16" s="1"/>
  <c r="H161" i="16"/>
  <c r="J161" i="16" s="1"/>
  <c r="H447" i="16"/>
  <c r="J447" i="16" s="1"/>
  <c r="H38" i="16"/>
  <c r="J38" i="16" s="1"/>
  <c r="H454" i="16"/>
  <c r="J454" i="16" s="1"/>
  <c r="H56" i="16"/>
  <c r="J56" i="16" s="1"/>
  <c r="H422" i="16"/>
  <c r="J422" i="16" s="1"/>
  <c r="H81" i="16"/>
  <c r="J81" i="16" s="1"/>
  <c r="H376" i="16"/>
  <c r="J376" i="16" s="1"/>
  <c r="H220" i="16"/>
  <c r="J220" i="16" s="1"/>
  <c r="H30" i="16"/>
  <c r="J30" i="16" s="1"/>
  <c r="H400" i="16"/>
  <c r="J400" i="16" s="1"/>
  <c r="H317" i="16"/>
  <c r="J317" i="16" s="1"/>
  <c r="X444" i="16"/>
  <c r="Z444" i="16" s="1"/>
  <c r="X116" i="16"/>
  <c r="Z116" i="16" s="1"/>
  <c r="X208" i="16"/>
  <c r="Z208" i="16" s="1"/>
  <c r="X356" i="16"/>
  <c r="Z356" i="16" s="1"/>
  <c r="X140" i="16"/>
  <c r="Z140" i="16" s="1"/>
  <c r="X136" i="16"/>
  <c r="Z136" i="16" s="1"/>
  <c r="X467" i="16"/>
  <c r="Z467" i="16" s="1"/>
  <c r="W129" i="16"/>
  <c r="V129" i="16"/>
  <c r="V17" i="16"/>
  <c r="Y17" i="16"/>
  <c r="W17" i="16"/>
  <c r="Y343" i="16"/>
  <c r="W343" i="16"/>
  <c r="V343" i="16"/>
  <c r="V471" i="16"/>
  <c r="Y471" i="16"/>
  <c r="V39" i="16"/>
  <c r="W39" i="16"/>
  <c r="V290" i="16"/>
  <c r="Y290" i="16"/>
  <c r="W290" i="16"/>
  <c r="Y39" i="16"/>
  <c r="V87" i="16"/>
  <c r="Y65" i="16"/>
  <c r="W65" i="16"/>
  <c r="V65" i="16"/>
  <c r="Y193" i="16"/>
  <c r="W193" i="16"/>
  <c r="V193" i="16"/>
  <c r="Y84" i="16"/>
  <c r="W84" i="16"/>
  <c r="V84" i="16"/>
  <c r="Y321" i="16"/>
  <c r="W321" i="16"/>
  <c r="V321" i="16"/>
  <c r="V215" i="16"/>
  <c r="V231" i="16"/>
  <c r="W231" i="16"/>
  <c r="Y231" i="16"/>
  <c r="V207" i="16"/>
  <c r="I338" i="16"/>
  <c r="F338" i="16"/>
  <c r="G338" i="16"/>
  <c r="F365" i="16"/>
  <c r="I365" i="16"/>
  <c r="F363" i="16"/>
  <c r="G363" i="16"/>
  <c r="F235" i="16"/>
  <c r="I235" i="16"/>
  <c r="G235" i="16"/>
  <c r="I136" i="16"/>
  <c r="G136" i="16"/>
  <c r="F136" i="16"/>
  <c r="I112" i="16"/>
  <c r="F112" i="16"/>
  <c r="I216" i="16"/>
  <c r="F216" i="16"/>
  <c r="G216" i="16"/>
  <c r="I100" i="16"/>
  <c r="F100" i="16"/>
  <c r="G100" i="16"/>
  <c r="I195" i="16"/>
  <c r="G195" i="16"/>
  <c r="F195" i="16"/>
  <c r="I241" i="16"/>
  <c r="G241" i="16"/>
  <c r="F241" i="16"/>
  <c r="G40" i="16"/>
  <c r="F40" i="16"/>
  <c r="I40" i="16"/>
  <c r="F340" i="16"/>
  <c r="G340" i="16"/>
  <c r="I340" i="16"/>
  <c r="H310" i="16"/>
  <c r="J310" i="16" s="1"/>
  <c r="H305" i="16"/>
  <c r="J305" i="16" s="1"/>
  <c r="H207" i="16"/>
  <c r="J207" i="16" s="1"/>
  <c r="H388" i="16"/>
  <c r="J388" i="16" s="1"/>
  <c r="Y124" i="16"/>
  <c r="W124" i="16"/>
  <c r="V124" i="16"/>
  <c r="Y351" i="16"/>
  <c r="V351" i="16"/>
  <c r="W351" i="16"/>
  <c r="Y326" i="16"/>
  <c r="W326" i="16"/>
  <c r="V326" i="16"/>
  <c r="Y227" i="16"/>
  <c r="W227" i="16"/>
  <c r="V227" i="16"/>
  <c r="Y383" i="16"/>
  <c r="V383" i="16"/>
  <c r="W383" i="16"/>
  <c r="Y295" i="16"/>
  <c r="W295" i="16"/>
  <c r="V295" i="16"/>
  <c r="V50" i="16"/>
  <c r="Y50" i="16"/>
  <c r="W50" i="16"/>
  <c r="W110" i="16"/>
  <c r="Y110" i="16"/>
  <c r="V110" i="16"/>
  <c r="Y12" i="16"/>
  <c r="V12" i="16"/>
  <c r="W12" i="16"/>
  <c r="Y271" i="16"/>
  <c r="V271" i="16"/>
  <c r="W271" i="16"/>
  <c r="G335" i="16"/>
  <c r="F335" i="16"/>
  <c r="I335" i="16"/>
  <c r="F444" i="16"/>
  <c r="G444" i="16"/>
  <c r="I444" i="16"/>
  <c r="I439" i="16"/>
  <c r="G439" i="16"/>
  <c r="F439" i="16"/>
  <c r="I73" i="16"/>
  <c r="F73" i="16"/>
  <c r="G73" i="16"/>
  <c r="I15" i="16"/>
  <c r="F15" i="16"/>
  <c r="G15" i="16"/>
  <c r="F29" i="16"/>
  <c r="G29" i="16"/>
  <c r="I29" i="16"/>
  <c r="F314" i="16"/>
  <c r="G314" i="16"/>
  <c r="I314" i="16"/>
  <c r="G307" i="16"/>
  <c r="F307" i="16"/>
  <c r="I307" i="16"/>
  <c r="G74" i="16"/>
  <c r="I74" i="16"/>
  <c r="F74" i="16"/>
  <c r="G269" i="16"/>
  <c r="F269" i="16"/>
  <c r="I269" i="16"/>
  <c r="F478" i="16"/>
  <c r="I478" i="16"/>
  <c r="G478" i="16"/>
  <c r="F193" i="16"/>
  <c r="G193" i="16"/>
  <c r="I193" i="16"/>
  <c r="G232" i="16"/>
  <c r="I232" i="16"/>
  <c r="F232" i="16"/>
  <c r="G317" i="16"/>
  <c r="I317" i="16"/>
  <c r="F317" i="16"/>
  <c r="F483" i="16"/>
  <c r="I483" i="16"/>
  <c r="G483" i="16"/>
  <c r="I2" i="16"/>
  <c r="F2" i="16"/>
  <c r="G2" i="16"/>
  <c r="V74" i="16"/>
  <c r="Y74" i="16"/>
  <c r="W74" i="16"/>
  <c r="Y420" i="16"/>
  <c r="W420" i="16"/>
  <c r="V420" i="16"/>
  <c r="W133" i="16"/>
  <c r="Y133" i="16"/>
  <c r="V133" i="16"/>
  <c r="V393" i="16"/>
  <c r="W393" i="16"/>
  <c r="Y393" i="16"/>
  <c r="V359" i="16"/>
  <c r="Y359" i="16"/>
  <c r="W359" i="16"/>
  <c r="W174" i="16"/>
  <c r="Y174" i="16"/>
  <c r="V174" i="16"/>
  <c r="V327" i="16"/>
  <c r="W327" i="16"/>
  <c r="Y327" i="16"/>
  <c r="V224" i="16"/>
  <c r="W224" i="16"/>
  <c r="Y224" i="16"/>
  <c r="G182" i="16"/>
  <c r="F182" i="16"/>
  <c r="I182" i="16"/>
  <c r="F380" i="16"/>
  <c r="G380" i="16"/>
  <c r="I380" i="16"/>
  <c r="I311" i="16"/>
  <c r="F311" i="16"/>
  <c r="G311" i="16"/>
  <c r="F510" i="16"/>
  <c r="I510" i="16"/>
  <c r="G510" i="16"/>
  <c r="F431" i="16"/>
  <c r="G431" i="16"/>
  <c r="I431" i="16"/>
  <c r="I492" i="16"/>
  <c r="F492" i="16"/>
  <c r="G492" i="16"/>
  <c r="G150" i="16"/>
  <c r="F150" i="16"/>
  <c r="I150" i="16"/>
  <c r="F223" i="16"/>
  <c r="I223" i="16"/>
  <c r="G223" i="16"/>
  <c r="F457" i="16"/>
  <c r="I457" i="16"/>
  <c r="G457" i="16"/>
  <c r="F205" i="16"/>
  <c r="G205" i="16"/>
  <c r="I205" i="16"/>
  <c r="I330" i="16"/>
  <c r="G330" i="16"/>
  <c r="F330" i="16"/>
  <c r="I107" i="16"/>
  <c r="G107" i="16"/>
  <c r="F107" i="16"/>
  <c r="H18" i="16"/>
  <c r="J18" i="16" s="1"/>
  <c r="H253" i="16"/>
  <c r="J253" i="16" s="1"/>
  <c r="H346" i="16"/>
  <c r="J346" i="16" s="1"/>
  <c r="H171" i="16"/>
  <c r="J171" i="16" s="1"/>
  <c r="V367" i="16"/>
  <c r="W367" i="16"/>
  <c r="Y367" i="16"/>
  <c r="V514" i="16"/>
  <c r="Y514" i="16"/>
  <c r="W514" i="16"/>
  <c r="Y493" i="16"/>
  <c r="W493" i="16"/>
  <c r="V493" i="16"/>
  <c r="Y330" i="16"/>
  <c r="V330" i="16"/>
  <c r="W330" i="16"/>
  <c r="Y159" i="16"/>
  <c r="W159" i="16"/>
  <c r="V159" i="16"/>
  <c r="V368" i="16"/>
  <c r="W368" i="16"/>
  <c r="Y368" i="16"/>
  <c r="V232" i="16"/>
  <c r="W232" i="16"/>
  <c r="Y232" i="16"/>
  <c r="Y449" i="16"/>
  <c r="W449" i="16"/>
  <c r="V449" i="16"/>
  <c r="Y286" i="16"/>
  <c r="W286" i="16"/>
  <c r="V286" i="16"/>
  <c r="V498" i="16"/>
  <c r="Y498" i="16"/>
  <c r="W498" i="16"/>
  <c r="Y391" i="16"/>
  <c r="V391" i="16"/>
  <c r="W391" i="16"/>
  <c r="V288" i="16"/>
  <c r="W288" i="16"/>
  <c r="Y288" i="16"/>
  <c r="I453" i="16"/>
  <c r="G453" i="16"/>
  <c r="F453" i="16"/>
  <c r="G247" i="16"/>
  <c r="I247" i="16"/>
  <c r="F247" i="16"/>
  <c r="G163" i="16"/>
  <c r="F163" i="16"/>
  <c r="I163" i="16"/>
  <c r="F122" i="16"/>
  <c r="G122" i="16"/>
  <c r="I122" i="16"/>
  <c r="F512" i="16"/>
  <c r="G512" i="16"/>
  <c r="I512" i="16"/>
  <c r="F142" i="16"/>
  <c r="G142" i="16"/>
  <c r="I142" i="16"/>
  <c r="I44" i="16"/>
  <c r="G44" i="16"/>
  <c r="F44" i="16"/>
  <c r="F518" i="16"/>
  <c r="I518" i="16"/>
  <c r="G518" i="16"/>
  <c r="F167" i="16"/>
  <c r="G167" i="16"/>
  <c r="I167" i="16"/>
  <c r="I451" i="16"/>
  <c r="F451" i="16"/>
  <c r="G451" i="16"/>
  <c r="F284" i="16"/>
  <c r="G284" i="16"/>
  <c r="I284" i="16"/>
  <c r="G240" i="16"/>
  <c r="F240" i="16"/>
  <c r="I240" i="16"/>
  <c r="I473" i="16"/>
  <c r="G473" i="16"/>
  <c r="F473" i="16"/>
  <c r="H10" i="16"/>
  <c r="J10" i="16" s="1"/>
  <c r="H332" i="16"/>
  <c r="J332" i="16" s="1"/>
  <c r="H345" i="16"/>
  <c r="J345" i="16" s="1"/>
  <c r="H9" i="16"/>
  <c r="J9" i="16" s="1"/>
  <c r="W342" i="16"/>
  <c r="Y342" i="16"/>
  <c r="V342" i="16"/>
  <c r="Y243" i="16"/>
  <c r="W243" i="16"/>
  <c r="V243" i="16"/>
  <c r="V192" i="16"/>
  <c r="W192" i="16"/>
  <c r="Y192" i="16"/>
  <c r="Y294" i="16"/>
  <c r="W294" i="16"/>
  <c r="V294" i="16"/>
  <c r="V248" i="16"/>
  <c r="Y248" i="16"/>
  <c r="W248" i="16"/>
  <c r="Y83" i="16"/>
  <c r="W83" i="16"/>
  <c r="V83" i="16"/>
  <c r="I200" i="16"/>
  <c r="F200" i="16"/>
  <c r="G200" i="16"/>
  <c r="F161" i="16"/>
  <c r="I161" i="16"/>
  <c r="G161" i="16"/>
  <c r="F447" i="16"/>
  <c r="I447" i="16"/>
  <c r="G447" i="16"/>
  <c r="I38" i="16"/>
  <c r="F38" i="16"/>
  <c r="G38" i="16"/>
  <c r="F454" i="16"/>
  <c r="I454" i="16"/>
  <c r="G454" i="16"/>
  <c r="F56" i="16"/>
  <c r="G56" i="16"/>
  <c r="I56" i="16"/>
  <c r="G422" i="16"/>
  <c r="F422" i="16"/>
  <c r="I422" i="16"/>
  <c r="F81" i="16"/>
  <c r="G81" i="16"/>
  <c r="I81" i="16"/>
  <c r="I376" i="16"/>
  <c r="F376" i="16"/>
  <c r="G376" i="16"/>
  <c r="F220" i="16"/>
  <c r="G220" i="16"/>
  <c r="I220" i="16"/>
  <c r="F30" i="16"/>
  <c r="G30" i="16"/>
  <c r="I30" i="16"/>
  <c r="F400" i="16"/>
  <c r="G400" i="16"/>
  <c r="I400" i="16"/>
  <c r="H433" i="16"/>
  <c r="J433" i="16" s="1"/>
  <c r="H268" i="16"/>
  <c r="J268" i="16" s="1"/>
  <c r="H198" i="16"/>
  <c r="J198" i="16" s="1"/>
  <c r="H455" i="16"/>
  <c r="J455" i="16" s="1"/>
  <c r="V424" i="16"/>
  <c r="W424" i="16"/>
  <c r="Y424" i="16"/>
  <c r="Y165" i="16"/>
  <c r="W165" i="16"/>
  <c r="V165" i="16"/>
  <c r="W417" i="16"/>
  <c r="V417" i="16"/>
  <c r="Y417" i="16"/>
  <c r="Y522" i="16"/>
  <c r="V522" i="16"/>
  <c r="W522" i="16"/>
  <c r="W109" i="16"/>
  <c r="Y109" i="16"/>
  <c r="V109" i="16"/>
  <c r="V98" i="16"/>
  <c r="Y98" i="16"/>
  <c r="W98" i="16"/>
  <c r="W269" i="16"/>
  <c r="Y269" i="16"/>
  <c r="V269" i="16"/>
  <c r="Y3" i="16"/>
  <c r="W3" i="16"/>
  <c r="V3" i="16"/>
  <c r="V312" i="16"/>
  <c r="Y312" i="16"/>
  <c r="W312" i="16"/>
  <c r="F328" i="16"/>
  <c r="G328" i="16"/>
  <c r="I328" i="16"/>
  <c r="F519" i="16"/>
  <c r="I519" i="16"/>
  <c r="G519" i="16"/>
  <c r="F443" i="16"/>
  <c r="G443" i="16"/>
  <c r="I443" i="16"/>
  <c r="I500" i="16"/>
  <c r="G500" i="16"/>
  <c r="F500" i="16"/>
  <c r="G521" i="16"/>
  <c r="F521" i="16"/>
  <c r="I521" i="16"/>
  <c r="I147" i="16"/>
  <c r="G147" i="16"/>
  <c r="F147" i="16"/>
  <c r="F353" i="16"/>
  <c r="I353" i="16"/>
  <c r="G353" i="16"/>
  <c r="I149" i="16"/>
  <c r="F149" i="16"/>
  <c r="G149" i="16"/>
  <c r="I146" i="16"/>
  <c r="F146" i="16"/>
  <c r="G146" i="16"/>
  <c r="F33" i="16"/>
  <c r="G33" i="16"/>
  <c r="I33" i="16"/>
  <c r="F390" i="16"/>
  <c r="I390" i="16"/>
  <c r="G390" i="16"/>
  <c r="I389" i="16"/>
  <c r="G389" i="16"/>
  <c r="F389" i="16"/>
  <c r="H175" i="16"/>
  <c r="J175" i="16" s="1"/>
  <c r="H97" i="16"/>
  <c r="J97" i="16" s="1"/>
  <c r="H471" i="16"/>
  <c r="J471" i="16" s="1"/>
  <c r="H58" i="16"/>
  <c r="J58" i="16" s="1"/>
  <c r="Y102" i="16"/>
  <c r="V102" i="16"/>
  <c r="W102" i="16"/>
  <c r="V362" i="16"/>
  <c r="Y362" i="16"/>
  <c r="W362" i="16"/>
  <c r="Y183" i="16"/>
  <c r="W183" i="16"/>
  <c r="V183" i="16"/>
  <c r="Y134" i="16"/>
  <c r="V134" i="16"/>
  <c r="W134" i="16"/>
  <c r="Y195" i="16"/>
  <c r="V195" i="16"/>
  <c r="W195" i="16"/>
  <c r="W333" i="16"/>
  <c r="Y333" i="16"/>
  <c r="V333" i="16"/>
  <c r="Y81" i="16"/>
  <c r="V81" i="16"/>
  <c r="W81" i="16"/>
  <c r="W93" i="16"/>
  <c r="Y93" i="16"/>
  <c r="V93" i="16"/>
  <c r="I170" i="16"/>
  <c r="F170" i="16"/>
  <c r="G170" i="16"/>
  <c r="F446" i="16"/>
  <c r="I446" i="16"/>
  <c r="G446" i="16"/>
  <c r="I318" i="16"/>
  <c r="F318" i="16"/>
  <c r="G318" i="16"/>
  <c r="G436" i="16"/>
  <c r="F436" i="16"/>
  <c r="I436" i="16"/>
  <c r="F425" i="16"/>
  <c r="I425" i="16"/>
  <c r="G425" i="16"/>
  <c r="F63" i="16"/>
  <c r="G63" i="16"/>
  <c r="I63" i="16"/>
  <c r="F208" i="16"/>
  <c r="G208" i="16"/>
  <c r="I208" i="16"/>
  <c r="I85" i="16"/>
  <c r="F85" i="16"/>
  <c r="G85" i="16"/>
  <c r="I429" i="16"/>
  <c r="F429" i="16"/>
  <c r="G429" i="16"/>
  <c r="I383" i="16"/>
  <c r="F383" i="16"/>
  <c r="G383" i="16"/>
  <c r="F254" i="16"/>
  <c r="G254" i="16"/>
  <c r="I254" i="16"/>
  <c r="F325" i="16"/>
  <c r="G325" i="16"/>
  <c r="I325" i="16"/>
  <c r="H513" i="16"/>
  <c r="J513" i="16" s="1"/>
  <c r="H11" i="16"/>
  <c r="J11" i="16" s="1"/>
  <c r="H355" i="16"/>
  <c r="J355" i="16" s="1"/>
  <c r="H373" i="16"/>
  <c r="J373" i="16" s="1"/>
  <c r="Y444" i="16"/>
  <c r="W444" i="16"/>
  <c r="V444" i="16"/>
  <c r="Y116" i="16"/>
  <c r="W116" i="16"/>
  <c r="V116" i="16"/>
  <c r="Y208" i="16"/>
  <c r="V208" i="16"/>
  <c r="W208" i="16"/>
  <c r="Y356" i="16"/>
  <c r="W356" i="16"/>
  <c r="V356" i="16"/>
  <c r="Y140" i="16"/>
  <c r="W140" i="16"/>
  <c r="V140" i="16"/>
  <c r="Y259" i="16"/>
  <c r="W259" i="16"/>
  <c r="V259" i="16"/>
  <c r="W397" i="16"/>
  <c r="Y397" i="16"/>
  <c r="V397" i="16"/>
  <c r="W157" i="16"/>
  <c r="Y157" i="16"/>
  <c r="V157" i="16"/>
  <c r="I458" i="16"/>
  <c r="F458" i="16"/>
  <c r="G458" i="16"/>
  <c r="G48" i="16"/>
  <c r="I48" i="16"/>
  <c r="F48" i="16"/>
  <c r="F486" i="16"/>
  <c r="I486" i="16"/>
  <c r="G486" i="16"/>
  <c r="I66" i="16"/>
  <c r="F66" i="16"/>
  <c r="G66" i="16"/>
  <c r="I306" i="16"/>
  <c r="F306" i="16"/>
  <c r="G306" i="16"/>
  <c r="G7" i="16"/>
  <c r="F7" i="16"/>
  <c r="I7" i="16"/>
  <c r="F302" i="16"/>
  <c r="I302" i="16"/>
  <c r="G302" i="16"/>
  <c r="I164" i="16"/>
  <c r="F164" i="16"/>
  <c r="G164" i="16"/>
  <c r="F343" i="16"/>
  <c r="G343" i="16"/>
  <c r="I343" i="16"/>
  <c r="F327" i="16"/>
  <c r="G327" i="16"/>
  <c r="I327" i="16"/>
  <c r="G249" i="16"/>
  <c r="F249" i="16"/>
  <c r="I249" i="16"/>
  <c r="G404" i="16"/>
  <c r="F404" i="16"/>
  <c r="I404" i="16"/>
  <c r="F438" i="16"/>
  <c r="I438" i="16"/>
  <c r="G438" i="16"/>
  <c r="H391" i="16"/>
  <c r="J391" i="16" s="1"/>
  <c r="H352" i="16"/>
  <c r="J352" i="16" s="1"/>
  <c r="H452" i="16"/>
  <c r="J452" i="16" s="1"/>
  <c r="W118" i="16"/>
  <c r="Y118" i="16"/>
  <c r="V118" i="16"/>
  <c r="V66" i="16"/>
  <c r="Y66" i="16"/>
  <c r="W66" i="16"/>
  <c r="Y475" i="16"/>
  <c r="W475" i="16"/>
  <c r="V475" i="16"/>
  <c r="W469" i="16"/>
  <c r="Y469" i="16"/>
  <c r="V469" i="16"/>
  <c r="V106" i="16"/>
  <c r="Y106" i="16"/>
  <c r="W106" i="16"/>
  <c r="V114" i="16"/>
  <c r="Y114" i="16"/>
  <c r="W114" i="16"/>
  <c r="Y147" i="16"/>
  <c r="V147" i="16"/>
  <c r="W147" i="16"/>
  <c r="W221" i="16"/>
  <c r="Y221" i="16"/>
  <c r="V221" i="16"/>
  <c r="W238" i="16"/>
  <c r="Y238" i="16"/>
  <c r="V238" i="16"/>
  <c r="X22" i="16"/>
  <c r="Z22" i="16" s="1"/>
  <c r="X9" i="16"/>
  <c r="Z9" i="16" s="1"/>
  <c r="X335" i="16"/>
  <c r="Z335" i="16" s="1"/>
  <c r="X57" i="16"/>
  <c r="Z57" i="16" s="1"/>
  <c r="H498" i="16"/>
  <c r="J498" i="16" s="1"/>
  <c r="H408" i="16"/>
  <c r="J408" i="16" s="1"/>
  <c r="H190" i="16"/>
  <c r="J190" i="16" s="1"/>
  <c r="H488" i="16"/>
  <c r="J488" i="16" s="1"/>
  <c r="H75" i="16"/>
  <c r="J75" i="16" s="1"/>
  <c r="H369" i="16"/>
  <c r="J369" i="16" s="1"/>
  <c r="H301" i="16"/>
  <c r="J301" i="16" s="1"/>
  <c r="H316" i="16"/>
  <c r="J316" i="16" s="1"/>
  <c r="H522" i="16"/>
  <c r="J522" i="16" s="1"/>
  <c r="H143" i="16"/>
  <c r="J143" i="16" s="1"/>
  <c r="H321" i="16"/>
  <c r="J321" i="16" s="1"/>
  <c r="H153" i="16"/>
  <c r="J153" i="16" s="1"/>
  <c r="H151" i="16"/>
  <c r="J151" i="16" s="1"/>
  <c r="H437" i="16"/>
  <c r="J437" i="16" s="1"/>
  <c r="H357" i="16"/>
  <c r="J357" i="16" s="1"/>
  <c r="H372" i="16"/>
  <c r="J372" i="16" s="1"/>
  <c r="H222" i="16"/>
  <c r="J222" i="16" s="1"/>
  <c r="H294" i="16"/>
  <c r="J294" i="16" s="1"/>
  <c r="H434" i="16"/>
  <c r="J434" i="16" s="1"/>
  <c r="H299" i="16"/>
  <c r="J299" i="16" s="1"/>
  <c r="H225" i="16"/>
  <c r="J225" i="16" s="1"/>
  <c r="H501" i="16"/>
  <c r="J501" i="16" s="1"/>
  <c r="H26" i="16"/>
  <c r="J26" i="16" s="1"/>
  <c r="H428" i="16"/>
  <c r="J428" i="16" s="1"/>
  <c r="H489" i="16"/>
  <c r="J489" i="16" s="1"/>
  <c r="H511" i="16"/>
  <c r="J511" i="16" s="1"/>
  <c r="H289" i="16"/>
  <c r="J289" i="16" s="1"/>
  <c r="H514" i="16"/>
  <c r="J514" i="16" s="1"/>
  <c r="H130" i="16"/>
  <c r="J130" i="16" s="1"/>
  <c r="H137" i="16"/>
  <c r="J137" i="16" s="1"/>
  <c r="H186" i="16"/>
  <c r="J186" i="16" s="1"/>
  <c r="H21" i="16"/>
  <c r="J21" i="16" s="1"/>
  <c r="H36" i="16"/>
  <c r="J36" i="16" s="1"/>
  <c r="H298" i="16"/>
  <c r="J298" i="16" s="1"/>
  <c r="H507" i="16"/>
  <c r="J507" i="16" s="1"/>
  <c r="H336" i="16"/>
  <c r="J336" i="16" s="1"/>
  <c r="H290" i="16"/>
  <c r="J290" i="16" s="1"/>
  <c r="H297" i="16"/>
  <c r="J297" i="16" s="1"/>
  <c r="H155" i="16"/>
  <c r="J155" i="16" s="1"/>
  <c r="H141" i="16"/>
  <c r="J141" i="16" s="1"/>
  <c r="H156" i="16"/>
  <c r="J156" i="16" s="1"/>
  <c r="H118" i="16"/>
  <c r="J118" i="16" s="1"/>
  <c r="H326" i="16"/>
  <c r="J326" i="16" s="1"/>
  <c r="H47" i="16"/>
  <c r="J47" i="16" s="1"/>
  <c r="H442" i="16"/>
  <c r="J442" i="16" s="1"/>
  <c r="H23" i="16"/>
  <c r="J23" i="16" s="1"/>
  <c r="H315" i="16"/>
  <c r="J315" i="16" s="1"/>
  <c r="H261" i="16"/>
  <c r="J261" i="16" s="1"/>
  <c r="H276" i="16"/>
  <c r="J276" i="16" s="1"/>
  <c r="H399" i="16"/>
  <c r="J399" i="16" s="1"/>
  <c r="H138" i="16"/>
  <c r="J138" i="16" s="1"/>
  <c r="H432" i="16"/>
  <c r="J432" i="16" s="1"/>
  <c r="H354" i="16"/>
  <c r="J354" i="16" s="1"/>
  <c r="H361" i="16"/>
  <c r="J361" i="16" s="1"/>
  <c r="H219" i="16"/>
  <c r="J219" i="16" s="1"/>
  <c r="H189" i="16"/>
  <c r="J189" i="16" s="1"/>
  <c r="H204" i="16"/>
  <c r="J204" i="16" s="1"/>
  <c r="H520" i="16"/>
  <c r="J520" i="16" s="1"/>
  <c r="H423" i="16"/>
  <c r="J423" i="16" s="1"/>
  <c r="H210" i="16"/>
  <c r="J210" i="16" s="1"/>
  <c r="H497" i="16"/>
  <c r="J497" i="16" s="1"/>
  <c r="H87" i="16"/>
  <c r="J87" i="16" s="1"/>
  <c r="H379" i="16"/>
  <c r="J379" i="16" s="1"/>
  <c r="H309" i="16"/>
  <c r="J309" i="16" s="1"/>
  <c r="H324" i="16"/>
  <c r="J324" i="16" s="1"/>
  <c r="X507" i="16"/>
  <c r="Z507" i="16" s="1"/>
  <c r="X517" i="16"/>
  <c r="Z517" i="16" s="1"/>
  <c r="X44" i="16"/>
  <c r="Z44" i="16" s="1"/>
  <c r="X457" i="16"/>
  <c r="Z457" i="16" s="1"/>
  <c r="X239" i="16"/>
  <c r="Z239" i="16" s="1"/>
  <c r="X484" i="16"/>
  <c r="Z484" i="16" s="1"/>
  <c r="X509" i="16"/>
  <c r="Z509" i="16" s="1"/>
  <c r="X2" i="16"/>
  <c r="Z2" i="16" s="1"/>
  <c r="X441" i="16"/>
  <c r="Z441" i="16" s="1"/>
  <c r="X223" i="16"/>
  <c r="Z223" i="16" s="1"/>
  <c r="X292" i="16"/>
  <c r="Z292" i="16" s="1"/>
  <c r="X262" i="16"/>
  <c r="Z262" i="16" s="1"/>
  <c r="X69" i="16"/>
  <c r="Z69" i="16" s="1"/>
  <c r="X258" i="16"/>
  <c r="Z258" i="16" s="1"/>
  <c r="X80" i="16"/>
  <c r="Z80" i="16" s="1"/>
  <c r="X513" i="16"/>
  <c r="Z513" i="16" s="1"/>
  <c r="X460" i="16"/>
  <c r="Z460" i="16" s="1"/>
  <c r="X405" i="16"/>
  <c r="Z405" i="16" s="1"/>
  <c r="X163" i="16"/>
  <c r="Z163" i="16" s="1"/>
  <c r="X289" i="16"/>
  <c r="Z289" i="16" s="1"/>
  <c r="X55" i="16"/>
  <c r="Z55" i="16" s="1"/>
  <c r="X512" i="16"/>
  <c r="Z512" i="16" s="1"/>
  <c r="X246" i="16"/>
  <c r="Z246" i="16" s="1"/>
  <c r="X53" i="16"/>
  <c r="Z53" i="16" s="1"/>
  <c r="X234" i="16"/>
  <c r="Z234" i="16" s="1"/>
  <c r="X64" i="16"/>
  <c r="Z64" i="16" s="1"/>
  <c r="X323" i="16"/>
  <c r="Z323" i="16" s="1"/>
  <c r="X419" i="16"/>
  <c r="Z419" i="16" s="1"/>
  <c r="X381" i="16"/>
  <c r="Z381" i="16" s="1"/>
  <c r="X139" i="16"/>
  <c r="Z139" i="16" s="1"/>
  <c r="X265" i="16"/>
  <c r="Z265" i="16" s="1"/>
  <c r="X26" i="16"/>
  <c r="Z26" i="16" s="1"/>
  <c r="X236" i="16"/>
  <c r="Z236" i="16" s="1"/>
  <c r="X54" i="16"/>
  <c r="Z54" i="16" s="1"/>
  <c r="X60" i="16"/>
  <c r="Z60" i="16" s="1"/>
  <c r="X481" i="16"/>
  <c r="Z481" i="16" s="1"/>
  <c r="X255" i="16"/>
  <c r="Z255" i="16" s="1"/>
  <c r="X448" i="16"/>
  <c r="Z448" i="16" s="1"/>
  <c r="X206" i="16"/>
  <c r="Z206" i="16" s="1"/>
  <c r="X220" i="16"/>
  <c r="Z220" i="16" s="1"/>
  <c r="X194" i="16"/>
  <c r="Z194" i="16" s="1"/>
  <c r="X503" i="16"/>
  <c r="Z503" i="16" s="1"/>
  <c r="X466" i="16"/>
  <c r="Z466" i="16" s="1"/>
  <c r="X433" i="16"/>
  <c r="Z433" i="16" s="1"/>
  <c r="X216" i="16"/>
  <c r="Z216" i="16" s="1"/>
  <c r="X459" i="16"/>
  <c r="Z459" i="16" s="1"/>
  <c r="X443" i="16"/>
  <c r="Z443" i="16" s="1"/>
  <c r="X472" i="16"/>
  <c r="Z472" i="16" s="1"/>
  <c r="X283" i="16"/>
  <c r="Z283" i="16" s="1"/>
  <c r="Y354" i="16"/>
  <c r="V354" i="16"/>
  <c r="W354" i="16"/>
  <c r="Y148" i="16"/>
  <c r="W148" i="16"/>
  <c r="V148" i="16"/>
  <c r="W461" i="16"/>
  <c r="Y461" i="16"/>
  <c r="V461" i="16"/>
  <c r="X21" i="16"/>
  <c r="Z21" i="16" s="1"/>
  <c r="X423" i="16"/>
  <c r="Z423" i="16" s="1"/>
  <c r="X145" i="16"/>
  <c r="Z145" i="16" s="1"/>
  <c r="X178" i="16"/>
  <c r="Z178" i="16" s="1"/>
  <c r="X211" i="16"/>
  <c r="Z211" i="16" s="1"/>
  <c r="X285" i="16"/>
  <c r="Z285" i="16" s="1"/>
  <c r="X302" i="16"/>
  <c r="Z302" i="16" s="1"/>
  <c r="X24" i="16"/>
  <c r="Z24" i="16" s="1"/>
  <c r="X20" i="16"/>
  <c r="Z20" i="16" s="1"/>
  <c r="X399" i="16"/>
  <c r="Z399" i="16" s="1"/>
  <c r="X121" i="16"/>
  <c r="Z121" i="16" s="1"/>
  <c r="H465" i="16"/>
  <c r="J465" i="16" s="1"/>
  <c r="H274" i="16"/>
  <c r="J274" i="16" s="1"/>
  <c r="H505" i="16"/>
  <c r="J505" i="16" s="1"/>
  <c r="H415" i="16"/>
  <c r="J415" i="16" s="1"/>
  <c r="H421" i="16"/>
  <c r="J421" i="16" s="1"/>
  <c r="H283" i="16"/>
  <c r="J283" i="16" s="1"/>
  <c r="H237" i="16"/>
  <c r="J237" i="16" s="1"/>
  <c r="H252" i="16"/>
  <c r="J252" i="16" s="1"/>
  <c r="H474" i="16"/>
  <c r="J474" i="16" s="1"/>
  <c r="H394" i="16"/>
  <c r="J394" i="16" s="1"/>
  <c r="H160" i="16"/>
  <c r="J160" i="16" s="1"/>
  <c r="H479" i="16"/>
  <c r="J479" i="16" s="1"/>
  <c r="H65" i="16"/>
  <c r="J65" i="16" s="1"/>
  <c r="H359" i="16"/>
  <c r="J359" i="16" s="1"/>
  <c r="H293" i="16"/>
  <c r="J293" i="16" s="1"/>
  <c r="H308" i="16"/>
  <c r="J308" i="16" s="1"/>
  <c r="H502" i="16"/>
  <c r="J502" i="16" s="1"/>
  <c r="H114" i="16"/>
  <c r="J114" i="16" s="1"/>
  <c r="H304" i="16"/>
  <c r="J304" i="16" s="1"/>
  <c r="H126" i="16"/>
  <c r="J126" i="16" s="1"/>
  <c r="H139" i="16"/>
  <c r="J139" i="16" s="1"/>
  <c r="H427" i="16"/>
  <c r="J427" i="16" s="1"/>
  <c r="H349" i="16"/>
  <c r="J349" i="16" s="1"/>
  <c r="H364" i="16"/>
  <c r="J364" i="16" s="1"/>
  <c r="H382" i="16"/>
  <c r="J382" i="16" s="1"/>
  <c r="H410" i="16"/>
  <c r="J410" i="16" s="1"/>
  <c r="H106" i="16"/>
  <c r="J106" i="16" s="1"/>
  <c r="H416" i="16"/>
  <c r="J416" i="16" s="1"/>
  <c r="H46" i="16"/>
  <c r="J46" i="16" s="1"/>
  <c r="H51" i="16"/>
  <c r="J51" i="16" s="1"/>
  <c r="H102" i="16"/>
  <c r="J102" i="16" s="1"/>
  <c r="H484" i="16"/>
  <c r="J484" i="16" s="1"/>
  <c r="H121" i="16"/>
  <c r="J121" i="16" s="1"/>
  <c r="H407" i="16"/>
  <c r="J407" i="16" s="1"/>
  <c r="H185" i="16"/>
  <c r="J185" i="16" s="1"/>
  <c r="H206" i="16"/>
  <c r="J206" i="16" s="1"/>
  <c r="H211" i="16"/>
  <c r="J211" i="16" s="1"/>
  <c r="H71" i="16"/>
  <c r="J71" i="16" s="1"/>
  <c r="H77" i="16"/>
  <c r="J77" i="16" s="1"/>
  <c r="H92" i="16"/>
  <c r="J92" i="16" s="1"/>
  <c r="H414" i="16"/>
  <c r="J414" i="16" s="1"/>
  <c r="H168" i="16"/>
  <c r="J168" i="16" s="1"/>
  <c r="H445" i="16"/>
  <c r="J445" i="16" s="1"/>
  <c r="H366" i="16"/>
  <c r="J366" i="16" s="1"/>
  <c r="H371" i="16"/>
  <c r="J371" i="16" s="1"/>
  <c r="H231" i="16"/>
  <c r="J231" i="16" s="1"/>
  <c r="H197" i="16"/>
  <c r="J197" i="16" s="1"/>
  <c r="H212" i="16"/>
  <c r="J212" i="16" s="1"/>
  <c r="H264" i="16"/>
  <c r="J264" i="16" s="1"/>
  <c r="H485" i="16"/>
  <c r="J485" i="16" s="1"/>
  <c r="H303" i="16"/>
  <c r="J303" i="16" s="1"/>
  <c r="H270" i="16"/>
  <c r="J270" i="16" s="1"/>
  <c r="H275" i="16"/>
  <c r="J275" i="16" s="1"/>
  <c r="H135" i="16"/>
  <c r="J135" i="16" s="1"/>
  <c r="H125" i="16"/>
  <c r="J125" i="16" s="1"/>
  <c r="H140" i="16"/>
  <c r="J140" i="16" s="1"/>
  <c r="H490" i="16"/>
  <c r="J490" i="16" s="1"/>
  <c r="H291" i="16"/>
  <c r="J291" i="16" s="1"/>
  <c r="H515" i="16"/>
  <c r="J515" i="16" s="1"/>
  <c r="H424" i="16"/>
  <c r="J424" i="16" s="1"/>
  <c r="H430" i="16"/>
  <c r="J430" i="16" s="1"/>
  <c r="H295" i="16"/>
  <c r="J295" i="16" s="1"/>
  <c r="H245" i="16"/>
  <c r="J245" i="16" s="1"/>
  <c r="H260" i="16"/>
  <c r="J260" i="16" s="1"/>
  <c r="X387" i="16"/>
  <c r="Z387" i="16" s="1"/>
  <c r="X276" i="16"/>
  <c r="Z276" i="16" s="1"/>
  <c r="X437" i="16"/>
  <c r="Z437" i="16" s="1"/>
  <c r="X187" i="16"/>
  <c r="Z187" i="16" s="1"/>
  <c r="X345" i="16"/>
  <c r="Z345" i="16" s="1"/>
  <c r="X111" i="16"/>
  <c r="Z111" i="16" s="1"/>
  <c r="X524" i="16"/>
  <c r="Z524" i="16" s="1"/>
  <c r="X520" i="16"/>
  <c r="Z520" i="16" s="1"/>
  <c r="X429" i="16"/>
  <c r="Z429" i="16" s="1"/>
  <c r="X179" i="16"/>
  <c r="Z179" i="16" s="1"/>
  <c r="X329" i="16"/>
  <c r="Z329" i="16" s="1"/>
  <c r="X95" i="16"/>
  <c r="Z95" i="16" s="1"/>
  <c r="X340" i="16"/>
  <c r="Z340" i="16" s="1"/>
  <c r="X182" i="16"/>
  <c r="Z182" i="16" s="1"/>
  <c r="X188" i="16"/>
  <c r="Z188" i="16" s="1"/>
  <c r="X154" i="16"/>
  <c r="Z154" i="16" s="1"/>
  <c r="X447" i="16"/>
  <c r="Z447" i="16" s="1"/>
  <c r="X436" i="16"/>
  <c r="Z436" i="16" s="1"/>
  <c r="X510" i="16"/>
  <c r="Z510" i="16" s="1"/>
  <c r="X317" i="16"/>
  <c r="Z317" i="16" s="1"/>
  <c r="X75" i="16"/>
  <c r="Z75" i="16" s="1"/>
  <c r="X161" i="16"/>
  <c r="Z161" i="16" s="1"/>
  <c r="X6" i="16"/>
  <c r="Z6" i="16" s="1"/>
  <c r="X284" i="16"/>
  <c r="Z284" i="16" s="1"/>
  <c r="X150" i="16"/>
  <c r="Z150" i="16" s="1"/>
  <c r="X172" i="16"/>
  <c r="Z172" i="16" s="1"/>
  <c r="X130" i="16"/>
  <c r="Z130" i="16" s="1"/>
  <c r="X431" i="16"/>
  <c r="Z431" i="16" s="1"/>
  <c r="X372" i="16"/>
  <c r="Z372" i="16" s="1"/>
  <c r="X486" i="16"/>
  <c r="Z486" i="16" s="1"/>
  <c r="X301" i="16"/>
  <c r="Z301" i="16" s="1"/>
  <c r="X43" i="16"/>
  <c r="Z43" i="16" s="1"/>
  <c r="X137" i="16"/>
  <c r="Z137" i="16" s="1"/>
  <c r="X13" i="16"/>
  <c r="Z13" i="16" s="1"/>
  <c r="X336" i="16"/>
  <c r="Z336" i="16" s="1"/>
  <c r="X453" i="16"/>
  <c r="Z453" i="16" s="1"/>
  <c r="X219" i="16"/>
  <c r="Z219" i="16" s="1"/>
  <c r="X361" i="16"/>
  <c r="Z361" i="16" s="1"/>
  <c r="X127" i="16"/>
  <c r="Z127" i="16" s="1"/>
  <c r="X488" i="16"/>
  <c r="Z488" i="16" s="1"/>
  <c r="X126" i="16"/>
  <c r="Z126" i="16" s="1"/>
  <c r="X132" i="16"/>
  <c r="Z132" i="16" s="1"/>
  <c r="X90" i="16"/>
  <c r="Z90" i="16" s="1"/>
  <c r="X375" i="16"/>
  <c r="Z375" i="16" s="1"/>
  <c r="X402" i="16"/>
  <c r="Z402" i="16" s="1"/>
  <c r="X369" i="16"/>
  <c r="Z369" i="16" s="1"/>
  <c r="X152" i="16"/>
  <c r="Z152" i="16" s="1"/>
  <c r="X268" i="16"/>
  <c r="Z268" i="16" s="1"/>
  <c r="X228" i="16"/>
  <c r="Z228" i="16" s="1"/>
  <c r="X416" i="16"/>
  <c r="Z416" i="16" s="1"/>
  <c r="X400" i="16"/>
  <c r="Z400" i="16" s="1"/>
  <c r="W151" i="16"/>
  <c r="V151" i="16"/>
  <c r="V168" i="16"/>
  <c r="W168" i="16"/>
  <c r="Y168" i="16"/>
  <c r="Y385" i="16"/>
  <c r="W385" i="16"/>
  <c r="V385" i="16"/>
  <c r="V418" i="16"/>
  <c r="Y418" i="16"/>
  <c r="W418" i="16"/>
  <c r="X212" i="16"/>
  <c r="Z212" i="16" s="1"/>
  <c r="X18" i="16"/>
  <c r="Z18" i="16" s="1"/>
  <c r="X15" i="16"/>
  <c r="Z15" i="16" s="1"/>
  <c r="X487" i="16"/>
  <c r="Z487" i="16" s="1"/>
  <c r="X209" i="16"/>
  <c r="Z209" i="16" s="1"/>
  <c r="X242" i="16"/>
  <c r="Z242" i="16" s="1"/>
  <c r="X34" i="16"/>
  <c r="Z34" i="16" s="1"/>
  <c r="X349" i="16"/>
  <c r="Z349" i="16" s="1"/>
  <c r="X366" i="16"/>
  <c r="Z366" i="16" s="1"/>
  <c r="X71" i="16"/>
  <c r="Z71" i="16" s="1"/>
  <c r="X30" i="16"/>
  <c r="Z30" i="16" s="1"/>
  <c r="X463" i="16"/>
  <c r="Z463" i="16" s="1"/>
  <c r="X185" i="16"/>
  <c r="Z185" i="16" s="1"/>
  <c r="H367" i="16"/>
  <c r="J367" i="16" s="1"/>
  <c r="H82" i="16"/>
  <c r="J82" i="16" s="1"/>
  <c r="H403" i="16"/>
  <c r="J403" i="16" s="1"/>
  <c r="H334" i="16"/>
  <c r="J334" i="16" s="1"/>
  <c r="H339" i="16"/>
  <c r="J339" i="16" s="1"/>
  <c r="H199" i="16"/>
  <c r="J199" i="16" s="1"/>
  <c r="H173" i="16"/>
  <c r="J173" i="16" s="1"/>
  <c r="H188" i="16"/>
  <c r="J188" i="16" s="1"/>
  <c r="H413" i="16"/>
  <c r="J413" i="16" s="1"/>
  <c r="H257" i="16"/>
  <c r="J257" i="16" s="1"/>
  <c r="H494" i="16"/>
  <c r="J494" i="16" s="1"/>
  <c r="H406" i="16"/>
  <c r="J406" i="16" s="1"/>
  <c r="H411" i="16"/>
  <c r="J411" i="16" s="1"/>
  <c r="H273" i="16"/>
  <c r="J273" i="16" s="1"/>
  <c r="H229" i="16"/>
  <c r="J229" i="16" s="1"/>
  <c r="H244" i="16"/>
  <c r="J244" i="16" s="1"/>
  <c r="H440" i="16"/>
  <c r="J440" i="16" s="1"/>
  <c r="H377" i="16"/>
  <c r="J377" i="16" s="1"/>
  <c r="H131" i="16"/>
  <c r="J131" i="16" s="1"/>
  <c r="H470" i="16"/>
  <c r="J470" i="16" s="1"/>
  <c r="H55" i="16"/>
  <c r="J55" i="16" s="1"/>
  <c r="H347" i="16"/>
  <c r="J347" i="16" s="1"/>
  <c r="H285" i="16"/>
  <c r="J285" i="16" s="1"/>
  <c r="H300" i="16"/>
  <c r="J300" i="16" s="1"/>
  <c r="H523" i="16"/>
  <c r="J523" i="16" s="1"/>
  <c r="H278" i="16"/>
  <c r="J278" i="16" s="1"/>
  <c r="H419" i="16"/>
  <c r="J419" i="16" s="1"/>
  <c r="H282" i="16"/>
  <c r="J282" i="16" s="1"/>
  <c r="H215" i="16"/>
  <c r="J215" i="16" s="1"/>
  <c r="H491" i="16"/>
  <c r="J491" i="16" s="1"/>
  <c r="H16" i="16"/>
  <c r="J16" i="16" s="1"/>
  <c r="H420" i="16"/>
  <c r="J420" i="16" s="1"/>
  <c r="H462" i="16"/>
  <c r="J462" i="16" s="1"/>
  <c r="H499" i="16"/>
  <c r="J499" i="16" s="1"/>
  <c r="H272" i="16"/>
  <c r="J272" i="16" s="1"/>
  <c r="H504" i="16"/>
  <c r="J504" i="16" s="1"/>
  <c r="H120" i="16"/>
  <c r="J120" i="16" s="1"/>
  <c r="H127" i="16"/>
  <c r="J127" i="16" s="1"/>
  <c r="H176" i="16"/>
  <c r="J176" i="16" s="1"/>
  <c r="H13" i="16"/>
  <c r="J13" i="16" s="1"/>
  <c r="H28" i="16"/>
  <c r="J28" i="16" s="1"/>
  <c r="H281" i="16"/>
  <c r="J281" i="16" s="1"/>
  <c r="H496" i="16"/>
  <c r="J496" i="16" s="1"/>
  <c r="H320" i="16"/>
  <c r="J320" i="16" s="1"/>
  <c r="H280" i="16"/>
  <c r="J280" i="16" s="1"/>
  <c r="H287" i="16"/>
  <c r="J287" i="16" s="1"/>
  <c r="H145" i="16"/>
  <c r="J145" i="16" s="1"/>
  <c r="H133" i="16"/>
  <c r="J133" i="16" s="1"/>
  <c r="H148" i="16"/>
  <c r="J148" i="16" s="1"/>
  <c r="H296" i="16"/>
  <c r="J296" i="16" s="1"/>
  <c r="H64" i="16"/>
  <c r="J64" i="16" s="1"/>
  <c r="H375" i="16"/>
  <c r="J375" i="16" s="1"/>
  <c r="H128" i="16"/>
  <c r="J128" i="16" s="1"/>
  <c r="H184" i="16"/>
  <c r="J184" i="16" s="1"/>
  <c r="H191" i="16"/>
  <c r="J191" i="16" s="1"/>
  <c r="H49" i="16"/>
  <c r="J49" i="16" s="1"/>
  <c r="H61" i="16"/>
  <c r="J61" i="16" s="1"/>
  <c r="H76" i="16"/>
  <c r="J76" i="16" s="1"/>
  <c r="H384" i="16"/>
  <c r="J384" i="16" s="1"/>
  <c r="H111" i="16"/>
  <c r="J111" i="16" s="1"/>
  <c r="H417" i="16"/>
  <c r="J417" i="16" s="1"/>
  <c r="H344" i="16"/>
  <c r="J344" i="16" s="1"/>
  <c r="H351" i="16"/>
  <c r="J351" i="16" s="1"/>
  <c r="H209" i="16"/>
  <c r="J209" i="16" s="1"/>
  <c r="H181" i="16"/>
  <c r="J181" i="16" s="1"/>
  <c r="H196" i="16"/>
  <c r="J196" i="16" s="1"/>
  <c r="X516" i="16"/>
  <c r="Z516" i="16" s="1"/>
  <c r="X307" i="16"/>
  <c r="Z307" i="16" s="1"/>
  <c r="X357" i="16"/>
  <c r="Z357" i="16" s="1"/>
  <c r="X107" i="16"/>
  <c r="Z107" i="16" s="1"/>
  <c r="X217" i="16"/>
  <c r="Z217" i="16" s="1"/>
  <c r="X23" i="16"/>
  <c r="Z23" i="16" s="1"/>
  <c r="X500" i="16"/>
  <c r="Z500" i="16" s="1"/>
  <c r="X275" i="16"/>
  <c r="Z275" i="16" s="1"/>
  <c r="X341" i="16"/>
  <c r="Z341" i="16" s="1"/>
  <c r="X99" i="16"/>
  <c r="Z99" i="16" s="1"/>
  <c r="X201" i="16"/>
  <c r="Z201" i="16" s="1"/>
  <c r="X7" i="16"/>
  <c r="Z7" i="16" s="1"/>
  <c r="X403" i="16"/>
  <c r="Z403" i="16" s="1"/>
  <c r="X86" i="16"/>
  <c r="Z86" i="16" s="1"/>
  <c r="X108" i="16"/>
  <c r="Z108" i="16" s="1"/>
  <c r="X58" i="16"/>
  <c r="Z58" i="16" s="1"/>
  <c r="X319" i="16"/>
  <c r="Z319" i="16" s="1"/>
  <c r="X456" i="16"/>
  <c r="Z456" i="16" s="1"/>
  <c r="X422" i="16"/>
  <c r="Z422" i="16" s="1"/>
  <c r="X237" i="16"/>
  <c r="Z237" i="16" s="1"/>
  <c r="X450" i="16"/>
  <c r="Z450" i="16" s="1"/>
  <c r="X28" i="16"/>
  <c r="Z28" i="16" s="1"/>
  <c r="X360" i="16"/>
  <c r="Z360" i="16" s="1"/>
  <c r="X70" i="16"/>
  <c r="Z70" i="16" s="1"/>
  <c r="X76" i="16"/>
  <c r="Z76" i="16" s="1"/>
  <c r="X505" i="16"/>
  <c r="Z505" i="16" s="1"/>
  <c r="X303" i="16"/>
  <c r="Z303" i="16" s="1"/>
  <c r="X412" i="16"/>
  <c r="Z412" i="16" s="1"/>
  <c r="X398" i="16"/>
  <c r="Z398" i="16" s="1"/>
  <c r="X213" i="16"/>
  <c r="Z213" i="16" s="1"/>
  <c r="X426" i="16"/>
  <c r="Z426" i="16" s="1"/>
  <c r="X304" i="16"/>
  <c r="Z304" i="16" s="1"/>
  <c r="X291" i="16"/>
  <c r="Z291" i="16" s="1"/>
  <c r="X396" i="16"/>
  <c r="Z396" i="16" s="1"/>
  <c r="X373" i="16"/>
  <c r="Z373" i="16" s="1"/>
  <c r="X123" i="16"/>
  <c r="Z123" i="16" s="1"/>
  <c r="X233" i="16"/>
  <c r="Z233" i="16" s="1"/>
  <c r="X16" i="16"/>
  <c r="Z16" i="16" s="1"/>
  <c r="X521" i="16"/>
  <c r="Z521" i="16" s="1"/>
  <c r="X36" i="16"/>
  <c r="Z36" i="16" s="1"/>
  <c r="X52" i="16"/>
  <c r="Z52" i="16" s="1"/>
  <c r="X473" i="16"/>
  <c r="Z473" i="16" s="1"/>
  <c r="X247" i="16"/>
  <c r="Z247" i="16" s="1"/>
  <c r="X338" i="16"/>
  <c r="Z338" i="16" s="1"/>
  <c r="X305" i="16"/>
  <c r="Z305" i="16" s="1"/>
  <c r="X88" i="16"/>
  <c r="Z88" i="16" s="1"/>
  <c r="X371" i="16"/>
  <c r="Z371" i="16" s="1"/>
  <c r="X376" i="16"/>
  <c r="Z376" i="16" s="1"/>
  <c r="X499" i="16"/>
  <c r="Z499" i="16" s="1"/>
  <c r="X504" i="16"/>
  <c r="Z504" i="16" s="1"/>
  <c r="V482" i="16"/>
  <c r="Y482" i="16"/>
  <c r="W482" i="16"/>
  <c r="W77" i="16"/>
  <c r="Y77" i="16"/>
  <c r="V77" i="16"/>
  <c r="Y94" i="16"/>
  <c r="V94" i="16"/>
  <c r="W94" i="16"/>
  <c r="W37" i="16"/>
  <c r="Y37" i="16"/>
  <c r="V37" i="16"/>
  <c r="W56" i="16"/>
  <c r="V56" i="16"/>
  <c r="Y56" i="16"/>
  <c r="V273" i="16"/>
  <c r="Y273" i="16"/>
  <c r="W273" i="16"/>
  <c r="X306" i="16"/>
  <c r="Z306" i="16" s="1"/>
  <c r="X100" i="16"/>
  <c r="Z100" i="16" s="1"/>
  <c r="X413" i="16"/>
  <c r="Z413" i="16" s="1"/>
  <c r="X135" i="16"/>
  <c r="Z135" i="16" s="1"/>
  <c r="X32" i="16"/>
  <c r="Z32" i="16" s="1"/>
  <c r="X27" i="16"/>
  <c r="Z27" i="16" s="1"/>
  <c r="X249" i="16"/>
  <c r="Z249" i="16" s="1"/>
  <c r="H224" i="16"/>
  <c r="J224" i="16" s="1"/>
  <c r="H459" i="16"/>
  <c r="J459" i="16" s="1"/>
  <c r="H267" i="16"/>
  <c r="J267" i="16" s="1"/>
  <c r="H248" i="16"/>
  <c r="J248" i="16" s="1"/>
  <c r="H255" i="16"/>
  <c r="J255" i="16" s="1"/>
  <c r="H113" i="16"/>
  <c r="J113" i="16" s="1"/>
  <c r="H109" i="16"/>
  <c r="J109" i="16" s="1"/>
  <c r="H124" i="16"/>
  <c r="J124" i="16" s="1"/>
  <c r="H350" i="16"/>
  <c r="J350" i="16" s="1"/>
  <c r="H54" i="16"/>
  <c r="J54" i="16" s="1"/>
  <c r="H387" i="16"/>
  <c r="J387" i="16" s="1"/>
  <c r="H322" i="16"/>
  <c r="J322" i="16" s="1"/>
  <c r="H329" i="16"/>
  <c r="J329" i="16" s="1"/>
  <c r="H187" i="16"/>
  <c r="J187" i="16" s="1"/>
  <c r="H165" i="16"/>
  <c r="J165" i="16" s="1"/>
  <c r="H180" i="16"/>
  <c r="J180" i="16" s="1"/>
  <c r="H279" i="16"/>
  <c r="J279" i="16" s="1"/>
  <c r="H239" i="16"/>
  <c r="J239" i="16" s="1"/>
  <c r="H481" i="16"/>
  <c r="J481" i="16" s="1"/>
  <c r="H397" i="16"/>
  <c r="J397" i="16" s="1"/>
  <c r="H402" i="16"/>
  <c r="J402" i="16" s="1"/>
  <c r="H263" i="16"/>
  <c r="J263" i="16" s="1"/>
  <c r="H221" i="16"/>
  <c r="J221" i="16" s="1"/>
  <c r="H236" i="16"/>
  <c r="J236" i="16" s="1"/>
  <c r="H477" i="16"/>
  <c r="J477" i="16" s="1"/>
  <c r="H86" i="16"/>
  <c r="J86" i="16" s="1"/>
  <c r="H288" i="16"/>
  <c r="J288" i="16" s="1"/>
  <c r="H96" i="16"/>
  <c r="J96" i="16" s="1"/>
  <c r="H129" i="16"/>
  <c r="J129" i="16" s="1"/>
  <c r="H418" i="16"/>
  <c r="J418" i="16" s="1"/>
  <c r="H341" i="16"/>
  <c r="J341" i="16" s="1"/>
  <c r="H356" i="16"/>
  <c r="J356" i="16" s="1"/>
  <c r="H242" i="16"/>
  <c r="J242" i="16" s="1"/>
  <c r="H395" i="16"/>
  <c r="J395" i="16" s="1"/>
  <c r="H79" i="16"/>
  <c r="J79" i="16" s="1"/>
  <c r="H401" i="16"/>
  <c r="J401" i="16" s="1"/>
  <c r="H34" i="16"/>
  <c r="J34" i="16" s="1"/>
  <c r="H41" i="16"/>
  <c r="J41" i="16" s="1"/>
  <c r="H90" i="16"/>
  <c r="J90" i="16" s="1"/>
  <c r="H476" i="16"/>
  <c r="J476" i="16" s="1"/>
  <c r="H426" i="16"/>
  <c r="J426" i="16" s="1"/>
  <c r="H94" i="16"/>
  <c r="J94" i="16" s="1"/>
  <c r="H392" i="16"/>
  <c r="J392" i="16" s="1"/>
  <c r="H158" i="16"/>
  <c r="J158" i="16" s="1"/>
  <c r="H194" i="16"/>
  <c r="J194" i="16" s="1"/>
  <c r="H201" i="16"/>
  <c r="J201" i="16" s="1"/>
  <c r="H59" i="16"/>
  <c r="J59" i="16" s="1"/>
  <c r="H69" i="16"/>
  <c r="J69" i="16" s="1"/>
  <c r="H84" i="16"/>
  <c r="J84" i="16" s="1"/>
  <c r="H262" i="16"/>
  <c r="J262" i="16" s="1"/>
  <c r="H475" i="16"/>
  <c r="J475" i="16" s="1"/>
  <c r="H234" i="16"/>
  <c r="J234" i="16" s="1"/>
  <c r="H480" i="16"/>
  <c r="J480" i="16" s="1"/>
  <c r="H98" i="16"/>
  <c r="J98" i="16" s="1"/>
  <c r="H105" i="16"/>
  <c r="J105" i="16" s="1"/>
  <c r="H154" i="16"/>
  <c r="J154" i="16" s="1"/>
  <c r="H524" i="16"/>
  <c r="J524" i="16" s="1"/>
  <c r="H12" i="16"/>
  <c r="J12" i="16" s="1"/>
  <c r="H246" i="16"/>
  <c r="J246" i="16" s="1"/>
  <c r="H472" i="16"/>
  <c r="J472" i="16" s="1"/>
  <c r="H286" i="16"/>
  <c r="J286" i="16" s="1"/>
  <c r="H258" i="16"/>
  <c r="J258" i="16" s="1"/>
  <c r="H265" i="16"/>
  <c r="J265" i="16" s="1"/>
  <c r="H123" i="16"/>
  <c r="J123" i="16" s="1"/>
  <c r="H117" i="16"/>
  <c r="J117" i="16" s="1"/>
  <c r="H132" i="16"/>
  <c r="J132" i="16" s="1"/>
  <c r="X300" i="16"/>
  <c r="Z300" i="16" s="1"/>
  <c r="X454" i="16"/>
  <c r="Z454" i="16" s="1"/>
  <c r="X261" i="16"/>
  <c r="Z261" i="16" s="1"/>
  <c r="X490" i="16"/>
  <c r="Z490" i="16" s="1"/>
  <c r="X89" i="16"/>
  <c r="Z89" i="16" s="1"/>
  <c r="X11" i="16"/>
  <c r="Z11" i="16" s="1"/>
  <c r="X515" i="16"/>
  <c r="Z515" i="16" s="1"/>
  <c r="X446" i="16"/>
  <c r="Z446" i="16" s="1"/>
  <c r="X253" i="16"/>
  <c r="Z253" i="16" s="1"/>
  <c r="X474" i="16"/>
  <c r="Z474" i="16" s="1"/>
  <c r="X73" i="16"/>
  <c r="Z73" i="16" s="1"/>
  <c r="X25" i="16"/>
  <c r="Z25" i="16" s="1"/>
  <c r="X464" i="16"/>
  <c r="Z464" i="16" s="1"/>
  <c r="X501" i="16"/>
  <c r="Z501" i="16" s="1"/>
  <c r="X251" i="16"/>
  <c r="Z251" i="16" s="1"/>
  <c r="X425" i="16"/>
  <c r="Z425" i="16" s="1"/>
  <c r="X191" i="16"/>
  <c r="Z191" i="16" s="1"/>
  <c r="X496" i="16"/>
  <c r="Z496" i="16" s="1"/>
  <c r="X334" i="16"/>
  <c r="Z334" i="16" s="1"/>
  <c r="X149" i="16"/>
  <c r="Z149" i="16" s="1"/>
  <c r="X346" i="16"/>
  <c r="Z346" i="16" s="1"/>
  <c r="X200" i="16"/>
  <c r="Z200" i="16" s="1"/>
  <c r="X379" i="16"/>
  <c r="Z379" i="16" s="1"/>
  <c r="X485" i="16"/>
  <c r="Z485" i="16" s="1"/>
  <c r="X235" i="16"/>
  <c r="Z235" i="16" s="1"/>
  <c r="X409" i="16"/>
  <c r="Z409" i="16" s="1"/>
  <c r="X175" i="16"/>
  <c r="Z175" i="16" s="1"/>
  <c r="X432" i="16"/>
  <c r="Z432" i="16" s="1"/>
  <c r="X318" i="16"/>
  <c r="Z318" i="16" s="1"/>
  <c r="X125" i="16"/>
  <c r="Z125" i="16" s="1"/>
  <c r="X322" i="16"/>
  <c r="Z322" i="16" s="1"/>
  <c r="X176" i="16"/>
  <c r="Z176" i="16" s="1"/>
  <c r="X352" i="16"/>
  <c r="Z352" i="16" s="1"/>
  <c r="X470" i="16"/>
  <c r="Z470" i="16" s="1"/>
  <c r="X293" i="16"/>
  <c r="Z293" i="16" s="1"/>
  <c r="X33" i="16"/>
  <c r="Z33" i="16" s="1"/>
  <c r="X105" i="16"/>
  <c r="Z105" i="16" s="1"/>
  <c r="X4" i="16"/>
  <c r="Z4" i="16" s="1"/>
  <c r="X428" i="16"/>
  <c r="Z428" i="16" s="1"/>
  <c r="X308" i="16"/>
  <c r="Z308" i="16" s="1"/>
  <c r="X445" i="16"/>
  <c r="Z445" i="16" s="1"/>
  <c r="X203" i="16"/>
  <c r="Z203" i="16" s="1"/>
  <c r="X353" i="16"/>
  <c r="Z353" i="16" s="1"/>
  <c r="X119" i="16"/>
  <c r="Z119" i="16" s="1"/>
  <c r="X274" i="16"/>
  <c r="Z274" i="16" s="1"/>
  <c r="X241" i="16"/>
  <c r="Z241" i="16" s="1"/>
  <c r="X519" i="16"/>
  <c r="Z519" i="16" s="1"/>
  <c r="X452" i="16"/>
  <c r="Z452" i="16" s="1"/>
  <c r="X494" i="16"/>
  <c r="Z494" i="16" s="1"/>
  <c r="X328" i="16"/>
  <c r="Z328" i="16" s="1"/>
  <c r="X332" i="16"/>
  <c r="Z332" i="16" s="1"/>
  <c r="Y279" i="16"/>
  <c r="W279" i="16"/>
  <c r="V279" i="16"/>
  <c r="V296" i="16"/>
  <c r="W296" i="16"/>
  <c r="Y296" i="16"/>
  <c r="V31" i="16"/>
  <c r="W31" i="16"/>
  <c r="Y67" i="16"/>
  <c r="W67" i="16"/>
  <c r="V67" i="16"/>
  <c r="W141" i="16"/>
  <c r="Y141" i="16"/>
  <c r="V141" i="16"/>
  <c r="X158" i="16"/>
  <c r="Z158" i="16" s="1"/>
  <c r="X103" i="16"/>
  <c r="Z103" i="16" s="1"/>
  <c r="X120" i="16"/>
  <c r="Z120" i="16" s="1"/>
  <c r="X337" i="16"/>
  <c r="Z337" i="16" s="1"/>
  <c r="X370" i="16"/>
  <c r="Z370" i="16" s="1"/>
  <c r="X164" i="16"/>
  <c r="Z164" i="16" s="1"/>
  <c r="X477" i="16"/>
  <c r="Z477" i="16" s="1"/>
  <c r="X199" i="16"/>
  <c r="Z199" i="16" s="1"/>
  <c r="X79" i="16"/>
  <c r="Z79" i="16" s="1"/>
  <c r="X96" i="16"/>
  <c r="Z96" i="16" s="1"/>
  <c r="X313" i="16"/>
  <c r="Z313" i="16" s="1"/>
  <c r="H495" i="16"/>
  <c r="J495" i="16" s="1"/>
  <c r="H8" i="16"/>
  <c r="J8" i="16" s="1"/>
  <c r="H342" i="16"/>
  <c r="J342" i="16" s="1"/>
  <c r="H72" i="16"/>
  <c r="J72" i="16" s="1"/>
  <c r="H162" i="16"/>
  <c r="J162" i="16" s="1"/>
  <c r="H169" i="16"/>
  <c r="J169" i="16" s="1"/>
  <c r="H27" i="16"/>
  <c r="J27" i="16" s="1"/>
  <c r="H45" i="16"/>
  <c r="J45" i="16" s="1"/>
  <c r="H60" i="16"/>
  <c r="J60" i="16" s="1"/>
  <c r="H202" i="16"/>
  <c r="J202" i="16" s="1"/>
  <c r="H448" i="16"/>
  <c r="J448" i="16" s="1"/>
  <c r="H250" i="16"/>
  <c r="J250" i="16" s="1"/>
  <c r="H238" i="16"/>
  <c r="J238" i="16" s="1"/>
  <c r="H243" i="16"/>
  <c r="J243" i="16" s="1"/>
  <c r="H103" i="16"/>
  <c r="J103" i="16" s="1"/>
  <c r="H101" i="16"/>
  <c r="J101" i="16" s="1"/>
  <c r="H116" i="16"/>
  <c r="J116" i="16" s="1"/>
  <c r="H331" i="16"/>
  <c r="J331" i="16" s="1"/>
  <c r="H25" i="16"/>
  <c r="J25" i="16" s="1"/>
  <c r="H370" i="16"/>
  <c r="J370" i="16" s="1"/>
  <c r="H312" i="16"/>
  <c r="J312" i="16" s="1"/>
  <c r="H319" i="16"/>
  <c r="J319" i="16" s="1"/>
  <c r="H177" i="16"/>
  <c r="J177" i="16" s="1"/>
  <c r="H157" i="16"/>
  <c r="J157" i="16" s="1"/>
  <c r="H172" i="16"/>
  <c r="J172" i="16" s="1"/>
  <c r="H313" i="16"/>
  <c r="J313" i="16" s="1"/>
  <c r="H360" i="16"/>
  <c r="J360" i="16" s="1"/>
  <c r="H104" i="16"/>
  <c r="J104" i="16" s="1"/>
  <c r="H461" i="16"/>
  <c r="J461" i="16" s="1"/>
  <c r="H43" i="16"/>
  <c r="J43" i="16" s="1"/>
  <c r="H337" i="16"/>
  <c r="J337" i="16" s="1"/>
  <c r="H277" i="16"/>
  <c r="J277" i="16" s="1"/>
  <c r="H292" i="16"/>
  <c r="J292" i="16" s="1"/>
  <c r="H503" i="16"/>
  <c r="J503" i="16" s="1"/>
  <c r="H259" i="16"/>
  <c r="J259" i="16" s="1"/>
  <c r="H405" i="16"/>
  <c r="J405" i="16" s="1"/>
  <c r="H266" i="16"/>
  <c r="J266" i="16" s="1"/>
  <c r="H203" i="16"/>
  <c r="J203" i="16" s="1"/>
  <c r="H482" i="16"/>
  <c r="J482" i="16" s="1"/>
  <c r="H6" i="16"/>
  <c r="J6" i="16" s="1"/>
  <c r="H412" i="16"/>
  <c r="J412" i="16" s="1"/>
  <c r="H398" i="16"/>
  <c r="J398" i="16" s="1"/>
  <c r="H487" i="16"/>
  <c r="J487" i="16" s="1"/>
  <c r="H256" i="16"/>
  <c r="J256" i="16" s="1"/>
  <c r="H493" i="16"/>
  <c r="J493" i="16" s="1"/>
  <c r="H110" i="16"/>
  <c r="J110" i="16" s="1"/>
  <c r="H115" i="16"/>
  <c r="J115" i="16" s="1"/>
  <c r="H166" i="16"/>
  <c r="J166" i="16" s="1"/>
  <c r="H5" i="16"/>
  <c r="J5" i="16" s="1"/>
  <c r="H20" i="16"/>
  <c r="J20" i="16" s="1"/>
  <c r="H506" i="16"/>
  <c r="J506" i="16" s="1"/>
  <c r="H362" i="16"/>
  <c r="J362" i="16" s="1"/>
  <c r="H22" i="16"/>
  <c r="J22" i="16" s="1"/>
  <c r="H368" i="16"/>
  <c r="J368" i="16" s="1"/>
  <c r="H14" i="16"/>
  <c r="J14" i="16" s="1"/>
  <c r="H19" i="16"/>
  <c r="J19" i="16" s="1"/>
  <c r="H70" i="16"/>
  <c r="J70" i="16" s="1"/>
  <c r="H460" i="16"/>
  <c r="J460" i="16" s="1"/>
  <c r="H517" i="16"/>
  <c r="J517" i="16" s="1"/>
  <c r="H35" i="16"/>
  <c r="J35" i="16" s="1"/>
  <c r="H358" i="16"/>
  <c r="J358" i="16" s="1"/>
  <c r="H99" i="16"/>
  <c r="J99" i="16" s="1"/>
  <c r="H174" i="16"/>
  <c r="J174" i="16" s="1"/>
  <c r="H179" i="16"/>
  <c r="J179" i="16" s="1"/>
  <c r="H39" i="16"/>
  <c r="J39" i="16" s="1"/>
  <c r="H53" i="16"/>
  <c r="J53" i="16" s="1"/>
  <c r="H68" i="16"/>
  <c r="J68" i="16" s="1"/>
  <c r="X299" i="16"/>
  <c r="Z299" i="16" s="1"/>
  <c r="X374" i="16"/>
  <c r="Z374" i="16" s="1"/>
  <c r="X181" i="16"/>
  <c r="Z181" i="16" s="1"/>
  <c r="X386" i="16"/>
  <c r="Z386" i="16" s="1"/>
  <c r="X256" i="16"/>
  <c r="Z256" i="16" s="1"/>
  <c r="X267" i="16"/>
  <c r="Z267" i="16" s="1"/>
  <c r="X358" i="16"/>
  <c r="Z358" i="16" s="1"/>
  <c r="X173" i="16"/>
  <c r="Z173" i="16" s="1"/>
  <c r="X378" i="16"/>
  <c r="Z378" i="16" s="1"/>
  <c r="X240" i="16"/>
  <c r="Z240" i="16" s="1"/>
  <c r="X364" i="16"/>
  <c r="Z364" i="16" s="1"/>
  <c r="X483" i="16"/>
  <c r="Z483" i="16" s="1"/>
  <c r="X421" i="16"/>
  <c r="Z421" i="16" s="1"/>
  <c r="X171" i="16"/>
  <c r="Z171" i="16" s="1"/>
  <c r="X297" i="16"/>
  <c r="Z297" i="16" s="1"/>
  <c r="X63" i="16"/>
  <c r="Z63" i="16" s="1"/>
  <c r="X252" i="16"/>
  <c r="Z252" i="16" s="1"/>
  <c r="X254" i="16"/>
  <c r="Z254" i="16" s="1"/>
  <c r="X61" i="16"/>
  <c r="Z61" i="16" s="1"/>
  <c r="X250" i="16"/>
  <c r="Z250" i="16" s="1"/>
  <c r="X72" i="16"/>
  <c r="Z72" i="16" s="1"/>
  <c r="X344" i="16"/>
  <c r="Z344" i="16" s="1"/>
  <c r="X440" i="16"/>
  <c r="Z440" i="16" s="1"/>
  <c r="X389" i="16"/>
  <c r="Z389" i="16" s="1"/>
  <c r="X155" i="16"/>
  <c r="Z155" i="16" s="1"/>
  <c r="X281" i="16"/>
  <c r="Z281" i="16" s="1"/>
  <c r="X47" i="16"/>
  <c r="Z47" i="16" s="1"/>
  <c r="X491" i="16"/>
  <c r="Z491" i="16" s="1"/>
  <c r="X230" i="16"/>
  <c r="Z230" i="16" s="1"/>
  <c r="X45" i="16"/>
  <c r="Z45" i="16" s="1"/>
  <c r="X218" i="16"/>
  <c r="Z218" i="16" s="1"/>
  <c r="X48" i="16"/>
  <c r="Z48" i="16" s="1"/>
  <c r="X392" i="16"/>
  <c r="Z392" i="16" s="1"/>
  <c r="X390" i="16"/>
  <c r="Z390" i="16" s="1"/>
  <c r="X197" i="16"/>
  <c r="Z197" i="16" s="1"/>
  <c r="X410" i="16"/>
  <c r="Z410" i="16" s="1"/>
  <c r="X272" i="16"/>
  <c r="Z272" i="16" s="1"/>
  <c r="X451" i="16"/>
  <c r="Z451" i="16" s="1"/>
  <c r="X355" i="16"/>
  <c r="Z355" i="16" s="1"/>
  <c r="X365" i="16"/>
  <c r="Z365" i="16" s="1"/>
  <c r="X115" i="16"/>
  <c r="Z115" i="16" s="1"/>
  <c r="X225" i="16"/>
  <c r="Z225" i="16" s="1"/>
  <c r="X8" i="16"/>
  <c r="Z8" i="16" s="1"/>
  <c r="X210" i="16"/>
  <c r="Z210" i="16" s="1"/>
  <c r="X177" i="16"/>
  <c r="Z177" i="16" s="1"/>
  <c r="X455" i="16"/>
  <c r="Z455" i="16" s="1"/>
  <c r="X260" i="16"/>
  <c r="Z260" i="16" s="1"/>
  <c r="X430" i="16"/>
  <c r="Z430" i="16" s="1"/>
  <c r="X411" i="16"/>
  <c r="Z411" i="16" s="1"/>
  <c r="X478" i="16"/>
  <c r="Z478" i="16" s="1"/>
  <c r="Y131" i="16"/>
  <c r="V131" i="16"/>
  <c r="W131" i="16"/>
  <c r="W205" i="16"/>
  <c r="Y205" i="16"/>
  <c r="V205" i="16"/>
  <c r="Y222" i="16"/>
  <c r="V222" i="16"/>
  <c r="W222" i="16"/>
  <c r="Y167" i="16"/>
  <c r="V167" i="16"/>
  <c r="W167" i="16"/>
  <c r="X184" i="16"/>
  <c r="Z184" i="16" s="1"/>
  <c r="X401" i="16"/>
  <c r="Z401" i="16" s="1"/>
  <c r="X434" i="16"/>
  <c r="Z434" i="16" s="1"/>
  <c r="X10" i="16"/>
  <c r="Z10" i="16" s="1"/>
  <c r="X46" i="16"/>
  <c r="Z46" i="16" s="1"/>
  <c r="X263" i="16"/>
  <c r="Z263" i="16" s="1"/>
  <c r="X143" i="16"/>
  <c r="Z143" i="16" s="1"/>
  <c r="X160" i="16"/>
  <c r="Z160" i="16" s="1"/>
  <c r="H509" i="16"/>
  <c r="J509" i="16" s="1"/>
  <c r="H450" i="16"/>
  <c r="J450" i="16" s="1"/>
  <c r="H192" i="16"/>
  <c r="J192" i="16" s="1"/>
  <c r="H456" i="16"/>
  <c r="J456" i="16" s="1"/>
  <c r="H78" i="16"/>
  <c r="J78" i="16" s="1"/>
  <c r="H83" i="16"/>
  <c r="J83" i="16" s="1"/>
  <c r="H134" i="16"/>
  <c r="J134" i="16" s="1"/>
  <c r="H508" i="16"/>
  <c r="J508" i="16" s="1"/>
  <c r="H466" i="16"/>
  <c r="J466" i="16" s="1"/>
  <c r="H3" i="16"/>
  <c r="J3" i="16" s="1"/>
  <c r="H323" i="16"/>
  <c r="J323" i="16" s="1"/>
  <c r="H42" i="16"/>
  <c r="J42" i="16" s="1"/>
  <c r="H152" i="16"/>
  <c r="J152" i="16" s="1"/>
  <c r="H159" i="16"/>
  <c r="J159" i="16" s="1"/>
  <c r="H17" i="16"/>
  <c r="J17" i="16" s="1"/>
  <c r="H37" i="16"/>
  <c r="J37" i="16" s="1"/>
  <c r="H52" i="16"/>
  <c r="J52" i="16" s="1"/>
  <c r="H178" i="16"/>
  <c r="J178" i="16" s="1"/>
  <c r="H435" i="16"/>
  <c r="J435" i="16" s="1"/>
  <c r="H230" i="16"/>
  <c r="J230" i="16" s="1"/>
  <c r="H226" i="16"/>
  <c r="J226" i="16" s="1"/>
  <c r="H233" i="16"/>
  <c r="J233" i="16" s="1"/>
  <c r="H91" i="16"/>
  <c r="J91" i="16" s="1"/>
  <c r="H93" i="16"/>
  <c r="J93" i="16" s="1"/>
  <c r="H108" i="16"/>
  <c r="J108" i="16" s="1"/>
  <c r="H89" i="16"/>
  <c r="J89" i="16" s="1"/>
  <c r="H217" i="16"/>
  <c r="J217" i="16" s="1"/>
  <c r="H469" i="16"/>
  <c r="J469" i="16" s="1"/>
  <c r="H386" i="16"/>
  <c r="J386" i="16" s="1"/>
  <c r="H393" i="16"/>
  <c r="J393" i="16" s="1"/>
  <c r="H251" i="16"/>
  <c r="J251" i="16" s="1"/>
  <c r="H213" i="16"/>
  <c r="J213" i="16" s="1"/>
  <c r="H228" i="16"/>
  <c r="J228" i="16" s="1"/>
  <c r="H441" i="16"/>
  <c r="J441" i="16" s="1"/>
  <c r="H57" i="16"/>
  <c r="J57" i="16" s="1"/>
  <c r="H271" i="16"/>
  <c r="J271" i="16" s="1"/>
  <c r="H67" i="16"/>
  <c r="J67" i="16" s="1"/>
  <c r="H119" i="16"/>
  <c r="J119" i="16" s="1"/>
  <c r="H409" i="16"/>
  <c r="J409" i="16" s="1"/>
  <c r="H333" i="16"/>
  <c r="J333" i="16" s="1"/>
  <c r="H348" i="16"/>
  <c r="J348" i="16" s="1"/>
  <c r="H32" i="16"/>
  <c r="J32" i="16" s="1"/>
  <c r="H378" i="16"/>
  <c r="J378" i="16" s="1"/>
  <c r="H50" i="16"/>
  <c r="J50" i="16" s="1"/>
  <c r="H385" i="16"/>
  <c r="J385" i="16" s="1"/>
  <c r="H24" i="16"/>
  <c r="J24" i="16" s="1"/>
  <c r="H31" i="16"/>
  <c r="J31" i="16" s="1"/>
  <c r="H80" i="16"/>
  <c r="J80" i="16" s="1"/>
  <c r="H468" i="16"/>
  <c r="J468" i="16" s="1"/>
  <c r="H449" i="16"/>
  <c r="J449" i="16" s="1"/>
  <c r="H218" i="16"/>
  <c r="J218" i="16" s="1"/>
  <c r="H374" i="16"/>
  <c r="J374" i="16" s="1"/>
  <c r="H227" i="16"/>
  <c r="J227" i="16" s="1"/>
  <c r="H183" i="16"/>
  <c r="J183" i="16" s="1"/>
  <c r="H464" i="16"/>
  <c r="J464" i="16" s="1"/>
  <c r="H381" i="16"/>
  <c r="J381" i="16" s="1"/>
  <c r="H396" i="16"/>
  <c r="J396" i="16" s="1"/>
  <c r="H62" i="16"/>
  <c r="J62" i="16" s="1"/>
  <c r="H463" i="16"/>
  <c r="J463" i="16" s="1"/>
  <c r="H214" i="16"/>
  <c r="J214" i="16" s="1"/>
  <c r="H467" i="16"/>
  <c r="J467" i="16" s="1"/>
  <c r="H88" i="16"/>
  <c r="J88" i="16" s="1"/>
  <c r="H95" i="16"/>
  <c r="J95" i="16" s="1"/>
  <c r="H144" i="16"/>
  <c r="J144" i="16" s="1"/>
  <c r="H516" i="16"/>
  <c r="J516" i="16" s="1"/>
  <c r="H4" i="16"/>
  <c r="J4" i="16" s="1"/>
  <c r="X347" i="16"/>
  <c r="Z347" i="16" s="1"/>
  <c r="X278" i="16"/>
  <c r="Z278" i="16" s="1"/>
  <c r="X101" i="16"/>
  <c r="Z101" i="16" s="1"/>
  <c r="X282" i="16"/>
  <c r="Z282" i="16" s="1"/>
  <c r="X128" i="16"/>
  <c r="Z128" i="16" s="1"/>
  <c r="X324" i="16"/>
  <c r="Z324" i="16" s="1"/>
  <c r="X270" i="16"/>
  <c r="Z270" i="16" s="1"/>
  <c r="X85" i="16"/>
  <c r="Z85" i="16" s="1"/>
  <c r="X266" i="16"/>
  <c r="Z266" i="16" s="1"/>
  <c r="X112" i="16"/>
  <c r="Z112" i="16" s="1"/>
  <c r="X480" i="16"/>
  <c r="Z480" i="16" s="1"/>
  <c r="X518" i="16"/>
  <c r="Z518" i="16" s="1"/>
  <c r="X325" i="16"/>
  <c r="Z325" i="16" s="1"/>
  <c r="X91" i="16"/>
  <c r="Z91" i="16" s="1"/>
  <c r="X169" i="16"/>
  <c r="Z169" i="16" s="1"/>
  <c r="X14" i="16"/>
  <c r="Z14" i="16" s="1"/>
  <c r="X316" i="16"/>
  <c r="Z316" i="16" s="1"/>
  <c r="X166" i="16"/>
  <c r="Z166" i="16" s="1"/>
  <c r="X180" i="16"/>
  <c r="Z180" i="16" s="1"/>
  <c r="X138" i="16"/>
  <c r="Z138" i="16" s="1"/>
  <c r="X439" i="16"/>
  <c r="Z439" i="16" s="1"/>
  <c r="X395" i="16"/>
  <c r="Z395" i="16" s="1"/>
  <c r="X502" i="16"/>
  <c r="Z502" i="16" s="1"/>
  <c r="X309" i="16"/>
  <c r="Z309" i="16" s="1"/>
  <c r="X59" i="16"/>
  <c r="Z59" i="16" s="1"/>
  <c r="X153" i="16"/>
  <c r="Z153" i="16" s="1"/>
  <c r="X29" i="16"/>
  <c r="Z29" i="16" s="1"/>
  <c r="X244" i="16"/>
  <c r="Z244" i="16" s="1"/>
  <c r="X142" i="16"/>
  <c r="Z142" i="16" s="1"/>
  <c r="X156" i="16"/>
  <c r="Z156" i="16" s="1"/>
  <c r="X122" i="16"/>
  <c r="Z122" i="16" s="1"/>
  <c r="X415" i="16"/>
  <c r="Z415" i="16" s="1"/>
  <c r="X388" i="16"/>
  <c r="Z388" i="16" s="1"/>
  <c r="X310" i="16"/>
  <c r="Z310" i="16" s="1"/>
  <c r="X117" i="16"/>
  <c r="Z117" i="16" s="1"/>
  <c r="X314" i="16"/>
  <c r="Z314" i="16" s="1"/>
  <c r="X144" i="16"/>
  <c r="Z144" i="16" s="1"/>
  <c r="X331" i="16"/>
  <c r="Z331" i="16" s="1"/>
  <c r="X462" i="16"/>
  <c r="Z462" i="16" s="1"/>
  <c r="X277" i="16"/>
  <c r="Z277" i="16" s="1"/>
  <c r="X506" i="16"/>
  <c r="Z506" i="16" s="1"/>
  <c r="X97" i="16"/>
  <c r="Z97" i="16" s="1"/>
  <c r="X19" i="16"/>
  <c r="Z19" i="16" s="1"/>
  <c r="X146" i="16"/>
  <c r="Z146" i="16" s="1"/>
  <c r="X113" i="16"/>
  <c r="Z113" i="16" s="1"/>
  <c r="X404" i="16"/>
  <c r="Z404" i="16" s="1"/>
  <c r="X523" i="16"/>
  <c r="Z523" i="16" s="1"/>
  <c r="X414" i="16"/>
  <c r="Z414" i="16" s="1"/>
  <c r="X427" i="16"/>
  <c r="Z427" i="16" s="1"/>
  <c r="X198" i="16"/>
  <c r="Z198" i="16" s="1"/>
  <c r="X204" i="16"/>
  <c r="Z204" i="16" s="1"/>
  <c r="X186" i="16"/>
  <c r="Z186" i="16" s="1"/>
  <c r="X495" i="16"/>
  <c r="Z495" i="16" s="1"/>
  <c r="X384" i="16"/>
  <c r="Z384" i="16" s="1"/>
  <c r="X190" i="16"/>
  <c r="Z190" i="16" s="1"/>
  <c r="X196" i="16"/>
  <c r="Z196" i="16" s="1"/>
  <c r="X170" i="16"/>
  <c r="Z170" i="16" s="1"/>
  <c r="X479" i="16"/>
  <c r="Z479" i="16" s="1"/>
  <c r="X476" i="16"/>
  <c r="Z476" i="16" s="1"/>
  <c r="X438" i="16"/>
  <c r="Z438" i="16" s="1"/>
  <c r="X245" i="16"/>
  <c r="Z245" i="16" s="1"/>
  <c r="X458" i="16"/>
  <c r="Z458" i="16" s="1"/>
  <c r="X41" i="16"/>
  <c r="Z41" i="16" s="1"/>
  <c r="X380" i="16"/>
  <c r="Z380" i="16" s="1"/>
  <c r="X78" i="16"/>
  <c r="Z78" i="16" s="1"/>
  <c r="X92" i="16"/>
  <c r="Z92" i="16" s="1"/>
  <c r="X42" i="16"/>
  <c r="Z42" i="16" s="1"/>
  <c r="X311" i="16"/>
  <c r="Z311" i="16" s="1"/>
  <c r="X435" i="16"/>
  <c r="Z435" i="16" s="1"/>
  <c r="X406" i="16"/>
  <c r="Z406" i="16" s="1"/>
  <c r="X229" i="16"/>
  <c r="Z229" i="16" s="1"/>
  <c r="X442" i="16"/>
  <c r="Z442" i="16" s="1"/>
  <c r="X320" i="16"/>
  <c r="Z320" i="16" s="1"/>
  <c r="X315" i="16"/>
  <c r="Z315" i="16" s="1"/>
  <c r="X62" i="16"/>
  <c r="Z62" i="16" s="1"/>
  <c r="X68" i="16"/>
  <c r="Z68" i="16" s="1"/>
  <c r="X489" i="16"/>
  <c r="Z489" i="16" s="1"/>
  <c r="X287" i="16"/>
  <c r="Z287" i="16" s="1"/>
  <c r="X468" i="16"/>
  <c r="Z468" i="16" s="1"/>
  <c r="X214" i="16"/>
  <c r="Z214" i="16" s="1"/>
  <c r="X35" i="16"/>
  <c r="Z35" i="16" s="1"/>
  <c r="X202" i="16"/>
  <c r="Z202" i="16" s="1"/>
  <c r="X511" i="16"/>
  <c r="Z511" i="16" s="1"/>
  <c r="X348" i="16"/>
  <c r="Z348" i="16" s="1"/>
  <c r="X382" i="16"/>
  <c r="Z382" i="16" s="1"/>
  <c r="X189" i="16"/>
  <c r="Z189" i="16" s="1"/>
  <c r="X394" i="16"/>
  <c r="Z394" i="16" s="1"/>
  <c r="X264" i="16"/>
  <c r="Z264" i="16" s="1"/>
  <c r="X377" i="16"/>
  <c r="Z377" i="16" s="1"/>
  <c r="X82" i="16"/>
  <c r="Z82" i="16" s="1"/>
  <c r="X49" i="16"/>
  <c r="Z49" i="16" s="1"/>
  <c r="X508" i="16"/>
  <c r="Z508" i="16" s="1"/>
  <c r="X363" i="16"/>
  <c r="Z363" i="16" s="1"/>
  <c r="X350" i="16"/>
  <c r="Z350" i="16" s="1"/>
  <c r="V298" i="16"/>
  <c r="Y298" i="16"/>
  <c r="W298" i="16"/>
  <c r="V136" i="16"/>
  <c r="W136" i="16"/>
  <c r="Y136" i="16"/>
  <c r="Y51" i="16"/>
  <c r="V51" i="16"/>
  <c r="W51" i="16"/>
  <c r="Y497" i="16"/>
  <c r="V497" i="16"/>
  <c r="W497" i="16"/>
  <c r="W280" i="16"/>
  <c r="V280" i="16"/>
  <c r="Y280" i="16"/>
  <c r="Y492" i="16"/>
  <c r="W492" i="16"/>
  <c r="V492" i="16"/>
  <c r="Y339" i="16"/>
  <c r="W339" i="16"/>
  <c r="V339" i="16"/>
  <c r="W408" i="16"/>
  <c r="V408" i="16"/>
  <c r="Y408" i="16"/>
  <c r="Y467" i="16"/>
  <c r="W467" i="16"/>
  <c r="V467" i="16"/>
  <c r="BU1" i="1"/>
  <c r="BT1" i="1"/>
  <c r="AU12" i="1"/>
  <c r="BI12" i="1" s="1"/>
  <c r="BH12" i="1" s="1"/>
  <c r="AL3" i="14" a="1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V104" i="16" l="1"/>
  <c r="W215" i="16"/>
  <c r="Y226" i="16"/>
  <c r="W87" i="16"/>
  <c r="V38" i="16"/>
  <c r="W207" i="16"/>
  <c r="A4" i="14"/>
  <c r="A12" i="14"/>
  <c r="A20" i="14"/>
  <c r="A28" i="14"/>
  <c r="A36" i="14"/>
  <c r="A44" i="14"/>
  <c r="A52" i="14"/>
  <c r="A60" i="14"/>
  <c r="A68" i="14"/>
  <c r="A76" i="14"/>
  <c r="A84" i="14"/>
  <c r="A92" i="14"/>
  <c r="A100" i="14"/>
  <c r="A108" i="14"/>
  <c r="A116" i="14"/>
  <c r="A124" i="14"/>
  <c r="A132" i="14"/>
  <c r="A140" i="14"/>
  <c r="A148" i="14"/>
  <c r="A156" i="14"/>
  <c r="A5" i="14"/>
  <c r="A13" i="14"/>
  <c r="A21" i="14"/>
  <c r="A29" i="14"/>
  <c r="A37" i="14"/>
  <c r="A45" i="14"/>
  <c r="A53" i="14"/>
  <c r="A61" i="14"/>
  <c r="A69" i="14"/>
  <c r="A77" i="14"/>
  <c r="A85" i="14"/>
  <c r="A93" i="14"/>
  <c r="A101" i="14"/>
  <c r="A109" i="14"/>
  <c r="A117" i="14"/>
  <c r="A125" i="14"/>
  <c r="A133" i="14"/>
  <c r="A141" i="14"/>
  <c r="A149" i="14"/>
  <c r="A157" i="14"/>
  <c r="A6" i="14"/>
  <c r="A14" i="14"/>
  <c r="A22" i="14"/>
  <c r="A30" i="14"/>
  <c r="A38" i="14"/>
  <c r="A46" i="14"/>
  <c r="A54" i="14"/>
  <c r="A62" i="14"/>
  <c r="A70" i="14"/>
  <c r="A78" i="14"/>
  <c r="A86" i="14"/>
  <c r="A94" i="14"/>
  <c r="A102" i="14"/>
  <c r="A110" i="14"/>
  <c r="A118" i="14"/>
  <c r="A126" i="14"/>
  <c r="A134" i="14"/>
  <c r="A142" i="14"/>
  <c r="A150" i="14"/>
  <c r="A7" i="14"/>
  <c r="A15" i="14"/>
  <c r="A23" i="14"/>
  <c r="A31" i="14"/>
  <c r="A39" i="14"/>
  <c r="A47" i="14"/>
  <c r="A55" i="14"/>
  <c r="A63" i="14"/>
  <c r="A71" i="14"/>
  <c r="A79" i="14"/>
  <c r="A87" i="14"/>
  <c r="A95" i="14"/>
  <c r="A103" i="14"/>
  <c r="A111" i="14"/>
  <c r="A119" i="14"/>
  <c r="A127" i="14"/>
  <c r="A135" i="14"/>
  <c r="A143" i="14"/>
  <c r="A151" i="14"/>
  <c r="A8" i="14"/>
  <c r="A16" i="14"/>
  <c r="A24" i="14"/>
  <c r="A32" i="14"/>
  <c r="A40" i="14"/>
  <c r="A48" i="14"/>
  <c r="A56" i="14"/>
  <c r="A64" i="14"/>
  <c r="A72" i="14"/>
  <c r="A80" i="14"/>
  <c r="A88" i="14"/>
  <c r="A96" i="14"/>
  <c r="A104" i="14"/>
  <c r="A112" i="14"/>
  <c r="A120" i="14"/>
  <c r="A128" i="14"/>
  <c r="A136" i="14"/>
  <c r="A144" i="14"/>
  <c r="A152" i="14"/>
  <c r="A9" i="14"/>
  <c r="A17" i="14"/>
  <c r="A25" i="14"/>
  <c r="A33" i="14"/>
  <c r="A41" i="14"/>
  <c r="A49" i="14"/>
  <c r="A57" i="14"/>
  <c r="A65" i="14"/>
  <c r="A73" i="14"/>
  <c r="A81" i="14"/>
  <c r="A89" i="14"/>
  <c r="A97" i="14"/>
  <c r="A105" i="14"/>
  <c r="A113" i="14"/>
  <c r="A121" i="14"/>
  <c r="A129" i="14"/>
  <c r="A137" i="14"/>
  <c r="A145" i="14"/>
  <c r="A153" i="14"/>
  <c r="A10" i="14"/>
  <c r="A18" i="14"/>
  <c r="A26" i="14"/>
  <c r="A34" i="14"/>
  <c r="A42" i="14"/>
  <c r="A50" i="14"/>
  <c r="A58" i="14"/>
  <c r="A66" i="14"/>
  <c r="A74" i="14"/>
  <c r="A82" i="14"/>
  <c r="A90" i="14"/>
  <c r="A98" i="14"/>
  <c r="A106" i="14"/>
  <c r="A114" i="14"/>
  <c r="A122" i="14"/>
  <c r="A130" i="14"/>
  <c r="A138" i="14"/>
  <c r="A146" i="14"/>
  <c r="A154" i="14"/>
  <c r="A11" i="14"/>
  <c r="A19" i="14"/>
  <c r="A27" i="14"/>
  <c r="A35" i="14"/>
  <c r="A43" i="14"/>
  <c r="A51" i="14"/>
  <c r="A59" i="14"/>
  <c r="A67" i="14"/>
  <c r="A75" i="14"/>
  <c r="A83" i="14"/>
  <c r="A91" i="14"/>
  <c r="A99" i="14"/>
  <c r="A107" i="14"/>
  <c r="A115" i="14"/>
  <c r="A123" i="14"/>
  <c r="A131" i="14"/>
  <c r="A139" i="14"/>
  <c r="A147" i="14"/>
  <c r="A155" i="14"/>
  <c r="Y38" i="16"/>
  <c r="Y104" i="16"/>
  <c r="V465" i="16"/>
  <c r="V226" i="16"/>
  <c r="Y162" i="16"/>
  <c r="Y257" i="16"/>
  <c r="V257" i="16"/>
  <c r="W162" i="16"/>
  <c r="W407" i="16"/>
  <c r="Y40" i="16"/>
  <c r="V40" i="16"/>
  <c r="Y407" i="16"/>
  <c r="Y465" i="16"/>
  <c r="V5" i="16"/>
  <c r="Y5" i="16"/>
  <c r="V82" i="16"/>
  <c r="Y82" i="16"/>
  <c r="W82" i="16"/>
  <c r="W462" i="16"/>
  <c r="Y462" i="16"/>
  <c r="V462" i="16"/>
  <c r="F374" i="16"/>
  <c r="I374" i="16"/>
  <c r="G374" i="16"/>
  <c r="F230" i="16"/>
  <c r="G230" i="16"/>
  <c r="I230" i="16"/>
  <c r="G159" i="16"/>
  <c r="F159" i="16"/>
  <c r="I159" i="16"/>
  <c r="F508" i="16"/>
  <c r="G508" i="16"/>
  <c r="I508" i="16"/>
  <c r="Y406" i="16"/>
  <c r="W406" i="16"/>
  <c r="V406" i="16"/>
  <c r="Y153" i="16"/>
  <c r="V153" i="16"/>
  <c r="W153" i="16"/>
  <c r="F89" i="16"/>
  <c r="G89" i="16"/>
  <c r="I89" i="16"/>
  <c r="W511" i="16"/>
  <c r="Y511" i="16"/>
  <c r="V511" i="16"/>
  <c r="F62" i="16"/>
  <c r="G62" i="16"/>
  <c r="I62" i="16"/>
  <c r="Y35" i="16"/>
  <c r="W35" i="16"/>
  <c r="V35" i="16"/>
  <c r="Y315" i="16"/>
  <c r="V315" i="16"/>
  <c r="W315" i="16"/>
  <c r="Y68" i="16"/>
  <c r="W68" i="16"/>
  <c r="V68" i="16"/>
  <c r="F24" i="16"/>
  <c r="G24" i="16"/>
  <c r="I24" i="16"/>
  <c r="I4" i="16"/>
  <c r="G4" i="16"/>
  <c r="F4" i="16"/>
  <c r="V363" i="16"/>
  <c r="Y363" i="16"/>
  <c r="W363" i="16"/>
  <c r="Y204" i="16"/>
  <c r="W204" i="16"/>
  <c r="V204" i="16"/>
  <c r="Y180" i="16"/>
  <c r="W180" i="16"/>
  <c r="V180" i="16"/>
  <c r="F333" i="16"/>
  <c r="G333" i="16"/>
  <c r="I333" i="16"/>
  <c r="Y479" i="16"/>
  <c r="V479" i="16"/>
  <c r="W479" i="16"/>
  <c r="Y518" i="16"/>
  <c r="V518" i="16"/>
  <c r="W518" i="16"/>
  <c r="V264" i="16"/>
  <c r="W264" i="16"/>
  <c r="Y264" i="16"/>
  <c r="Y41" i="16"/>
  <c r="V41" i="16"/>
  <c r="W41" i="16"/>
  <c r="Y196" i="16"/>
  <c r="W196" i="16"/>
  <c r="V196" i="16"/>
  <c r="V427" i="16"/>
  <c r="Y427" i="16"/>
  <c r="W427" i="16"/>
  <c r="Y113" i="16"/>
  <c r="V113" i="16"/>
  <c r="W113" i="16"/>
  <c r="Y355" i="16"/>
  <c r="W355" i="16"/>
  <c r="V355" i="16"/>
  <c r="Y348" i="16"/>
  <c r="W348" i="16"/>
  <c r="V348" i="16"/>
  <c r="Y287" i="16"/>
  <c r="V287" i="16"/>
  <c r="W287" i="16"/>
  <c r="V184" i="16"/>
  <c r="Y184" i="16"/>
  <c r="W184" i="16"/>
  <c r="Y49" i="16"/>
  <c r="V49" i="16"/>
  <c r="W49" i="16"/>
  <c r="Y489" i="16"/>
  <c r="V489" i="16"/>
  <c r="W489" i="16"/>
  <c r="W229" i="16"/>
  <c r="Y229" i="16"/>
  <c r="V229" i="16"/>
  <c r="Y380" i="16"/>
  <c r="W380" i="16"/>
  <c r="V380" i="16"/>
  <c r="V186" i="16"/>
  <c r="Y186" i="16"/>
  <c r="W186" i="16"/>
  <c r="Y404" i="16"/>
  <c r="W404" i="16"/>
  <c r="V404" i="16"/>
  <c r="W277" i="16"/>
  <c r="Y277" i="16"/>
  <c r="V277" i="16"/>
  <c r="Y388" i="16"/>
  <c r="V388" i="16"/>
  <c r="W388" i="16"/>
  <c r="W29" i="16"/>
  <c r="Y29" i="16"/>
  <c r="V29" i="16"/>
  <c r="V138" i="16"/>
  <c r="Y138" i="16"/>
  <c r="W138" i="16"/>
  <c r="W325" i="16"/>
  <c r="Y325" i="16"/>
  <c r="V325" i="16"/>
  <c r="Y324" i="16"/>
  <c r="W324" i="16"/>
  <c r="V324" i="16"/>
  <c r="I463" i="16"/>
  <c r="G463" i="16"/>
  <c r="F463" i="16"/>
  <c r="G227" i="16"/>
  <c r="F227" i="16"/>
  <c r="I227" i="16"/>
  <c r="G31" i="16"/>
  <c r="F31" i="16"/>
  <c r="I31" i="16"/>
  <c r="F348" i="16"/>
  <c r="I348" i="16"/>
  <c r="G348" i="16"/>
  <c r="F217" i="16"/>
  <c r="G217" i="16"/>
  <c r="I217" i="16"/>
  <c r="I226" i="16"/>
  <c r="F226" i="16"/>
  <c r="G226" i="16"/>
  <c r="F17" i="16"/>
  <c r="G17" i="16"/>
  <c r="I17" i="16"/>
  <c r="F509" i="16"/>
  <c r="G509" i="16"/>
  <c r="I509" i="16"/>
  <c r="Y263" i="16"/>
  <c r="W263" i="16"/>
  <c r="V263" i="16"/>
  <c r="V401" i="16"/>
  <c r="W401" i="16"/>
  <c r="Y401" i="16"/>
  <c r="Y260" i="16"/>
  <c r="W260" i="16"/>
  <c r="V260" i="16"/>
  <c r="W365" i="16"/>
  <c r="Y365" i="16"/>
  <c r="V365" i="16"/>
  <c r="V392" i="16"/>
  <c r="W392" i="16"/>
  <c r="Y392" i="16"/>
  <c r="V47" i="16"/>
  <c r="W47" i="16"/>
  <c r="Y47" i="16"/>
  <c r="V250" i="16"/>
  <c r="Y250" i="16"/>
  <c r="W250" i="16"/>
  <c r="W421" i="16"/>
  <c r="Y421" i="16"/>
  <c r="V421" i="16"/>
  <c r="V267" i="16"/>
  <c r="Y267" i="16"/>
  <c r="W267" i="16"/>
  <c r="I35" i="16"/>
  <c r="G35" i="16"/>
  <c r="F35" i="16"/>
  <c r="F368" i="16"/>
  <c r="G368" i="16"/>
  <c r="I368" i="16"/>
  <c r="I115" i="16"/>
  <c r="G115" i="16"/>
  <c r="F115" i="16"/>
  <c r="F412" i="16"/>
  <c r="G412" i="16"/>
  <c r="I412" i="16"/>
  <c r="F360" i="16"/>
  <c r="G360" i="16"/>
  <c r="I360" i="16"/>
  <c r="I312" i="16"/>
  <c r="G312" i="16"/>
  <c r="F312" i="16"/>
  <c r="F103" i="16"/>
  <c r="G103" i="16"/>
  <c r="I103" i="16"/>
  <c r="F60" i="16"/>
  <c r="G60" i="16"/>
  <c r="I60" i="16"/>
  <c r="F495" i="16"/>
  <c r="I495" i="16"/>
  <c r="G495" i="16"/>
  <c r="Y199" i="16"/>
  <c r="V199" i="16"/>
  <c r="W199" i="16"/>
  <c r="Y103" i="16"/>
  <c r="V103" i="16"/>
  <c r="W103" i="16"/>
  <c r="Y332" i="16"/>
  <c r="W332" i="16"/>
  <c r="V332" i="16"/>
  <c r="Y119" i="16"/>
  <c r="W119" i="16"/>
  <c r="V119" i="16"/>
  <c r="Y33" i="16"/>
  <c r="W33" i="16"/>
  <c r="V33" i="16"/>
  <c r="Y318" i="16"/>
  <c r="W318" i="16"/>
  <c r="V318" i="16"/>
  <c r="W191" i="16"/>
  <c r="V191" i="16"/>
  <c r="Y191" i="16"/>
  <c r="V474" i="16"/>
  <c r="Y474" i="16"/>
  <c r="W474" i="16"/>
  <c r="Y454" i="16"/>
  <c r="W454" i="16"/>
  <c r="V454" i="16"/>
  <c r="I258" i="16"/>
  <c r="G258" i="16"/>
  <c r="F258" i="16"/>
  <c r="F154" i="16"/>
  <c r="G154" i="16"/>
  <c r="I154" i="16"/>
  <c r="I84" i="16"/>
  <c r="F84" i="16"/>
  <c r="G84" i="16"/>
  <c r="I426" i="16"/>
  <c r="F426" i="16"/>
  <c r="G426" i="16"/>
  <c r="I79" i="16"/>
  <c r="F79" i="16"/>
  <c r="G79" i="16"/>
  <c r="F129" i="16"/>
  <c r="I129" i="16"/>
  <c r="G129" i="16"/>
  <c r="F221" i="16"/>
  <c r="G221" i="16"/>
  <c r="I221" i="16"/>
  <c r="F350" i="16"/>
  <c r="G350" i="16"/>
  <c r="I350" i="16"/>
  <c r="G267" i="16"/>
  <c r="F267" i="16"/>
  <c r="I267" i="16"/>
  <c r="V32" i="16"/>
  <c r="W32" i="16"/>
  <c r="Y32" i="16"/>
  <c r="Y499" i="16"/>
  <c r="W499" i="16"/>
  <c r="V499" i="16"/>
  <c r="Y473" i="16"/>
  <c r="V473" i="16"/>
  <c r="W473" i="16"/>
  <c r="W373" i="16"/>
  <c r="Y373" i="16"/>
  <c r="V373" i="16"/>
  <c r="Y412" i="16"/>
  <c r="W412" i="16"/>
  <c r="V412" i="16"/>
  <c r="V58" i="16"/>
  <c r="Y58" i="16"/>
  <c r="W58" i="16"/>
  <c r="W341" i="16"/>
  <c r="Y341" i="16"/>
  <c r="V341" i="16"/>
  <c r="Y516" i="16"/>
  <c r="W516" i="16"/>
  <c r="V516" i="16"/>
  <c r="F417" i="16"/>
  <c r="I417" i="16"/>
  <c r="G417" i="16"/>
  <c r="F191" i="16"/>
  <c r="I191" i="16"/>
  <c r="G191" i="16"/>
  <c r="F133" i="16"/>
  <c r="G133" i="16"/>
  <c r="I133" i="16"/>
  <c r="F499" i="16"/>
  <c r="I499" i="16"/>
  <c r="G499" i="16"/>
  <c r="I282" i="16"/>
  <c r="F282" i="16"/>
  <c r="G282" i="16"/>
  <c r="G347" i="16"/>
  <c r="F347" i="16"/>
  <c r="I347" i="16"/>
  <c r="F244" i="16"/>
  <c r="G244" i="16"/>
  <c r="I244" i="16"/>
  <c r="I82" i="16"/>
  <c r="F82" i="16"/>
  <c r="G82" i="16"/>
  <c r="V209" i="16"/>
  <c r="W209" i="16"/>
  <c r="Y209" i="16"/>
  <c r="Y369" i="16"/>
  <c r="V369" i="16"/>
  <c r="W369" i="16"/>
  <c r="W127" i="16"/>
  <c r="V127" i="16"/>
  <c r="Y127" i="16"/>
  <c r="V43" i="16"/>
  <c r="Y43" i="16"/>
  <c r="W43" i="16"/>
  <c r="W150" i="16"/>
  <c r="Y150" i="16"/>
  <c r="V150" i="16"/>
  <c r="Y436" i="16"/>
  <c r="W436" i="16"/>
  <c r="V436" i="16"/>
  <c r="Y95" i="16"/>
  <c r="W95" i="16"/>
  <c r="V95" i="16"/>
  <c r="Y187" i="16"/>
  <c r="W187" i="16"/>
  <c r="V187" i="16"/>
  <c r="G295" i="16"/>
  <c r="F295" i="16"/>
  <c r="I295" i="16"/>
  <c r="F140" i="16"/>
  <c r="I140" i="16"/>
  <c r="G140" i="16"/>
  <c r="G168" i="16"/>
  <c r="I168" i="16"/>
  <c r="F168" i="16"/>
  <c r="F206" i="16"/>
  <c r="G206" i="16"/>
  <c r="I206" i="16"/>
  <c r="G102" i="16"/>
  <c r="F102" i="16"/>
  <c r="I102" i="16"/>
  <c r="F502" i="16"/>
  <c r="I502" i="16"/>
  <c r="G502" i="16"/>
  <c r="F160" i="16"/>
  <c r="G160" i="16"/>
  <c r="I160" i="16"/>
  <c r="I421" i="16"/>
  <c r="G421" i="16"/>
  <c r="F421" i="16"/>
  <c r="W24" i="16"/>
  <c r="V24" i="16"/>
  <c r="Y24" i="16"/>
  <c r="V423" i="16"/>
  <c r="W423" i="16"/>
  <c r="Y423" i="16"/>
  <c r="Y283" i="16"/>
  <c r="W283" i="16"/>
  <c r="V283" i="16"/>
  <c r="W503" i="16"/>
  <c r="Y503" i="16"/>
  <c r="V503" i="16"/>
  <c r="Y60" i="16"/>
  <c r="V60" i="16"/>
  <c r="W60" i="16"/>
  <c r="Y419" i="16"/>
  <c r="W419" i="16"/>
  <c r="V419" i="16"/>
  <c r="W80" i="16"/>
  <c r="Y80" i="16"/>
  <c r="V80" i="16"/>
  <c r="V2" i="16"/>
  <c r="Y2" i="16"/>
  <c r="W2" i="16"/>
  <c r="Y507" i="16"/>
  <c r="V507" i="16"/>
  <c r="W507" i="16"/>
  <c r="F497" i="16"/>
  <c r="I497" i="16"/>
  <c r="G497" i="16"/>
  <c r="G219" i="16"/>
  <c r="F219" i="16"/>
  <c r="I219" i="16"/>
  <c r="G276" i="16"/>
  <c r="F276" i="16"/>
  <c r="I276" i="16"/>
  <c r="F507" i="16"/>
  <c r="I507" i="16"/>
  <c r="G507" i="16"/>
  <c r="I130" i="16"/>
  <c r="F130" i="16"/>
  <c r="G130" i="16"/>
  <c r="F26" i="16"/>
  <c r="G26" i="16"/>
  <c r="I26" i="16"/>
  <c r="F522" i="16"/>
  <c r="G522" i="16"/>
  <c r="I522" i="16"/>
  <c r="F190" i="16"/>
  <c r="G190" i="16"/>
  <c r="I190" i="16"/>
  <c r="G355" i="16"/>
  <c r="F355" i="16"/>
  <c r="I355" i="16"/>
  <c r="F471" i="16"/>
  <c r="I471" i="16"/>
  <c r="G471" i="16"/>
  <c r="I10" i="16"/>
  <c r="F10" i="16"/>
  <c r="G10" i="16"/>
  <c r="I346" i="16"/>
  <c r="F346" i="16"/>
  <c r="G346" i="16"/>
  <c r="Y281" i="16"/>
  <c r="V281" i="16"/>
  <c r="W281" i="16"/>
  <c r="Y483" i="16"/>
  <c r="W483" i="16"/>
  <c r="V483" i="16"/>
  <c r="I68" i="16"/>
  <c r="F68" i="16"/>
  <c r="G68" i="16"/>
  <c r="I517" i="16"/>
  <c r="F517" i="16"/>
  <c r="G517" i="16"/>
  <c r="F110" i="16"/>
  <c r="G110" i="16"/>
  <c r="I110" i="16"/>
  <c r="F6" i="16"/>
  <c r="G6" i="16"/>
  <c r="I6" i="16"/>
  <c r="G313" i="16"/>
  <c r="F313" i="16"/>
  <c r="I313" i="16"/>
  <c r="I370" i="16"/>
  <c r="F370" i="16"/>
  <c r="G370" i="16"/>
  <c r="G243" i="16"/>
  <c r="F243" i="16"/>
  <c r="I243" i="16"/>
  <c r="G45" i="16"/>
  <c r="F45" i="16"/>
  <c r="I45" i="16"/>
  <c r="V328" i="16"/>
  <c r="W328" i="16"/>
  <c r="Y328" i="16"/>
  <c r="Y353" i="16"/>
  <c r="W353" i="16"/>
  <c r="V353" i="16"/>
  <c r="W293" i="16"/>
  <c r="Y293" i="16"/>
  <c r="V293" i="16"/>
  <c r="W432" i="16"/>
  <c r="Y432" i="16"/>
  <c r="V432" i="16"/>
  <c r="Y425" i="16"/>
  <c r="V425" i="16"/>
  <c r="W425" i="16"/>
  <c r="W253" i="16"/>
  <c r="Y253" i="16"/>
  <c r="V253" i="16"/>
  <c r="Y300" i="16"/>
  <c r="V300" i="16"/>
  <c r="W300" i="16"/>
  <c r="F286" i="16"/>
  <c r="G286" i="16"/>
  <c r="I286" i="16"/>
  <c r="F105" i="16"/>
  <c r="G105" i="16"/>
  <c r="I105" i="16"/>
  <c r="F69" i="16"/>
  <c r="G69" i="16"/>
  <c r="I69" i="16"/>
  <c r="G395" i="16"/>
  <c r="F395" i="16"/>
  <c r="I395" i="16"/>
  <c r="F96" i="16"/>
  <c r="G96" i="16"/>
  <c r="I96" i="16"/>
  <c r="F263" i="16"/>
  <c r="G263" i="16"/>
  <c r="I263" i="16"/>
  <c r="F180" i="16"/>
  <c r="G180" i="16"/>
  <c r="I180" i="16"/>
  <c r="F459" i="16"/>
  <c r="I459" i="16"/>
  <c r="G459" i="16"/>
  <c r="V135" i="16"/>
  <c r="W135" i="16"/>
  <c r="Y135" i="16"/>
  <c r="V376" i="16"/>
  <c r="Y376" i="16"/>
  <c r="W376" i="16"/>
  <c r="Y52" i="16"/>
  <c r="W52" i="16"/>
  <c r="V52" i="16"/>
  <c r="Y396" i="16"/>
  <c r="W396" i="16"/>
  <c r="V396" i="16"/>
  <c r="Y28" i="16"/>
  <c r="W28" i="16"/>
  <c r="V28" i="16"/>
  <c r="Y108" i="16"/>
  <c r="W108" i="16"/>
  <c r="V108" i="16"/>
  <c r="Y275" i="16"/>
  <c r="W275" i="16"/>
  <c r="V275" i="16"/>
  <c r="F111" i="16"/>
  <c r="G111" i="16"/>
  <c r="I111" i="16"/>
  <c r="F184" i="16"/>
  <c r="G184" i="16"/>
  <c r="I184" i="16"/>
  <c r="F145" i="16"/>
  <c r="G145" i="16"/>
  <c r="I145" i="16"/>
  <c r="F28" i="16"/>
  <c r="I28" i="16"/>
  <c r="G28" i="16"/>
  <c r="F462" i="16"/>
  <c r="I462" i="16"/>
  <c r="G462" i="16"/>
  <c r="G419" i="16"/>
  <c r="I419" i="16"/>
  <c r="F419" i="16"/>
  <c r="F55" i="16"/>
  <c r="I55" i="16"/>
  <c r="G55" i="16"/>
  <c r="F229" i="16"/>
  <c r="G229" i="16"/>
  <c r="I229" i="16"/>
  <c r="G367" i="16"/>
  <c r="F367" i="16"/>
  <c r="I367" i="16"/>
  <c r="Y71" i="16"/>
  <c r="V71" i="16"/>
  <c r="W71" i="16"/>
  <c r="V487" i="16"/>
  <c r="Y487" i="16"/>
  <c r="W487" i="16"/>
  <c r="V402" i="16"/>
  <c r="Y402" i="16"/>
  <c r="W402" i="16"/>
  <c r="Y361" i="16"/>
  <c r="V361" i="16"/>
  <c r="W361" i="16"/>
  <c r="W301" i="16"/>
  <c r="Y301" i="16"/>
  <c r="V301" i="16"/>
  <c r="Y284" i="16"/>
  <c r="W284" i="16"/>
  <c r="V284" i="16"/>
  <c r="Y329" i="16"/>
  <c r="V329" i="16"/>
  <c r="W329" i="16"/>
  <c r="W437" i="16"/>
  <c r="Y437" i="16"/>
  <c r="V437" i="16"/>
  <c r="F430" i="16"/>
  <c r="G430" i="16"/>
  <c r="I430" i="16"/>
  <c r="G125" i="16"/>
  <c r="I125" i="16"/>
  <c r="F125" i="16"/>
  <c r="F414" i="16"/>
  <c r="I414" i="16"/>
  <c r="G414" i="16"/>
  <c r="F185" i="16"/>
  <c r="G185" i="16"/>
  <c r="I185" i="16"/>
  <c r="I51" i="16"/>
  <c r="G51" i="16"/>
  <c r="F51" i="16"/>
  <c r="I364" i="16"/>
  <c r="G364" i="16"/>
  <c r="F364" i="16"/>
  <c r="I394" i="16"/>
  <c r="F394" i="16"/>
  <c r="G394" i="16"/>
  <c r="I415" i="16"/>
  <c r="G415" i="16"/>
  <c r="F415" i="16"/>
  <c r="Y21" i="16"/>
  <c r="W21" i="16"/>
  <c r="V21" i="16"/>
  <c r="V472" i="16"/>
  <c r="Y472" i="16"/>
  <c r="W472" i="16"/>
  <c r="V194" i="16"/>
  <c r="Y194" i="16"/>
  <c r="W194" i="16"/>
  <c r="Y54" i="16"/>
  <c r="W54" i="16"/>
  <c r="V54" i="16"/>
  <c r="Y323" i="16"/>
  <c r="W323" i="16"/>
  <c r="V323" i="16"/>
  <c r="W55" i="16"/>
  <c r="Y55" i="16"/>
  <c r="V55" i="16"/>
  <c r="Y258" i="16"/>
  <c r="V258" i="16"/>
  <c r="W258" i="16"/>
  <c r="W509" i="16"/>
  <c r="Y509" i="16"/>
  <c r="V509" i="16"/>
  <c r="I210" i="16"/>
  <c r="F210" i="16"/>
  <c r="G210" i="16"/>
  <c r="F361" i="16"/>
  <c r="G361" i="16"/>
  <c r="I361" i="16"/>
  <c r="F261" i="16"/>
  <c r="G261" i="16"/>
  <c r="I261" i="16"/>
  <c r="F298" i="16"/>
  <c r="I298" i="16"/>
  <c r="G298" i="16"/>
  <c r="F514" i="16"/>
  <c r="G514" i="16"/>
  <c r="I514" i="16"/>
  <c r="F501" i="16"/>
  <c r="G501" i="16"/>
  <c r="I501" i="16"/>
  <c r="I372" i="16"/>
  <c r="F372" i="16"/>
  <c r="G372" i="16"/>
  <c r="F408" i="16"/>
  <c r="G408" i="16"/>
  <c r="I408" i="16"/>
  <c r="F391" i="16"/>
  <c r="G391" i="16"/>
  <c r="I391" i="16"/>
  <c r="F455" i="16"/>
  <c r="I455" i="16"/>
  <c r="G455" i="16"/>
  <c r="G253" i="16"/>
  <c r="I253" i="16"/>
  <c r="F253" i="16"/>
  <c r="I305" i="16"/>
  <c r="G305" i="16"/>
  <c r="F305" i="16"/>
  <c r="W61" i="16"/>
  <c r="Y61" i="16"/>
  <c r="V61" i="16"/>
  <c r="G22" i="16"/>
  <c r="F22" i="16"/>
  <c r="I22" i="16"/>
  <c r="Y350" i="16"/>
  <c r="V350" i="16"/>
  <c r="W350" i="16"/>
  <c r="V377" i="16"/>
  <c r="W377" i="16"/>
  <c r="Y377" i="16"/>
  <c r="V202" i="16"/>
  <c r="Y202" i="16"/>
  <c r="W202" i="16"/>
  <c r="Y62" i="16"/>
  <c r="W62" i="16"/>
  <c r="V62" i="16"/>
  <c r="Y435" i="16"/>
  <c r="V435" i="16"/>
  <c r="W435" i="16"/>
  <c r="V170" i="16"/>
  <c r="Y170" i="16"/>
  <c r="W170" i="16"/>
  <c r="Y198" i="16"/>
  <c r="W198" i="16"/>
  <c r="V198" i="16"/>
  <c r="V331" i="16"/>
  <c r="Y331" i="16"/>
  <c r="W331" i="16"/>
  <c r="Y415" i="16"/>
  <c r="V415" i="16"/>
  <c r="W415" i="16"/>
  <c r="Y59" i="16"/>
  <c r="V59" i="16"/>
  <c r="W59" i="16"/>
  <c r="Y166" i="16"/>
  <c r="W166" i="16"/>
  <c r="V166" i="16"/>
  <c r="V480" i="16"/>
  <c r="W480" i="16"/>
  <c r="Y480" i="16"/>
  <c r="V128" i="16"/>
  <c r="Y128" i="16"/>
  <c r="W128" i="16"/>
  <c r="F516" i="16"/>
  <c r="G516" i="16"/>
  <c r="I516" i="16"/>
  <c r="I218" i="16"/>
  <c r="F218" i="16"/>
  <c r="G218" i="16"/>
  <c r="G385" i="16"/>
  <c r="F385" i="16"/>
  <c r="I385" i="16"/>
  <c r="F409" i="16"/>
  <c r="G409" i="16"/>
  <c r="I409" i="16"/>
  <c r="I228" i="16"/>
  <c r="F228" i="16"/>
  <c r="G228" i="16"/>
  <c r="F435" i="16"/>
  <c r="G435" i="16"/>
  <c r="I435" i="16"/>
  <c r="F152" i="16"/>
  <c r="G152" i="16"/>
  <c r="I152" i="16"/>
  <c r="F134" i="16"/>
  <c r="G134" i="16"/>
  <c r="I134" i="16"/>
  <c r="V455" i="16"/>
  <c r="W455" i="16"/>
  <c r="Y455" i="16"/>
  <c r="Y451" i="16"/>
  <c r="V451" i="16"/>
  <c r="W451" i="16"/>
  <c r="V48" i="16"/>
  <c r="W48" i="16"/>
  <c r="Y48" i="16"/>
  <c r="Y155" i="16"/>
  <c r="W155" i="16"/>
  <c r="V155" i="16"/>
  <c r="Y254" i="16"/>
  <c r="V254" i="16"/>
  <c r="W254" i="16"/>
  <c r="Y364" i="16"/>
  <c r="W364" i="16"/>
  <c r="V364" i="16"/>
  <c r="V256" i="16"/>
  <c r="W256" i="16"/>
  <c r="Y256" i="16"/>
  <c r="F53" i="16"/>
  <c r="G53" i="16"/>
  <c r="I53" i="16"/>
  <c r="I362" i="16"/>
  <c r="F362" i="16"/>
  <c r="G362" i="16"/>
  <c r="F493" i="16"/>
  <c r="G493" i="16"/>
  <c r="I493" i="16"/>
  <c r="G482" i="16"/>
  <c r="I482" i="16"/>
  <c r="F482" i="16"/>
  <c r="F292" i="16"/>
  <c r="I292" i="16"/>
  <c r="G292" i="16"/>
  <c r="F25" i="16"/>
  <c r="G25" i="16"/>
  <c r="I25" i="16"/>
  <c r="G238" i="16"/>
  <c r="I238" i="16"/>
  <c r="F238" i="16"/>
  <c r="I27" i="16"/>
  <c r="G27" i="16"/>
  <c r="F27" i="16"/>
  <c r="W494" i="16"/>
  <c r="Y494" i="16"/>
  <c r="V494" i="16"/>
  <c r="V203" i="16"/>
  <c r="Y203" i="16"/>
  <c r="W203" i="16"/>
  <c r="W470" i="16"/>
  <c r="Y470" i="16"/>
  <c r="V470" i="16"/>
  <c r="V200" i="16"/>
  <c r="W200" i="16"/>
  <c r="Y200" i="16"/>
  <c r="Y251" i="16"/>
  <c r="V251" i="16"/>
  <c r="W251" i="16"/>
  <c r="Y446" i="16"/>
  <c r="W446" i="16"/>
  <c r="V446" i="16"/>
  <c r="F472" i="16"/>
  <c r="G472" i="16"/>
  <c r="I472" i="16"/>
  <c r="I98" i="16"/>
  <c r="F98" i="16"/>
  <c r="G98" i="16"/>
  <c r="I59" i="16"/>
  <c r="G59" i="16"/>
  <c r="F59" i="16"/>
  <c r="I242" i="16"/>
  <c r="F242" i="16"/>
  <c r="G242" i="16"/>
  <c r="F288" i="16"/>
  <c r="G288" i="16"/>
  <c r="I288" i="16"/>
  <c r="I402" i="16"/>
  <c r="F402" i="16"/>
  <c r="G402" i="16"/>
  <c r="F165" i="16"/>
  <c r="G165" i="16"/>
  <c r="I165" i="16"/>
  <c r="F224" i="16"/>
  <c r="G224" i="16"/>
  <c r="I224" i="16"/>
  <c r="Y371" i="16"/>
  <c r="V371" i="16"/>
  <c r="W371" i="16"/>
  <c r="Y36" i="16"/>
  <c r="W36" i="16"/>
  <c r="V36" i="16"/>
  <c r="Y291" i="16"/>
  <c r="W291" i="16"/>
  <c r="V291" i="16"/>
  <c r="Y303" i="16"/>
  <c r="V303" i="16"/>
  <c r="W303" i="16"/>
  <c r="V450" i="16"/>
  <c r="Y450" i="16"/>
  <c r="W450" i="16"/>
  <c r="W86" i="16"/>
  <c r="Y86" i="16"/>
  <c r="V86" i="16"/>
  <c r="Y500" i="16"/>
  <c r="V500" i="16"/>
  <c r="W500" i="16"/>
  <c r="F384" i="16"/>
  <c r="G384" i="16"/>
  <c r="I384" i="16"/>
  <c r="F128" i="16"/>
  <c r="G128" i="16"/>
  <c r="I128" i="16"/>
  <c r="F287" i="16"/>
  <c r="I287" i="16"/>
  <c r="G287" i="16"/>
  <c r="G13" i="16"/>
  <c r="F13" i="16"/>
  <c r="I13" i="16"/>
  <c r="G278" i="16"/>
  <c r="F278" i="16"/>
  <c r="I278" i="16"/>
  <c r="F470" i="16"/>
  <c r="I470" i="16"/>
  <c r="G470" i="16"/>
  <c r="F273" i="16"/>
  <c r="I273" i="16"/>
  <c r="G273" i="16"/>
  <c r="I188" i="16"/>
  <c r="F188" i="16"/>
  <c r="G188" i="16"/>
  <c r="V15" i="16"/>
  <c r="W15" i="16"/>
  <c r="Y15" i="16"/>
  <c r="V400" i="16"/>
  <c r="W400" i="16"/>
  <c r="Y400" i="16"/>
  <c r="V375" i="16"/>
  <c r="Y375" i="16"/>
  <c r="W375" i="16"/>
  <c r="Y219" i="16"/>
  <c r="W219" i="16"/>
  <c r="V219" i="16"/>
  <c r="Y486" i="16"/>
  <c r="V486" i="16"/>
  <c r="W486" i="16"/>
  <c r="V447" i="16"/>
  <c r="W447" i="16"/>
  <c r="Y447" i="16"/>
  <c r="Y179" i="16"/>
  <c r="V179" i="16"/>
  <c r="W179" i="16"/>
  <c r="Y276" i="16"/>
  <c r="W276" i="16"/>
  <c r="V276" i="16"/>
  <c r="F424" i="16"/>
  <c r="G424" i="16"/>
  <c r="I424" i="16"/>
  <c r="F135" i="16"/>
  <c r="G135" i="16"/>
  <c r="I135" i="16"/>
  <c r="G212" i="16"/>
  <c r="F212" i="16"/>
  <c r="I212" i="16"/>
  <c r="F407" i="16"/>
  <c r="I407" i="16"/>
  <c r="G407" i="16"/>
  <c r="F46" i="16"/>
  <c r="G46" i="16"/>
  <c r="I46" i="16"/>
  <c r="F349" i="16"/>
  <c r="G349" i="16"/>
  <c r="I349" i="16"/>
  <c r="I474" i="16"/>
  <c r="F474" i="16"/>
  <c r="G474" i="16"/>
  <c r="I505" i="16"/>
  <c r="G505" i="16"/>
  <c r="F505" i="16"/>
  <c r="Y443" i="16"/>
  <c r="W443" i="16"/>
  <c r="V443" i="16"/>
  <c r="Y220" i="16"/>
  <c r="W220" i="16"/>
  <c r="V220" i="16"/>
  <c r="Y236" i="16"/>
  <c r="V236" i="16"/>
  <c r="W236" i="16"/>
  <c r="Y289" i="16"/>
  <c r="W289" i="16"/>
  <c r="V289" i="16"/>
  <c r="W69" i="16"/>
  <c r="Y69" i="16"/>
  <c r="V69" i="16"/>
  <c r="Y484" i="16"/>
  <c r="W484" i="16"/>
  <c r="V484" i="16"/>
  <c r="F423" i="16"/>
  <c r="I423" i="16"/>
  <c r="G423" i="16"/>
  <c r="I354" i="16"/>
  <c r="G354" i="16"/>
  <c r="F354" i="16"/>
  <c r="G315" i="16"/>
  <c r="F315" i="16"/>
  <c r="I315" i="16"/>
  <c r="F156" i="16"/>
  <c r="G156" i="16"/>
  <c r="I156" i="16"/>
  <c r="F289" i="16"/>
  <c r="I289" i="16"/>
  <c r="G289" i="16"/>
  <c r="F225" i="16"/>
  <c r="G225" i="16"/>
  <c r="I225" i="16"/>
  <c r="F357" i="16"/>
  <c r="G357" i="16"/>
  <c r="I357" i="16"/>
  <c r="F498" i="16"/>
  <c r="G498" i="16"/>
  <c r="I498" i="16"/>
  <c r="W22" i="16"/>
  <c r="Y22" i="16"/>
  <c r="V22" i="16"/>
  <c r="I11" i="16"/>
  <c r="G11" i="16"/>
  <c r="F11" i="16"/>
  <c r="F97" i="16"/>
  <c r="I97" i="16"/>
  <c r="G97" i="16"/>
  <c r="F198" i="16"/>
  <c r="I198" i="16"/>
  <c r="G198" i="16"/>
  <c r="I18" i="16"/>
  <c r="F18" i="16"/>
  <c r="G18" i="16"/>
  <c r="F310" i="16"/>
  <c r="I310" i="16"/>
  <c r="G310" i="16"/>
  <c r="V122" i="16"/>
  <c r="Y122" i="16"/>
  <c r="W122" i="16"/>
  <c r="Y316" i="16"/>
  <c r="V316" i="16"/>
  <c r="W316" i="16"/>
  <c r="V282" i="16"/>
  <c r="Y282" i="16"/>
  <c r="W282" i="16"/>
  <c r="F144" i="16"/>
  <c r="G144" i="16"/>
  <c r="I144" i="16"/>
  <c r="F449" i="16"/>
  <c r="I449" i="16"/>
  <c r="G449" i="16"/>
  <c r="I50" i="16"/>
  <c r="F50" i="16"/>
  <c r="G50" i="16"/>
  <c r="I119" i="16"/>
  <c r="G119" i="16"/>
  <c r="F119" i="16"/>
  <c r="I213" i="16"/>
  <c r="F213" i="16"/>
  <c r="G213" i="16"/>
  <c r="I178" i="16"/>
  <c r="F178" i="16"/>
  <c r="G178" i="16"/>
  <c r="F42" i="16"/>
  <c r="G42" i="16"/>
  <c r="I42" i="16"/>
  <c r="I83" i="16"/>
  <c r="G83" i="16"/>
  <c r="F83" i="16"/>
  <c r="Y177" i="16"/>
  <c r="V177" i="16"/>
  <c r="W177" i="16"/>
  <c r="V218" i="16"/>
  <c r="Y218" i="16"/>
  <c r="W218" i="16"/>
  <c r="W389" i="16"/>
  <c r="Y389" i="16"/>
  <c r="V389" i="16"/>
  <c r="Y252" i="16"/>
  <c r="W252" i="16"/>
  <c r="V252" i="16"/>
  <c r="V386" i="16"/>
  <c r="Y386" i="16"/>
  <c r="W386" i="16"/>
  <c r="F39" i="16"/>
  <c r="I39" i="16"/>
  <c r="G39" i="16"/>
  <c r="G506" i="16"/>
  <c r="I506" i="16"/>
  <c r="F506" i="16"/>
  <c r="F256" i="16"/>
  <c r="G256" i="16"/>
  <c r="I256" i="16"/>
  <c r="G203" i="16"/>
  <c r="F203" i="16"/>
  <c r="I203" i="16"/>
  <c r="I277" i="16"/>
  <c r="F277" i="16"/>
  <c r="G277" i="16"/>
  <c r="G331" i="16"/>
  <c r="F331" i="16"/>
  <c r="I331" i="16"/>
  <c r="F250" i="16"/>
  <c r="G250" i="16"/>
  <c r="I250" i="16"/>
  <c r="F169" i="16"/>
  <c r="G169" i="16"/>
  <c r="I169" i="16"/>
  <c r="Y313" i="16"/>
  <c r="V313" i="16"/>
  <c r="W313" i="16"/>
  <c r="W477" i="16"/>
  <c r="Y477" i="16"/>
  <c r="V477" i="16"/>
  <c r="Y158" i="16"/>
  <c r="W158" i="16"/>
  <c r="V158" i="16"/>
  <c r="Y452" i="16"/>
  <c r="W452" i="16"/>
  <c r="V452" i="16"/>
  <c r="W445" i="16"/>
  <c r="Y445" i="16"/>
  <c r="V445" i="16"/>
  <c r="V352" i="16"/>
  <c r="W352" i="16"/>
  <c r="Y352" i="16"/>
  <c r="V175" i="16"/>
  <c r="W175" i="16"/>
  <c r="Y175" i="16"/>
  <c r="V346" i="16"/>
  <c r="Y346" i="16"/>
  <c r="W346" i="16"/>
  <c r="W501" i="16"/>
  <c r="Y501" i="16"/>
  <c r="V501" i="16"/>
  <c r="Y515" i="16"/>
  <c r="W515" i="16"/>
  <c r="V515" i="16"/>
  <c r="F246" i="16"/>
  <c r="I246" i="16"/>
  <c r="G246" i="16"/>
  <c r="F480" i="16"/>
  <c r="G480" i="16"/>
  <c r="I480" i="16"/>
  <c r="I201" i="16"/>
  <c r="F201" i="16"/>
  <c r="G201" i="16"/>
  <c r="G476" i="16"/>
  <c r="F476" i="16"/>
  <c r="I476" i="16"/>
  <c r="G86" i="16"/>
  <c r="F86" i="16"/>
  <c r="I86" i="16"/>
  <c r="I397" i="16"/>
  <c r="F397" i="16"/>
  <c r="G397" i="16"/>
  <c r="G187" i="16"/>
  <c r="F187" i="16"/>
  <c r="I187" i="16"/>
  <c r="F124" i="16"/>
  <c r="G124" i="16"/>
  <c r="I124" i="16"/>
  <c r="V521" i="16"/>
  <c r="W521" i="16"/>
  <c r="Y521" i="16"/>
  <c r="Y505" i="16"/>
  <c r="V505" i="16"/>
  <c r="W505" i="16"/>
  <c r="W237" i="16"/>
  <c r="Y237" i="16"/>
  <c r="V237" i="16"/>
  <c r="Y403" i="16"/>
  <c r="V403" i="16"/>
  <c r="W403" i="16"/>
  <c r="V23" i="16"/>
  <c r="Y23" i="16"/>
  <c r="W23" i="16"/>
  <c r="F196" i="16"/>
  <c r="G196" i="16"/>
  <c r="I196" i="16"/>
  <c r="I375" i="16"/>
  <c r="G375" i="16"/>
  <c r="F375" i="16"/>
  <c r="F280" i="16"/>
  <c r="G280" i="16"/>
  <c r="I280" i="16"/>
  <c r="F176" i="16"/>
  <c r="I176" i="16"/>
  <c r="G176" i="16"/>
  <c r="I523" i="16"/>
  <c r="F523" i="16"/>
  <c r="G523" i="16"/>
  <c r="I131" i="16"/>
  <c r="F131" i="16"/>
  <c r="G131" i="16"/>
  <c r="F411" i="16"/>
  <c r="G411" i="16"/>
  <c r="I411" i="16"/>
  <c r="G173" i="16"/>
  <c r="F173" i="16"/>
  <c r="I173" i="16"/>
  <c r="V18" i="16"/>
  <c r="Y18" i="16"/>
  <c r="W18" i="16"/>
  <c r="Y416" i="16"/>
  <c r="V416" i="16"/>
  <c r="W416" i="16"/>
  <c r="Y90" i="16"/>
  <c r="V90" i="16"/>
  <c r="W90" i="16"/>
  <c r="W453" i="16"/>
  <c r="Y453" i="16"/>
  <c r="V453" i="16"/>
  <c r="Y372" i="16"/>
  <c r="W372" i="16"/>
  <c r="V372" i="16"/>
  <c r="Y6" i="16"/>
  <c r="V6" i="16"/>
  <c r="W6" i="16"/>
  <c r="V154" i="16"/>
  <c r="Y154" i="16"/>
  <c r="W154" i="16"/>
  <c r="W429" i="16"/>
  <c r="Y429" i="16"/>
  <c r="V429" i="16"/>
  <c r="Y387" i="16"/>
  <c r="V387" i="16"/>
  <c r="W387" i="16"/>
  <c r="G515" i="16"/>
  <c r="F515" i="16"/>
  <c r="I515" i="16"/>
  <c r="G275" i="16"/>
  <c r="F275" i="16"/>
  <c r="I275" i="16"/>
  <c r="F197" i="16"/>
  <c r="G197" i="16"/>
  <c r="I197" i="16"/>
  <c r="F121" i="16"/>
  <c r="G121" i="16"/>
  <c r="I121" i="16"/>
  <c r="G416" i="16"/>
  <c r="I416" i="16"/>
  <c r="F416" i="16"/>
  <c r="I427" i="16"/>
  <c r="G427" i="16"/>
  <c r="F427" i="16"/>
  <c r="F308" i="16"/>
  <c r="I308" i="16"/>
  <c r="G308" i="16"/>
  <c r="I274" i="16"/>
  <c r="F274" i="16"/>
  <c r="G274" i="16"/>
  <c r="V121" i="16"/>
  <c r="W121" i="16"/>
  <c r="Y121" i="16"/>
  <c r="W302" i="16"/>
  <c r="Y302" i="16"/>
  <c r="V302" i="16"/>
  <c r="Y459" i="16"/>
  <c r="V459" i="16"/>
  <c r="W459" i="16"/>
  <c r="W206" i="16"/>
  <c r="Y206" i="16"/>
  <c r="V206" i="16"/>
  <c r="V64" i="16"/>
  <c r="W64" i="16"/>
  <c r="Y64" i="16"/>
  <c r="Y163" i="16"/>
  <c r="W163" i="16"/>
  <c r="V163" i="16"/>
  <c r="Y262" i="16"/>
  <c r="V262" i="16"/>
  <c r="W262" i="16"/>
  <c r="F520" i="16"/>
  <c r="G520" i="16"/>
  <c r="I520" i="16"/>
  <c r="G432" i="16"/>
  <c r="F432" i="16"/>
  <c r="I432" i="16"/>
  <c r="F23" i="16"/>
  <c r="G23" i="16"/>
  <c r="I23" i="16"/>
  <c r="F141" i="16"/>
  <c r="G141" i="16"/>
  <c r="I141" i="16"/>
  <c r="G511" i="16"/>
  <c r="F511" i="16"/>
  <c r="I511" i="16"/>
  <c r="F299" i="16"/>
  <c r="I299" i="16"/>
  <c r="G299" i="16"/>
  <c r="I437" i="16"/>
  <c r="F437" i="16"/>
  <c r="G437" i="16"/>
  <c r="I316" i="16"/>
  <c r="F316" i="16"/>
  <c r="G316" i="16"/>
  <c r="I513" i="16"/>
  <c r="G513" i="16"/>
  <c r="F513" i="16"/>
  <c r="F175" i="16"/>
  <c r="G175" i="16"/>
  <c r="I175" i="16"/>
  <c r="I268" i="16"/>
  <c r="G268" i="16"/>
  <c r="F268" i="16"/>
  <c r="W309" i="16"/>
  <c r="Y309" i="16"/>
  <c r="V309" i="16"/>
  <c r="V394" i="16"/>
  <c r="Y394" i="16"/>
  <c r="W394" i="16"/>
  <c r="W214" i="16"/>
  <c r="Y214" i="16"/>
  <c r="V214" i="16"/>
  <c r="Y311" i="16"/>
  <c r="W311" i="16"/>
  <c r="V311" i="16"/>
  <c r="V458" i="16"/>
  <c r="Y458" i="16"/>
  <c r="W458" i="16"/>
  <c r="Y190" i="16"/>
  <c r="W190" i="16"/>
  <c r="V190" i="16"/>
  <c r="V146" i="16"/>
  <c r="Y146" i="16"/>
  <c r="W146" i="16"/>
  <c r="Y144" i="16"/>
  <c r="V144" i="16"/>
  <c r="W144" i="16"/>
  <c r="Y156" i="16"/>
  <c r="W156" i="16"/>
  <c r="V156" i="16"/>
  <c r="Y502" i="16"/>
  <c r="W502" i="16"/>
  <c r="V502" i="16"/>
  <c r="V112" i="16"/>
  <c r="W112" i="16"/>
  <c r="Y112" i="16"/>
  <c r="W101" i="16"/>
  <c r="Y101" i="16"/>
  <c r="V101" i="16"/>
  <c r="G95" i="16"/>
  <c r="F95" i="16"/>
  <c r="I95" i="16"/>
  <c r="I396" i="16"/>
  <c r="F396" i="16"/>
  <c r="G396" i="16"/>
  <c r="I378" i="16"/>
  <c r="F378" i="16"/>
  <c r="G378" i="16"/>
  <c r="I67" i="16"/>
  <c r="F67" i="16"/>
  <c r="G67" i="16"/>
  <c r="G251" i="16"/>
  <c r="F251" i="16"/>
  <c r="I251" i="16"/>
  <c r="G108" i="16"/>
  <c r="F108" i="16"/>
  <c r="I108" i="16"/>
  <c r="I323" i="16"/>
  <c r="G323" i="16"/>
  <c r="F323" i="16"/>
  <c r="G78" i="16"/>
  <c r="I78" i="16"/>
  <c r="F78" i="16"/>
  <c r="V160" i="16"/>
  <c r="W160" i="16"/>
  <c r="Y160" i="16"/>
  <c r="V210" i="16"/>
  <c r="Y210" i="16"/>
  <c r="W210" i="16"/>
  <c r="Y272" i="16"/>
  <c r="V272" i="16"/>
  <c r="W272" i="16"/>
  <c r="W45" i="16"/>
  <c r="Y45" i="16"/>
  <c r="V45" i="16"/>
  <c r="W440" i="16"/>
  <c r="V440" i="16"/>
  <c r="Y440" i="16"/>
  <c r="V240" i="16"/>
  <c r="W240" i="16"/>
  <c r="Y240" i="16"/>
  <c r="W181" i="16"/>
  <c r="Y181" i="16"/>
  <c r="V181" i="16"/>
  <c r="G179" i="16"/>
  <c r="F179" i="16"/>
  <c r="I179" i="16"/>
  <c r="F460" i="16"/>
  <c r="I460" i="16"/>
  <c r="G460" i="16"/>
  <c r="I487" i="16"/>
  <c r="G487" i="16"/>
  <c r="F487" i="16"/>
  <c r="I266" i="16"/>
  <c r="F266" i="16"/>
  <c r="G266" i="16"/>
  <c r="F337" i="16"/>
  <c r="I337" i="16"/>
  <c r="G337" i="16"/>
  <c r="F172" i="16"/>
  <c r="G172" i="16"/>
  <c r="I172" i="16"/>
  <c r="I448" i="16"/>
  <c r="G448" i="16"/>
  <c r="F448" i="16"/>
  <c r="I162" i="16"/>
  <c r="F162" i="16"/>
  <c r="G162" i="16"/>
  <c r="V96" i="16"/>
  <c r="W96" i="16"/>
  <c r="Y96" i="16"/>
  <c r="Y164" i="16"/>
  <c r="W164" i="16"/>
  <c r="V164" i="16"/>
  <c r="Y308" i="16"/>
  <c r="W308" i="16"/>
  <c r="V308" i="16"/>
  <c r="Y409" i="16"/>
  <c r="V409" i="16"/>
  <c r="W409" i="16"/>
  <c r="W149" i="16"/>
  <c r="Y149" i="16"/>
  <c r="V149" i="16"/>
  <c r="V464" i="16"/>
  <c r="W464" i="16"/>
  <c r="Y464" i="16"/>
  <c r="Y11" i="16"/>
  <c r="V11" i="16"/>
  <c r="W11" i="16"/>
  <c r="I132" i="16"/>
  <c r="G132" i="16"/>
  <c r="F132" i="16"/>
  <c r="F234" i="16"/>
  <c r="G234" i="16"/>
  <c r="I234" i="16"/>
  <c r="I194" i="16"/>
  <c r="G194" i="16"/>
  <c r="F194" i="16"/>
  <c r="F90" i="16"/>
  <c r="G90" i="16"/>
  <c r="I90" i="16"/>
  <c r="F477" i="16"/>
  <c r="G477" i="16"/>
  <c r="I477" i="16"/>
  <c r="F481" i="16"/>
  <c r="I481" i="16"/>
  <c r="G481" i="16"/>
  <c r="I329" i="16"/>
  <c r="F329" i="16"/>
  <c r="G329" i="16"/>
  <c r="F109" i="16"/>
  <c r="G109" i="16"/>
  <c r="I109" i="16"/>
  <c r="W88" i="16"/>
  <c r="V88" i="16"/>
  <c r="Y88" i="16"/>
  <c r="V304" i="16"/>
  <c r="W304" i="16"/>
  <c r="Y304" i="16"/>
  <c r="Y76" i="16"/>
  <c r="W76" i="16"/>
  <c r="V76" i="16"/>
  <c r="Y422" i="16"/>
  <c r="W422" i="16"/>
  <c r="V422" i="16"/>
  <c r="V217" i="16"/>
  <c r="W217" i="16"/>
  <c r="Y217" i="16"/>
  <c r="F181" i="16"/>
  <c r="G181" i="16"/>
  <c r="I181" i="16"/>
  <c r="F64" i="16"/>
  <c r="G64" i="16"/>
  <c r="I64" i="16"/>
  <c r="F320" i="16"/>
  <c r="G320" i="16"/>
  <c r="I320" i="16"/>
  <c r="F127" i="16"/>
  <c r="G127" i="16"/>
  <c r="I127" i="16"/>
  <c r="I420" i="16"/>
  <c r="F420" i="16"/>
  <c r="G420" i="16"/>
  <c r="G377" i="16"/>
  <c r="F377" i="16"/>
  <c r="I377" i="16"/>
  <c r="F406" i="16"/>
  <c r="I406" i="16"/>
  <c r="G406" i="16"/>
  <c r="F199" i="16"/>
  <c r="G199" i="16"/>
  <c r="I199" i="16"/>
  <c r="W366" i="16"/>
  <c r="Y366" i="16"/>
  <c r="V366" i="16"/>
  <c r="Y212" i="16"/>
  <c r="W212" i="16"/>
  <c r="V212" i="16"/>
  <c r="Y228" i="16"/>
  <c r="W228" i="16"/>
  <c r="V228" i="16"/>
  <c r="Y132" i="16"/>
  <c r="V132" i="16"/>
  <c r="W132" i="16"/>
  <c r="Y336" i="16"/>
  <c r="V336" i="16"/>
  <c r="W336" i="16"/>
  <c r="Y161" i="16"/>
  <c r="W161" i="16"/>
  <c r="V161" i="16"/>
  <c r="Y188" i="16"/>
  <c r="W188" i="16"/>
  <c r="V188" i="16"/>
  <c r="V520" i="16"/>
  <c r="W520" i="16"/>
  <c r="Y520" i="16"/>
  <c r="G291" i="16"/>
  <c r="F291" i="16"/>
  <c r="I291" i="16"/>
  <c r="F270" i="16"/>
  <c r="I270" i="16"/>
  <c r="G270" i="16"/>
  <c r="G231" i="16"/>
  <c r="F231" i="16"/>
  <c r="I231" i="16"/>
  <c r="F92" i="16"/>
  <c r="G92" i="16"/>
  <c r="I92" i="16"/>
  <c r="I106" i="16"/>
  <c r="G106" i="16"/>
  <c r="F106" i="16"/>
  <c r="I139" i="16"/>
  <c r="G139" i="16"/>
  <c r="F139" i="16"/>
  <c r="F293" i="16"/>
  <c r="G293" i="16"/>
  <c r="I293" i="16"/>
  <c r="I465" i="16"/>
  <c r="F465" i="16"/>
  <c r="G465" i="16"/>
  <c r="V399" i="16"/>
  <c r="Y399" i="16"/>
  <c r="W399" i="16"/>
  <c r="W285" i="16"/>
  <c r="Y285" i="16"/>
  <c r="V285" i="16"/>
  <c r="V448" i="16"/>
  <c r="W448" i="16"/>
  <c r="Y448" i="16"/>
  <c r="V26" i="16"/>
  <c r="Y26" i="16"/>
  <c r="W26" i="16"/>
  <c r="V234" i="16"/>
  <c r="Y234" i="16"/>
  <c r="W234" i="16"/>
  <c r="Y405" i="16"/>
  <c r="W405" i="16"/>
  <c r="V405" i="16"/>
  <c r="Y292" i="16"/>
  <c r="W292" i="16"/>
  <c r="V292" i="16"/>
  <c r="V239" i="16"/>
  <c r="W239" i="16"/>
  <c r="Y239" i="16"/>
  <c r="I324" i="16"/>
  <c r="F324" i="16"/>
  <c r="G324" i="16"/>
  <c r="I138" i="16"/>
  <c r="F138" i="16"/>
  <c r="G138" i="16"/>
  <c r="I442" i="16"/>
  <c r="F442" i="16"/>
  <c r="G442" i="16"/>
  <c r="G155" i="16"/>
  <c r="I155" i="16"/>
  <c r="F155" i="16"/>
  <c r="I36" i="16"/>
  <c r="F36" i="16"/>
  <c r="G36" i="16"/>
  <c r="F489" i="16"/>
  <c r="I489" i="16"/>
  <c r="G489" i="16"/>
  <c r="I434" i="16"/>
  <c r="F434" i="16"/>
  <c r="G434" i="16"/>
  <c r="F151" i="16"/>
  <c r="G151" i="16"/>
  <c r="I151" i="16"/>
  <c r="F301" i="16"/>
  <c r="G301" i="16"/>
  <c r="I301" i="16"/>
  <c r="G433" i="16"/>
  <c r="I433" i="16"/>
  <c r="F433" i="16"/>
  <c r="Y508" i="16"/>
  <c r="W508" i="16"/>
  <c r="V508" i="16"/>
  <c r="Y189" i="16"/>
  <c r="W189" i="16"/>
  <c r="V189" i="16"/>
  <c r="Y468" i="16"/>
  <c r="W468" i="16"/>
  <c r="V468" i="16"/>
  <c r="V42" i="16"/>
  <c r="Y42" i="16"/>
  <c r="W42" i="16"/>
  <c r="W245" i="16"/>
  <c r="Y245" i="16"/>
  <c r="V245" i="16"/>
  <c r="V384" i="16"/>
  <c r="W384" i="16"/>
  <c r="Y384" i="16"/>
  <c r="Y414" i="16"/>
  <c r="W414" i="16"/>
  <c r="V414" i="16"/>
  <c r="Y19" i="16"/>
  <c r="W19" i="16"/>
  <c r="V19" i="16"/>
  <c r="V314" i="16"/>
  <c r="Y314" i="16"/>
  <c r="W314" i="16"/>
  <c r="W142" i="16"/>
  <c r="Y142" i="16"/>
  <c r="V142" i="16"/>
  <c r="Y395" i="16"/>
  <c r="V395" i="16"/>
  <c r="W395" i="16"/>
  <c r="W14" i="16"/>
  <c r="Y14" i="16"/>
  <c r="V14" i="16"/>
  <c r="V266" i="16"/>
  <c r="Y266" i="16"/>
  <c r="W266" i="16"/>
  <c r="Y278" i="16"/>
  <c r="W278" i="16"/>
  <c r="V278" i="16"/>
  <c r="F88" i="16"/>
  <c r="G88" i="16"/>
  <c r="I88" i="16"/>
  <c r="I381" i="16"/>
  <c r="F381" i="16"/>
  <c r="G381" i="16"/>
  <c r="F32" i="16"/>
  <c r="G32" i="16"/>
  <c r="I32" i="16"/>
  <c r="G271" i="16"/>
  <c r="F271" i="16"/>
  <c r="I271" i="16"/>
  <c r="G393" i="16"/>
  <c r="F393" i="16"/>
  <c r="I393" i="16"/>
  <c r="F93" i="16"/>
  <c r="G93" i="16"/>
  <c r="I93" i="16"/>
  <c r="I3" i="16"/>
  <c r="F3" i="16"/>
  <c r="G3" i="16"/>
  <c r="F456" i="16"/>
  <c r="G456" i="16"/>
  <c r="I456" i="16"/>
  <c r="V143" i="16"/>
  <c r="W143" i="16"/>
  <c r="Y143" i="16"/>
  <c r="W46" i="16"/>
  <c r="Y46" i="16"/>
  <c r="V46" i="16"/>
  <c r="Y478" i="16"/>
  <c r="V478" i="16"/>
  <c r="W478" i="16"/>
  <c r="V8" i="16"/>
  <c r="W8" i="16"/>
  <c r="Y8" i="16"/>
  <c r="Y410" i="16"/>
  <c r="V410" i="16"/>
  <c r="W410" i="16"/>
  <c r="Y230" i="16"/>
  <c r="V230" i="16"/>
  <c r="W230" i="16"/>
  <c r="W344" i="16"/>
  <c r="V344" i="16"/>
  <c r="Y344" i="16"/>
  <c r="W63" i="16"/>
  <c r="V63" i="16"/>
  <c r="Y63" i="16"/>
  <c r="V378" i="16"/>
  <c r="Y378" i="16"/>
  <c r="W378" i="16"/>
  <c r="W374" i="16"/>
  <c r="Y374" i="16"/>
  <c r="V374" i="16"/>
  <c r="F174" i="16"/>
  <c r="G174" i="16"/>
  <c r="I174" i="16"/>
  <c r="F70" i="16"/>
  <c r="G70" i="16"/>
  <c r="I70" i="16"/>
  <c r="I20" i="16"/>
  <c r="G20" i="16"/>
  <c r="F20" i="16"/>
  <c r="G398" i="16"/>
  <c r="I398" i="16"/>
  <c r="F398" i="16"/>
  <c r="I405" i="16"/>
  <c r="F405" i="16"/>
  <c r="G405" i="16"/>
  <c r="I43" i="16"/>
  <c r="G43" i="16"/>
  <c r="F43" i="16"/>
  <c r="G157" i="16"/>
  <c r="F157" i="16"/>
  <c r="I157" i="16"/>
  <c r="F202" i="16"/>
  <c r="G202" i="16"/>
  <c r="I202" i="16"/>
  <c r="I72" i="16"/>
  <c r="F72" i="16"/>
  <c r="G72" i="16"/>
  <c r="Y79" i="16"/>
  <c r="V79" i="16"/>
  <c r="W79" i="16"/>
  <c r="V370" i="16"/>
  <c r="Y370" i="16"/>
  <c r="W370" i="16"/>
  <c r="Y519" i="16"/>
  <c r="V519" i="16"/>
  <c r="W519" i="16"/>
  <c r="Y428" i="16"/>
  <c r="W428" i="16"/>
  <c r="V428" i="16"/>
  <c r="V176" i="16"/>
  <c r="W176" i="16"/>
  <c r="Y176" i="16"/>
  <c r="V235" i="16"/>
  <c r="Y235" i="16"/>
  <c r="W235" i="16"/>
  <c r="W334" i="16"/>
  <c r="Y334" i="16"/>
  <c r="V334" i="16"/>
  <c r="V89" i="16"/>
  <c r="W89" i="16"/>
  <c r="Y89" i="16"/>
  <c r="G117" i="16"/>
  <c r="F117" i="16"/>
  <c r="I117" i="16"/>
  <c r="F475" i="16"/>
  <c r="I475" i="16"/>
  <c r="G475" i="16"/>
  <c r="I158" i="16"/>
  <c r="G158" i="16"/>
  <c r="F158" i="16"/>
  <c r="F41" i="16"/>
  <c r="G41" i="16"/>
  <c r="I41" i="16"/>
  <c r="I356" i="16"/>
  <c r="F356" i="16"/>
  <c r="G356" i="16"/>
  <c r="F239" i="16"/>
  <c r="G239" i="16"/>
  <c r="I239" i="16"/>
  <c r="I322" i="16"/>
  <c r="F322" i="16"/>
  <c r="G322" i="16"/>
  <c r="G113" i="16"/>
  <c r="I113" i="16"/>
  <c r="F113" i="16"/>
  <c r="W413" i="16"/>
  <c r="Y413" i="16"/>
  <c r="V413" i="16"/>
  <c r="Y305" i="16"/>
  <c r="V305" i="16"/>
  <c r="W305" i="16"/>
  <c r="V16" i="16"/>
  <c r="W16" i="16"/>
  <c r="Y16" i="16"/>
  <c r="V426" i="16"/>
  <c r="Y426" i="16"/>
  <c r="W426" i="16"/>
  <c r="Y70" i="16"/>
  <c r="W70" i="16"/>
  <c r="V70" i="16"/>
  <c r="Y456" i="16"/>
  <c r="V456" i="16"/>
  <c r="W456" i="16"/>
  <c r="Y7" i="16"/>
  <c r="W7" i="16"/>
  <c r="V7" i="16"/>
  <c r="V107" i="16"/>
  <c r="Y107" i="16"/>
  <c r="W107" i="16"/>
  <c r="F209" i="16"/>
  <c r="G209" i="16"/>
  <c r="I209" i="16"/>
  <c r="I76" i="16"/>
  <c r="F76" i="16"/>
  <c r="G76" i="16"/>
  <c r="I296" i="16"/>
  <c r="F296" i="16"/>
  <c r="G296" i="16"/>
  <c r="F496" i="16"/>
  <c r="G496" i="16"/>
  <c r="I496" i="16"/>
  <c r="F120" i="16"/>
  <c r="G120" i="16"/>
  <c r="I120" i="16"/>
  <c r="F16" i="16"/>
  <c r="I16" i="16"/>
  <c r="G16" i="16"/>
  <c r="I440" i="16"/>
  <c r="F440" i="16"/>
  <c r="G440" i="16"/>
  <c r="F494" i="16"/>
  <c r="I494" i="16"/>
  <c r="G494" i="16"/>
  <c r="G339" i="16"/>
  <c r="F339" i="16"/>
  <c r="I339" i="16"/>
  <c r="V185" i="16"/>
  <c r="W185" i="16"/>
  <c r="Y185" i="16"/>
  <c r="W349" i="16"/>
  <c r="Y349" i="16"/>
  <c r="V349" i="16"/>
  <c r="Y268" i="16"/>
  <c r="V268" i="16"/>
  <c r="W268" i="16"/>
  <c r="Y126" i="16"/>
  <c r="V126" i="16"/>
  <c r="W126" i="16"/>
  <c r="V431" i="16"/>
  <c r="W431" i="16"/>
  <c r="Y431" i="16"/>
  <c r="V75" i="16"/>
  <c r="Y75" i="16"/>
  <c r="W75" i="16"/>
  <c r="W182" i="16"/>
  <c r="Y182" i="16"/>
  <c r="V182" i="16"/>
  <c r="Y524" i="16"/>
  <c r="W524" i="16"/>
  <c r="V524" i="16"/>
  <c r="F490" i="16"/>
  <c r="G490" i="16"/>
  <c r="I490" i="16"/>
  <c r="F303" i="16"/>
  <c r="G303" i="16"/>
  <c r="I303" i="16"/>
  <c r="G371" i="16"/>
  <c r="F371" i="16"/>
  <c r="I371" i="16"/>
  <c r="G77" i="16"/>
  <c r="F77" i="16"/>
  <c r="I77" i="16"/>
  <c r="I410" i="16"/>
  <c r="F410" i="16"/>
  <c r="G410" i="16"/>
  <c r="G126" i="16"/>
  <c r="F126" i="16"/>
  <c r="I126" i="16"/>
  <c r="F359" i="16"/>
  <c r="G359" i="16"/>
  <c r="I359" i="16"/>
  <c r="I252" i="16"/>
  <c r="F252" i="16"/>
  <c r="G252" i="16"/>
  <c r="Y20" i="16"/>
  <c r="W20" i="16"/>
  <c r="V20" i="16"/>
  <c r="Y211" i="16"/>
  <c r="W211" i="16"/>
  <c r="V211" i="16"/>
  <c r="W216" i="16"/>
  <c r="V216" i="16"/>
  <c r="Y216" i="16"/>
  <c r="Y265" i="16"/>
  <c r="V265" i="16"/>
  <c r="W265" i="16"/>
  <c r="W53" i="16"/>
  <c r="Y53" i="16"/>
  <c r="V53" i="16"/>
  <c r="W460" i="16"/>
  <c r="Y460" i="16"/>
  <c r="V460" i="16"/>
  <c r="Y457" i="16"/>
  <c r="V457" i="16"/>
  <c r="W457" i="16"/>
  <c r="F309" i="16"/>
  <c r="G309" i="16"/>
  <c r="I309" i="16"/>
  <c r="I399" i="16"/>
  <c r="F399" i="16"/>
  <c r="G399" i="16"/>
  <c r="F47" i="16"/>
  <c r="G47" i="16"/>
  <c r="I47" i="16"/>
  <c r="F297" i="16"/>
  <c r="G297" i="16"/>
  <c r="I297" i="16"/>
  <c r="I21" i="16"/>
  <c r="F21" i="16"/>
  <c r="G21" i="16"/>
  <c r="F294" i="16"/>
  <c r="G294" i="16"/>
  <c r="I294" i="16"/>
  <c r="F153" i="16"/>
  <c r="G153" i="16"/>
  <c r="I153" i="16"/>
  <c r="I369" i="16"/>
  <c r="G369" i="16"/>
  <c r="F369" i="16"/>
  <c r="V57" i="16"/>
  <c r="W57" i="16"/>
  <c r="Y57" i="16"/>
  <c r="I9" i="16"/>
  <c r="F9" i="16"/>
  <c r="G9" i="16"/>
  <c r="Y382" i="16"/>
  <c r="V382" i="16"/>
  <c r="W382" i="16"/>
  <c r="V320" i="16"/>
  <c r="W320" i="16"/>
  <c r="Y320" i="16"/>
  <c r="Y92" i="16"/>
  <c r="W92" i="16"/>
  <c r="V92" i="16"/>
  <c r="W438" i="16"/>
  <c r="Y438" i="16"/>
  <c r="V438" i="16"/>
  <c r="Y523" i="16"/>
  <c r="V523" i="16"/>
  <c r="W523" i="16"/>
  <c r="Y97" i="16"/>
  <c r="W97" i="16"/>
  <c r="V97" i="16"/>
  <c r="W117" i="16"/>
  <c r="Y117" i="16"/>
  <c r="V117" i="16"/>
  <c r="Y244" i="16"/>
  <c r="V244" i="16"/>
  <c r="W244" i="16"/>
  <c r="Y169" i="16"/>
  <c r="V169" i="16"/>
  <c r="W169" i="16"/>
  <c r="W85" i="16"/>
  <c r="Y85" i="16"/>
  <c r="V85" i="16"/>
  <c r="Y347" i="16"/>
  <c r="W347" i="16"/>
  <c r="V347" i="16"/>
  <c r="F467" i="16"/>
  <c r="I467" i="16"/>
  <c r="G467" i="16"/>
  <c r="F464" i="16"/>
  <c r="G464" i="16"/>
  <c r="I464" i="16"/>
  <c r="F468" i="16"/>
  <c r="I468" i="16"/>
  <c r="G468" i="16"/>
  <c r="F57" i="16"/>
  <c r="G57" i="16"/>
  <c r="I57" i="16"/>
  <c r="I386" i="16"/>
  <c r="F386" i="16"/>
  <c r="G386" i="16"/>
  <c r="I91" i="16"/>
  <c r="G91" i="16"/>
  <c r="F91" i="16"/>
  <c r="I52" i="16"/>
  <c r="F52" i="16"/>
  <c r="G52" i="16"/>
  <c r="I466" i="16"/>
  <c r="F466" i="16"/>
  <c r="G466" i="16"/>
  <c r="F192" i="16"/>
  <c r="G192" i="16"/>
  <c r="I192" i="16"/>
  <c r="V10" i="16"/>
  <c r="Y10" i="16"/>
  <c r="W10" i="16"/>
  <c r="Y411" i="16"/>
  <c r="W411" i="16"/>
  <c r="V411" i="16"/>
  <c r="W225" i="16"/>
  <c r="Y225" i="16"/>
  <c r="V225" i="16"/>
  <c r="W197" i="16"/>
  <c r="Y197" i="16"/>
  <c r="V197" i="16"/>
  <c r="V491" i="16"/>
  <c r="Y491" i="16"/>
  <c r="W491" i="16"/>
  <c r="Y297" i="16"/>
  <c r="V297" i="16"/>
  <c r="W297" i="16"/>
  <c r="W173" i="16"/>
  <c r="Y173" i="16"/>
  <c r="V173" i="16"/>
  <c r="V299" i="16"/>
  <c r="Y299" i="16"/>
  <c r="W299" i="16"/>
  <c r="I99" i="16"/>
  <c r="G99" i="16"/>
  <c r="F99" i="16"/>
  <c r="I19" i="16"/>
  <c r="G19" i="16"/>
  <c r="F19" i="16"/>
  <c r="F5" i="16"/>
  <c r="G5" i="16"/>
  <c r="I5" i="16"/>
  <c r="I259" i="16"/>
  <c r="G259" i="16"/>
  <c r="F259" i="16"/>
  <c r="G461" i="16"/>
  <c r="I461" i="16"/>
  <c r="F461" i="16"/>
  <c r="G177" i="16"/>
  <c r="I177" i="16"/>
  <c r="F177" i="16"/>
  <c r="I116" i="16"/>
  <c r="G116" i="16"/>
  <c r="F116" i="16"/>
  <c r="F342" i="16"/>
  <c r="G342" i="16"/>
  <c r="I342" i="16"/>
  <c r="Y337" i="16"/>
  <c r="V337" i="16"/>
  <c r="W337" i="16"/>
  <c r="Y241" i="16"/>
  <c r="V241" i="16"/>
  <c r="W241" i="16"/>
  <c r="Y4" i="16"/>
  <c r="W4" i="16"/>
  <c r="V4" i="16"/>
  <c r="V322" i="16"/>
  <c r="Y322" i="16"/>
  <c r="W322" i="16"/>
  <c r="W485" i="16"/>
  <c r="Y485" i="16"/>
  <c r="V485" i="16"/>
  <c r="Y496" i="16"/>
  <c r="V496" i="16"/>
  <c r="W496" i="16"/>
  <c r="V25" i="16"/>
  <c r="W25" i="16"/>
  <c r="Y25" i="16"/>
  <c r="Y490" i="16"/>
  <c r="V490" i="16"/>
  <c r="W490" i="16"/>
  <c r="I123" i="16"/>
  <c r="G123" i="16"/>
  <c r="F123" i="16"/>
  <c r="I12" i="16"/>
  <c r="G12" i="16"/>
  <c r="F12" i="16"/>
  <c r="F262" i="16"/>
  <c r="I262" i="16"/>
  <c r="G262" i="16"/>
  <c r="F392" i="16"/>
  <c r="G392" i="16"/>
  <c r="I392" i="16"/>
  <c r="I34" i="16"/>
  <c r="F34" i="16"/>
  <c r="G34" i="16"/>
  <c r="I341" i="16"/>
  <c r="F341" i="16"/>
  <c r="G341" i="16"/>
  <c r="F279" i="16"/>
  <c r="G279" i="16"/>
  <c r="I279" i="16"/>
  <c r="I387" i="16"/>
  <c r="G387" i="16"/>
  <c r="F387" i="16"/>
  <c r="F255" i="16"/>
  <c r="I255" i="16"/>
  <c r="G255" i="16"/>
  <c r="V249" i="16"/>
  <c r="W249" i="16"/>
  <c r="Y249" i="16"/>
  <c r="Y100" i="16"/>
  <c r="W100" i="16"/>
  <c r="V100" i="16"/>
  <c r="V338" i="16"/>
  <c r="Y338" i="16"/>
  <c r="W338" i="16"/>
  <c r="Y233" i="16"/>
  <c r="V233" i="16"/>
  <c r="W233" i="16"/>
  <c r="W213" i="16"/>
  <c r="Y213" i="16"/>
  <c r="V213" i="16"/>
  <c r="V360" i="16"/>
  <c r="W360" i="16"/>
  <c r="Y360" i="16"/>
  <c r="V201" i="16"/>
  <c r="W201" i="16"/>
  <c r="Y201" i="16"/>
  <c r="W357" i="16"/>
  <c r="Y357" i="16"/>
  <c r="V357" i="16"/>
  <c r="F351" i="16"/>
  <c r="I351" i="16"/>
  <c r="G351" i="16"/>
  <c r="G61" i="16"/>
  <c r="I61" i="16"/>
  <c r="F61" i="16"/>
  <c r="F281" i="16"/>
  <c r="G281" i="16"/>
  <c r="I281" i="16"/>
  <c r="F504" i="16"/>
  <c r="G504" i="16"/>
  <c r="I504" i="16"/>
  <c r="I491" i="16"/>
  <c r="G491" i="16"/>
  <c r="F491" i="16"/>
  <c r="I300" i="16"/>
  <c r="F300" i="16"/>
  <c r="G300" i="16"/>
  <c r="G257" i="16"/>
  <c r="F257" i="16"/>
  <c r="I257" i="16"/>
  <c r="F334" i="16"/>
  <c r="I334" i="16"/>
  <c r="G334" i="16"/>
  <c r="V463" i="16"/>
  <c r="W463" i="16"/>
  <c r="Y463" i="16"/>
  <c r="V34" i="16"/>
  <c r="Y34" i="16"/>
  <c r="W34" i="16"/>
  <c r="V488" i="16"/>
  <c r="W488" i="16"/>
  <c r="Y488" i="16"/>
  <c r="W13" i="16"/>
  <c r="Y13" i="16"/>
  <c r="V13" i="16"/>
  <c r="V130" i="16"/>
  <c r="Y130" i="16"/>
  <c r="W130" i="16"/>
  <c r="Y317" i="16"/>
  <c r="W317" i="16"/>
  <c r="V317" i="16"/>
  <c r="Y340" i="16"/>
  <c r="W340" i="16"/>
  <c r="V340" i="16"/>
  <c r="V111" i="16"/>
  <c r="W111" i="16"/>
  <c r="Y111" i="16"/>
  <c r="F260" i="16"/>
  <c r="I260" i="16"/>
  <c r="G260" i="16"/>
  <c r="I485" i="16"/>
  <c r="F485" i="16"/>
  <c r="G485" i="16"/>
  <c r="F366" i="16"/>
  <c r="I366" i="16"/>
  <c r="G366" i="16"/>
  <c r="F71" i="16"/>
  <c r="G71" i="16"/>
  <c r="I71" i="16"/>
  <c r="F382" i="16"/>
  <c r="G382" i="16"/>
  <c r="I382" i="16"/>
  <c r="F304" i="16"/>
  <c r="G304" i="16"/>
  <c r="I304" i="16"/>
  <c r="F65" i="16"/>
  <c r="G65" i="16"/>
  <c r="I65" i="16"/>
  <c r="F237" i="16"/>
  <c r="G237" i="16"/>
  <c r="I237" i="16"/>
  <c r="Y178" i="16"/>
  <c r="V178" i="16"/>
  <c r="W178" i="16"/>
  <c r="Y433" i="16"/>
  <c r="V433" i="16"/>
  <c r="W433" i="16"/>
  <c r="V255" i="16"/>
  <c r="W255" i="16"/>
  <c r="Y255" i="16"/>
  <c r="Y139" i="16"/>
  <c r="V139" i="16"/>
  <c r="W139" i="16"/>
  <c r="W246" i="16"/>
  <c r="Y246" i="16"/>
  <c r="V246" i="16"/>
  <c r="Y513" i="16"/>
  <c r="W513" i="16"/>
  <c r="V513" i="16"/>
  <c r="Y223" i="16"/>
  <c r="W223" i="16"/>
  <c r="V223" i="16"/>
  <c r="W44" i="16"/>
  <c r="Y44" i="16"/>
  <c r="V44" i="16"/>
  <c r="G379" i="16"/>
  <c r="F379" i="16"/>
  <c r="I379" i="16"/>
  <c r="I204" i="16"/>
  <c r="F204" i="16"/>
  <c r="G204" i="16"/>
  <c r="F326" i="16"/>
  <c r="G326" i="16"/>
  <c r="I326" i="16"/>
  <c r="I290" i="16"/>
  <c r="F290" i="16"/>
  <c r="G290" i="16"/>
  <c r="F186" i="16"/>
  <c r="G186" i="16"/>
  <c r="I186" i="16"/>
  <c r="I222" i="16"/>
  <c r="F222" i="16"/>
  <c r="G222" i="16"/>
  <c r="F321" i="16"/>
  <c r="G321" i="16"/>
  <c r="I321" i="16"/>
  <c r="I75" i="16"/>
  <c r="G75" i="16"/>
  <c r="F75" i="16"/>
  <c r="Y335" i="16"/>
  <c r="W335" i="16"/>
  <c r="V335" i="16"/>
  <c r="I452" i="16"/>
  <c r="G452" i="16"/>
  <c r="F452" i="16"/>
  <c r="F345" i="16"/>
  <c r="G345" i="16"/>
  <c r="I345" i="16"/>
  <c r="F388" i="16"/>
  <c r="G388" i="16"/>
  <c r="I388" i="16"/>
  <c r="Y442" i="16"/>
  <c r="V442" i="16"/>
  <c r="W442" i="16"/>
  <c r="W78" i="16"/>
  <c r="Y78" i="16"/>
  <c r="V78" i="16"/>
  <c r="Y476" i="16"/>
  <c r="W476" i="16"/>
  <c r="V476" i="16"/>
  <c r="V495" i="16"/>
  <c r="Y495" i="16"/>
  <c r="W495" i="16"/>
  <c r="Y506" i="16"/>
  <c r="W506" i="16"/>
  <c r="V506" i="16"/>
  <c r="W310" i="16"/>
  <c r="Y310" i="16"/>
  <c r="V310" i="16"/>
  <c r="V439" i="16"/>
  <c r="Y439" i="16"/>
  <c r="W439" i="16"/>
  <c r="Y91" i="16"/>
  <c r="W91" i="16"/>
  <c r="V91" i="16"/>
  <c r="W270" i="16"/>
  <c r="Y270" i="16"/>
  <c r="V270" i="16"/>
  <c r="F214" i="16"/>
  <c r="I214" i="16"/>
  <c r="G214" i="16"/>
  <c r="G183" i="16"/>
  <c r="I183" i="16"/>
  <c r="F183" i="16"/>
  <c r="F80" i="16"/>
  <c r="G80" i="16"/>
  <c r="I80" i="16"/>
  <c r="F441" i="16"/>
  <c r="G441" i="16"/>
  <c r="I441" i="16"/>
  <c r="F469" i="16"/>
  <c r="G469" i="16"/>
  <c r="I469" i="16"/>
  <c r="F233" i="16"/>
  <c r="I233" i="16"/>
  <c r="G233" i="16"/>
  <c r="F37" i="16"/>
  <c r="G37" i="16"/>
  <c r="I37" i="16"/>
  <c r="I450" i="16"/>
  <c r="F450" i="16"/>
  <c r="G450" i="16"/>
  <c r="V434" i="16"/>
  <c r="Y434" i="16"/>
  <c r="W434" i="16"/>
  <c r="W430" i="16"/>
  <c r="Y430" i="16"/>
  <c r="V430" i="16"/>
  <c r="Y115" i="16"/>
  <c r="V115" i="16"/>
  <c r="W115" i="16"/>
  <c r="Y390" i="16"/>
  <c r="V390" i="16"/>
  <c r="W390" i="16"/>
  <c r="V72" i="16"/>
  <c r="W72" i="16"/>
  <c r="Y72" i="16"/>
  <c r="V171" i="16"/>
  <c r="Y171" i="16"/>
  <c r="W171" i="16"/>
  <c r="Y358" i="16"/>
  <c r="V358" i="16"/>
  <c r="W358" i="16"/>
  <c r="G358" i="16"/>
  <c r="I358" i="16"/>
  <c r="F358" i="16"/>
  <c r="F14" i="16"/>
  <c r="I14" i="16"/>
  <c r="G14" i="16"/>
  <c r="F166" i="16"/>
  <c r="G166" i="16"/>
  <c r="I166" i="16"/>
  <c r="I503" i="16"/>
  <c r="F503" i="16"/>
  <c r="G503" i="16"/>
  <c r="G104" i="16"/>
  <c r="F104" i="16"/>
  <c r="I104" i="16"/>
  <c r="F319" i="16"/>
  <c r="I319" i="16"/>
  <c r="G319" i="16"/>
  <c r="F101" i="16"/>
  <c r="G101" i="16"/>
  <c r="I101" i="16"/>
  <c r="I8" i="16"/>
  <c r="F8" i="16"/>
  <c r="G8" i="16"/>
  <c r="Y120" i="16"/>
  <c r="W120" i="16"/>
  <c r="V120" i="16"/>
  <c r="V274" i="16"/>
  <c r="Y274" i="16"/>
  <c r="W274" i="16"/>
  <c r="Y105" i="16"/>
  <c r="V105" i="16"/>
  <c r="W105" i="16"/>
  <c r="W125" i="16"/>
  <c r="Y125" i="16"/>
  <c r="V125" i="16"/>
  <c r="Y379" i="16"/>
  <c r="V379" i="16"/>
  <c r="W379" i="16"/>
  <c r="Y73" i="16"/>
  <c r="V73" i="16"/>
  <c r="W73" i="16"/>
  <c r="W261" i="16"/>
  <c r="Y261" i="16"/>
  <c r="V261" i="16"/>
  <c r="I265" i="16"/>
  <c r="F265" i="16"/>
  <c r="G265" i="16"/>
  <c r="F524" i="16"/>
  <c r="G524" i="16"/>
  <c r="I524" i="16"/>
  <c r="F94" i="16"/>
  <c r="G94" i="16"/>
  <c r="I94" i="16"/>
  <c r="F401" i="16"/>
  <c r="G401" i="16"/>
  <c r="I401" i="16"/>
  <c r="I418" i="16"/>
  <c r="F418" i="16"/>
  <c r="G418" i="16"/>
  <c r="F236" i="16"/>
  <c r="I236" i="16"/>
  <c r="G236" i="16"/>
  <c r="F54" i="16"/>
  <c r="G54" i="16"/>
  <c r="I54" i="16"/>
  <c r="F248" i="16"/>
  <c r="G248" i="16"/>
  <c r="I248" i="16"/>
  <c r="Y27" i="16"/>
  <c r="W27" i="16"/>
  <c r="V27" i="16"/>
  <c r="Y306" i="16"/>
  <c r="V306" i="16"/>
  <c r="W306" i="16"/>
  <c r="W504" i="16"/>
  <c r="V504" i="16"/>
  <c r="Y504" i="16"/>
  <c r="Y247" i="16"/>
  <c r="W247" i="16"/>
  <c r="V247" i="16"/>
  <c r="Y123" i="16"/>
  <c r="V123" i="16"/>
  <c r="W123" i="16"/>
  <c r="W398" i="16"/>
  <c r="Y398" i="16"/>
  <c r="V398" i="16"/>
  <c r="V319" i="16"/>
  <c r="W319" i="16"/>
  <c r="Y319" i="16"/>
  <c r="Y99" i="16"/>
  <c r="W99" i="16"/>
  <c r="V99" i="16"/>
  <c r="Y307" i="16"/>
  <c r="V307" i="16"/>
  <c r="W307" i="16"/>
  <c r="F344" i="16"/>
  <c r="G344" i="16"/>
  <c r="I344" i="16"/>
  <c r="G49" i="16"/>
  <c r="I49" i="16"/>
  <c r="F49" i="16"/>
  <c r="I148" i="16"/>
  <c r="F148" i="16"/>
  <c r="G148" i="16"/>
  <c r="G272" i="16"/>
  <c r="I272" i="16"/>
  <c r="F272" i="16"/>
  <c r="F215" i="16"/>
  <c r="I215" i="16"/>
  <c r="G215" i="16"/>
  <c r="G285" i="16"/>
  <c r="F285" i="16"/>
  <c r="I285" i="16"/>
  <c r="I413" i="16"/>
  <c r="F413" i="16"/>
  <c r="G413" i="16"/>
  <c r="G403" i="16"/>
  <c r="F403" i="16"/>
  <c r="I403" i="16"/>
  <c r="Y30" i="16"/>
  <c r="W30" i="16"/>
  <c r="V30" i="16"/>
  <c r="V242" i="16"/>
  <c r="Y242" i="16"/>
  <c r="W242" i="16"/>
  <c r="W152" i="16"/>
  <c r="V152" i="16"/>
  <c r="Y152" i="16"/>
  <c r="Y137" i="16"/>
  <c r="V137" i="16"/>
  <c r="W137" i="16"/>
  <c r="Y172" i="16"/>
  <c r="W172" i="16"/>
  <c r="V172" i="16"/>
  <c r="Y510" i="16"/>
  <c r="V510" i="16"/>
  <c r="W510" i="16"/>
  <c r="V345" i="16"/>
  <c r="W345" i="16"/>
  <c r="Y345" i="16"/>
  <c r="F245" i="16"/>
  <c r="G245" i="16"/>
  <c r="I245" i="16"/>
  <c r="F264" i="16"/>
  <c r="G264" i="16"/>
  <c r="I264" i="16"/>
  <c r="F445" i="16"/>
  <c r="G445" i="16"/>
  <c r="I445" i="16"/>
  <c r="G211" i="16"/>
  <c r="F211" i="16"/>
  <c r="I211" i="16"/>
  <c r="I484" i="16"/>
  <c r="F484" i="16"/>
  <c r="G484" i="16"/>
  <c r="I114" i="16"/>
  <c r="G114" i="16"/>
  <c r="F114" i="16"/>
  <c r="I479" i="16"/>
  <c r="G479" i="16"/>
  <c r="F479" i="16"/>
  <c r="G283" i="16"/>
  <c r="F283" i="16"/>
  <c r="I283" i="16"/>
  <c r="V145" i="16"/>
  <c r="W145" i="16"/>
  <c r="Y145" i="16"/>
  <c r="V466" i="16"/>
  <c r="Y466" i="16"/>
  <c r="W466" i="16"/>
  <c r="W481" i="16"/>
  <c r="V481" i="16"/>
  <c r="Y481" i="16"/>
  <c r="W381" i="16"/>
  <c r="Y381" i="16"/>
  <c r="V381" i="16"/>
  <c r="W512" i="16"/>
  <c r="Y512" i="16"/>
  <c r="V512" i="16"/>
  <c r="Y441" i="16"/>
  <c r="V441" i="16"/>
  <c r="W441" i="16"/>
  <c r="W517" i="16"/>
  <c r="Y517" i="16"/>
  <c r="V517" i="16"/>
  <c r="F87" i="16"/>
  <c r="G87" i="16"/>
  <c r="I87" i="16"/>
  <c r="G189" i="16"/>
  <c r="I189" i="16"/>
  <c r="F189" i="16"/>
  <c r="G118" i="16"/>
  <c r="I118" i="16"/>
  <c r="F118" i="16"/>
  <c r="I336" i="16"/>
  <c r="F336" i="16"/>
  <c r="G336" i="16"/>
  <c r="I137" i="16"/>
  <c r="F137" i="16"/>
  <c r="G137" i="16"/>
  <c r="F428" i="16"/>
  <c r="G428" i="16"/>
  <c r="I428" i="16"/>
  <c r="G143" i="16"/>
  <c r="F143" i="16"/>
  <c r="I143" i="16"/>
  <c r="F488" i="16"/>
  <c r="G488" i="16"/>
  <c r="I488" i="16"/>
  <c r="V9" i="16"/>
  <c r="W9" i="16"/>
  <c r="Y9" i="16"/>
  <c r="F352" i="16"/>
  <c r="G352" i="16"/>
  <c r="I352" i="16"/>
  <c r="I373" i="16"/>
  <c r="F373" i="16"/>
  <c r="G373" i="16"/>
  <c r="F58" i="16"/>
  <c r="G58" i="16"/>
  <c r="I58" i="16"/>
  <c r="I332" i="16"/>
  <c r="F332" i="16"/>
  <c r="G332" i="16"/>
  <c r="F171" i="16"/>
  <c r="I171" i="16"/>
  <c r="G171" i="16"/>
  <c r="I207" i="16"/>
  <c r="F207" i="16"/>
  <c r="G207" i="16"/>
  <c r="AL3" i="14"/>
  <c r="AK3" i="14" s="1"/>
  <c r="AK6" i="14"/>
  <c r="AK14" i="14"/>
  <c r="AK22" i="14"/>
  <c r="AK30" i="14"/>
  <c r="AK38" i="14"/>
  <c r="AK8" i="14"/>
  <c r="AK17" i="14"/>
  <c r="AK26" i="14"/>
  <c r="AK35" i="14"/>
  <c r="AK44" i="14"/>
  <c r="AK52" i="14"/>
  <c r="AK60" i="14"/>
  <c r="AK68" i="14"/>
  <c r="AK76" i="14"/>
  <c r="AK84" i="14"/>
  <c r="AK92" i="14"/>
  <c r="AK100" i="14"/>
  <c r="AK108" i="14"/>
  <c r="AK116" i="14"/>
  <c r="AK124" i="14"/>
  <c r="AK132" i="14"/>
  <c r="AK140" i="14"/>
  <c r="AK148" i="14"/>
  <c r="AK156" i="14"/>
  <c r="AK164" i="14"/>
  <c r="AK172" i="14"/>
  <c r="AK180" i="14"/>
  <c r="AK188" i="14"/>
  <c r="AK196" i="14"/>
  <c r="AK204" i="14"/>
  <c r="AK9" i="14"/>
  <c r="AK18" i="14"/>
  <c r="AK27" i="14"/>
  <c r="AK36" i="14"/>
  <c r="AK45" i="14"/>
  <c r="AK53" i="14"/>
  <c r="AK61" i="14"/>
  <c r="AK69" i="14"/>
  <c r="AK77" i="14"/>
  <c r="AK85" i="14"/>
  <c r="AK93" i="14"/>
  <c r="AK101" i="14"/>
  <c r="AK109" i="14"/>
  <c r="AK117" i="14"/>
  <c r="AK125" i="14"/>
  <c r="AK133" i="14"/>
  <c r="AK141" i="14"/>
  <c r="AK149" i="14"/>
  <c r="AK157" i="14"/>
  <c r="AK165" i="14"/>
  <c r="AK173" i="14"/>
  <c r="AK181" i="14"/>
  <c r="AK189" i="14"/>
  <c r="AK197" i="14"/>
  <c r="AK205" i="14"/>
  <c r="AK10" i="14"/>
  <c r="AK19" i="14"/>
  <c r="AK28" i="14"/>
  <c r="AK37" i="14"/>
  <c r="AK46" i="14"/>
  <c r="AK54" i="14"/>
  <c r="AK62" i="14"/>
  <c r="AK70" i="14"/>
  <c r="AK78" i="14"/>
  <c r="AK86" i="14"/>
  <c r="AK94" i="14"/>
  <c r="AK102" i="14"/>
  <c r="AK110" i="14"/>
  <c r="AK118" i="14"/>
  <c r="AK126" i="14"/>
  <c r="AK134" i="14"/>
  <c r="AK142" i="14"/>
  <c r="AK150" i="14"/>
  <c r="AK158" i="14"/>
  <c r="AK166" i="14"/>
  <c r="AK174" i="14"/>
  <c r="AK182" i="14"/>
  <c r="AK190" i="14"/>
  <c r="AK198" i="14"/>
  <c r="AK206" i="14"/>
  <c r="AK11" i="14"/>
  <c r="AK20" i="14"/>
  <c r="AK29" i="14"/>
  <c r="AK39" i="14"/>
  <c r="AK47" i="14"/>
  <c r="AK55" i="14"/>
  <c r="AK63" i="14"/>
  <c r="AK71" i="14"/>
  <c r="AK79" i="14"/>
  <c r="AK87" i="14"/>
  <c r="AK95" i="14"/>
  <c r="AK103" i="14"/>
  <c r="AK111" i="14"/>
  <c r="AK119" i="14"/>
  <c r="AK127" i="14"/>
  <c r="AK135" i="14"/>
  <c r="AK143" i="14"/>
  <c r="AK151" i="14"/>
  <c r="AK159" i="14"/>
  <c r="AK167" i="14"/>
  <c r="AK175" i="14"/>
  <c r="AK183" i="14"/>
  <c r="AK191" i="14"/>
  <c r="AK199" i="14"/>
  <c r="AK207" i="14"/>
  <c r="AK12" i="14"/>
  <c r="AK21" i="14"/>
  <c r="AK31" i="14"/>
  <c r="AK40" i="14"/>
  <c r="AK48" i="14"/>
  <c r="AK56" i="14"/>
  <c r="AK64" i="14"/>
  <c r="AK72" i="14"/>
  <c r="AK80" i="14"/>
  <c r="AK88" i="14"/>
  <c r="AK96" i="14"/>
  <c r="AK104" i="14"/>
  <c r="AK112" i="14"/>
  <c r="AK120" i="14"/>
  <c r="AK128" i="14"/>
  <c r="AK136" i="14"/>
  <c r="AK144" i="14"/>
  <c r="AK152" i="14"/>
  <c r="AK160" i="14"/>
  <c r="AK168" i="14"/>
  <c r="AK176" i="14"/>
  <c r="AK184" i="14"/>
  <c r="AK192" i="14"/>
  <c r="AK200" i="14"/>
  <c r="AK208" i="14"/>
  <c r="AK4" i="14"/>
  <c r="AK13" i="14"/>
  <c r="AK23" i="14"/>
  <c r="AK32" i="14"/>
  <c r="AK41" i="14"/>
  <c r="AK49" i="14"/>
  <c r="AK57" i="14"/>
  <c r="AK65" i="14"/>
  <c r="AK73" i="14"/>
  <c r="AK81" i="14"/>
  <c r="AK89" i="14"/>
  <c r="AK97" i="14"/>
  <c r="AK105" i="14"/>
  <c r="AK113" i="14"/>
  <c r="AK121" i="14"/>
  <c r="AK129" i="14"/>
  <c r="AK137" i="14"/>
  <c r="AK145" i="14"/>
  <c r="AK153" i="14"/>
  <c r="AK161" i="14"/>
  <c r="AK169" i="14"/>
  <c r="AK177" i="14"/>
  <c r="AK185" i="14"/>
  <c r="AK193" i="14"/>
  <c r="AK201" i="14"/>
  <c r="AK5" i="14"/>
  <c r="AK15" i="14"/>
  <c r="AK24" i="14"/>
  <c r="AK33" i="14"/>
  <c r="AK42" i="14"/>
  <c r="AK50" i="14"/>
  <c r="AK58" i="14"/>
  <c r="AK66" i="14"/>
  <c r="AK74" i="14"/>
  <c r="AK82" i="14"/>
  <c r="AK90" i="14"/>
  <c r="AK98" i="14"/>
  <c r="AK106" i="14"/>
  <c r="AK114" i="14"/>
  <c r="AK122" i="14"/>
  <c r="AK130" i="14"/>
  <c r="AK138" i="14"/>
  <c r="AK146" i="14"/>
  <c r="AK154" i="14"/>
  <c r="AK162" i="14"/>
  <c r="AK170" i="14"/>
  <c r="AK178" i="14"/>
  <c r="AK186" i="14"/>
  <c r="AK194" i="14"/>
  <c r="AK202" i="14"/>
  <c r="AK7" i="14"/>
  <c r="AK16" i="14"/>
  <c r="AK25" i="14"/>
  <c r="AK34" i="14"/>
  <c r="AK43" i="14"/>
  <c r="AK51" i="14"/>
  <c r="AK59" i="14"/>
  <c r="AK67" i="14"/>
  <c r="AK75" i="14"/>
  <c r="AK83" i="14"/>
  <c r="AK91" i="14"/>
  <c r="AK99" i="14"/>
  <c r="AK107" i="14"/>
  <c r="AK115" i="14"/>
  <c r="AK123" i="14"/>
  <c r="AK131" i="14"/>
  <c r="AK139" i="14"/>
  <c r="AK147" i="14"/>
  <c r="AK155" i="14"/>
  <c r="AK163" i="14"/>
  <c r="AK171" i="14"/>
  <c r="AK179" i="14"/>
  <c r="AK187" i="14"/>
  <c r="AK195" i="14"/>
  <c r="AK203" i="14"/>
  <c r="U3" i="14" a="1"/>
  <c r="BD479" i="16" l="1"/>
  <c r="BF479" i="16" s="1"/>
  <c r="BD415" i="16"/>
  <c r="BF415" i="16" s="1"/>
  <c r="BD350" i="16"/>
  <c r="BF350" i="16" s="1"/>
  <c r="BD197" i="16"/>
  <c r="BF197" i="16" s="1"/>
  <c r="BD502" i="16"/>
  <c r="BF502" i="16" s="1"/>
  <c r="BD438" i="16"/>
  <c r="BF438" i="16" s="1"/>
  <c r="BD374" i="16"/>
  <c r="BF374" i="16" s="1"/>
  <c r="BD290" i="16"/>
  <c r="BF290" i="16" s="1"/>
  <c r="BD35" i="16"/>
  <c r="BF35" i="16" s="1"/>
  <c r="BD461" i="16"/>
  <c r="BF461" i="16" s="1"/>
  <c r="BD397" i="16"/>
  <c r="BF397" i="16" s="1"/>
  <c r="BD330" i="16"/>
  <c r="BF330" i="16" s="1"/>
  <c r="BD125" i="16"/>
  <c r="BF125" i="16" s="1"/>
  <c r="BD492" i="16"/>
  <c r="BF492" i="16" s="1"/>
  <c r="BD428" i="16"/>
  <c r="BF428" i="16" s="1"/>
  <c r="BD364" i="16"/>
  <c r="BF364" i="16" s="1"/>
  <c r="BD251" i="16"/>
  <c r="BF251" i="16" s="1"/>
  <c r="BD523" i="16"/>
  <c r="BF523" i="16" s="1"/>
  <c r="BD459" i="16"/>
  <c r="BF459" i="16" s="1"/>
  <c r="BD395" i="16"/>
  <c r="BF395" i="16" s="1"/>
  <c r="BD326" i="16"/>
  <c r="BF326" i="16" s="1"/>
  <c r="BD117" i="16"/>
  <c r="BF117" i="16" s="1"/>
  <c r="BD490" i="16"/>
  <c r="BF490" i="16" s="1"/>
  <c r="BD426" i="16"/>
  <c r="BF426" i="16" s="1"/>
  <c r="BD362" i="16"/>
  <c r="BF362" i="16" s="1"/>
  <c r="BD243" i="16"/>
  <c r="BF243" i="16" s="1"/>
  <c r="BD521" i="16"/>
  <c r="BF521" i="16" s="1"/>
  <c r="BD457" i="16"/>
  <c r="BF457" i="16" s="1"/>
  <c r="BD393" i="16"/>
  <c r="BF393" i="16" s="1"/>
  <c r="BD324" i="16"/>
  <c r="BF324" i="16" s="1"/>
  <c r="BD109" i="16"/>
  <c r="BF109" i="16" s="1"/>
  <c r="BD480" i="16"/>
  <c r="BF480" i="16" s="1"/>
  <c r="BD416" i="16"/>
  <c r="BF416" i="16" s="1"/>
  <c r="BD352" i="16"/>
  <c r="BF352" i="16" s="1"/>
  <c r="BD203" i="16"/>
  <c r="BF203" i="16" s="1"/>
  <c r="BD292" i="16"/>
  <c r="BF292" i="16" s="1"/>
  <c r="BD228" i="16"/>
  <c r="BF228" i="16" s="1"/>
  <c r="BD164" i="16"/>
  <c r="BF164" i="16" s="1"/>
  <c r="BD100" i="16"/>
  <c r="BF100" i="16" s="1"/>
  <c r="BD36" i="16"/>
  <c r="BF36" i="16" s="1"/>
  <c r="BD3" i="16"/>
  <c r="BF3" i="16" s="1"/>
  <c r="BD226" i="16"/>
  <c r="BF226" i="16" s="1"/>
  <c r="BD162" i="16"/>
  <c r="BF162" i="16" s="1"/>
  <c r="BD98" i="16"/>
  <c r="BF98" i="16" s="1"/>
  <c r="BD34" i="16"/>
  <c r="BF34" i="16" s="1"/>
  <c r="BD305" i="16"/>
  <c r="BF305" i="16" s="1"/>
  <c r="BD241" i="16"/>
  <c r="BF241" i="16" s="1"/>
  <c r="BD177" i="16"/>
  <c r="BF177" i="16" s="1"/>
  <c r="BD113" i="16"/>
  <c r="BF113" i="16" s="1"/>
  <c r="BD49" i="16"/>
  <c r="BF49" i="16" s="1"/>
  <c r="BD296" i="16"/>
  <c r="BF296" i="16" s="1"/>
  <c r="BD232" i="16"/>
  <c r="BF232" i="16" s="1"/>
  <c r="BD168" i="16"/>
  <c r="BF168" i="16" s="1"/>
  <c r="BD104" i="16"/>
  <c r="BF104" i="16" s="1"/>
  <c r="BD40" i="16"/>
  <c r="BF40" i="16" s="1"/>
  <c r="BD327" i="16"/>
  <c r="BF327" i="16" s="1"/>
  <c r="BD263" i="16"/>
  <c r="BF263" i="16" s="1"/>
  <c r="BD199" i="16"/>
  <c r="BF199" i="16" s="1"/>
  <c r="BD135" i="16"/>
  <c r="BF135" i="16" s="1"/>
  <c r="BD71" i="16"/>
  <c r="BF71" i="16" s="1"/>
  <c r="BD7" i="16"/>
  <c r="BF7" i="16" s="1"/>
  <c r="BD238" i="16"/>
  <c r="BF238" i="16" s="1"/>
  <c r="BD174" i="16"/>
  <c r="BF174" i="16" s="1"/>
  <c r="BD110" i="16"/>
  <c r="BF110" i="16" s="1"/>
  <c r="BD46" i="16"/>
  <c r="BF46" i="16" s="1"/>
  <c r="BD471" i="16"/>
  <c r="BF471" i="16" s="1"/>
  <c r="BD407" i="16"/>
  <c r="BF407" i="16" s="1"/>
  <c r="BD341" i="16"/>
  <c r="BF341" i="16" s="1"/>
  <c r="BD165" i="16"/>
  <c r="BF165" i="16" s="1"/>
  <c r="BD494" i="16"/>
  <c r="BF494" i="16" s="1"/>
  <c r="BD430" i="16"/>
  <c r="BF430" i="16" s="1"/>
  <c r="BD366" i="16"/>
  <c r="BF366" i="16" s="1"/>
  <c r="BD259" i="16"/>
  <c r="BF259" i="16" s="1"/>
  <c r="BD517" i="16"/>
  <c r="BF517" i="16" s="1"/>
  <c r="BD453" i="16"/>
  <c r="BF453" i="16" s="1"/>
  <c r="BD389" i="16"/>
  <c r="BF389" i="16" s="1"/>
  <c r="BD318" i="16"/>
  <c r="BF318" i="16" s="1"/>
  <c r="BD93" i="16"/>
  <c r="BF93" i="16" s="1"/>
  <c r="BD484" i="16"/>
  <c r="BF484" i="16" s="1"/>
  <c r="BD420" i="16"/>
  <c r="BF420" i="16" s="1"/>
  <c r="BD356" i="16"/>
  <c r="BF356" i="16" s="1"/>
  <c r="BD219" i="16"/>
  <c r="BF219" i="16" s="1"/>
  <c r="BD515" i="16"/>
  <c r="BF515" i="16" s="1"/>
  <c r="BD451" i="16"/>
  <c r="BF451" i="16" s="1"/>
  <c r="BD387" i="16"/>
  <c r="BF387" i="16" s="1"/>
  <c r="BD316" i="16"/>
  <c r="BF316" i="16" s="1"/>
  <c r="BD85" i="16"/>
  <c r="BF85" i="16" s="1"/>
  <c r="BD482" i="16"/>
  <c r="BF482" i="16" s="1"/>
  <c r="BD418" i="16"/>
  <c r="BF418" i="16" s="1"/>
  <c r="BD354" i="16"/>
  <c r="BF354" i="16" s="1"/>
  <c r="BD211" i="16"/>
  <c r="BF211" i="16" s="1"/>
  <c r="BD513" i="16"/>
  <c r="BF513" i="16" s="1"/>
  <c r="BD449" i="16"/>
  <c r="BF449" i="16" s="1"/>
  <c r="BD385" i="16"/>
  <c r="BF385" i="16" s="1"/>
  <c r="BD314" i="16"/>
  <c r="BF314" i="16" s="1"/>
  <c r="BD77" i="16"/>
  <c r="BF77" i="16" s="1"/>
  <c r="BD472" i="16"/>
  <c r="BF472" i="16" s="1"/>
  <c r="BD408" i="16"/>
  <c r="BF408" i="16" s="1"/>
  <c r="BD342" i="16"/>
  <c r="BF342" i="16" s="1"/>
  <c r="BD171" i="16"/>
  <c r="BF171" i="16" s="1"/>
  <c r="BD284" i="16"/>
  <c r="BF284" i="16" s="1"/>
  <c r="BD220" i="16"/>
  <c r="BF220" i="16" s="1"/>
  <c r="BD156" i="16"/>
  <c r="BF156" i="16" s="1"/>
  <c r="BD92" i="16"/>
  <c r="BF92" i="16" s="1"/>
  <c r="BD28" i="16"/>
  <c r="BF28" i="16" s="1"/>
  <c r="BD282" i="16"/>
  <c r="BF282" i="16" s="1"/>
  <c r="BD218" i="16"/>
  <c r="BF218" i="16" s="1"/>
  <c r="BD154" i="16"/>
  <c r="BF154" i="16" s="1"/>
  <c r="BD90" i="16"/>
  <c r="BF90" i="16" s="1"/>
  <c r="BD26" i="16"/>
  <c r="BF26" i="16" s="1"/>
  <c r="BD297" i="16"/>
  <c r="BF297" i="16" s="1"/>
  <c r="BD233" i="16"/>
  <c r="BF233" i="16" s="1"/>
  <c r="BD169" i="16"/>
  <c r="BF169" i="16" s="1"/>
  <c r="BD105" i="16"/>
  <c r="BF105" i="16" s="1"/>
  <c r="BD41" i="16"/>
  <c r="BF41" i="16" s="1"/>
  <c r="BD288" i="16"/>
  <c r="BF288" i="16" s="1"/>
  <c r="BD224" i="16"/>
  <c r="BF224" i="16" s="1"/>
  <c r="BD160" i="16"/>
  <c r="BF160" i="16" s="1"/>
  <c r="BD96" i="16"/>
  <c r="BF96" i="16" s="1"/>
  <c r="BD32" i="16"/>
  <c r="BF32" i="16" s="1"/>
  <c r="BD319" i="16"/>
  <c r="BF319" i="16" s="1"/>
  <c r="BD255" i="16"/>
  <c r="BF255" i="16" s="1"/>
  <c r="BD191" i="16"/>
  <c r="BF191" i="16" s="1"/>
  <c r="BD127" i="16"/>
  <c r="BF127" i="16" s="1"/>
  <c r="BD63" i="16"/>
  <c r="BF63" i="16" s="1"/>
  <c r="BD294" i="16"/>
  <c r="BF294" i="16" s="1"/>
  <c r="BD230" i="16"/>
  <c r="BF230" i="16" s="1"/>
  <c r="BD166" i="16"/>
  <c r="BF166" i="16" s="1"/>
  <c r="BD102" i="16"/>
  <c r="BF102" i="16" s="1"/>
  <c r="BD38" i="16"/>
  <c r="BF38" i="16" s="1"/>
  <c r="BD463" i="16"/>
  <c r="BF463" i="16" s="1"/>
  <c r="BD399" i="16"/>
  <c r="BF399" i="16" s="1"/>
  <c r="BD332" i="16"/>
  <c r="BF332" i="16" s="1"/>
  <c r="BD133" i="16"/>
  <c r="BF133" i="16" s="1"/>
  <c r="BD486" i="16"/>
  <c r="BF486" i="16" s="1"/>
  <c r="BD422" i="16"/>
  <c r="BF422" i="16" s="1"/>
  <c r="BD358" i="16"/>
  <c r="BF358" i="16" s="1"/>
  <c r="BD227" i="16"/>
  <c r="BF227" i="16" s="1"/>
  <c r="BD509" i="16"/>
  <c r="BF509" i="16" s="1"/>
  <c r="BD445" i="16"/>
  <c r="BF445" i="16" s="1"/>
  <c r="BD381" i="16"/>
  <c r="BF381" i="16" s="1"/>
  <c r="BD306" i="16"/>
  <c r="BF306" i="16" s="1"/>
  <c r="BD61" i="16"/>
  <c r="BF61" i="16" s="1"/>
  <c r="BD476" i="16"/>
  <c r="BF476" i="16" s="1"/>
  <c r="BD412" i="16"/>
  <c r="BF412" i="16" s="1"/>
  <c r="BD347" i="16"/>
  <c r="BF347" i="16" s="1"/>
  <c r="BD187" i="16"/>
  <c r="BF187" i="16" s="1"/>
  <c r="BD507" i="16"/>
  <c r="BF507" i="16" s="1"/>
  <c r="BD443" i="16"/>
  <c r="BF443" i="16" s="1"/>
  <c r="BD379" i="16"/>
  <c r="BF379" i="16" s="1"/>
  <c r="BD301" i="16"/>
  <c r="BF301" i="16" s="1"/>
  <c r="BD53" i="16"/>
  <c r="BF53" i="16" s="1"/>
  <c r="BD474" i="16"/>
  <c r="BF474" i="16" s="1"/>
  <c r="BD410" i="16"/>
  <c r="BF410" i="16" s="1"/>
  <c r="BD345" i="16"/>
  <c r="BF345" i="16" s="1"/>
  <c r="BD179" i="16"/>
  <c r="BF179" i="16" s="1"/>
  <c r="BD505" i="16"/>
  <c r="BF505" i="16" s="1"/>
  <c r="BD441" i="16"/>
  <c r="BF441" i="16" s="1"/>
  <c r="BD377" i="16"/>
  <c r="BF377" i="16" s="1"/>
  <c r="BD298" i="16"/>
  <c r="BF298" i="16" s="1"/>
  <c r="BD45" i="16"/>
  <c r="BF45" i="16" s="1"/>
  <c r="BD464" i="16"/>
  <c r="BF464" i="16" s="1"/>
  <c r="BD400" i="16"/>
  <c r="BF400" i="16" s="1"/>
  <c r="BD333" i="16"/>
  <c r="BF333" i="16" s="1"/>
  <c r="BD139" i="16"/>
  <c r="BF139" i="16" s="1"/>
  <c r="BD276" i="16"/>
  <c r="BF276" i="16" s="1"/>
  <c r="BD212" i="16"/>
  <c r="BF212" i="16" s="1"/>
  <c r="BD148" i="16"/>
  <c r="BF148" i="16" s="1"/>
  <c r="BD84" i="16"/>
  <c r="BF84" i="16" s="1"/>
  <c r="BD20" i="16"/>
  <c r="BF20" i="16" s="1"/>
  <c r="BD274" i="16"/>
  <c r="BF274" i="16" s="1"/>
  <c r="BD210" i="16"/>
  <c r="BF210" i="16" s="1"/>
  <c r="BD146" i="16"/>
  <c r="BF146" i="16" s="1"/>
  <c r="BD82" i="16"/>
  <c r="BF82" i="16" s="1"/>
  <c r="BD18" i="16"/>
  <c r="BF18" i="16" s="1"/>
  <c r="BD289" i="16"/>
  <c r="BF289" i="16" s="1"/>
  <c r="BD225" i="16"/>
  <c r="BF225" i="16" s="1"/>
  <c r="BD161" i="16"/>
  <c r="BF161" i="16" s="1"/>
  <c r="BD97" i="16"/>
  <c r="BF97" i="16" s="1"/>
  <c r="BD33" i="16"/>
  <c r="BF33" i="16" s="1"/>
  <c r="BD280" i="16"/>
  <c r="BF280" i="16" s="1"/>
  <c r="BD216" i="16"/>
  <c r="BF216" i="16" s="1"/>
  <c r="BD152" i="16"/>
  <c r="BF152" i="16" s="1"/>
  <c r="BD88" i="16"/>
  <c r="BF88" i="16" s="1"/>
  <c r="BD24" i="16"/>
  <c r="BF24" i="16" s="1"/>
  <c r="BD311" i="16"/>
  <c r="BF311" i="16" s="1"/>
  <c r="BD247" i="16"/>
  <c r="BF247" i="16" s="1"/>
  <c r="BD183" i="16"/>
  <c r="BF183" i="16" s="1"/>
  <c r="BD119" i="16"/>
  <c r="BF119" i="16" s="1"/>
  <c r="BD55" i="16"/>
  <c r="BF55" i="16" s="1"/>
  <c r="BD286" i="16"/>
  <c r="BF286" i="16" s="1"/>
  <c r="BD222" i="16"/>
  <c r="BF222" i="16" s="1"/>
  <c r="BD158" i="16"/>
  <c r="BF158" i="16" s="1"/>
  <c r="BD94" i="16"/>
  <c r="BF94" i="16" s="1"/>
  <c r="BD30" i="16"/>
  <c r="BF30" i="16" s="1"/>
  <c r="BD519" i="16"/>
  <c r="BF519" i="16" s="1"/>
  <c r="BD455" i="16"/>
  <c r="BF455" i="16" s="1"/>
  <c r="BD391" i="16"/>
  <c r="BF391" i="16" s="1"/>
  <c r="BD322" i="16"/>
  <c r="BF322" i="16" s="1"/>
  <c r="BD101" i="16"/>
  <c r="BF101" i="16" s="1"/>
  <c r="BD478" i="16"/>
  <c r="BF478" i="16" s="1"/>
  <c r="BD414" i="16"/>
  <c r="BF414" i="16" s="1"/>
  <c r="BD349" i="16"/>
  <c r="BF349" i="16" s="1"/>
  <c r="BD195" i="16"/>
  <c r="BF195" i="16" s="1"/>
  <c r="BD501" i="16"/>
  <c r="BF501" i="16" s="1"/>
  <c r="BD437" i="16"/>
  <c r="BF437" i="16" s="1"/>
  <c r="BD373" i="16"/>
  <c r="BF373" i="16" s="1"/>
  <c r="BD285" i="16"/>
  <c r="BF285" i="16" s="1"/>
  <c r="BD29" i="16"/>
  <c r="BF29" i="16" s="1"/>
  <c r="BD468" i="16"/>
  <c r="BF468" i="16" s="1"/>
  <c r="BD404" i="16"/>
  <c r="BF404" i="16" s="1"/>
  <c r="BD338" i="16"/>
  <c r="BF338" i="16" s="1"/>
  <c r="BD155" i="16"/>
  <c r="BF155" i="16" s="1"/>
  <c r="BD499" i="16"/>
  <c r="BF499" i="16" s="1"/>
  <c r="BD435" i="16"/>
  <c r="BF435" i="16" s="1"/>
  <c r="BD371" i="16"/>
  <c r="BF371" i="16" s="1"/>
  <c r="BD277" i="16"/>
  <c r="BF277" i="16" s="1"/>
  <c r="BD13" i="16"/>
  <c r="BF13" i="16" s="1"/>
  <c r="BD466" i="16"/>
  <c r="BF466" i="16" s="1"/>
  <c r="BD402" i="16"/>
  <c r="BF402" i="16" s="1"/>
  <c r="BD336" i="16"/>
  <c r="BF336" i="16" s="1"/>
  <c r="BD147" i="16"/>
  <c r="BF147" i="16" s="1"/>
  <c r="BD497" i="16"/>
  <c r="BF497" i="16" s="1"/>
  <c r="BD433" i="16"/>
  <c r="BF433" i="16" s="1"/>
  <c r="BD369" i="16"/>
  <c r="BF369" i="16" s="1"/>
  <c r="BD269" i="16"/>
  <c r="BF269" i="16" s="1"/>
  <c r="BD520" i="16"/>
  <c r="BF520" i="16" s="1"/>
  <c r="BD456" i="16"/>
  <c r="BF456" i="16" s="1"/>
  <c r="BD392" i="16"/>
  <c r="BF392" i="16" s="1"/>
  <c r="BD323" i="16"/>
  <c r="BF323" i="16" s="1"/>
  <c r="BD107" i="16"/>
  <c r="BF107" i="16" s="1"/>
  <c r="BD268" i="16"/>
  <c r="BF268" i="16" s="1"/>
  <c r="BD204" i="16"/>
  <c r="BF204" i="16" s="1"/>
  <c r="BD140" i="16"/>
  <c r="BF140" i="16" s="1"/>
  <c r="BD76" i="16"/>
  <c r="BF76" i="16" s="1"/>
  <c r="BD12" i="16"/>
  <c r="BF12" i="16" s="1"/>
  <c r="BD266" i="16"/>
  <c r="BF266" i="16" s="1"/>
  <c r="BD202" i="16"/>
  <c r="BF202" i="16" s="1"/>
  <c r="BD138" i="16"/>
  <c r="BF138" i="16" s="1"/>
  <c r="BD74" i="16"/>
  <c r="BF74" i="16" s="1"/>
  <c r="BD10" i="16"/>
  <c r="BF10" i="16" s="1"/>
  <c r="BD281" i="16"/>
  <c r="BF281" i="16" s="1"/>
  <c r="BD217" i="16"/>
  <c r="BF217" i="16" s="1"/>
  <c r="BD153" i="16"/>
  <c r="BF153" i="16" s="1"/>
  <c r="BD89" i="16"/>
  <c r="BF89" i="16" s="1"/>
  <c r="BD25" i="16"/>
  <c r="BF25" i="16" s="1"/>
  <c r="BD272" i="16"/>
  <c r="BF272" i="16" s="1"/>
  <c r="BD208" i="16"/>
  <c r="BF208" i="16" s="1"/>
  <c r="BD144" i="16"/>
  <c r="BF144" i="16" s="1"/>
  <c r="BD80" i="16"/>
  <c r="BF80" i="16" s="1"/>
  <c r="BD16" i="16"/>
  <c r="BF16" i="16" s="1"/>
  <c r="BD303" i="16"/>
  <c r="BF303" i="16" s="1"/>
  <c r="BD239" i="16"/>
  <c r="BF239" i="16" s="1"/>
  <c r="BD175" i="16"/>
  <c r="BF175" i="16" s="1"/>
  <c r="BD111" i="16"/>
  <c r="BF111" i="16" s="1"/>
  <c r="BD47" i="16"/>
  <c r="BF47" i="16" s="1"/>
  <c r="BD278" i="16"/>
  <c r="BF278" i="16" s="1"/>
  <c r="BD214" i="16"/>
  <c r="BF214" i="16" s="1"/>
  <c r="BD150" i="16"/>
  <c r="BF150" i="16" s="1"/>
  <c r="BD86" i="16"/>
  <c r="BF86" i="16" s="1"/>
  <c r="BD22" i="16"/>
  <c r="BF22" i="16" s="1"/>
  <c r="BD511" i="16"/>
  <c r="BF511" i="16" s="1"/>
  <c r="BD447" i="16"/>
  <c r="BF447" i="16" s="1"/>
  <c r="BD383" i="16"/>
  <c r="BF383" i="16" s="1"/>
  <c r="BD309" i="16"/>
  <c r="BF309" i="16" s="1"/>
  <c r="BD69" i="16"/>
  <c r="BF69" i="16" s="1"/>
  <c r="BD470" i="16"/>
  <c r="BF470" i="16" s="1"/>
  <c r="BD406" i="16"/>
  <c r="BF406" i="16" s="1"/>
  <c r="BD340" i="16"/>
  <c r="BF340" i="16" s="1"/>
  <c r="BD163" i="16"/>
  <c r="BF163" i="16" s="1"/>
  <c r="BD493" i="16"/>
  <c r="BF493" i="16" s="1"/>
  <c r="BD429" i="16"/>
  <c r="BF429" i="16" s="1"/>
  <c r="BD365" i="16"/>
  <c r="BF365" i="16" s="1"/>
  <c r="BD253" i="16"/>
  <c r="BF253" i="16" s="1"/>
  <c r="BD524" i="16"/>
  <c r="BF524" i="16" s="1"/>
  <c r="BD460" i="16"/>
  <c r="BF460" i="16" s="1"/>
  <c r="BD396" i="16"/>
  <c r="BF396" i="16" s="1"/>
  <c r="BD328" i="16"/>
  <c r="BF328" i="16" s="1"/>
  <c r="BD123" i="16"/>
  <c r="BF123" i="16" s="1"/>
  <c r="BD491" i="16"/>
  <c r="BF491" i="16" s="1"/>
  <c r="BD427" i="16"/>
  <c r="BF427" i="16" s="1"/>
  <c r="BD363" i="16"/>
  <c r="BF363" i="16" s="1"/>
  <c r="BD245" i="16"/>
  <c r="BF245" i="16" s="1"/>
  <c r="BD522" i="16"/>
  <c r="BF522" i="16" s="1"/>
  <c r="BD458" i="16"/>
  <c r="BF458" i="16" s="1"/>
  <c r="BD394" i="16"/>
  <c r="BF394" i="16" s="1"/>
  <c r="BD325" i="16"/>
  <c r="BF325" i="16" s="1"/>
  <c r="BD115" i="16"/>
  <c r="BF115" i="16" s="1"/>
  <c r="BD489" i="16"/>
  <c r="BF489" i="16" s="1"/>
  <c r="BD425" i="16"/>
  <c r="BF425" i="16" s="1"/>
  <c r="BD361" i="16"/>
  <c r="BF361" i="16" s="1"/>
  <c r="BD237" i="16"/>
  <c r="BF237" i="16" s="1"/>
  <c r="BD512" i="16"/>
  <c r="BF512" i="16" s="1"/>
  <c r="BD448" i="16"/>
  <c r="BF448" i="16" s="1"/>
  <c r="BD384" i="16"/>
  <c r="BF384" i="16" s="1"/>
  <c r="BD310" i="16"/>
  <c r="BF310" i="16" s="1"/>
  <c r="BD75" i="16"/>
  <c r="BF75" i="16" s="1"/>
  <c r="BD260" i="16"/>
  <c r="BF260" i="16" s="1"/>
  <c r="BD196" i="16"/>
  <c r="BF196" i="16" s="1"/>
  <c r="BD132" i="16"/>
  <c r="BF132" i="16" s="1"/>
  <c r="BD68" i="16"/>
  <c r="BF68" i="16" s="1"/>
  <c r="BD4" i="16"/>
  <c r="BF4" i="16" s="1"/>
  <c r="BD258" i="16"/>
  <c r="BF258" i="16" s="1"/>
  <c r="BD194" i="16"/>
  <c r="BF194" i="16" s="1"/>
  <c r="BD130" i="16"/>
  <c r="BF130" i="16" s="1"/>
  <c r="BD66" i="16"/>
  <c r="BF66" i="16" s="1"/>
  <c r="BD2" i="16"/>
  <c r="BF2" i="16" s="1"/>
  <c r="BD273" i="16"/>
  <c r="BF273" i="16" s="1"/>
  <c r="BD209" i="16"/>
  <c r="BF209" i="16" s="1"/>
  <c r="BD145" i="16"/>
  <c r="BF145" i="16" s="1"/>
  <c r="BD81" i="16"/>
  <c r="BF81" i="16" s="1"/>
  <c r="BD17" i="16"/>
  <c r="BF17" i="16" s="1"/>
  <c r="BD264" i="16"/>
  <c r="BF264" i="16" s="1"/>
  <c r="BD200" i="16"/>
  <c r="BF200" i="16" s="1"/>
  <c r="BD136" i="16"/>
  <c r="BF136" i="16" s="1"/>
  <c r="BD72" i="16"/>
  <c r="BF72" i="16" s="1"/>
  <c r="BD8" i="16"/>
  <c r="BF8" i="16" s="1"/>
  <c r="BD295" i="16"/>
  <c r="BF295" i="16" s="1"/>
  <c r="BD231" i="16"/>
  <c r="BF231" i="16" s="1"/>
  <c r="BD167" i="16"/>
  <c r="BF167" i="16" s="1"/>
  <c r="BD103" i="16"/>
  <c r="BF103" i="16" s="1"/>
  <c r="BD39" i="16"/>
  <c r="BF39" i="16" s="1"/>
  <c r="BD270" i="16"/>
  <c r="BF270" i="16" s="1"/>
  <c r="BD206" i="16"/>
  <c r="BF206" i="16" s="1"/>
  <c r="BD142" i="16"/>
  <c r="BF142" i="16" s="1"/>
  <c r="BD78" i="16"/>
  <c r="BF78" i="16" s="1"/>
  <c r="BD14" i="16"/>
  <c r="BF14" i="16" s="1"/>
  <c r="BD503" i="16"/>
  <c r="BF503" i="16" s="1"/>
  <c r="BD439" i="16"/>
  <c r="BF439" i="16" s="1"/>
  <c r="BD375" i="16"/>
  <c r="BF375" i="16" s="1"/>
  <c r="BD291" i="16"/>
  <c r="BF291" i="16" s="1"/>
  <c r="BD37" i="16"/>
  <c r="BF37" i="16" s="1"/>
  <c r="BD462" i="16"/>
  <c r="BF462" i="16" s="1"/>
  <c r="BD398" i="16"/>
  <c r="BF398" i="16" s="1"/>
  <c r="BD331" i="16"/>
  <c r="BF331" i="16" s="1"/>
  <c r="BD131" i="16"/>
  <c r="BF131" i="16" s="1"/>
  <c r="BD485" i="16"/>
  <c r="BF485" i="16" s="1"/>
  <c r="BD421" i="16"/>
  <c r="BF421" i="16" s="1"/>
  <c r="BD357" i="16"/>
  <c r="BF357" i="16" s="1"/>
  <c r="BD221" i="16"/>
  <c r="BF221" i="16" s="1"/>
  <c r="BD516" i="16"/>
  <c r="BF516" i="16" s="1"/>
  <c r="BD452" i="16"/>
  <c r="BF452" i="16" s="1"/>
  <c r="BD388" i="16"/>
  <c r="BF388" i="16" s="1"/>
  <c r="BD317" i="16"/>
  <c r="BF317" i="16" s="1"/>
  <c r="BD91" i="16"/>
  <c r="BF91" i="16" s="1"/>
  <c r="BD483" i="16"/>
  <c r="BF483" i="16" s="1"/>
  <c r="BD419" i="16"/>
  <c r="BF419" i="16" s="1"/>
  <c r="BD355" i="16"/>
  <c r="BF355" i="16" s="1"/>
  <c r="BD213" i="16"/>
  <c r="BF213" i="16" s="1"/>
  <c r="BD514" i="16"/>
  <c r="BF514" i="16" s="1"/>
  <c r="BD450" i="16"/>
  <c r="BF450" i="16" s="1"/>
  <c r="BD386" i="16"/>
  <c r="BF386" i="16" s="1"/>
  <c r="BD315" i="16"/>
  <c r="BF315" i="16" s="1"/>
  <c r="BD83" i="16"/>
  <c r="BF83" i="16" s="1"/>
  <c r="BD481" i="16"/>
  <c r="BF481" i="16" s="1"/>
  <c r="BD417" i="16"/>
  <c r="BF417" i="16" s="1"/>
  <c r="BD353" i="16"/>
  <c r="BF353" i="16" s="1"/>
  <c r="BD205" i="16"/>
  <c r="BF205" i="16" s="1"/>
  <c r="BD504" i="16"/>
  <c r="BF504" i="16" s="1"/>
  <c r="BD440" i="16"/>
  <c r="BF440" i="16" s="1"/>
  <c r="BD376" i="16"/>
  <c r="BF376" i="16" s="1"/>
  <c r="BD293" i="16"/>
  <c r="BF293" i="16" s="1"/>
  <c r="BD43" i="16"/>
  <c r="BF43" i="16" s="1"/>
  <c r="BD252" i="16"/>
  <c r="BF252" i="16" s="1"/>
  <c r="BD188" i="16"/>
  <c r="BF188" i="16" s="1"/>
  <c r="BD124" i="16"/>
  <c r="BF124" i="16" s="1"/>
  <c r="BD60" i="16"/>
  <c r="BF60" i="16" s="1"/>
  <c r="BD27" i="16"/>
  <c r="BF27" i="16" s="1"/>
  <c r="BD250" i="16"/>
  <c r="BF250" i="16" s="1"/>
  <c r="BD186" i="16"/>
  <c r="BF186" i="16" s="1"/>
  <c r="BD122" i="16"/>
  <c r="BF122" i="16" s="1"/>
  <c r="BD58" i="16"/>
  <c r="BF58" i="16" s="1"/>
  <c r="BD329" i="16"/>
  <c r="BF329" i="16" s="1"/>
  <c r="BD265" i="16"/>
  <c r="BF265" i="16" s="1"/>
  <c r="BD201" i="16"/>
  <c r="BF201" i="16" s="1"/>
  <c r="BD137" i="16"/>
  <c r="BF137" i="16" s="1"/>
  <c r="BD73" i="16"/>
  <c r="BF73" i="16" s="1"/>
  <c r="BD9" i="16"/>
  <c r="BF9" i="16" s="1"/>
  <c r="BD256" i="16"/>
  <c r="BF256" i="16" s="1"/>
  <c r="BD192" i="16"/>
  <c r="BF192" i="16" s="1"/>
  <c r="BD128" i="16"/>
  <c r="BF128" i="16" s="1"/>
  <c r="BD64" i="16"/>
  <c r="BF64" i="16" s="1"/>
  <c r="BD351" i="16"/>
  <c r="BF351" i="16" s="1"/>
  <c r="BD287" i="16"/>
  <c r="BF287" i="16" s="1"/>
  <c r="BD223" i="16"/>
  <c r="BF223" i="16" s="1"/>
  <c r="BD159" i="16"/>
  <c r="BF159" i="16" s="1"/>
  <c r="BD95" i="16"/>
  <c r="BF95" i="16" s="1"/>
  <c r="BD31" i="16"/>
  <c r="BF31" i="16" s="1"/>
  <c r="BD262" i="16"/>
  <c r="BF262" i="16" s="1"/>
  <c r="BD198" i="16"/>
  <c r="BF198" i="16" s="1"/>
  <c r="BD134" i="16"/>
  <c r="BF134" i="16" s="1"/>
  <c r="BD70" i="16"/>
  <c r="BF70" i="16" s="1"/>
  <c r="BD6" i="16"/>
  <c r="BF6" i="16" s="1"/>
  <c r="BD495" i="16"/>
  <c r="BF495" i="16" s="1"/>
  <c r="BD431" i="16"/>
  <c r="BF431" i="16" s="1"/>
  <c r="BD367" i="16"/>
  <c r="BF367" i="16" s="1"/>
  <c r="BD261" i="16"/>
  <c r="BF261" i="16" s="1"/>
  <c r="BD518" i="16"/>
  <c r="BF518" i="16" s="1"/>
  <c r="BD454" i="16"/>
  <c r="BF454" i="16" s="1"/>
  <c r="BD390" i="16"/>
  <c r="BF390" i="16" s="1"/>
  <c r="BD320" i="16"/>
  <c r="BF320" i="16" s="1"/>
  <c r="BD99" i="16"/>
  <c r="BF99" i="16" s="1"/>
  <c r="BD477" i="16"/>
  <c r="BF477" i="16" s="1"/>
  <c r="BD413" i="16"/>
  <c r="BF413" i="16" s="1"/>
  <c r="BD348" i="16"/>
  <c r="BF348" i="16" s="1"/>
  <c r="BD189" i="16"/>
  <c r="BF189" i="16" s="1"/>
  <c r="BD508" i="16"/>
  <c r="BF508" i="16" s="1"/>
  <c r="BD444" i="16"/>
  <c r="BF444" i="16" s="1"/>
  <c r="BD380" i="16"/>
  <c r="BF380" i="16" s="1"/>
  <c r="BD302" i="16"/>
  <c r="BF302" i="16" s="1"/>
  <c r="BD59" i="16"/>
  <c r="BF59" i="16" s="1"/>
  <c r="BD475" i="16"/>
  <c r="BF475" i="16" s="1"/>
  <c r="BD411" i="16"/>
  <c r="BF411" i="16" s="1"/>
  <c r="BD346" i="16"/>
  <c r="BF346" i="16" s="1"/>
  <c r="BD181" i="16"/>
  <c r="BF181" i="16" s="1"/>
  <c r="BD506" i="16"/>
  <c r="BF506" i="16" s="1"/>
  <c r="BD442" i="16"/>
  <c r="BF442" i="16" s="1"/>
  <c r="BD378" i="16"/>
  <c r="BF378" i="16" s="1"/>
  <c r="BD299" i="16"/>
  <c r="BF299" i="16" s="1"/>
  <c r="BD51" i="16"/>
  <c r="BF51" i="16" s="1"/>
  <c r="BD473" i="16"/>
  <c r="BF473" i="16" s="1"/>
  <c r="BD409" i="16"/>
  <c r="BF409" i="16" s="1"/>
  <c r="BD344" i="16"/>
  <c r="BF344" i="16" s="1"/>
  <c r="BD173" i="16"/>
  <c r="BF173" i="16" s="1"/>
  <c r="BD496" i="16"/>
  <c r="BF496" i="16" s="1"/>
  <c r="BD432" i="16"/>
  <c r="BF432" i="16" s="1"/>
  <c r="BD368" i="16"/>
  <c r="BF368" i="16" s="1"/>
  <c r="BD267" i="16"/>
  <c r="BF267" i="16" s="1"/>
  <c r="BD308" i="16"/>
  <c r="BF308" i="16" s="1"/>
  <c r="BD244" i="16"/>
  <c r="BF244" i="16" s="1"/>
  <c r="BD180" i="16"/>
  <c r="BF180" i="16" s="1"/>
  <c r="BD116" i="16"/>
  <c r="BF116" i="16" s="1"/>
  <c r="BD52" i="16"/>
  <c r="BF52" i="16" s="1"/>
  <c r="BD19" i="16"/>
  <c r="BF19" i="16" s="1"/>
  <c r="BD242" i="16"/>
  <c r="BF242" i="16" s="1"/>
  <c r="BD178" i="16"/>
  <c r="BF178" i="16" s="1"/>
  <c r="BD114" i="16"/>
  <c r="BF114" i="16" s="1"/>
  <c r="BD50" i="16"/>
  <c r="BF50" i="16" s="1"/>
  <c r="BD321" i="16"/>
  <c r="BF321" i="16" s="1"/>
  <c r="BD257" i="16"/>
  <c r="BF257" i="16" s="1"/>
  <c r="BD193" i="16"/>
  <c r="BF193" i="16" s="1"/>
  <c r="BD129" i="16"/>
  <c r="BF129" i="16" s="1"/>
  <c r="BD65" i="16"/>
  <c r="BF65" i="16" s="1"/>
  <c r="BD312" i="16"/>
  <c r="BF312" i="16" s="1"/>
  <c r="BD248" i="16"/>
  <c r="BF248" i="16" s="1"/>
  <c r="BD184" i="16"/>
  <c r="BF184" i="16" s="1"/>
  <c r="BD120" i="16"/>
  <c r="BF120" i="16" s="1"/>
  <c r="BD56" i="16"/>
  <c r="BF56" i="16" s="1"/>
  <c r="BD343" i="16"/>
  <c r="BF343" i="16" s="1"/>
  <c r="BD279" i="16"/>
  <c r="BF279" i="16" s="1"/>
  <c r="BD215" i="16"/>
  <c r="BF215" i="16" s="1"/>
  <c r="BD151" i="16"/>
  <c r="BF151" i="16" s="1"/>
  <c r="BD87" i="16"/>
  <c r="BF87" i="16" s="1"/>
  <c r="BD23" i="16"/>
  <c r="BF23" i="16" s="1"/>
  <c r="BD254" i="16"/>
  <c r="BF254" i="16" s="1"/>
  <c r="BD190" i="16"/>
  <c r="BF190" i="16" s="1"/>
  <c r="BD126" i="16"/>
  <c r="BF126" i="16" s="1"/>
  <c r="BD62" i="16"/>
  <c r="BF62" i="16" s="1"/>
  <c r="BD487" i="16"/>
  <c r="BF487" i="16" s="1"/>
  <c r="BD423" i="16"/>
  <c r="BF423" i="16" s="1"/>
  <c r="BD359" i="16"/>
  <c r="BF359" i="16" s="1"/>
  <c r="BD229" i="16"/>
  <c r="BF229" i="16" s="1"/>
  <c r="BD510" i="16"/>
  <c r="BF510" i="16" s="1"/>
  <c r="BD446" i="16"/>
  <c r="BF446" i="16" s="1"/>
  <c r="BD382" i="16"/>
  <c r="BF382" i="16" s="1"/>
  <c r="BD307" i="16"/>
  <c r="BF307" i="16" s="1"/>
  <c r="BD67" i="16"/>
  <c r="BF67" i="16" s="1"/>
  <c r="BD469" i="16"/>
  <c r="BF469" i="16" s="1"/>
  <c r="BD405" i="16"/>
  <c r="BF405" i="16" s="1"/>
  <c r="BD339" i="16"/>
  <c r="BF339" i="16" s="1"/>
  <c r="BD157" i="16"/>
  <c r="BF157" i="16" s="1"/>
  <c r="BD500" i="16"/>
  <c r="BF500" i="16" s="1"/>
  <c r="BD436" i="16"/>
  <c r="BF436" i="16" s="1"/>
  <c r="BD372" i="16"/>
  <c r="BF372" i="16" s="1"/>
  <c r="BD283" i="16"/>
  <c r="BF283" i="16" s="1"/>
  <c r="BD21" i="16"/>
  <c r="BF21" i="16" s="1"/>
  <c r="BD467" i="16"/>
  <c r="BF467" i="16" s="1"/>
  <c r="BD403" i="16"/>
  <c r="BF403" i="16" s="1"/>
  <c r="BD337" i="16"/>
  <c r="BF337" i="16" s="1"/>
  <c r="BD149" i="16"/>
  <c r="BF149" i="16" s="1"/>
  <c r="BD498" i="16"/>
  <c r="BF498" i="16" s="1"/>
  <c r="BD434" i="16"/>
  <c r="BF434" i="16" s="1"/>
  <c r="BD370" i="16"/>
  <c r="BF370" i="16" s="1"/>
  <c r="BD275" i="16"/>
  <c r="BF275" i="16" s="1"/>
  <c r="BD5" i="16"/>
  <c r="BF5" i="16" s="1"/>
  <c r="BD465" i="16"/>
  <c r="BF465" i="16" s="1"/>
  <c r="BD401" i="16"/>
  <c r="BF401" i="16" s="1"/>
  <c r="BD334" i="16"/>
  <c r="BF334" i="16" s="1"/>
  <c r="BD141" i="16"/>
  <c r="BF141" i="16" s="1"/>
  <c r="BD488" i="16"/>
  <c r="BF488" i="16" s="1"/>
  <c r="BD424" i="16"/>
  <c r="BF424" i="16" s="1"/>
  <c r="BD360" i="16"/>
  <c r="BF360" i="16" s="1"/>
  <c r="BD235" i="16"/>
  <c r="BF235" i="16" s="1"/>
  <c r="BD300" i="16"/>
  <c r="BF300" i="16" s="1"/>
  <c r="BD236" i="16"/>
  <c r="BF236" i="16" s="1"/>
  <c r="BD172" i="16"/>
  <c r="BF172" i="16" s="1"/>
  <c r="BD108" i="16"/>
  <c r="BF108" i="16" s="1"/>
  <c r="BD44" i="16"/>
  <c r="BF44" i="16" s="1"/>
  <c r="BD11" i="16"/>
  <c r="BF11" i="16" s="1"/>
  <c r="BD234" i="16"/>
  <c r="BF234" i="16" s="1"/>
  <c r="BD170" i="16"/>
  <c r="BF170" i="16" s="1"/>
  <c r="BD106" i="16"/>
  <c r="BF106" i="16" s="1"/>
  <c r="BD42" i="16"/>
  <c r="BF42" i="16" s="1"/>
  <c r="BD313" i="16"/>
  <c r="BF313" i="16" s="1"/>
  <c r="BD249" i="16"/>
  <c r="BF249" i="16" s="1"/>
  <c r="BD185" i="16"/>
  <c r="BF185" i="16" s="1"/>
  <c r="BD121" i="16"/>
  <c r="BF121" i="16" s="1"/>
  <c r="BD57" i="16"/>
  <c r="BF57" i="16" s="1"/>
  <c r="BD304" i="16"/>
  <c r="BF304" i="16" s="1"/>
  <c r="BD240" i="16"/>
  <c r="BF240" i="16" s="1"/>
  <c r="BD176" i="16"/>
  <c r="BF176" i="16" s="1"/>
  <c r="BD112" i="16"/>
  <c r="BF112" i="16" s="1"/>
  <c r="BD48" i="16"/>
  <c r="BF48" i="16" s="1"/>
  <c r="BD335" i="16"/>
  <c r="BF335" i="16" s="1"/>
  <c r="BD271" i="16"/>
  <c r="BF271" i="16" s="1"/>
  <c r="BD207" i="16"/>
  <c r="BF207" i="16" s="1"/>
  <c r="BD143" i="16"/>
  <c r="BF143" i="16" s="1"/>
  <c r="BD79" i="16"/>
  <c r="BF79" i="16" s="1"/>
  <c r="BD15" i="16"/>
  <c r="BF15" i="16" s="1"/>
  <c r="BD246" i="16"/>
  <c r="BF246" i="16" s="1"/>
  <c r="BD182" i="16"/>
  <c r="BF182" i="16" s="1"/>
  <c r="BD118" i="16"/>
  <c r="BF118" i="16" s="1"/>
  <c r="BD54" i="16"/>
  <c r="BF54" i="16" s="1"/>
  <c r="U3" i="14"/>
  <c r="T3" i="14" s="1"/>
  <c r="T6" i="14"/>
  <c r="T14" i="14"/>
  <c r="T22" i="14"/>
  <c r="T30" i="14"/>
  <c r="T38" i="14"/>
  <c r="T46" i="14"/>
  <c r="T54" i="14"/>
  <c r="T62" i="14"/>
  <c r="T70" i="14"/>
  <c r="T78" i="14"/>
  <c r="T86" i="14"/>
  <c r="T94" i="14"/>
  <c r="T102" i="14"/>
  <c r="T110" i="14"/>
  <c r="T118" i="14"/>
  <c r="T126" i="14"/>
  <c r="T134" i="14"/>
  <c r="T142" i="14"/>
  <c r="T150" i="14"/>
  <c r="T158" i="14"/>
  <c r="T166" i="14"/>
  <c r="T174" i="14"/>
  <c r="T182" i="14"/>
  <c r="T190" i="14"/>
  <c r="T198" i="14"/>
  <c r="T206" i="14"/>
  <c r="T214" i="14"/>
  <c r="T222" i="14"/>
  <c r="T230" i="14"/>
  <c r="T238" i="14"/>
  <c r="T246" i="14"/>
  <c r="T254" i="14"/>
  <c r="T262" i="14"/>
  <c r="T270" i="14"/>
  <c r="T278" i="14"/>
  <c r="T286" i="14"/>
  <c r="T15" i="14"/>
  <c r="T23" i="14"/>
  <c r="T39" i="14"/>
  <c r="T55" i="14"/>
  <c r="T71" i="14"/>
  <c r="T87" i="14"/>
  <c r="T103" i="14"/>
  <c r="T119" i="14"/>
  <c r="T135" i="14"/>
  <c r="T151" i="14"/>
  <c r="T167" i="14"/>
  <c r="T183" i="14"/>
  <c r="T207" i="14"/>
  <c r="T223" i="14"/>
  <c r="T239" i="14"/>
  <c r="T255" i="14"/>
  <c r="T271" i="14"/>
  <c r="T287" i="14"/>
  <c r="T8" i="14"/>
  <c r="T32" i="14"/>
  <c r="T40" i="14"/>
  <c r="T64" i="14"/>
  <c r="T88" i="14"/>
  <c r="T112" i="14"/>
  <c r="T128" i="14"/>
  <c r="T152" i="14"/>
  <c r="T176" i="14"/>
  <c r="T192" i="14"/>
  <c r="T216" i="14"/>
  <c r="T240" i="14"/>
  <c r="T264" i="14"/>
  <c r="T7" i="14"/>
  <c r="T31" i="14"/>
  <c r="T47" i="14"/>
  <c r="T63" i="14"/>
  <c r="T79" i="14"/>
  <c r="T95" i="14"/>
  <c r="T111" i="14"/>
  <c r="T127" i="14"/>
  <c r="T143" i="14"/>
  <c r="T159" i="14"/>
  <c r="T175" i="14"/>
  <c r="T191" i="14"/>
  <c r="T199" i="14"/>
  <c r="T215" i="14"/>
  <c r="T231" i="14"/>
  <c r="T247" i="14"/>
  <c r="T263" i="14"/>
  <c r="T279" i="14"/>
  <c r="T24" i="14"/>
  <c r="T48" i="14"/>
  <c r="T72" i="14"/>
  <c r="T96" i="14"/>
  <c r="T136" i="14"/>
  <c r="T160" i="14"/>
  <c r="T184" i="14"/>
  <c r="T208" i="14"/>
  <c r="T232" i="14"/>
  <c r="T256" i="14"/>
  <c r="T272" i="14"/>
  <c r="T9" i="14"/>
  <c r="T25" i="14"/>
  <c r="T41" i="14"/>
  <c r="T57" i="14"/>
  <c r="T73" i="14"/>
  <c r="T81" i="14"/>
  <c r="T97" i="14"/>
  <c r="T113" i="14"/>
  <c r="T129" i="14"/>
  <c r="T145" i="14"/>
  <c r="T161" i="14"/>
  <c r="T177" i="14"/>
  <c r="T193" i="14"/>
  <c r="T209" i="14"/>
  <c r="T225" i="14"/>
  <c r="T241" i="14"/>
  <c r="T257" i="14"/>
  <c r="T273" i="14"/>
  <c r="T16" i="14"/>
  <c r="T56" i="14"/>
  <c r="T80" i="14"/>
  <c r="T104" i="14"/>
  <c r="T120" i="14"/>
  <c r="T144" i="14"/>
  <c r="T168" i="14"/>
  <c r="T200" i="14"/>
  <c r="T224" i="14"/>
  <c r="T248" i="14"/>
  <c r="T280" i="14"/>
  <c r="T17" i="14"/>
  <c r="T33" i="14"/>
  <c r="T49" i="14"/>
  <c r="T65" i="14"/>
  <c r="T89" i="14"/>
  <c r="T105" i="14"/>
  <c r="T121" i="14"/>
  <c r="T137" i="14"/>
  <c r="T153" i="14"/>
  <c r="T169" i="14"/>
  <c r="T185" i="14"/>
  <c r="T201" i="14"/>
  <c r="T217" i="14"/>
  <c r="T233" i="14"/>
  <c r="T249" i="14"/>
  <c r="T265" i="14"/>
  <c r="T281" i="14"/>
  <c r="T29" i="14"/>
  <c r="T37" i="14"/>
  <c r="T69" i="14"/>
  <c r="T101" i="14"/>
  <c r="T133" i="14"/>
  <c r="T165" i="14"/>
  <c r="T197" i="14"/>
  <c r="T229" i="14"/>
  <c r="T261" i="14"/>
  <c r="T21" i="14"/>
  <c r="T61" i="14"/>
  <c r="T93" i="14"/>
  <c r="T125" i="14"/>
  <c r="T157" i="14"/>
  <c r="T189" i="14"/>
  <c r="T221" i="14"/>
  <c r="T253" i="14"/>
  <c r="T285" i="14"/>
  <c r="T10" i="14"/>
  <c r="T18" i="14"/>
  <c r="T26" i="14"/>
  <c r="T34" i="14"/>
  <c r="T42" i="14"/>
  <c r="T50" i="14"/>
  <c r="T58" i="14"/>
  <c r="T66" i="14"/>
  <c r="T74" i="14"/>
  <c r="T82" i="14"/>
  <c r="T90" i="14"/>
  <c r="T98" i="14"/>
  <c r="T106" i="14"/>
  <c r="T114" i="14"/>
  <c r="T122" i="14"/>
  <c r="T130" i="14"/>
  <c r="T138" i="14"/>
  <c r="T146" i="14"/>
  <c r="T154" i="14"/>
  <c r="T162" i="14"/>
  <c r="T170" i="14"/>
  <c r="T178" i="14"/>
  <c r="T186" i="14"/>
  <c r="T194" i="14"/>
  <c r="T202" i="14"/>
  <c r="T210" i="14"/>
  <c r="T218" i="14"/>
  <c r="T226" i="14"/>
  <c r="T234" i="14"/>
  <c r="T242" i="14"/>
  <c r="T250" i="14"/>
  <c r="T258" i="14"/>
  <c r="T266" i="14"/>
  <c r="T274" i="14"/>
  <c r="T282" i="14"/>
  <c r="T11" i="14"/>
  <c r="T19" i="14"/>
  <c r="T27" i="14"/>
  <c r="T35" i="14"/>
  <c r="T43" i="14"/>
  <c r="T51" i="14"/>
  <c r="T59" i="14"/>
  <c r="T67" i="14"/>
  <c r="T75" i="14"/>
  <c r="T83" i="14"/>
  <c r="T91" i="14"/>
  <c r="T99" i="14"/>
  <c r="T107" i="14"/>
  <c r="T115" i="14"/>
  <c r="T123" i="14"/>
  <c r="T131" i="14"/>
  <c r="T139" i="14"/>
  <c r="T147" i="14"/>
  <c r="T155" i="14"/>
  <c r="T163" i="14"/>
  <c r="T171" i="14"/>
  <c r="T179" i="14"/>
  <c r="T187" i="14"/>
  <c r="T195" i="14"/>
  <c r="T203" i="14"/>
  <c r="T211" i="14"/>
  <c r="T219" i="14"/>
  <c r="T227" i="14"/>
  <c r="T235" i="14"/>
  <c r="T243" i="14"/>
  <c r="T251" i="14"/>
  <c r="T259" i="14"/>
  <c r="T267" i="14"/>
  <c r="T275" i="14"/>
  <c r="T283" i="14"/>
  <c r="T5" i="14"/>
  <c r="T53" i="14"/>
  <c r="T85" i="14"/>
  <c r="T117" i="14"/>
  <c r="T149" i="14"/>
  <c r="T181" i="14"/>
  <c r="T213" i="14"/>
  <c r="T245" i="14"/>
  <c r="T277" i="14"/>
  <c r="T4" i="14"/>
  <c r="T12" i="14"/>
  <c r="T20" i="14"/>
  <c r="T28" i="14"/>
  <c r="T36" i="14"/>
  <c r="T44" i="14"/>
  <c r="T52" i="14"/>
  <c r="T60" i="14"/>
  <c r="T68" i="14"/>
  <c r="T76" i="14"/>
  <c r="T84" i="14"/>
  <c r="T92" i="14"/>
  <c r="T100" i="14"/>
  <c r="T108" i="14"/>
  <c r="T116" i="14"/>
  <c r="T124" i="14"/>
  <c r="T132" i="14"/>
  <c r="T140" i="14"/>
  <c r="T148" i="14"/>
  <c r="T156" i="14"/>
  <c r="T164" i="14"/>
  <c r="T172" i="14"/>
  <c r="T180" i="14"/>
  <c r="T188" i="14"/>
  <c r="T196" i="14"/>
  <c r="T204" i="14"/>
  <c r="T212" i="14"/>
  <c r="T220" i="14"/>
  <c r="T228" i="14"/>
  <c r="T236" i="14"/>
  <c r="T244" i="14"/>
  <c r="T252" i="14"/>
  <c r="T260" i="14"/>
  <c r="T268" i="14"/>
  <c r="T276" i="14"/>
  <c r="T284" i="14"/>
  <c r="T13" i="14"/>
  <c r="T45" i="14"/>
  <c r="T77" i="14"/>
  <c r="T109" i="14"/>
  <c r="T141" i="14"/>
  <c r="T173" i="14"/>
  <c r="T205" i="14"/>
  <c r="T237" i="14"/>
  <c r="T269" i="14"/>
  <c r="A3" i="14"/>
  <c r="D3" i="14" s="1"/>
  <c r="BN12" i="1"/>
  <c r="BP12" i="1"/>
  <c r="BL12" i="1"/>
  <c r="BE54" i="16" l="1"/>
  <c r="BI54" i="16" s="1"/>
  <c r="BK54" i="16" s="1"/>
  <c r="BC54" i="16"/>
  <c r="BB54" i="16"/>
  <c r="BE271" i="16"/>
  <c r="BI271" i="16" s="1"/>
  <c r="BK271" i="16" s="1"/>
  <c r="BH271" i="16" s="1"/>
  <c r="BB271" i="16"/>
  <c r="BC271" i="16"/>
  <c r="BC121" i="16"/>
  <c r="BE121" i="16"/>
  <c r="BI121" i="16" s="1"/>
  <c r="BK121" i="16" s="1"/>
  <c r="BH121" i="16" s="1"/>
  <c r="BB121" i="16"/>
  <c r="BB11" i="16"/>
  <c r="BC11" i="16"/>
  <c r="BE11" i="16"/>
  <c r="BI11" i="16" s="1"/>
  <c r="BK11" i="16" s="1"/>
  <c r="BH11" i="16" s="1"/>
  <c r="BC424" i="16"/>
  <c r="BE424" i="16"/>
  <c r="BI424" i="16" s="1"/>
  <c r="BK424" i="16" s="1"/>
  <c r="BG424" i="16" s="1"/>
  <c r="BB424" i="16"/>
  <c r="BC370" i="16"/>
  <c r="BE370" i="16"/>
  <c r="BI370" i="16" s="1"/>
  <c r="BK370" i="16" s="1"/>
  <c r="BH370" i="16" s="1"/>
  <c r="BB370" i="16"/>
  <c r="BE283" i="16"/>
  <c r="BI283" i="16" s="1"/>
  <c r="BK283" i="16" s="1"/>
  <c r="BG283" i="16" s="1"/>
  <c r="BC283" i="16"/>
  <c r="BB283" i="16"/>
  <c r="BE67" i="16"/>
  <c r="BI67" i="16" s="1"/>
  <c r="BK67" i="16" s="1"/>
  <c r="BH67" i="16" s="1"/>
  <c r="BC67" i="16"/>
  <c r="BB67" i="16"/>
  <c r="BE487" i="16"/>
  <c r="BI487" i="16" s="1"/>
  <c r="BK487" i="16" s="1"/>
  <c r="BC487" i="16"/>
  <c r="BB487" i="16"/>
  <c r="BE190" i="16"/>
  <c r="BI190" i="16" s="1"/>
  <c r="BK190" i="16" s="1"/>
  <c r="BB190" i="16"/>
  <c r="BC190" i="16"/>
  <c r="BC56" i="16"/>
  <c r="BB56" i="16"/>
  <c r="BE56" i="16"/>
  <c r="BI56" i="16" s="1"/>
  <c r="BK56" i="16" s="1"/>
  <c r="BH56" i="16" s="1"/>
  <c r="BB257" i="16"/>
  <c r="BC257" i="16"/>
  <c r="BE257" i="16"/>
  <c r="BI257" i="16" s="1"/>
  <c r="BK257" i="16" s="1"/>
  <c r="BG257" i="16" s="1"/>
  <c r="BE116" i="16"/>
  <c r="BI116" i="16" s="1"/>
  <c r="BK116" i="16" s="1"/>
  <c r="BG116" i="16" s="1"/>
  <c r="BC116" i="16"/>
  <c r="BB116" i="16"/>
  <c r="BE173" i="16"/>
  <c r="BI173" i="16" s="1"/>
  <c r="BK173" i="16" s="1"/>
  <c r="BC173" i="16"/>
  <c r="BB173" i="16"/>
  <c r="BC506" i="16"/>
  <c r="BE506" i="16"/>
  <c r="BI506" i="16" s="1"/>
  <c r="BK506" i="16" s="1"/>
  <c r="BH506" i="16" s="1"/>
  <c r="BB506" i="16"/>
  <c r="BE444" i="16"/>
  <c r="BI444" i="16" s="1"/>
  <c r="BK444" i="16" s="1"/>
  <c r="BG444" i="16" s="1"/>
  <c r="BB444" i="16"/>
  <c r="BC444" i="16"/>
  <c r="BB390" i="16"/>
  <c r="BC390" i="16"/>
  <c r="BE390" i="16"/>
  <c r="BI390" i="16" s="1"/>
  <c r="BK390" i="16" s="1"/>
  <c r="BG390" i="16" s="1"/>
  <c r="BE159" i="16"/>
  <c r="BI159" i="16" s="1"/>
  <c r="BK159" i="16" s="1"/>
  <c r="BC159" i="16"/>
  <c r="BB159" i="16"/>
  <c r="BB9" i="16"/>
  <c r="BC9" i="16"/>
  <c r="BE9" i="16"/>
  <c r="BI9" i="16" s="1"/>
  <c r="BK9" i="16" s="1"/>
  <c r="BC186" i="16"/>
  <c r="BB186" i="16"/>
  <c r="BE186" i="16"/>
  <c r="BI186" i="16" s="1"/>
  <c r="BK186" i="16" s="1"/>
  <c r="BG186" i="16" s="1"/>
  <c r="BB293" i="16"/>
  <c r="BE293" i="16"/>
  <c r="BI293" i="16" s="1"/>
  <c r="BK293" i="16" s="1"/>
  <c r="BG293" i="16" s="1"/>
  <c r="BC293" i="16"/>
  <c r="BC83" i="16"/>
  <c r="BE83" i="16"/>
  <c r="BI83" i="16" s="1"/>
  <c r="BK83" i="16" s="1"/>
  <c r="BH83" i="16" s="1"/>
  <c r="BB83" i="16"/>
  <c r="BB483" i="16"/>
  <c r="BC483" i="16"/>
  <c r="BE483" i="16"/>
  <c r="BI483" i="16" s="1"/>
  <c r="BK483" i="16" s="1"/>
  <c r="BH483" i="16" s="1"/>
  <c r="BE421" i="16"/>
  <c r="BI421" i="16" s="1"/>
  <c r="BK421" i="16" s="1"/>
  <c r="BG421" i="16" s="1"/>
  <c r="BB421" i="16"/>
  <c r="BC421" i="16"/>
  <c r="BC375" i="16"/>
  <c r="BE375" i="16"/>
  <c r="BI375" i="16" s="1"/>
  <c r="BK375" i="16" s="1"/>
  <c r="BH375" i="16" s="1"/>
  <c r="BB375" i="16"/>
  <c r="BB103" i="16"/>
  <c r="BC103" i="16"/>
  <c r="BE103" i="16"/>
  <c r="BI103" i="16" s="1"/>
  <c r="BK103" i="16" s="1"/>
  <c r="BH103" i="16" s="1"/>
  <c r="BC264" i="16"/>
  <c r="BB264" i="16"/>
  <c r="BE264" i="16"/>
  <c r="BI264" i="16" s="1"/>
  <c r="BK264" i="16" s="1"/>
  <c r="BH264" i="16" s="1"/>
  <c r="BC130" i="16"/>
  <c r="BE130" i="16"/>
  <c r="BI130" i="16" s="1"/>
  <c r="BK130" i="16" s="1"/>
  <c r="BG130" i="16" s="1"/>
  <c r="BB130" i="16"/>
  <c r="BE75" i="16"/>
  <c r="BI75" i="16" s="1"/>
  <c r="BK75" i="16" s="1"/>
  <c r="BH75" i="16" s="1"/>
  <c r="BC75" i="16"/>
  <c r="BB75" i="16"/>
  <c r="BE489" i="16"/>
  <c r="BI489" i="16" s="1"/>
  <c r="BK489" i="16" s="1"/>
  <c r="BG489" i="16" s="1"/>
  <c r="BC489" i="16"/>
  <c r="BB489" i="16"/>
  <c r="BB427" i="16"/>
  <c r="BE427" i="16"/>
  <c r="BI427" i="16" s="1"/>
  <c r="BK427" i="16" s="1"/>
  <c r="BH427" i="16" s="1"/>
  <c r="BC427" i="16"/>
  <c r="BE365" i="16"/>
  <c r="BI365" i="16" s="1"/>
  <c r="BK365" i="16" s="1"/>
  <c r="BB365" i="16"/>
  <c r="BC365" i="16"/>
  <c r="BE309" i="16"/>
  <c r="BI309" i="16" s="1"/>
  <c r="BK309" i="16" s="1"/>
  <c r="BG309" i="16" s="1"/>
  <c r="BB309" i="16"/>
  <c r="BC309" i="16"/>
  <c r="BE214" i="16"/>
  <c r="BI214" i="16" s="1"/>
  <c r="BK214" i="16" s="1"/>
  <c r="BC214" i="16"/>
  <c r="BB214" i="16"/>
  <c r="BB80" i="16"/>
  <c r="BC80" i="16"/>
  <c r="BE80" i="16"/>
  <c r="BI80" i="16" s="1"/>
  <c r="BK80" i="16" s="1"/>
  <c r="BB281" i="16"/>
  <c r="BC281" i="16"/>
  <c r="BE281" i="16"/>
  <c r="BI281" i="16" s="1"/>
  <c r="BK281" i="16" s="1"/>
  <c r="BH281" i="16" s="1"/>
  <c r="BC140" i="16"/>
  <c r="BB140" i="16"/>
  <c r="BE140" i="16"/>
  <c r="BI140" i="16" s="1"/>
  <c r="BK140" i="16" s="1"/>
  <c r="BH140" i="16" s="1"/>
  <c r="BE269" i="16"/>
  <c r="BI269" i="16" s="1"/>
  <c r="BK269" i="16" s="1"/>
  <c r="BG269" i="16" s="1"/>
  <c r="BC269" i="16"/>
  <c r="BB269" i="16"/>
  <c r="BE13" i="16"/>
  <c r="BI13" i="16" s="1"/>
  <c r="BK13" i="16" s="1"/>
  <c r="BG13" i="16" s="1"/>
  <c r="BB13" i="16"/>
  <c r="BC13" i="16"/>
  <c r="BE468" i="16"/>
  <c r="BI468" i="16" s="1"/>
  <c r="BK468" i="16" s="1"/>
  <c r="BC468" i="16"/>
  <c r="BB468" i="16"/>
  <c r="BE414" i="16"/>
  <c r="BI414" i="16" s="1"/>
  <c r="BK414" i="16" s="1"/>
  <c r="BB414" i="16"/>
  <c r="BC414" i="16"/>
  <c r="BB94" i="16"/>
  <c r="BC94" i="16"/>
  <c r="BE94" i="16"/>
  <c r="BI94" i="16" s="1"/>
  <c r="BK94" i="16" s="1"/>
  <c r="BB311" i="16"/>
  <c r="BC311" i="16"/>
  <c r="BE311" i="16"/>
  <c r="BI311" i="16" s="1"/>
  <c r="BK311" i="16" s="1"/>
  <c r="BC161" i="16"/>
  <c r="BB161" i="16"/>
  <c r="BE161" i="16"/>
  <c r="BI161" i="16" s="1"/>
  <c r="BK161" i="16" s="1"/>
  <c r="BC20" i="16"/>
  <c r="BE20" i="16"/>
  <c r="BI20" i="16" s="1"/>
  <c r="BK20" i="16" s="1"/>
  <c r="BG20" i="16" s="1"/>
  <c r="BB20" i="16"/>
  <c r="BB464" i="16"/>
  <c r="BC464" i="16"/>
  <c r="BE464" i="16"/>
  <c r="BI464" i="16" s="1"/>
  <c r="BK464" i="16" s="1"/>
  <c r="BG464" i="16" s="1"/>
  <c r="BE410" i="16"/>
  <c r="BI410" i="16" s="1"/>
  <c r="BK410" i="16" s="1"/>
  <c r="BG410" i="16" s="1"/>
  <c r="BC410" i="16"/>
  <c r="BB410" i="16"/>
  <c r="BE347" i="16"/>
  <c r="BI347" i="16" s="1"/>
  <c r="BK347" i="16" s="1"/>
  <c r="BB347" i="16"/>
  <c r="BC347" i="16"/>
  <c r="BE227" i="16"/>
  <c r="BI227" i="16" s="1"/>
  <c r="BK227" i="16" s="1"/>
  <c r="BH227" i="16" s="1"/>
  <c r="BC227" i="16"/>
  <c r="BB227" i="16"/>
  <c r="BE102" i="16"/>
  <c r="BI102" i="16" s="1"/>
  <c r="BK102" i="16" s="1"/>
  <c r="BG102" i="16" s="1"/>
  <c r="BB102" i="16"/>
  <c r="BC102" i="16"/>
  <c r="BE319" i="16"/>
  <c r="BI319" i="16" s="1"/>
  <c r="BK319" i="16" s="1"/>
  <c r="BC319" i="16"/>
  <c r="BB319" i="16"/>
  <c r="BB169" i="16"/>
  <c r="BC169" i="16"/>
  <c r="BE169" i="16"/>
  <c r="BI169" i="16" s="1"/>
  <c r="BK169" i="16" s="1"/>
  <c r="BH169" i="16" s="1"/>
  <c r="BC28" i="16"/>
  <c r="BE28" i="16"/>
  <c r="BI28" i="16" s="1"/>
  <c r="BK28" i="16" s="1"/>
  <c r="BG28" i="16" s="1"/>
  <c r="BB28" i="16"/>
  <c r="BC472" i="16"/>
  <c r="BE472" i="16"/>
  <c r="BI472" i="16" s="1"/>
  <c r="BK472" i="16" s="1"/>
  <c r="BH472" i="16" s="1"/>
  <c r="BB472" i="16"/>
  <c r="BE418" i="16"/>
  <c r="BI418" i="16" s="1"/>
  <c r="BK418" i="16" s="1"/>
  <c r="BC418" i="16"/>
  <c r="BB418" i="16"/>
  <c r="BE356" i="16"/>
  <c r="BI356" i="16" s="1"/>
  <c r="BK356" i="16" s="1"/>
  <c r="BG356" i="16" s="1"/>
  <c r="BC356" i="16"/>
  <c r="BB356" i="16"/>
  <c r="BB259" i="16"/>
  <c r="BE259" i="16"/>
  <c r="BI259" i="16" s="1"/>
  <c r="BK259" i="16" s="1"/>
  <c r="BC259" i="16"/>
  <c r="BE238" i="16"/>
  <c r="BI238" i="16" s="1"/>
  <c r="BK238" i="16" s="1"/>
  <c r="BB238" i="16"/>
  <c r="BC238" i="16"/>
  <c r="BC104" i="16"/>
  <c r="BB104" i="16"/>
  <c r="BE104" i="16"/>
  <c r="BI104" i="16" s="1"/>
  <c r="BK104" i="16" s="1"/>
  <c r="BG104" i="16" s="1"/>
  <c r="BE305" i="16"/>
  <c r="BI305" i="16" s="1"/>
  <c r="BK305" i="16" s="1"/>
  <c r="BH305" i="16" s="1"/>
  <c r="BB305" i="16"/>
  <c r="BC305" i="16"/>
  <c r="BC164" i="16"/>
  <c r="BB164" i="16"/>
  <c r="BE164" i="16"/>
  <c r="BI164" i="16" s="1"/>
  <c r="BK164" i="16" s="1"/>
  <c r="BG164" i="16" s="1"/>
  <c r="BB324" i="16"/>
  <c r="BE324" i="16"/>
  <c r="BI324" i="16" s="1"/>
  <c r="BK324" i="16" s="1"/>
  <c r="BH324" i="16" s="1"/>
  <c r="BC324" i="16"/>
  <c r="BE117" i="16"/>
  <c r="BI117" i="16" s="1"/>
  <c r="BK117" i="16" s="1"/>
  <c r="BG117" i="16" s="1"/>
  <c r="BB117" i="16"/>
  <c r="BC117" i="16"/>
  <c r="BB492" i="16"/>
  <c r="BE492" i="16"/>
  <c r="BI492" i="16" s="1"/>
  <c r="BK492" i="16" s="1"/>
  <c r="BC492" i="16"/>
  <c r="BE438" i="16"/>
  <c r="BI438" i="16" s="1"/>
  <c r="BK438" i="16" s="1"/>
  <c r="BC438" i="16"/>
  <c r="BB438" i="16"/>
  <c r="AC288" i="16"/>
  <c r="AE288" i="16" s="1"/>
  <c r="AC475" i="16"/>
  <c r="AE475" i="16" s="1"/>
  <c r="BE118" i="16"/>
  <c r="BI118" i="16" s="1"/>
  <c r="BK118" i="16" s="1"/>
  <c r="BB118" i="16"/>
  <c r="BC118" i="16"/>
  <c r="BC335" i="16"/>
  <c r="BB335" i="16"/>
  <c r="BE335" i="16"/>
  <c r="BI335" i="16" s="1"/>
  <c r="BK335" i="16" s="1"/>
  <c r="BG335" i="16" s="1"/>
  <c r="BB185" i="16"/>
  <c r="BE185" i="16"/>
  <c r="BI185" i="16" s="1"/>
  <c r="BK185" i="16" s="1"/>
  <c r="BC185" i="16"/>
  <c r="BC44" i="16"/>
  <c r="BE44" i="16"/>
  <c r="BI44" i="16" s="1"/>
  <c r="BK44" i="16" s="1"/>
  <c r="BG44" i="16" s="1"/>
  <c r="BB44" i="16"/>
  <c r="BE488" i="16"/>
  <c r="BI488" i="16" s="1"/>
  <c r="BK488" i="16" s="1"/>
  <c r="BG488" i="16" s="1"/>
  <c r="BB488" i="16"/>
  <c r="BC488" i="16"/>
  <c r="BE434" i="16"/>
  <c r="BI434" i="16" s="1"/>
  <c r="BK434" i="16" s="1"/>
  <c r="BH434" i="16" s="1"/>
  <c r="BC434" i="16"/>
  <c r="BB434" i="16"/>
  <c r="BE372" i="16"/>
  <c r="BI372" i="16" s="1"/>
  <c r="BK372" i="16" s="1"/>
  <c r="BH372" i="16" s="1"/>
  <c r="BB372" i="16"/>
  <c r="BC372" i="16"/>
  <c r="BC307" i="16"/>
  <c r="BB307" i="16"/>
  <c r="BE307" i="16"/>
  <c r="BI307" i="16" s="1"/>
  <c r="BK307" i="16" s="1"/>
  <c r="BH307" i="16" s="1"/>
  <c r="BE254" i="16"/>
  <c r="BI254" i="16" s="1"/>
  <c r="BK254" i="16" s="1"/>
  <c r="BG254" i="16" s="1"/>
  <c r="BB254" i="16"/>
  <c r="BC254" i="16"/>
  <c r="BC120" i="16"/>
  <c r="BB120" i="16"/>
  <c r="BE120" i="16"/>
  <c r="BI120" i="16" s="1"/>
  <c r="BK120" i="16" s="1"/>
  <c r="BE321" i="16"/>
  <c r="BI321" i="16" s="1"/>
  <c r="BK321" i="16" s="1"/>
  <c r="BH321" i="16" s="1"/>
  <c r="BC321" i="16"/>
  <c r="BB321" i="16"/>
  <c r="BC180" i="16"/>
  <c r="BB180" i="16"/>
  <c r="BE180" i="16"/>
  <c r="BI180" i="16" s="1"/>
  <c r="BK180" i="16" s="1"/>
  <c r="BG180" i="16" s="1"/>
  <c r="BC344" i="16"/>
  <c r="BB344" i="16"/>
  <c r="BE344" i="16"/>
  <c r="BI344" i="16" s="1"/>
  <c r="BK344" i="16" s="1"/>
  <c r="BH344" i="16" s="1"/>
  <c r="BE181" i="16"/>
  <c r="BI181" i="16" s="1"/>
  <c r="BK181" i="16" s="1"/>
  <c r="BB181" i="16"/>
  <c r="BC181" i="16"/>
  <c r="BB508" i="16"/>
  <c r="BC508" i="16"/>
  <c r="BE508" i="16"/>
  <c r="BI508" i="16" s="1"/>
  <c r="BK508" i="16" s="1"/>
  <c r="BH508" i="16" s="1"/>
  <c r="BB454" i="16"/>
  <c r="BE454" i="16"/>
  <c r="BI454" i="16" s="1"/>
  <c r="BK454" i="16" s="1"/>
  <c r="BH454" i="16" s="1"/>
  <c r="BC454" i="16"/>
  <c r="BB6" i="16"/>
  <c r="BE6" i="16"/>
  <c r="BI6" i="16" s="1"/>
  <c r="BK6" i="16" s="1"/>
  <c r="BC6" i="16"/>
  <c r="BC223" i="16"/>
  <c r="BE223" i="16"/>
  <c r="BI223" i="16" s="1"/>
  <c r="BK223" i="16" s="1"/>
  <c r="BH223" i="16" s="1"/>
  <c r="BB223" i="16"/>
  <c r="BB73" i="16"/>
  <c r="BE73" i="16"/>
  <c r="BI73" i="16" s="1"/>
  <c r="BK73" i="16" s="1"/>
  <c r="BC73" i="16"/>
  <c r="BB250" i="16"/>
  <c r="BC250" i="16"/>
  <c r="BE250" i="16"/>
  <c r="BI250" i="16" s="1"/>
  <c r="BK250" i="16" s="1"/>
  <c r="BG250" i="16" s="1"/>
  <c r="BC376" i="16"/>
  <c r="BE376" i="16"/>
  <c r="BI376" i="16" s="1"/>
  <c r="BK376" i="16" s="1"/>
  <c r="BG376" i="16" s="1"/>
  <c r="BB376" i="16"/>
  <c r="BC315" i="16"/>
  <c r="BE315" i="16"/>
  <c r="BI315" i="16" s="1"/>
  <c r="BK315" i="16" s="1"/>
  <c r="BG315" i="16" s="1"/>
  <c r="BB315" i="16"/>
  <c r="BE91" i="16"/>
  <c r="BI91" i="16" s="1"/>
  <c r="BK91" i="16" s="1"/>
  <c r="BH91" i="16" s="1"/>
  <c r="BC91" i="16"/>
  <c r="BB91" i="16"/>
  <c r="BE485" i="16"/>
  <c r="BI485" i="16" s="1"/>
  <c r="BK485" i="16" s="1"/>
  <c r="BB485" i="16"/>
  <c r="BC485" i="16"/>
  <c r="BE439" i="16"/>
  <c r="BI439" i="16" s="1"/>
  <c r="BK439" i="16" s="1"/>
  <c r="BB439" i="16"/>
  <c r="BC439" i="16"/>
  <c r="BE167" i="16"/>
  <c r="BI167" i="16" s="1"/>
  <c r="BK167" i="16" s="1"/>
  <c r="BH167" i="16" s="1"/>
  <c r="BB167" i="16"/>
  <c r="BC167" i="16"/>
  <c r="BB17" i="16"/>
  <c r="BC17" i="16"/>
  <c r="BE17" i="16"/>
  <c r="BI17" i="16" s="1"/>
  <c r="BK17" i="16" s="1"/>
  <c r="BG17" i="16" s="1"/>
  <c r="BE194" i="16"/>
  <c r="BI194" i="16" s="1"/>
  <c r="BK194" i="16" s="1"/>
  <c r="BG194" i="16" s="1"/>
  <c r="BC194" i="16"/>
  <c r="BB194" i="16"/>
  <c r="BE310" i="16"/>
  <c r="BI310" i="16" s="1"/>
  <c r="BK310" i="16" s="1"/>
  <c r="BG310" i="16" s="1"/>
  <c r="BB310" i="16"/>
  <c r="BC310" i="16"/>
  <c r="BE115" i="16"/>
  <c r="BI115" i="16" s="1"/>
  <c r="BK115" i="16" s="1"/>
  <c r="BB115" i="16"/>
  <c r="BC115" i="16"/>
  <c r="BE491" i="16"/>
  <c r="BI491" i="16" s="1"/>
  <c r="BK491" i="16" s="1"/>
  <c r="BH491" i="16" s="1"/>
  <c r="BC491" i="16"/>
  <c r="BB491" i="16"/>
  <c r="BE429" i="16"/>
  <c r="BI429" i="16" s="1"/>
  <c r="BK429" i="16" s="1"/>
  <c r="BG429" i="16" s="1"/>
  <c r="BB429" i="16"/>
  <c r="BC429" i="16"/>
  <c r="BB383" i="16"/>
  <c r="BE383" i="16"/>
  <c r="BI383" i="16" s="1"/>
  <c r="BK383" i="16" s="1"/>
  <c r="BC383" i="16"/>
  <c r="AC55" i="16"/>
  <c r="AE55" i="16" s="1"/>
  <c r="BE278" i="16"/>
  <c r="BI278" i="16" s="1"/>
  <c r="BK278" i="16" s="1"/>
  <c r="BH278" i="16" s="1"/>
  <c r="BC278" i="16"/>
  <c r="BB278" i="16"/>
  <c r="BB144" i="16"/>
  <c r="BC144" i="16"/>
  <c r="BE144" i="16"/>
  <c r="BI144" i="16" s="1"/>
  <c r="BK144" i="16" s="1"/>
  <c r="BH144" i="16" s="1"/>
  <c r="BC10" i="16"/>
  <c r="BE10" i="16"/>
  <c r="BI10" i="16" s="1"/>
  <c r="BK10" i="16" s="1"/>
  <c r="BG10" i="16" s="1"/>
  <c r="BB10" i="16"/>
  <c r="BE204" i="16"/>
  <c r="BI204" i="16" s="1"/>
  <c r="BK204" i="16" s="1"/>
  <c r="BH204" i="16" s="1"/>
  <c r="BC204" i="16"/>
  <c r="BB204" i="16"/>
  <c r="BB369" i="16"/>
  <c r="BE369" i="16"/>
  <c r="BI369" i="16" s="1"/>
  <c r="BK369" i="16" s="1"/>
  <c r="BH369" i="16" s="1"/>
  <c r="BC369" i="16"/>
  <c r="BG369" i="16"/>
  <c r="BE277" i="16"/>
  <c r="BI277" i="16" s="1"/>
  <c r="BK277" i="16" s="1"/>
  <c r="BB277" i="16"/>
  <c r="BC277" i="16"/>
  <c r="BE29" i="16"/>
  <c r="BI29" i="16" s="1"/>
  <c r="BK29" i="16" s="1"/>
  <c r="BG29" i="16" s="1"/>
  <c r="BB29" i="16"/>
  <c r="BC29" i="16"/>
  <c r="BC478" i="16"/>
  <c r="BE478" i="16"/>
  <c r="BI478" i="16" s="1"/>
  <c r="BK478" i="16" s="1"/>
  <c r="BB478" i="16"/>
  <c r="BE158" i="16"/>
  <c r="BI158" i="16" s="1"/>
  <c r="BK158" i="16" s="1"/>
  <c r="BG158" i="16" s="1"/>
  <c r="BC158" i="16"/>
  <c r="BB158" i="16"/>
  <c r="BC24" i="16"/>
  <c r="BB24" i="16"/>
  <c r="BE24" i="16"/>
  <c r="BI24" i="16" s="1"/>
  <c r="BK24" i="16" s="1"/>
  <c r="BG24" i="16" s="1"/>
  <c r="BB225" i="16"/>
  <c r="BE225" i="16"/>
  <c r="BI225" i="16" s="1"/>
  <c r="BK225" i="16" s="1"/>
  <c r="BC225" i="16"/>
  <c r="BC84" i="16"/>
  <c r="BB84" i="16"/>
  <c r="BE84" i="16"/>
  <c r="BI84" i="16" s="1"/>
  <c r="BK84" i="16" s="1"/>
  <c r="BH84" i="16" s="1"/>
  <c r="BE45" i="16"/>
  <c r="BI45" i="16" s="1"/>
  <c r="BK45" i="16" s="1"/>
  <c r="BH45" i="16" s="1"/>
  <c r="BC45" i="16"/>
  <c r="BB45" i="16"/>
  <c r="BE474" i="16"/>
  <c r="BI474" i="16" s="1"/>
  <c r="BK474" i="16" s="1"/>
  <c r="BG474" i="16" s="1"/>
  <c r="BB474" i="16"/>
  <c r="BC474" i="16"/>
  <c r="BE412" i="16"/>
  <c r="BI412" i="16" s="1"/>
  <c r="BK412" i="16" s="1"/>
  <c r="BG412" i="16" s="1"/>
  <c r="BC412" i="16"/>
  <c r="BB412" i="16"/>
  <c r="BE358" i="16"/>
  <c r="BI358" i="16" s="1"/>
  <c r="BK358" i="16" s="1"/>
  <c r="BG358" i="16" s="1"/>
  <c r="BC358" i="16"/>
  <c r="BB358" i="16"/>
  <c r="BE166" i="16"/>
  <c r="BI166" i="16" s="1"/>
  <c r="BK166" i="16" s="1"/>
  <c r="BB166" i="16"/>
  <c r="BC166" i="16"/>
  <c r="BB32" i="16"/>
  <c r="BC32" i="16"/>
  <c r="BE32" i="16"/>
  <c r="BI32" i="16" s="1"/>
  <c r="BK32" i="16" s="1"/>
  <c r="BH32" i="16" s="1"/>
  <c r="BC233" i="16"/>
  <c r="BE233" i="16"/>
  <c r="BI233" i="16" s="1"/>
  <c r="BK233" i="16" s="1"/>
  <c r="BH233" i="16" s="1"/>
  <c r="BB233" i="16"/>
  <c r="BC92" i="16"/>
  <c r="BB92" i="16"/>
  <c r="BE92" i="16"/>
  <c r="BI92" i="16" s="1"/>
  <c r="BK92" i="16" s="1"/>
  <c r="BG92" i="16" s="1"/>
  <c r="BE77" i="16"/>
  <c r="BI77" i="16" s="1"/>
  <c r="BK77" i="16" s="1"/>
  <c r="BG77" i="16" s="1"/>
  <c r="BC77" i="16"/>
  <c r="BB77" i="16"/>
  <c r="BE482" i="16"/>
  <c r="BI482" i="16" s="1"/>
  <c r="BK482" i="16" s="1"/>
  <c r="BC482" i="16"/>
  <c r="BB482" i="16"/>
  <c r="BC420" i="16"/>
  <c r="BE420" i="16"/>
  <c r="BI420" i="16" s="1"/>
  <c r="BK420" i="16" s="1"/>
  <c r="BG420" i="16" s="1"/>
  <c r="BB420" i="16"/>
  <c r="BE366" i="16"/>
  <c r="BI366" i="16" s="1"/>
  <c r="BK366" i="16" s="1"/>
  <c r="BC366" i="16"/>
  <c r="BB366" i="16"/>
  <c r="AC455" i="16"/>
  <c r="AE455" i="16" s="1"/>
  <c r="AC500" i="16"/>
  <c r="AE500" i="16" s="1"/>
  <c r="BB7" i="16"/>
  <c r="BE7" i="16"/>
  <c r="BI7" i="16" s="1"/>
  <c r="BK7" i="16" s="1"/>
  <c r="BG7" i="16" s="1"/>
  <c r="BC7" i="16"/>
  <c r="BB168" i="16"/>
  <c r="BE168" i="16"/>
  <c r="BI168" i="16" s="1"/>
  <c r="BK168" i="16" s="1"/>
  <c r="BG168" i="16" s="1"/>
  <c r="BC168" i="16"/>
  <c r="BE34" i="16"/>
  <c r="BI34" i="16" s="1"/>
  <c r="BK34" i="16" s="1"/>
  <c r="BC34" i="16"/>
  <c r="BB34" i="16"/>
  <c r="BB228" i="16"/>
  <c r="BC228" i="16"/>
  <c r="BE228" i="16"/>
  <c r="BI228" i="16" s="1"/>
  <c r="BK228" i="16" s="1"/>
  <c r="BH228" i="16" s="1"/>
  <c r="BE393" i="16"/>
  <c r="BI393" i="16" s="1"/>
  <c r="BK393" i="16" s="1"/>
  <c r="BH393" i="16" s="1"/>
  <c r="BC393" i="16"/>
  <c r="BB393" i="16"/>
  <c r="BE326" i="16"/>
  <c r="BI326" i="16" s="1"/>
  <c r="BK326" i="16" s="1"/>
  <c r="BB326" i="16"/>
  <c r="BC326" i="16"/>
  <c r="BB125" i="16"/>
  <c r="BE125" i="16"/>
  <c r="BI125" i="16" s="1"/>
  <c r="BK125" i="16" s="1"/>
  <c r="BH125" i="16" s="1"/>
  <c r="BC125" i="16"/>
  <c r="BE502" i="16"/>
  <c r="BI502" i="16" s="1"/>
  <c r="BK502" i="16" s="1"/>
  <c r="BH502" i="16" s="1"/>
  <c r="BB502" i="16"/>
  <c r="BC502" i="16"/>
  <c r="AC341" i="16"/>
  <c r="AE341" i="16" s="1"/>
  <c r="AC252" i="16"/>
  <c r="AE252" i="16" s="1"/>
  <c r="AC382" i="16"/>
  <c r="AE382" i="16" s="1"/>
  <c r="AC510" i="16"/>
  <c r="AE510" i="16" s="1"/>
  <c r="AC139" i="16"/>
  <c r="AE139" i="16" s="1"/>
  <c r="AC138" i="16"/>
  <c r="AE138" i="16" s="1"/>
  <c r="AC349" i="16"/>
  <c r="AE349" i="16" s="1"/>
  <c r="AC337" i="16"/>
  <c r="AE337" i="16" s="1"/>
  <c r="AC152" i="16"/>
  <c r="AE152" i="16" s="1"/>
  <c r="AC347" i="16"/>
  <c r="AE347" i="16" s="1"/>
  <c r="AC430" i="16"/>
  <c r="AE430" i="16" s="1"/>
  <c r="AC219" i="16"/>
  <c r="AE219" i="16" s="1"/>
  <c r="AC233" i="16"/>
  <c r="AE233" i="16" s="1"/>
  <c r="AC236" i="16"/>
  <c r="AE236" i="16" s="1"/>
  <c r="AC360" i="16"/>
  <c r="AE360" i="16" s="1"/>
  <c r="AC115" i="16"/>
  <c r="AE115" i="16" s="1"/>
  <c r="AC30" i="16"/>
  <c r="AE30" i="16" s="1"/>
  <c r="BE246" i="16"/>
  <c r="BI246" i="16" s="1"/>
  <c r="BK246" i="16" s="1"/>
  <c r="BB246" i="16"/>
  <c r="BC246" i="16"/>
  <c r="BC182" i="16"/>
  <c r="BE182" i="16"/>
  <c r="BI182" i="16" s="1"/>
  <c r="BK182" i="16" s="1"/>
  <c r="BH182" i="16" s="1"/>
  <c r="BB182" i="16"/>
  <c r="BE48" i="16"/>
  <c r="BI48" i="16" s="1"/>
  <c r="BK48" i="16" s="1"/>
  <c r="BH48" i="16" s="1"/>
  <c r="BC48" i="16"/>
  <c r="BB48" i="16"/>
  <c r="BC249" i="16"/>
  <c r="BE249" i="16"/>
  <c r="BI249" i="16" s="1"/>
  <c r="BK249" i="16" s="1"/>
  <c r="BG249" i="16" s="1"/>
  <c r="BB249" i="16"/>
  <c r="BC108" i="16"/>
  <c r="BE108" i="16"/>
  <c r="BI108" i="16" s="1"/>
  <c r="BK108" i="16" s="1"/>
  <c r="BG108" i="16" s="1"/>
  <c r="BB108" i="16"/>
  <c r="BE141" i="16"/>
  <c r="BI141" i="16" s="1"/>
  <c r="BK141" i="16" s="1"/>
  <c r="BC141" i="16"/>
  <c r="BB141" i="16"/>
  <c r="BE498" i="16"/>
  <c r="BI498" i="16" s="1"/>
  <c r="BK498" i="16" s="1"/>
  <c r="BH498" i="16" s="1"/>
  <c r="BC498" i="16"/>
  <c r="BB498" i="16"/>
  <c r="BB436" i="16"/>
  <c r="BE436" i="16"/>
  <c r="BI436" i="16" s="1"/>
  <c r="BK436" i="16" s="1"/>
  <c r="BG436" i="16" s="1"/>
  <c r="BC436" i="16"/>
  <c r="BE382" i="16"/>
  <c r="BI382" i="16" s="1"/>
  <c r="BK382" i="16" s="1"/>
  <c r="BB382" i="16"/>
  <c r="BC382" i="16"/>
  <c r="AC80" i="16"/>
  <c r="AE80" i="16" s="1"/>
  <c r="AC272" i="16"/>
  <c r="AE272" i="16" s="1"/>
  <c r="AC399" i="16"/>
  <c r="AE399" i="16" s="1"/>
  <c r="AC8" i="16"/>
  <c r="AE8" i="16" s="1"/>
  <c r="AC82" i="16"/>
  <c r="AE82" i="16" s="1"/>
  <c r="BE23" i="16"/>
  <c r="BI23" i="16" s="1"/>
  <c r="BK23" i="16" s="1"/>
  <c r="BH23" i="16" s="1"/>
  <c r="BB23" i="16"/>
  <c r="BC23" i="16"/>
  <c r="BC184" i="16"/>
  <c r="BB184" i="16"/>
  <c r="BE184" i="16"/>
  <c r="BI184" i="16" s="1"/>
  <c r="BK184" i="16" s="1"/>
  <c r="BH184" i="16" s="1"/>
  <c r="BE50" i="16"/>
  <c r="BI50" i="16" s="1"/>
  <c r="BK50" i="16" s="1"/>
  <c r="BH50" i="16" s="1"/>
  <c r="BB50" i="16"/>
  <c r="BC50" i="16"/>
  <c r="BC244" i="16"/>
  <c r="BE244" i="16"/>
  <c r="BI244" i="16" s="1"/>
  <c r="BK244" i="16" s="1"/>
  <c r="BH244" i="16" s="1"/>
  <c r="BB244" i="16"/>
  <c r="BE409" i="16"/>
  <c r="BI409" i="16" s="1"/>
  <c r="BK409" i="16" s="1"/>
  <c r="BC409" i="16"/>
  <c r="BB409" i="16"/>
  <c r="BE346" i="16"/>
  <c r="BI346" i="16" s="1"/>
  <c r="BK346" i="16" s="1"/>
  <c r="BH346" i="16" s="1"/>
  <c r="BC346" i="16"/>
  <c r="BB346" i="16"/>
  <c r="BE189" i="16"/>
  <c r="BI189" i="16" s="1"/>
  <c r="BK189" i="16" s="1"/>
  <c r="BG189" i="16" s="1"/>
  <c r="BB189" i="16"/>
  <c r="BC189" i="16"/>
  <c r="BE518" i="16"/>
  <c r="BI518" i="16" s="1"/>
  <c r="BK518" i="16" s="1"/>
  <c r="BC518" i="16"/>
  <c r="BB518" i="16"/>
  <c r="AC267" i="16"/>
  <c r="AE267" i="16" s="1"/>
  <c r="AC283" i="16"/>
  <c r="AE283" i="16" s="1"/>
  <c r="AC200" i="16"/>
  <c r="AE200" i="16" s="1"/>
  <c r="AC452" i="16"/>
  <c r="AE452" i="16" s="1"/>
  <c r="AC422" i="16"/>
  <c r="AE422" i="16" s="1"/>
  <c r="BB70" i="16"/>
  <c r="BC70" i="16"/>
  <c r="BE70" i="16"/>
  <c r="BI70" i="16" s="1"/>
  <c r="BK70" i="16" s="1"/>
  <c r="BG70" i="16" s="1"/>
  <c r="BE287" i="16"/>
  <c r="BI287" i="16" s="1"/>
  <c r="BK287" i="16" s="1"/>
  <c r="BB287" i="16"/>
  <c r="BC287" i="16"/>
  <c r="BC137" i="16"/>
  <c r="BE137" i="16"/>
  <c r="BI137" i="16" s="1"/>
  <c r="BK137" i="16" s="1"/>
  <c r="BH137" i="16" s="1"/>
  <c r="BB137" i="16"/>
  <c r="BE27" i="16"/>
  <c r="BI27" i="16" s="1"/>
  <c r="BK27" i="16" s="1"/>
  <c r="BH27" i="16" s="1"/>
  <c r="BC27" i="16"/>
  <c r="BB27" i="16"/>
  <c r="BC440" i="16"/>
  <c r="BB440" i="16"/>
  <c r="BE440" i="16"/>
  <c r="BI440" i="16" s="1"/>
  <c r="BK440" i="16" s="1"/>
  <c r="BG440" i="16" s="1"/>
  <c r="BE386" i="16"/>
  <c r="BI386" i="16" s="1"/>
  <c r="BK386" i="16" s="1"/>
  <c r="BG386" i="16" s="1"/>
  <c r="BB386" i="16"/>
  <c r="BC386" i="16"/>
  <c r="BE317" i="16"/>
  <c r="BI317" i="16" s="1"/>
  <c r="BK317" i="16" s="1"/>
  <c r="BH317" i="16" s="1"/>
  <c r="BB317" i="16"/>
  <c r="BC317" i="16"/>
  <c r="BE131" i="16"/>
  <c r="BI131" i="16" s="1"/>
  <c r="BK131" i="16" s="1"/>
  <c r="BH131" i="16" s="1"/>
  <c r="BB131" i="16"/>
  <c r="BC131" i="16"/>
  <c r="BE503" i="16"/>
  <c r="BI503" i="16" s="1"/>
  <c r="BK503" i="16" s="1"/>
  <c r="BB503" i="16"/>
  <c r="BC503" i="16"/>
  <c r="AC325" i="16"/>
  <c r="AE325" i="16" s="1"/>
  <c r="AC494" i="16"/>
  <c r="AE494" i="16" s="1"/>
  <c r="AC346" i="16"/>
  <c r="AE346" i="16" s="1"/>
  <c r="AC143" i="16"/>
  <c r="AE143" i="16" s="1"/>
  <c r="AC75" i="16"/>
  <c r="AE75" i="16" s="1"/>
  <c r="AC197" i="16"/>
  <c r="AE197" i="16" s="1"/>
  <c r="BE14" i="16"/>
  <c r="BI14" i="16" s="1"/>
  <c r="BK14" i="16" s="1"/>
  <c r="BC14" i="16"/>
  <c r="BB14" i="16"/>
  <c r="BE231" i="16"/>
  <c r="BI231" i="16" s="1"/>
  <c r="BK231" i="16" s="1"/>
  <c r="BG231" i="16" s="1"/>
  <c r="BC231" i="16"/>
  <c r="BB231" i="16"/>
  <c r="BB81" i="16"/>
  <c r="BC81" i="16"/>
  <c r="BE81" i="16"/>
  <c r="BI81" i="16" s="1"/>
  <c r="BK81" i="16" s="1"/>
  <c r="BG81" i="16" s="1"/>
  <c r="BE258" i="16"/>
  <c r="BI258" i="16" s="1"/>
  <c r="BK258" i="16" s="1"/>
  <c r="BG258" i="16" s="1"/>
  <c r="BC258" i="16"/>
  <c r="BB258" i="16"/>
  <c r="BC384" i="16"/>
  <c r="BE384" i="16"/>
  <c r="BI384" i="16" s="1"/>
  <c r="BK384" i="16" s="1"/>
  <c r="BB384" i="16"/>
  <c r="BE325" i="16"/>
  <c r="BI325" i="16" s="1"/>
  <c r="BK325" i="16" s="1"/>
  <c r="BB325" i="16"/>
  <c r="BC325" i="16"/>
  <c r="BE123" i="16"/>
  <c r="BI123" i="16" s="1"/>
  <c r="BK123" i="16" s="1"/>
  <c r="BH123" i="16" s="1"/>
  <c r="BB123" i="16"/>
  <c r="BC123" i="16"/>
  <c r="BE493" i="16"/>
  <c r="BI493" i="16" s="1"/>
  <c r="BK493" i="16" s="1"/>
  <c r="BH493" i="16" s="1"/>
  <c r="BB493" i="16"/>
  <c r="BC493" i="16"/>
  <c r="BE447" i="16"/>
  <c r="BI447" i="16" s="1"/>
  <c r="BK447" i="16" s="1"/>
  <c r="BB447" i="16"/>
  <c r="BC447" i="16"/>
  <c r="AC76" i="16"/>
  <c r="AE76" i="16" s="1"/>
  <c r="AC384" i="16"/>
  <c r="AE384" i="16" s="1"/>
  <c r="BC47" i="16"/>
  <c r="BB47" i="16"/>
  <c r="BE47" i="16"/>
  <c r="BI47" i="16" s="1"/>
  <c r="BK47" i="16" s="1"/>
  <c r="BG47" i="16" s="1"/>
  <c r="BB208" i="16"/>
  <c r="BC208" i="16"/>
  <c r="BE208" i="16"/>
  <c r="BI208" i="16" s="1"/>
  <c r="BK208" i="16" s="1"/>
  <c r="BB74" i="16"/>
  <c r="BC74" i="16"/>
  <c r="BE74" i="16"/>
  <c r="BI74" i="16" s="1"/>
  <c r="BK74" i="16" s="1"/>
  <c r="BG74" i="16" s="1"/>
  <c r="BC268" i="16"/>
  <c r="BE268" i="16"/>
  <c r="BI268" i="16" s="1"/>
  <c r="BK268" i="16" s="1"/>
  <c r="BG268" i="16" s="1"/>
  <c r="BB268" i="16"/>
  <c r="BB433" i="16"/>
  <c r="BC433" i="16"/>
  <c r="BE433" i="16"/>
  <c r="BI433" i="16" s="1"/>
  <c r="BK433" i="16" s="1"/>
  <c r="BG433" i="16" s="1"/>
  <c r="BE371" i="16"/>
  <c r="BI371" i="16" s="1"/>
  <c r="BK371" i="16" s="1"/>
  <c r="BH371" i="16" s="1"/>
  <c r="BC371" i="16"/>
  <c r="BB371" i="16"/>
  <c r="BE285" i="16"/>
  <c r="BI285" i="16" s="1"/>
  <c r="BK285" i="16" s="1"/>
  <c r="BB285" i="16"/>
  <c r="BC285" i="16"/>
  <c r="BE101" i="16"/>
  <c r="BI101" i="16" s="1"/>
  <c r="BK101" i="16" s="1"/>
  <c r="BG101" i="16" s="1"/>
  <c r="BB101" i="16"/>
  <c r="BC101" i="16"/>
  <c r="AC479" i="16"/>
  <c r="AE479" i="16" s="1"/>
  <c r="AC365" i="16"/>
  <c r="AE365" i="16" s="1"/>
  <c r="AC149" i="16"/>
  <c r="AE149" i="16" s="1"/>
  <c r="AC46" i="16"/>
  <c r="AE46" i="16" s="1"/>
  <c r="BC222" i="16"/>
  <c r="BB222" i="16"/>
  <c r="BE222" i="16"/>
  <c r="BI222" i="16" s="1"/>
  <c r="BK222" i="16" s="1"/>
  <c r="BC88" i="16"/>
  <c r="BB88" i="16"/>
  <c r="BE88" i="16"/>
  <c r="BI88" i="16" s="1"/>
  <c r="BK88" i="16" s="1"/>
  <c r="BG88" i="16" s="1"/>
  <c r="BC289" i="16"/>
  <c r="BB289" i="16"/>
  <c r="BE289" i="16"/>
  <c r="BI289" i="16" s="1"/>
  <c r="BK289" i="16" s="1"/>
  <c r="BH289" i="16" s="1"/>
  <c r="BB148" i="16"/>
  <c r="BC148" i="16"/>
  <c r="BE148" i="16"/>
  <c r="BI148" i="16" s="1"/>
  <c r="BK148" i="16" s="1"/>
  <c r="BG148" i="16" s="1"/>
  <c r="BB298" i="16"/>
  <c r="BE298" i="16"/>
  <c r="BI298" i="16" s="1"/>
  <c r="BK298" i="16" s="1"/>
  <c r="BH298" i="16" s="1"/>
  <c r="BC298" i="16"/>
  <c r="BE53" i="16"/>
  <c r="BI53" i="16" s="1"/>
  <c r="BK53" i="16" s="1"/>
  <c r="BG53" i="16" s="1"/>
  <c r="BB53" i="16"/>
  <c r="BC53" i="16"/>
  <c r="BC476" i="16"/>
  <c r="BE476" i="16"/>
  <c r="BI476" i="16" s="1"/>
  <c r="BK476" i="16" s="1"/>
  <c r="BH476" i="16" s="1"/>
  <c r="BB476" i="16"/>
  <c r="BE422" i="16"/>
  <c r="BI422" i="16" s="1"/>
  <c r="BK422" i="16" s="1"/>
  <c r="BB422" i="16"/>
  <c r="BC422" i="16"/>
  <c r="BE230" i="16"/>
  <c r="BI230" i="16" s="1"/>
  <c r="BK230" i="16" s="1"/>
  <c r="BB230" i="16"/>
  <c r="BC230" i="16"/>
  <c r="BB96" i="16"/>
  <c r="BC96" i="16"/>
  <c r="BE96" i="16"/>
  <c r="BI96" i="16" s="1"/>
  <c r="BK96" i="16" s="1"/>
  <c r="BG96" i="16" s="1"/>
  <c r="BC297" i="16"/>
  <c r="BB297" i="16"/>
  <c r="BE297" i="16"/>
  <c r="BI297" i="16" s="1"/>
  <c r="BK297" i="16" s="1"/>
  <c r="BG297" i="16" s="1"/>
  <c r="BE156" i="16"/>
  <c r="BI156" i="16" s="1"/>
  <c r="BK156" i="16" s="1"/>
  <c r="BH156" i="16" s="1"/>
  <c r="BB156" i="16"/>
  <c r="BC156" i="16"/>
  <c r="BB314" i="16"/>
  <c r="BE314" i="16"/>
  <c r="BI314" i="16" s="1"/>
  <c r="BK314" i="16" s="1"/>
  <c r="BH314" i="16" s="1"/>
  <c r="BC314" i="16"/>
  <c r="BB85" i="16"/>
  <c r="BE85" i="16"/>
  <c r="BI85" i="16" s="1"/>
  <c r="BK85" i="16" s="1"/>
  <c r="BG85" i="16" s="1"/>
  <c r="BC85" i="16"/>
  <c r="BE484" i="16"/>
  <c r="BI484" i="16" s="1"/>
  <c r="BK484" i="16" s="1"/>
  <c r="BB484" i="16"/>
  <c r="BC484" i="16"/>
  <c r="BE430" i="16"/>
  <c r="BI430" i="16" s="1"/>
  <c r="BK430" i="16" s="1"/>
  <c r="BC430" i="16"/>
  <c r="BB430" i="16"/>
  <c r="AC318" i="16"/>
  <c r="AE318" i="16" s="1"/>
  <c r="AC423" i="16"/>
  <c r="AE423" i="16" s="1"/>
  <c r="AC364" i="16"/>
  <c r="AE364" i="16" s="1"/>
  <c r="AC400" i="16"/>
  <c r="AE400" i="16" s="1"/>
  <c r="AC386" i="16"/>
  <c r="AE386" i="16" s="1"/>
  <c r="BB71" i="16"/>
  <c r="BC71" i="16"/>
  <c r="BE71" i="16"/>
  <c r="BI71" i="16" s="1"/>
  <c r="BK71" i="16" s="1"/>
  <c r="BG71" i="16" s="1"/>
  <c r="BE232" i="16"/>
  <c r="BI232" i="16" s="1"/>
  <c r="BK232" i="16" s="1"/>
  <c r="BG232" i="16" s="1"/>
  <c r="BC232" i="16"/>
  <c r="BB232" i="16"/>
  <c r="BE98" i="16"/>
  <c r="BI98" i="16" s="1"/>
  <c r="BK98" i="16" s="1"/>
  <c r="BB98" i="16"/>
  <c r="BC98" i="16"/>
  <c r="BC292" i="16"/>
  <c r="BE292" i="16"/>
  <c r="BI292" i="16" s="1"/>
  <c r="BK292" i="16" s="1"/>
  <c r="BG292" i="16" s="1"/>
  <c r="BB292" i="16"/>
  <c r="BC457" i="16"/>
  <c r="BE457" i="16"/>
  <c r="BI457" i="16" s="1"/>
  <c r="BK457" i="16" s="1"/>
  <c r="BB457" i="16"/>
  <c r="BC395" i="16"/>
  <c r="BB395" i="16"/>
  <c r="BE395" i="16"/>
  <c r="BI395" i="16" s="1"/>
  <c r="BK395" i="16" s="1"/>
  <c r="BE330" i="16"/>
  <c r="BI330" i="16" s="1"/>
  <c r="BK330" i="16" s="1"/>
  <c r="BG330" i="16" s="1"/>
  <c r="BC330" i="16"/>
  <c r="BB330" i="16"/>
  <c r="BE197" i="16"/>
  <c r="BI197" i="16" s="1"/>
  <c r="BK197" i="16" s="1"/>
  <c r="BC197" i="16"/>
  <c r="BB197" i="16"/>
  <c r="AC264" i="16"/>
  <c r="AE264" i="16" s="1"/>
  <c r="AC121" i="16"/>
  <c r="AE121" i="16" s="1"/>
  <c r="AC509" i="16"/>
  <c r="AE509" i="16" s="1"/>
  <c r="AC85" i="16"/>
  <c r="AE85" i="16" s="1"/>
  <c r="AC433" i="16"/>
  <c r="AE433" i="16" s="1"/>
  <c r="AC428" i="16"/>
  <c r="AE428" i="16" s="1"/>
  <c r="AC10" i="16"/>
  <c r="AE10" i="16" s="1"/>
  <c r="AC223" i="16"/>
  <c r="AE223" i="16" s="1"/>
  <c r="AC172" i="16"/>
  <c r="AE172" i="16" s="1"/>
  <c r="AC25" i="16"/>
  <c r="AE25" i="16" s="1"/>
  <c r="AC72" i="16"/>
  <c r="AE72" i="16" s="1"/>
  <c r="AC310" i="16"/>
  <c r="AE310" i="16" s="1"/>
  <c r="AC504" i="16"/>
  <c r="AE504" i="16" s="1"/>
  <c r="AC322" i="16"/>
  <c r="AE322" i="16" s="1"/>
  <c r="AC112" i="16"/>
  <c r="AE112" i="16" s="1"/>
  <c r="AC357" i="16"/>
  <c r="AE357" i="16" s="1"/>
  <c r="AC171" i="16"/>
  <c r="AE171" i="16" s="1"/>
  <c r="AC345" i="16"/>
  <c r="AE345" i="16" s="1"/>
  <c r="BC112" i="16"/>
  <c r="BB112" i="16"/>
  <c r="BE112" i="16"/>
  <c r="BI112" i="16" s="1"/>
  <c r="BK112" i="16" s="1"/>
  <c r="BH112" i="16" s="1"/>
  <c r="BB313" i="16"/>
  <c r="BC313" i="16"/>
  <c r="BE313" i="16"/>
  <c r="BI313" i="16" s="1"/>
  <c r="BK313" i="16" s="1"/>
  <c r="BC172" i="16"/>
  <c r="BB172" i="16"/>
  <c r="BE172" i="16"/>
  <c r="BI172" i="16" s="1"/>
  <c r="BK172" i="16" s="1"/>
  <c r="BG172" i="16" s="1"/>
  <c r="BC334" i="16"/>
  <c r="BE334" i="16"/>
  <c r="BI334" i="16" s="1"/>
  <c r="BK334" i="16" s="1"/>
  <c r="BB334" i="16"/>
  <c r="BE149" i="16"/>
  <c r="BI149" i="16" s="1"/>
  <c r="BK149" i="16" s="1"/>
  <c r="BB149" i="16"/>
  <c r="BC149" i="16"/>
  <c r="BC500" i="16"/>
  <c r="BE500" i="16"/>
  <c r="BI500" i="16" s="1"/>
  <c r="BK500" i="16" s="1"/>
  <c r="BH500" i="16" s="1"/>
  <c r="BB500" i="16"/>
  <c r="BE446" i="16"/>
  <c r="BI446" i="16" s="1"/>
  <c r="BK446" i="16" s="1"/>
  <c r="BB446" i="16"/>
  <c r="BC446" i="16"/>
  <c r="AC328" i="16"/>
  <c r="AE328" i="16" s="1"/>
  <c r="AC451" i="16"/>
  <c r="AE451" i="16" s="1"/>
  <c r="AC69" i="16"/>
  <c r="AE69" i="16" s="1"/>
  <c r="AC154" i="16"/>
  <c r="AE154" i="16" s="1"/>
  <c r="AC240" i="16"/>
  <c r="AE240" i="16" s="1"/>
  <c r="BC87" i="16"/>
  <c r="BE87" i="16"/>
  <c r="BI87" i="16" s="1"/>
  <c r="BK87" i="16" s="1"/>
  <c r="BB87" i="16"/>
  <c r="BC248" i="16"/>
  <c r="BE248" i="16"/>
  <c r="BI248" i="16" s="1"/>
  <c r="BK248" i="16" s="1"/>
  <c r="BH248" i="16" s="1"/>
  <c r="BB248" i="16"/>
  <c r="BE114" i="16"/>
  <c r="BI114" i="16" s="1"/>
  <c r="BK114" i="16" s="1"/>
  <c r="BH114" i="16" s="1"/>
  <c r="BB114" i="16"/>
  <c r="BC114" i="16"/>
  <c r="BC308" i="16"/>
  <c r="BE308" i="16"/>
  <c r="BI308" i="16" s="1"/>
  <c r="BK308" i="16" s="1"/>
  <c r="BH308" i="16" s="1"/>
  <c r="BB308" i="16"/>
  <c r="BB473" i="16"/>
  <c r="BC473" i="16"/>
  <c r="BE473" i="16"/>
  <c r="BI473" i="16" s="1"/>
  <c r="BK473" i="16" s="1"/>
  <c r="BH473" i="16" s="1"/>
  <c r="BC411" i="16"/>
  <c r="BE411" i="16"/>
  <c r="BI411" i="16" s="1"/>
  <c r="BK411" i="16" s="1"/>
  <c r="BH411" i="16" s="1"/>
  <c r="BB411" i="16"/>
  <c r="BC348" i="16"/>
  <c r="BE348" i="16"/>
  <c r="BI348" i="16" s="1"/>
  <c r="BK348" i="16" s="1"/>
  <c r="BG348" i="16" s="1"/>
  <c r="BB348" i="16"/>
  <c r="BE261" i="16"/>
  <c r="BI261" i="16" s="1"/>
  <c r="BK261" i="16" s="1"/>
  <c r="BH261" i="16" s="1"/>
  <c r="BB261" i="16"/>
  <c r="BC261" i="16"/>
  <c r="AC180" i="16"/>
  <c r="AE180" i="16" s="1"/>
  <c r="AC474" i="16"/>
  <c r="AE474" i="16" s="1"/>
  <c r="AC507" i="16"/>
  <c r="AE507" i="16" s="1"/>
  <c r="AC446" i="16"/>
  <c r="AE446" i="16" s="1"/>
  <c r="AC515" i="16"/>
  <c r="AE515" i="16" s="1"/>
  <c r="AC302" i="16"/>
  <c r="AE302" i="16" s="1"/>
  <c r="AC336" i="16"/>
  <c r="AE336" i="16" s="1"/>
  <c r="BE134" i="16"/>
  <c r="BI134" i="16" s="1"/>
  <c r="BK134" i="16" s="1"/>
  <c r="BH134" i="16" s="1"/>
  <c r="BC134" i="16"/>
  <c r="BB134" i="16"/>
  <c r="BC351" i="16"/>
  <c r="BE351" i="16"/>
  <c r="BI351" i="16" s="1"/>
  <c r="BK351" i="16" s="1"/>
  <c r="BB351" i="16"/>
  <c r="BC201" i="16"/>
  <c r="BE201" i="16"/>
  <c r="BI201" i="16" s="1"/>
  <c r="BK201" i="16" s="1"/>
  <c r="BG201" i="16" s="1"/>
  <c r="BB201" i="16"/>
  <c r="BE60" i="16"/>
  <c r="BI60" i="16" s="1"/>
  <c r="BK60" i="16" s="1"/>
  <c r="BH60" i="16" s="1"/>
  <c r="BB60" i="16"/>
  <c r="BC60" i="16"/>
  <c r="BC504" i="16"/>
  <c r="BE504" i="16"/>
  <c r="BI504" i="16" s="1"/>
  <c r="BK504" i="16" s="1"/>
  <c r="BG504" i="16" s="1"/>
  <c r="BB504" i="16"/>
  <c r="BE450" i="16"/>
  <c r="BI450" i="16" s="1"/>
  <c r="BK450" i="16" s="1"/>
  <c r="BC450" i="16"/>
  <c r="BB450" i="16"/>
  <c r="BB388" i="16"/>
  <c r="BC388" i="16"/>
  <c r="BE388" i="16"/>
  <c r="BI388" i="16" s="1"/>
  <c r="BK388" i="16" s="1"/>
  <c r="BG388" i="16" s="1"/>
  <c r="BE331" i="16"/>
  <c r="BI331" i="16" s="1"/>
  <c r="BK331" i="16" s="1"/>
  <c r="BH331" i="16" s="1"/>
  <c r="BB331" i="16"/>
  <c r="BC331" i="16"/>
  <c r="AC52" i="16"/>
  <c r="AE52" i="16" s="1"/>
  <c r="AC374" i="16"/>
  <c r="AE374" i="16" s="1"/>
  <c r="AC297" i="16"/>
  <c r="AE297" i="16" s="1"/>
  <c r="BC78" i="16"/>
  <c r="BE78" i="16"/>
  <c r="BI78" i="16" s="1"/>
  <c r="BK78" i="16" s="1"/>
  <c r="BB78" i="16"/>
  <c r="BC295" i="16"/>
  <c r="BB295" i="16"/>
  <c r="BE295" i="16"/>
  <c r="BI295" i="16" s="1"/>
  <c r="BK295" i="16" s="1"/>
  <c r="BG295" i="16" s="1"/>
  <c r="BB145" i="16"/>
  <c r="BC145" i="16"/>
  <c r="BE145" i="16"/>
  <c r="BI145" i="16" s="1"/>
  <c r="BK145" i="16" s="1"/>
  <c r="BG145" i="16" s="1"/>
  <c r="BC4" i="16"/>
  <c r="BE4" i="16"/>
  <c r="BI4" i="16" s="1"/>
  <c r="BK4" i="16" s="1"/>
  <c r="BG4" i="16" s="1"/>
  <c r="BB4" i="16"/>
  <c r="BB448" i="16"/>
  <c r="BE448" i="16"/>
  <c r="BI448" i="16" s="1"/>
  <c r="BK448" i="16" s="1"/>
  <c r="BH448" i="16" s="1"/>
  <c r="BC448" i="16"/>
  <c r="BE394" i="16"/>
  <c r="BI394" i="16" s="1"/>
  <c r="BK394" i="16" s="1"/>
  <c r="BH394" i="16" s="1"/>
  <c r="BC394" i="16"/>
  <c r="BB394" i="16"/>
  <c r="BC328" i="16"/>
  <c r="BB328" i="16"/>
  <c r="BE328" i="16"/>
  <c r="BI328" i="16" s="1"/>
  <c r="BK328" i="16" s="1"/>
  <c r="BH328" i="16" s="1"/>
  <c r="BC163" i="16"/>
  <c r="BE163" i="16"/>
  <c r="BI163" i="16" s="1"/>
  <c r="BK163" i="16" s="1"/>
  <c r="BH163" i="16" s="1"/>
  <c r="BB163" i="16"/>
  <c r="BE511" i="16"/>
  <c r="BI511" i="16" s="1"/>
  <c r="BK511" i="16" s="1"/>
  <c r="BG511" i="16" s="1"/>
  <c r="BB511" i="16"/>
  <c r="BC511" i="16"/>
  <c r="AC199" i="16"/>
  <c r="AE199" i="16" s="1"/>
  <c r="AC209" i="16"/>
  <c r="AE209" i="16" s="1"/>
  <c r="AC155" i="16"/>
  <c r="AE155" i="16" s="1"/>
  <c r="AC15" i="16"/>
  <c r="AE15" i="16" s="1"/>
  <c r="AC352" i="16"/>
  <c r="AE352" i="16" s="1"/>
  <c r="AC132" i="16"/>
  <c r="AE132" i="16" s="1"/>
  <c r="AC278" i="16"/>
  <c r="AE278" i="16" s="1"/>
  <c r="AC511" i="16"/>
  <c r="AE511" i="16" s="1"/>
  <c r="BB111" i="16"/>
  <c r="BC111" i="16"/>
  <c r="BE111" i="16"/>
  <c r="BI111" i="16" s="1"/>
  <c r="BK111" i="16" s="1"/>
  <c r="BG111" i="16" s="1"/>
  <c r="BB272" i="16"/>
  <c r="BC272" i="16"/>
  <c r="BE272" i="16"/>
  <c r="BI272" i="16" s="1"/>
  <c r="BK272" i="16" s="1"/>
  <c r="BG272" i="16" s="1"/>
  <c r="BC138" i="16"/>
  <c r="BE138" i="16"/>
  <c r="BI138" i="16" s="1"/>
  <c r="BK138" i="16" s="1"/>
  <c r="BG138" i="16" s="1"/>
  <c r="BB138" i="16"/>
  <c r="BC107" i="16"/>
  <c r="BE107" i="16"/>
  <c r="BI107" i="16" s="1"/>
  <c r="BK107" i="16" s="1"/>
  <c r="BH107" i="16" s="1"/>
  <c r="BB107" i="16"/>
  <c r="BC497" i="16"/>
  <c r="BB497" i="16"/>
  <c r="BE497" i="16"/>
  <c r="BI497" i="16" s="1"/>
  <c r="BK497" i="16" s="1"/>
  <c r="BH497" i="16" s="1"/>
  <c r="BC435" i="16"/>
  <c r="BE435" i="16"/>
  <c r="BI435" i="16" s="1"/>
  <c r="BK435" i="16" s="1"/>
  <c r="BG435" i="16" s="1"/>
  <c r="BB435" i="16"/>
  <c r="BE373" i="16"/>
  <c r="BI373" i="16" s="1"/>
  <c r="BK373" i="16" s="1"/>
  <c r="BC373" i="16"/>
  <c r="BB373" i="16"/>
  <c r="BE322" i="16"/>
  <c r="BI322" i="16" s="1"/>
  <c r="BK322" i="16" s="1"/>
  <c r="BG322" i="16" s="1"/>
  <c r="BC322" i="16"/>
  <c r="BB322" i="16"/>
  <c r="AC41" i="16"/>
  <c r="AE41" i="16" s="1"/>
  <c r="AC11" i="16"/>
  <c r="AE11" i="16" s="1"/>
  <c r="AC63" i="16"/>
  <c r="AE63" i="16" s="1"/>
  <c r="BC286" i="16"/>
  <c r="BE286" i="16"/>
  <c r="BI286" i="16" s="1"/>
  <c r="BK286" i="16" s="1"/>
  <c r="BB286" i="16"/>
  <c r="BC152" i="16"/>
  <c r="BE152" i="16"/>
  <c r="BI152" i="16" s="1"/>
  <c r="BK152" i="16" s="1"/>
  <c r="BG152" i="16" s="1"/>
  <c r="BB152" i="16"/>
  <c r="BB18" i="16"/>
  <c r="BC18" i="16"/>
  <c r="BE18" i="16"/>
  <c r="BI18" i="16" s="1"/>
  <c r="BK18" i="16" s="1"/>
  <c r="BG18" i="16" s="1"/>
  <c r="BB212" i="16"/>
  <c r="BC212" i="16"/>
  <c r="BE212" i="16"/>
  <c r="BI212" i="16" s="1"/>
  <c r="BK212" i="16" s="1"/>
  <c r="BH212" i="16" s="1"/>
  <c r="BB377" i="16"/>
  <c r="BC377" i="16"/>
  <c r="BE377" i="16"/>
  <c r="BI377" i="16" s="1"/>
  <c r="BK377" i="16" s="1"/>
  <c r="BG377" i="16" s="1"/>
  <c r="BE301" i="16"/>
  <c r="BI301" i="16" s="1"/>
  <c r="BK301" i="16" s="1"/>
  <c r="BH301" i="16" s="1"/>
  <c r="BC301" i="16"/>
  <c r="BB301" i="16"/>
  <c r="BB61" i="16"/>
  <c r="BE61" i="16"/>
  <c r="BI61" i="16" s="1"/>
  <c r="BK61" i="16" s="1"/>
  <c r="BH61" i="16" s="1"/>
  <c r="BC61" i="16"/>
  <c r="BC486" i="16"/>
  <c r="BE486" i="16"/>
  <c r="BI486" i="16" s="1"/>
  <c r="BK486" i="16" s="1"/>
  <c r="BG486" i="16" s="1"/>
  <c r="BB486" i="16"/>
  <c r="BE294" i="16"/>
  <c r="BI294" i="16" s="1"/>
  <c r="BK294" i="16" s="1"/>
  <c r="BC294" i="16"/>
  <c r="BB294" i="16"/>
  <c r="BC160" i="16"/>
  <c r="BE160" i="16"/>
  <c r="BI160" i="16" s="1"/>
  <c r="BK160" i="16" s="1"/>
  <c r="BH160" i="16" s="1"/>
  <c r="BB160" i="16"/>
  <c r="BC26" i="16"/>
  <c r="BE26" i="16"/>
  <c r="BI26" i="16" s="1"/>
  <c r="BK26" i="16" s="1"/>
  <c r="BH26" i="16" s="1"/>
  <c r="BB26" i="16"/>
  <c r="BC220" i="16"/>
  <c r="BB220" i="16"/>
  <c r="BE220" i="16"/>
  <c r="BI220" i="16" s="1"/>
  <c r="BK220" i="16" s="1"/>
  <c r="BH220" i="16" s="1"/>
  <c r="BB385" i="16"/>
  <c r="BC385" i="16"/>
  <c r="BE385" i="16"/>
  <c r="BI385" i="16" s="1"/>
  <c r="BK385" i="16" s="1"/>
  <c r="BH385" i="16" s="1"/>
  <c r="BE316" i="16"/>
  <c r="BI316" i="16" s="1"/>
  <c r="BK316" i="16" s="1"/>
  <c r="BG316" i="16" s="1"/>
  <c r="BB316" i="16"/>
  <c r="BC316" i="16"/>
  <c r="BE93" i="16"/>
  <c r="BI93" i="16" s="1"/>
  <c r="BK93" i="16" s="1"/>
  <c r="BC93" i="16"/>
  <c r="BB93" i="16"/>
  <c r="BE494" i="16"/>
  <c r="BI494" i="16" s="1"/>
  <c r="BK494" i="16" s="1"/>
  <c r="BG494" i="16" s="1"/>
  <c r="BB494" i="16"/>
  <c r="BC494" i="16"/>
  <c r="AC191" i="16"/>
  <c r="AE191" i="16" s="1"/>
  <c r="AC256" i="16"/>
  <c r="AE256" i="16" s="1"/>
  <c r="AC477" i="16"/>
  <c r="AE477" i="16" s="1"/>
  <c r="AC214" i="16"/>
  <c r="AE214" i="16" s="1"/>
  <c r="AC212" i="16"/>
  <c r="AE212" i="16" s="1"/>
  <c r="AC225" i="16"/>
  <c r="AE225" i="16" s="1"/>
  <c r="BC135" i="16"/>
  <c r="BE135" i="16"/>
  <c r="BI135" i="16" s="1"/>
  <c r="BK135" i="16" s="1"/>
  <c r="BG135" i="16" s="1"/>
  <c r="BB135" i="16"/>
  <c r="BC296" i="16"/>
  <c r="BE296" i="16"/>
  <c r="BI296" i="16" s="1"/>
  <c r="BK296" i="16" s="1"/>
  <c r="BB296" i="16"/>
  <c r="BE162" i="16"/>
  <c r="BI162" i="16" s="1"/>
  <c r="BK162" i="16" s="1"/>
  <c r="BC162" i="16"/>
  <c r="BB162" i="16"/>
  <c r="BE203" i="16"/>
  <c r="BI203" i="16" s="1"/>
  <c r="BK203" i="16" s="1"/>
  <c r="BH203" i="16" s="1"/>
  <c r="BB203" i="16"/>
  <c r="BC203" i="16"/>
  <c r="BC521" i="16"/>
  <c r="BB521" i="16"/>
  <c r="BE521" i="16"/>
  <c r="BI521" i="16" s="1"/>
  <c r="BK521" i="16" s="1"/>
  <c r="BH521" i="16" s="1"/>
  <c r="BE459" i="16"/>
  <c r="BI459" i="16" s="1"/>
  <c r="BK459" i="16" s="1"/>
  <c r="BH459" i="16" s="1"/>
  <c r="BB459" i="16"/>
  <c r="BC459" i="16"/>
  <c r="BE397" i="16"/>
  <c r="BI397" i="16" s="1"/>
  <c r="BK397" i="16" s="1"/>
  <c r="BC397" i="16"/>
  <c r="BB397" i="16"/>
  <c r="BB350" i="16"/>
  <c r="BE350" i="16"/>
  <c r="BI350" i="16" s="1"/>
  <c r="BK350" i="16" s="1"/>
  <c r="BC350" i="16"/>
  <c r="AC404" i="16"/>
  <c r="AE404" i="16" s="1"/>
  <c r="AC472" i="16"/>
  <c r="AE472" i="16" s="1"/>
  <c r="AC501" i="16"/>
  <c r="AE501" i="16" s="1"/>
  <c r="AC458" i="16"/>
  <c r="AE458" i="16" s="1"/>
  <c r="AC405" i="16"/>
  <c r="AE405" i="16" s="1"/>
  <c r="AC79" i="16"/>
  <c r="AE79" i="16" s="1"/>
  <c r="AC255" i="16"/>
  <c r="AE255" i="16" s="1"/>
  <c r="AC73" i="16"/>
  <c r="AE73" i="16" s="1"/>
  <c r="AC7" i="16"/>
  <c r="AE7" i="16" s="1"/>
  <c r="AC299" i="16"/>
  <c r="AE299" i="16" s="1"/>
  <c r="AC439" i="16"/>
  <c r="AE439" i="16" s="1"/>
  <c r="AC260" i="16"/>
  <c r="AE260" i="16" s="1"/>
  <c r="AC202" i="16"/>
  <c r="AE202" i="16" s="1"/>
  <c r="AC459" i="16"/>
  <c r="AE459" i="16" s="1"/>
  <c r="AC91" i="16"/>
  <c r="AE91" i="16" s="1"/>
  <c r="AC36" i="16"/>
  <c r="AE36" i="16" s="1"/>
  <c r="AC211" i="16"/>
  <c r="AE211" i="16" s="1"/>
  <c r="AC496" i="16"/>
  <c r="AE496" i="16" s="1"/>
  <c r="AC123" i="16"/>
  <c r="AE123" i="16" s="1"/>
  <c r="AC230" i="16"/>
  <c r="AE230" i="16" s="1"/>
  <c r="AC320" i="16"/>
  <c r="AE320" i="16" s="1"/>
  <c r="AC466" i="16"/>
  <c r="AE466" i="16" s="1"/>
  <c r="BB15" i="16"/>
  <c r="BC15" i="16"/>
  <c r="BE15" i="16"/>
  <c r="BI15" i="16" s="1"/>
  <c r="BK15" i="16" s="1"/>
  <c r="BH15" i="16" s="1"/>
  <c r="BC176" i="16"/>
  <c r="BB176" i="16"/>
  <c r="BE176" i="16"/>
  <c r="BI176" i="16" s="1"/>
  <c r="BK176" i="16" s="1"/>
  <c r="BG176" i="16" s="1"/>
  <c r="BB42" i="16"/>
  <c r="BC42" i="16"/>
  <c r="BE42" i="16"/>
  <c r="BI42" i="16" s="1"/>
  <c r="BK42" i="16" s="1"/>
  <c r="BG42" i="16" s="1"/>
  <c r="BE236" i="16"/>
  <c r="BI236" i="16" s="1"/>
  <c r="BK236" i="16" s="1"/>
  <c r="BG236" i="16" s="1"/>
  <c r="BB236" i="16"/>
  <c r="BC236" i="16"/>
  <c r="BC401" i="16"/>
  <c r="BB401" i="16"/>
  <c r="BE401" i="16"/>
  <c r="BI401" i="16" s="1"/>
  <c r="BK401" i="16" s="1"/>
  <c r="BG401" i="16" s="1"/>
  <c r="BB337" i="16"/>
  <c r="BE337" i="16"/>
  <c r="BI337" i="16" s="1"/>
  <c r="BK337" i="16" s="1"/>
  <c r="BG337" i="16" s="1"/>
  <c r="BC337" i="16"/>
  <c r="BE157" i="16"/>
  <c r="BI157" i="16" s="1"/>
  <c r="BK157" i="16" s="1"/>
  <c r="BH157" i="16" s="1"/>
  <c r="BC157" i="16"/>
  <c r="BB157" i="16"/>
  <c r="BE510" i="16"/>
  <c r="BI510" i="16" s="1"/>
  <c r="BK510" i="16" s="1"/>
  <c r="BH510" i="16" s="1"/>
  <c r="BC510" i="16"/>
  <c r="BB510" i="16"/>
  <c r="AC293" i="16"/>
  <c r="AE293" i="16" s="1"/>
  <c r="AC48" i="16"/>
  <c r="AE48" i="16" s="1"/>
  <c r="AC96" i="16"/>
  <c r="AE96" i="16" s="1"/>
  <c r="AC413" i="16"/>
  <c r="AE413" i="16" s="1"/>
  <c r="AC153" i="16"/>
  <c r="AE153" i="16" s="1"/>
  <c r="BE151" i="16"/>
  <c r="BI151" i="16" s="1"/>
  <c r="BK151" i="16" s="1"/>
  <c r="BB151" i="16"/>
  <c r="BC151" i="16"/>
  <c r="BC312" i="16"/>
  <c r="BB312" i="16"/>
  <c r="BE312" i="16"/>
  <c r="BI312" i="16" s="1"/>
  <c r="BK312" i="16" s="1"/>
  <c r="BH312" i="16" s="1"/>
  <c r="BE178" i="16"/>
  <c r="BI178" i="16" s="1"/>
  <c r="BK178" i="16" s="1"/>
  <c r="BG178" i="16" s="1"/>
  <c r="BB178" i="16"/>
  <c r="BC178" i="16"/>
  <c r="BE267" i="16"/>
  <c r="BI267" i="16" s="1"/>
  <c r="BK267" i="16" s="1"/>
  <c r="BB267" i="16"/>
  <c r="BC267" i="16"/>
  <c r="BE51" i="16"/>
  <c r="BI51" i="16" s="1"/>
  <c r="BK51" i="16" s="1"/>
  <c r="BH51" i="16" s="1"/>
  <c r="BB51" i="16"/>
  <c r="BC51" i="16"/>
  <c r="BB475" i="16"/>
  <c r="BE475" i="16"/>
  <c r="BI475" i="16" s="1"/>
  <c r="BK475" i="16" s="1"/>
  <c r="BH475" i="16" s="1"/>
  <c r="BC475" i="16"/>
  <c r="BE413" i="16"/>
  <c r="BI413" i="16" s="1"/>
  <c r="BK413" i="16" s="1"/>
  <c r="BG413" i="16" s="1"/>
  <c r="BB413" i="16"/>
  <c r="BC413" i="16"/>
  <c r="BE367" i="16"/>
  <c r="BI367" i="16" s="1"/>
  <c r="BK367" i="16" s="1"/>
  <c r="BC367" i="16"/>
  <c r="BB367" i="16"/>
  <c r="AC437" i="16"/>
  <c r="AE437" i="16" s="1"/>
  <c r="BE198" i="16"/>
  <c r="BI198" i="16" s="1"/>
  <c r="BK198" i="16" s="1"/>
  <c r="BG198" i="16" s="1"/>
  <c r="BB198" i="16"/>
  <c r="BC198" i="16"/>
  <c r="BB64" i="16"/>
  <c r="BE64" i="16"/>
  <c r="BI64" i="16" s="1"/>
  <c r="BK64" i="16" s="1"/>
  <c r="BG64" i="16" s="1"/>
  <c r="BC64" i="16"/>
  <c r="BB265" i="16"/>
  <c r="BE265" i="16"/>
  <c r="BI265" i="16" s="1"/>
  <c r="BK265" i="16" s="1"/>
  <c r="BG265" i="16" s="1"/>
  <c r="BC265" i="16"/>
  <c r="BE124" i="16"/>
  <c r="BI124" i="16" s="1"/>
  <c r="BK124" i="16" s="1"/>
  <c r="BH124" i="16" s="1"/>
  <c r="BB124" i="16"/>
  <c r="BC124" i="16"/>
  <c r="BE205" i="16"/>
  <c r="BI205" i="16" s="1"/>
  <c r="BK205" i="16" s="1"/>
  <c r="BH205" i="16" s="1"/>
  <c r="BC205" i="16"/>
  <c r="BB205" i="16"/>
  <c r="BE514" i="16"/>
  <c r="BI514" i="16" s="1"/>
  <c r="BK514" i="16" s="1"/>
  <c r="BG514" i="16" s="1"/>
  <c r="BC514" i="16"/>
  <c r="BB514" i="16"/>
  <c r="BB452" i="16"/>
  <c r="BC452" i="16"/>
  <c r="BE452" i="16"/>
  <c r="BI452" i="16" s="1"/>
  <c r="BK452" i="16" s="1"/>
  <c r="BG452" i="16" s="1"/>
  <c r="BC398" i="16"/>
  <c r="BE398" i="16"/>
  <c r="BI398" i="16" s="1"/>
  <c r="BK398" i="16" s="1"/>
  <c r="BH398" i="16" s="1"/>
  <c r="BB398" i="16"/>
  <c r="AC103" i="16"/>
  <c r="AE103" i="16" s="1"/>
  <c r="AC419" i="16"/>
  <c r="AE419" i="16" s="1"/>
  <c r="AC275" i="16"/>
  <c r="AE275" i="16" s="1"/>
  <c r="AC486" i="16"/>
  <c r="AE486" i="16" s="1"/>
  <c r="AC443" i="16"/>
  <c r="AE443" i="16" s="1"/>
  <c r="AC403" i="16"/>
  <c r="AE403" i="16" s="1"/>
  <c r="AC309" i="16"/>
  <c r="AE309" i="16" s="1"/>
  <c r="AC448" i="16"/>
  <c r="AE448" i="16" s="1"/>
  <c r="BE142" i="16"/>
  <c r="BI142" i="16" s="1"/>
  <c r="BK142" i="16" s="1"/>
  <c r="BC142" i="16"/>
  <c r="BB142" i="16"/>
  <c r="BC8" i="16"/>
  <c r="BB8" i="16"/>
  <c r="BE8" i="16"/>
  <c r="BI8" i="16" s="1"/>
  <c r="BK8" i="16" s="1"/>
  <c r="BG8" i="16" s="1"/>
  <c r="BB209" i="16"/>
  <c r="BE209" i="16"/>
  <c r="BI209" i="16" s="1"/>
  <c r="BK209" i="16" s="1"/>
  <c r="BH209" i="16" s="1"/>
  <c r="BC209" i="16"/>
  <c r="BB68" i="16"/>
  <c r="BC68" i="16"/>
  <c r="BE68" i="16"/>
  <c r="BI68" i="16" s="1"/>
  <c r="BK68" i="16" s="1"/>
  <c r="BG68" i="16" s="1"/>
  <c r="BB512" i="16"/>
  <c r="BC512" i="16"/>
  <c r="BE512" i="16"/>
  <c r="BI512" i="16" s="1"/>
  <c r="BK512" i="16" s="1"/>
  <c r="BG512" i="16" s="1"/>
  <c r="BE458" i="16"/>
  <c r="BI458" i="16" s="1"/>
  <c r="BK458" i="16" s="1"/>
  <c r="BG458" i="16" s="1"/>
  <c r="BB458" i="16"/>
  <c r="BC458" i="16"/>
  <c r="BB396" i="16"/>
  <c r="BC396" i="16"/>
  <c r="BE396" i="16"/>
  <c r="BI396" i="16" s="1"/>
  <c r="BK396" i="16" s="1"/>
  <c r="BG396" i="16" s="1"/>
  <c r="BE340" i="16"/>
  <c r="BI340" i="16" s="1"/>
  <c r="BK340" i="16" s="1"/>
  <c r="BC340" i="16"/>
  <c r="BB340" i="16"/>
  <c r="AC187" i="16"/>
  <c r="AE187" i="16" s="1"/>
  <c r="AC487" i="16"/>
  <c r="AE487" i="16" s="1"/>
  <c r="AC179" i="16"/>
  <c r="AE179" i="16" s="1"/>
  <c r="AC90" i="16"/>
  <c r="AE90" i="16" s="1"/>
  <c r="AC188" i="16"/>
  <c r="AE188" i="16" s="1"/>
  <c r="AC35" i="16"/>
  <c r="AE35" i="16" s="1"/>
  <c r="BC175" i="16"/>
  <c r="BB175" i="16"/>
  <c r="BE175" i="16"/>
  <c r="BI175" i="16" s="1"/>
  <c r="BK175" i="16" s="1"/>
  <c r="BH175" i="16" s="1"/>
  <c r="BC25" i="16"/>
  <c r="BE25" i="16"/>
  <c r="BI25" i="16" s="1"/>
  <c r="BK25" i="16" s="1"/>
  <c r="BH25" i="16" s="1"/>
  <c r="BB25" i="16"/>
  <c r="BE202" i="16"/>
  <c r="BI202" i="16" s="1"/>
  <c r="BK202" i="16" s="1"/>
  <c r="BH202" i="16" s="1"/>
  <c r="BB202" i="16"/>
  <c r="BC202" i="16"/>
  <c r="BE323" i="16"/>
  <c r="BI323" i="16" s="1"/>
  <c r="BK323" i="16" s="1"/>
  <c r="BH323" i="16" s="1"/>
  <c r="BB323" i="16"/>
  <c r="BC323" i="16"/>
  <c r="BE147" i="16"/>
  <c r="BI147" i="16" s="1"/>
  <c r="BK147" i="16" s="1"/>
  <c r="BH147" i="16" s="1"/>
  <c r="BB147" i="16"/>
  <c r="BC147" i="16"/>
  <c r="BE499" i="16"/>
  <c r="BI499" i="16" s="1"/>
  <c r="BK499" i="16" s="1"/>
  <c r="BH499" i="16" s="1"/>
  <c r="BB499" i="16"/>
  <c r="BC499" i="16"/>
  <c r="BE437" i="16"/>
  <c r="BI437" i="16" s="1"/>
  <c r="BK437" i="16" s="1"/>
  <c r="BG437" i="16" s="1"/>
  <c r="BB437" i="16"/>
  <c r="BC437" i="16"/>
  <c r="BE391" i="16"/>
  <c r="BI391" i="16" s="1"/>
  <c r="BK391" i="16" s="1"/>
  <c r="BG391" i="16" s="1"/>
  <c r="BB391" i="16"/>
  <c r="BC391" i="16"/>
  <c r="AC186" i="16"/>
  <c r="AE186" i="16" s="1"/>
  <c r="AC454" i="16"/>
  <c r="AE454" i="16" s="1"/>
  <c r="AC108" i="16"/>
  <c r="AE108" i="16" s="1"/>
  <c r="AC415" i="16"/>
  <c r="AE415" i="16" s="1"/>
  <c r="AC429" i="16"/>
  <c r="AE429" i="16" s="1"/>
  <c r="BB55" i="16"/>
  <c r="BE55" i="16"/>
  <c r="BI55" i="16" s="1"/>
  <c r="BK55" i="16" s="1"/>
  <c r="BG55" i="16" s="1"/>
  <c r="BC55" i="16"/>
  <c r="BC216" i="16"/>
  <c r="BE216" i="16"/>
  <c r="BI216" i="16" s="1"/>
  <c r="BK216" i="16" s="1"/>
  <c r="BH216" i="16" s="1"/>
  <c r="BB216" i="16"/>
  <c r="BC82" i="16"/>
  <c r="BE82" i="16"/>
  <c r="BI82" i="16" s="1"/>
  <c r="BK82" i="16" s="1"/>
  <c r="BH82" i="16" s="1"/>
  <c r="BB82" i="16"/>
  <c r="BB276" i="16"/>
  <c r="BC276" i="16"/>
  <c r="BE276" i="16"/>
  <c r="BI276" i="16" s="1"/>
  <c r="BK276" i="16" s="1"/>
  <c r="BH276" i="16" s="1"/>
  <c r="BC441" i="16"/>
  <c r="BB441" i="16"/>
  <c r="BE441" i="16"/>
  <c r="BI441" i="16" s="1"/>
  <c r="BK441" i="16" s="1"/>
  <c r="BG441" i="16" s="1"/>
  <c r="BC379" i="16"/>
  <c r="BE379" i="16"/>
  <c r="BI379" i="16" s="1"/>
  <c r="BK379" i="16" s="1"/>
  <c r="BG379" i="16" s="1"/>
  <c r="BB379" i="16"/>
  <c r="BC306" i="16"/>
  <c r="BE306" i="16"/>
  <c r="BI306" i="16" s="1"/>
  <c r="BK306" i="16" s="1"/>
  <c r="BH306" i="16" s="1"/>
  <c r="BB306" i="16"/>
  <c r="BE133" i="16"/>
  <c r="BI133" i="16" s="1"/>
  <c r="BK133" i="16" s="1"/>
  <c r="BC133" i="16"/>
  <c r="BB133" i="16"/>
  <c r="AC68" i="16"/>
  <c r="AE68" i="16" s="1"/>
  <c r="BE63" i="16"/>
  <c r="BI63" i="16" s="1"/>
  <c r="BK63" i="16" s="1"/>
  <c r="BH63" i="16" s="1"/>
  <c r="BB63" i="16"/>
  <c r="BC63" i="16"/>
  <c r="BE224" i="16"/>
  <c r="BI224" i="16" s="1"/>
  <c r="BK224" i="16" s="1"/>
  <c r="BH224" i="16" s="1"/>
  <c r="BC224" i="16"/>
  <c r="BB224" i="16"/>
  <c r="BE90" i="16"/>
  <c r="BI90" i="16" s="1"/>
  <c r="BK90" i="16" s="1"/>
  <c r="BH90" i="16" s="1"/>
  <c r="BB90" i="16"/>
  <c r="BC90" i="16"/>
  <c r="BE284" i="16"/>
  <c r="BI284" i="16" s="1"/>
  <c r="BK284" i="16" s="1"/>
  <c r="BG284" i="16" s="1"/>
  <c r="BB284" i="16"/>
  <c r="BC284" i="16"/>
  <c r="BC449" i="16"/>
  <c r="BB449" i="16"/>
  <c r="BE449" i="16"/>
  <c r="BI449" i="16" s="1"/>
  <c r="BK449" i="16" s="1"/>
  <c r="BH449" i="16" s="1"/>
  <c r="BE387" i="16"/>
  <c r="BI387" i="16" s="1"/>
  <c r="BK387" i="16" s="1"/>
  <c r="BG387" i="16" s="1"/>
  <c r="BB387" i="16"/>
  <c r="BC387" i="16"/>
  <c r="BE318" i="16"/>
  <c r="BI318" i="16" s="1"/>
  <c r="BK318" i="16" s="1"/>
  <c r="BC318" i="16"/>
  <c r="BB318" i="16"/>
  <c r="BE165" i="16"/>
  <c r="BI165" i="16" s="1"/>
  <c r="BK165" i="16" s="1"/>
  <c r="BG165" i="16" s="1"/>
  <c r="BB165" i="16"/>
  <c r="BC165" i="16"/>
  <c r="AC277" i="16"/>
  <c r="AE277" i="16" s="1"/>
  <c r="AC445" i="16"/>
  <c r="AE445" i="16" s="1"/>
  <c r="AC161" i="16"/>
  <c r="AE161" i="16" s="1"/>
  <c r="AC89" i="16"/>
  <c r="AE89" i="16" s="1"/>
  <c r="BB199" i="16"/>
  <c r="BC199" i="16"/>
  <c r="BE199" i="16"/>
  <c r="BI199" i="16" s="1"/>
  <c r="BK199" i="16" s="1"/>
  <c r="BG199" i="16" s="1"/>
  <c r="BB49" i="16"/>
  <c r="BE49" i="16"/>
  <c r="BI49" i="16" s="1"/>
  <c r="BK49" i="16" s="1"/>
  <c r="BH49" i="16" s="1"/>
  <c r="BC49" i="16"/>
  <c r="BE226" i="16"/>
  <c r="BI226" i="16" s="1"/>
  <c r="BK226" i="16" s="1"/>
  <c r="BH226" i="16" s="1"/>
  <c r="BC226" i="16"/>
  <c r="BB226" i="16"/>
  <c r="BC352" i="16"/>
  <c r="BB352" i="16"/>
  <c r="BE352" i="16"/>
  <c r="BI352" i="16" s="1"/>
  <c r="BK352" i="16" s="1"/>
  <c r="BH352" i="16" s="1"/>
  <c r="BC243" i="16"/>
  <c r="BE243" i="16"/>
  <c r="BI243" i="16" s="1"/>
  <c r="BK243" i="16" s="1"/>
  <c r="BH243" i="16" s="1"/>
  <c r="BB243" i="16"/>
  <c r="BB523" i="16"/>
  <c r="BC523" i="16"/>
  <c r="BE523" i="16"/>
  <c r="BI523" i="16" s="1"/>
  <c r="BK523" i="16" s="1"/>
  <c r="BH523" i="16" s="1"/>
  <c r="BE461" i="16"/>
  <c r="BI461" i="16" s="1"/>
  <c r="BK461" i="16" s="1"/>
  <c r="BG461" i="16" s="1"/>
  <c r="BC461" i="16"/>
  <c r="BB461" i="16"/>
  <c r="BE415" i="16"/>
  <c r="BI415" i="16" s="1"/>
  <c r="BK415" i="16" s="1"/>
  <c r="BG415" i="16" s="1"/>
  <c r="BC415" i="16"/>
  <c r="BB415" i="16"/>
  <c r="AC54" i="16"/>
  <c r="AE54" i="16" s="1"/>
  <c r="AC502" i="16"/>
  <c r="AE502" i="16" s="1"/>
  <c r="AC185" i="16"/>
  <c r="AE185" i="16" s="1"/>
  <c r="AC381" i="16"/>
  <c r="AE381" i="16" s="1"/>
  <c r="AC246" i="16"/>
  <c r="AE246" i="16" s="1"/>
  <c r="AC20" i="16"/>
  <c r="AE20" i="16" s="1"/>
  <c r="AC2" i="16"/>
  <c r="AE2" i="16" s="1"/>
  <c r="AC117" i="16"/>
  <c r="AE117" i="16" s="1"/>
  <c r="AC100" i="16"/>
  <c r="AE100" i="16" s="1"/>
  <c r="AC78" i="16"/>
  <c r="AE78" i="16" s="1"/>
  <c r="AC370" i="16"/>
  <c r="AE370" i="16" s="1"/>
  <c r="AC99" i="16"/>
  <c r="AE99" i="16" s="1"/>
  <c r="AC344" i="16"/>
  <c r="AE344" i="16" s="1"/>
  <c r="AC488" i="16"/>
  <c r="AE488" i="16" s="1"/>
  <c r="AC270" i="16"/>
  <c r="AE270" i="16" s="1"/>
  <c r="AC460" i="16"/>
  <c r="AE460" i="16" s="1"/>
  <c r="AC442" i="16"/>
  <c r="AE442" i="16" s="1"/>
  <c r="AC398" i="16"/>
  <c r="AE398" i="16" s="1"/>
  <c r="AC380" i="16"/>
  <c r="AE380" i="16" s="1"/>
  <c r="BC79" i="16"/>
  <c r="BE79" i="16"/>
  <c r="BI79" i="16" s="1"/>
  <c r="BK79" i="16" s="1"/>
  <c r="BG79" i="16" s="1"/>
  <c r="BB79" i="16"/>
  <c r="BB240" i="16"/>
  <c r="BC240" i="16"/>
  <c r="BE240" i="16"/>
  <c r="BI240" i="16" s="1"/>
  <c r="BK240" i="16" s="1"/>
  <c r="BH240" i="16" s="1"/>
  <c r="BE106" i="16"/>
  <c r="BI106" i="16" s="1"/>
  <c r="BK106" i="16" s="1"/>
  <c r="BB106" i="16"/>
  <c r="BC106" i="16"/>
  <c r="BC300" i="16"/>
  <c r="BE300" i="16"/>
  <c r="BI300" i="16" s="1"/>
  <c r="BK300" i="16" s="1"/>
  <c r="BG300" i="16" s="1"/>
  <c r="BB300" i="16"/>
  <c r="BB465" i="16"/>
  <c r="BE465" i="16"/>
  <c r="BI465" i="16" s="1"/>
  <c r="BK465" i="16" s="1"/>
  <c r="BG465" i="16" s="1"/>
  <c r="BC465" i="16"/>
  <c r="BE403" i="16"/>
  <c r="BI403" i="16" s="1"/>
  <c r="BK403" i="16" s="1"/>
  <c r="BG403" i="16" s="1"/>
  <c r="BC403" i="16"/>
  <c r="BB403" i="16"/>
  <c r="BE339" i="16"/>
  <c r="BI339" i="16" s="1"/>
  <c r="BK339" i="16" s="1"/>
  <c r="BH339" i="16" s="1"/>
  <c r="BC339" i="16"/>
  <c r="BB339" i="16"/>
  <c r="BE229" i="16"/>
  <c r="BI229" i="16" s="1"/>
  <c r="BK229" i="16" s="1"/>
  <c r="BB229" i="16"/>
  <c r="BC229" i="16"/>
  <c r="AC287" i="16"/>
  <c r="AE287" i="16" s="1"/>
  <c r="AC425" i="16"/>
  <c r="AE425" i="16" s="1"/>
  <c r="AC61" i="16"/>
  <c r="AE61" i="16" s="1"/>
  <c r="AC64" i="16"/>
  <c r="AE64" i="16" s="1"/>
  <c r="AC42" i="16"/>
  <c r="AE42" i="16" s="1"/>
  <c r="AC315" i="16"/>
  <c r="AE315" i="16" s="1"/>
  <c r="BB215" i="16"/>
  <c r="BE215" i="16"/>
  <c r="BI215" i="16" s="1"/>
  <c r="BK215" i="16" s="1"/>
  <c r="BH215" i="16" s="1"/>
  <c r="BC215" i="16"/>
  <c r="BC65" i="16"/>
  <c r="BB65" i="16"/>
  <c r="BE65" i="16"/>
  <c r="BI65" i="16" s="1"/>
  <c r="BK65" i="16" s="1"/>
  <c r="BH65" i="16" s="1"/>
  <c r="BE242" i="16"/>
  <c r="BI242" i="16" s="1"/>
  <c r="BK242" i="16" s="1"/>
  <c r="BH242" i="16" s="1"/>
  <c r="BC242" i="16"/>
  <c r="BB242" i="16"/>
  <c r="BC368" i="16"/>
  <c r="BB368" i="16"/>
  <c r="BE368" i="16"/>
  <c r="BI368" i="16" s="1"/>
  <c r="BK368" i="16" s="1"/>
  <c r="BG368" i="16" s="1"/>
  <c r="BB299" i="16"/>
  <c r="BC299" i="16"/>
  <c r="BE299" i="16"/>
  <c r="BI299" i="16" s="1"/>
  <c r="BK299" i="16" s="1"/>
  <c r="BH299" i="16" s="1"/>
  <c r="BC59" i="16"/>
  <c r="BB59" i="16"/>
  <c r="BE59" i="16"/>
  <c r="BI59" i="16" s="1"/>
  <c r="BK59" i="16" s="1"/>
  <c r="BG59" i="16" s="1"/>
  <c r="BE477" i="16"/>
  <c r="BI477" i="16" s="1"/>
  <c r="BK477" i="16" s="1"/>
  <c r="BG477" i="16" s="1"/>
  <c r="BB477" i="16"/>
  <c r="BC477" i="16"/>
  <c r="BE431" i="16"/>
  <c r="BI431" i="16" s="1"/>
  <c r="BK431" i="16" s="1"/>
  <c r="BG431" i="16" s="1"/>
  <c r="BC431" i="16"/>
  <c r="BB431" i="16"/>
  <c r="AC518" i="16"/>
  <c r="AE518" i="16" s="1"/>
  <c r="AC62" i="16"/>
  <c r="AE62" i="16" s="1"/>
  <c r="AC505" i="16"/>
  <c r="AE505" i="16" s="1"/>
  <c r="AC311" i="16"/>
  <c r="AE311" i="16" s="1"/>
  <c r="AC395" i="16"/>
  <c r="AE395" i="16" s="1"/>
  <c r="BE262" i="16"/>
  <c r="BI262" i="16" s="1"/>
  <c r="BK262" i="16" s="1"/>
  <c r="BH262" i="16" s="1"/>
  <c r="BC262" i="16"/>
  <c r="BB262" i="16"/>
  <c r="BC128" i="16"/>
  <c r="BE128" i="16"/>
  <c r="BI128" i="16" s="1"/>
  <c r="BK128" i="16" s="1"/>
  <c r="BH128" i="16" s="1"/>
  <c r="BB128" i="16"/>
  <c r="BB329" i="16"/>
  <c r="BE329" i="16"/>
  <c r="BI329" i="16" s="1"/>
  <c r="BK329" i="16" s="1"/>
  <c r="BG329" i="16" s="1"/>
  <c r="BC329" i="16"/>
  <c r="BE188" i="16"/>
  <c r="BI188" i="16" s="1"/>
  <c r="BK188" i="16" s="1"/>
  <c r="BH188" i="16" s="1"/>
  <c r="BB188" i="16"/>
  <c r="BC188" i="16"/>
  <c r="BB353" i="16"/>
  <c r="BC353" i="16"/>
  <c r="BE353" i="16"/>
  <c r="BI353" i="16" s="1"/>
  <c r="BK353" i="16" s="1"/>
  <c r="BH353" i="16" s="1"/>
  <c r="BE213" i="16"/>
  <c r="BI213" i="16" s="1"/>
  <c r="BK213" i="16" s="1"/>
  <c r="BH213" i="16" s="1"/>
  <c r="BB213" i="16"/>
  <c r="BC213" i="16"/>
  <c r="BB516" i="16"/>
  <c r="BC516" i="16"/>
  <c r="BE516" i="16"/>
  <c r="BI516" i="16" s="1"/>
  <c r="BK516" i="16" s="1"/>
  <c r="BG516" i="16" s="1"/>
  <c r="BE462" i="16"/>
  <c r="BI462" i="16" s="1"/>
  <c r="BK462" i="16" s="1"/>
  <c r="BC462" i="16"/>
  <c r="BB462" i="16"/>
  <c r="AC33" i="16"/>
  <c r="AE33" i="16" s="1"/>
  <c r="AC301" i="16"/>
  <c r="AE301" i="16" s="1"/>
  <c r="AC22" i="16"/>
  <c r="AE22" i="16" s="1"/>
  <c r="AC464" i="16"/>
  <c r="AE464" i="16" s="1"/>
  <c r="AC241" i="16"/>
  <c r="AE241" i="16" s="1"/>
  <c r="BE206" i="16"/>
  <c r="BI206" i="16" s="1"/>
  <c r="BK206" i="16" s="1"/>
  <c r="BC206" i="16"/>
  <c r="BB206" i="16"/>
  <c r="BC72" i="16"/>
  <c r="BE72" i="16"/>
  <c r="BI72" i="16" s="1"/>
  <c r="BK72" i="16" s="1"/>
  <c r="BH72" i="16" s="1"/>
  <c r="BB72" i="16"/>
  <c r="BB273" i="16"/>
  <c r="BE273" i="16"/>
  <c r="BI273" i="16" s="1"/>
  <c r="BK273" i="16" s="1"/>
  <c r="BG273" i="16" s="1"/>
  <c r="BC273" i="16"/>
  <c r="BB132" i="16"/>
  <c r="BE132" i="16"/>
  <c r="BI132" i="16" s="1"/>
  <c r="BK132" i="16" s="1"/>
  <c r="BH132" i="16" s="1"/>
  <c r="BC132" i="16"/>
  <c r="BE237" i="16"/>
  <c r="BI237" i="16" s="1"/>
  <c r="BK237" i="16" s="1"/>
  <c r="BG237" i="16" s="1"/>
  <c r="BB237" i="16"/>
  <c r="BC237" i="16"/>
  <c r="BE522" i="16"/>
  <c r="BI522" i="16" s="1"/>
  <c r="BK522" i="16" s="1"/>
  <c r="BG522" i="16" s="1"/>
  <c r="BC522" i="16"/>
  <c r="BB522" i="16"/>
  <c r="BB460" i="16"/>
  <c r="BC460" i="16"/>
  <c r="BE460" i="16"/>
  <c r="BI460" i="16" s="1"/>
  <c r="BK460" i="16" s="1"/>
  <c r="BG460" i="16" s="1"/>
  <c r="BC406" i="16"/>
  <c r="BE406" i="16"/>
  <c r="BI406" i="16" s="1"/>
  <c r="BK406" i="16" s="1"/>
  <c r="BB406" i="16"/>
  <c r="AC473" i="16"/>
  <c r="AE473" i="16" s="1"/>
  <c r="AC361" i="16"/>
  <c r="AE361" i="16" s="1"/>
  <c r="AC289" i="16"/>
  <c r="AE289" i="16" s="1"/>
  <c r="AC372" i="16"/>
  <c r="AE372" i="16" s="1"/>
  <c r="AC440" i="16"/>
  <c r="AE440" i="16" s="1"/>
  <c r="AC520" i="16"/>
  <c r="AE520" i="16" s="1"/>
  <c r="AC410" i="16"/>
  <c r="AE410" i="16" s="1"/>
  <c r="BB22" i="16"/>
  <c r="BE22" i="16"/>
  <c r="BI22" i="16" s="1"/>
  <c r="BK22" i="16" s="1"/>
  <c r="BH22" i="16" s="1"/>
  <c r="BC22" i="16"/>
  <c r="BB239" i="16"/>
  <c r="BC239" i="16"/>
  <c r="BE239" i="16"/>
  <c r="BI239" i="16" s="1"/>
  <c r="BK239" i="16" s="1"/>
  <c r="BH239" i="16" s="1"/>
  <c r="BC89" i="16"/>
  <c r="BB89" i="16"/>
  <c r="BE89" i="16"/>
  <c r="BI89" i="16" s="1"/>
  <c r="BK89" i="16" s="1"/>
  <c r="BH89" i="16" s="1"/>
  <c r="BE266" i="16"/>
  <c r="BI266" i="16" s="1"/>
  <c r="BK266" i="16" s="1"/>
  <c r="BG266" i="16" s="1"/>
  <c r="BC266" i="16"/>
  <c r="BB266" i="16"/>
  <c r="BC392" i="16"/>
  <c r="BE392" i="16"/>
  <c r="BI392" i="16" s="1"/>
  <c r="BK392" i="16" s="1"/>
  <c r="BH392" i="16" s="1"/>
  <c r="BB392" i="16"/>
  <c r="BC336" i="16"/>
  <c r="BB336" i="16"/>
  <c r="BE336" i="16"/>
  <c r="BI336" i="16" s="1"/>
  <c r="BK336" i="16" s="1"/>
  <c r="BE155" i="16"/>
  <c r="BI155" i="16" s="1"/>
  <c r="BK155" i="16" s="1"/>
  <c r="BH155" i="16" s="1"/>
  <c r="BB155" i="16"/>
  <c r="BC155" i="16"/>
  <c r="BB501" i="16"/>
  <c r="BE501" i="16"/>
  <c r="BI501" i="16" s="1"/>
  <c r="BK501" i="16" s="1"/>
  <c r="BH501" i="16" s="1"/>
  <c r="BC501" i="16"/>
  <c r="BB455" i="16"/>
  <c r="BC455" i="16"/>
  <c r="BE455" i="16"/>
  <c r="BI455" i="16" s="1"/>
  <c r="BK455" i="16" s="1"/>
  <c r="BG455" i="16" s="1"/>
  <c r="AC88" i="16"/>
  <c r="AE88" i="16" s="1"/>
  <c r="AC462" i="16"/>
  <c r="AE462" i="16" s="1"/>
  <c r="BB119" i="16"/>
  <c r="BC119" i="16"/>
  <c r="BE119" i="16"/>
  <c r="BI119" i="16" s="1"/>
  <c r="BK119" i="16" s="1"/>
  <c r="BH119" i="16" s="1"/>
  <c r="BC280" i="16"/>
  <c r="BB280" i="16"/>
  <c r="BE280" i="16"/>
  <c r="BI280" i="16" s="1"/>
  <c r="BK280" i="16" s="1"/>
  <c r="BG280" i="16" s="1"/>
  <c r="BC146" i="16"/>
  <c r="BB146" i="16"/>
  <c r="BE146" i="16"/>
  <c r="BI146" i="16" s="1"/>
  <c r="BK146" i="16" s="1"/>
  <c r="BH146" i="16" s="1"/>
  <c r="BE139" i="16"/>
  <c r="BI139" i="16" s="1"/>
  <c r="BK139" i="16" s="1"/>
  <c r="BG139" i="16" s="1"/>
  <c r="BB139" i="16"/>
  <c r="BC139" i="16"/>
  <c r="BC505" i="16"/>
  <c r="BE505" i="16"/>
  <c r="BI505" i="16" s="1"/>
  <c r="BK505" i="16" s="1"/>
  <c r="BB505" i="16"/>
  <c r="BC443" i="16"/>
  <c r="BE443" i="16"/>
  <c r="BI443" i="16" s="1"/>
  <c r="BK443" i="16" s="1"/>
  <c r="BH443" i="16" s="1"/>
  <c r="BB443" i="16"/>
  <c r="BE381" i="16"/>
  <c r="BI381" i="16" s="1"/>
  <c r="BK381" i="16" s="1"/>
  <c r="BB381" i="16"/>
  <c r="BC381" i="16"/>
  <c r="BB332" i="16"/>
  <c r="BE332" i="16"/>
  <c r="BI332" i="16" s="1"/>
  <c r="BK332" i="16" s="1"/>
  <c r="BH332" i="16" s="1"/>
  <c r="BC332" i="16"/>
  <c r="BC127" i="16"/>
  <c r="BB127" i="16"/>
  <c r="BE127" i="16"/>
  <c r="BI127" i="16" s="1"/>
  <c r="BK127" i="16" s="1"/>
  <c r="BB288" i="16"/>
  <c r="BE288" i="16"/>
  <c r="BI288" i="16" s="1"/>
  <c r="BK288" i="16" s="1"/>
  <c r="BG288" i="16" s="1"/>
  <c r="BC288" i="16"/>
  <c r="BE154" i="16"/>
  <c r="BI154" i="16" s="1"/>
  <c r="BK154" i="16" s="1"/>
  <c r="BH154" i="16" s="1"/>
  <c r="BC154" i="16"/>
  <c r="BB154" i="16"/>
  <c r="BB171" i="16"/>
  <c r="BE171" i="16"/>
  <c r="BI171" i="16" s="1"/>
  <c r="BK171" i="16" s="1"/>
  <c r="BH171" i="16" s="1"/>
  <c r="BC171" i="16"/>
  <c r="BB513" i="16"/>
  <c r="BC513" i="16"/>
  <c r="BE513" i="16"/>
  <c r="BI513" i="16" s="1"/>
  <c r="BK513" i="16" s="1"/>
  <c r="BH513" i="16" s="1"/>
  <c r="BE451" i="16"/>
  <c r="BI451" i="16" s="1"/>
  <c r="BK451" i="16" s="1"/>
  <c r="BH451" i="16" s="1"/>
  <c r="BC451" i="16"/>
  <c r="BB451" i="16"/>
  <c r="BE389" i="16"/>
  <c r="BI389" i="16" s="1"/>
  <c r="BK389" i="16" s="1"/>
  <c r="BG389" i="16" s="1"/>
  <c r="BB389" i="16"/>
  <c r="BC389" i="16"/>
  <c r="BE341" i="16"/>
  <c r="BI341" i="16" s="1"/>
  <c r="BK341" i="16" s="1"/>
  <c r="BG341" i="16" s="1"/>
  <c r="BB341" i="16"/>
  <c r="BC341" i="16"/>
  <c r="AC324" i="16"/>
  <c r="AE324" i="16" s="1"/>
  <c r="AC369" i="16"/>
  <c r="AE369" i="16" s="1"/>
  <c r="AC26" i="16"/>
  <c r="AE26" i="16" s="1"/>
  <c r="BC46" i="16"/>
  <c r="BE46" i="16"/>
  <c r="BI46" i="16" s="1"/>
  <c r="BK46" i="16" s="1"/>
  <c r="BB46" i="16"/>
  <c r="BC263" i="16"/>
  <c r="BB263" i="16"/>
  <c r="BE263" i="16"/>
  <c r="BI263" i="16" s="1"/>
  <c r="BK263" i="16" s="1"/>
  <c r="BG263" i="16" s="1"/>
  <c r="BB113" i="16"/>
  <c r="BE113" i="16"/>
  <c r="BI113" i="16" s="1"/>
  <c r="BK113" i="16" s="1"/>
  <c r="BG113" i="16" s="1"/>
  <c r="BC113" i="16"/>
  <c r="BE3" i="16"/>
  <c r="BI3" i="16" s="1"/>
  <c r="BK3" i="16" s="1"/>
  <c r="BH3" i="16" s="1"/>
  <c r="BB3" i="16"/>
  <c r="BC3" i="16"/>
  <c r="BC416" i="16"/>
  <c r="BE416" i="16"/>
  <c r="BI416" i="16" s="1"/>
  <c r="BK416" i="16" s="1"/>
  <c r="BH416" i="16" s="1"/>
  <c r="BB416" i="16"/>
  <c r="BB362" i="16"/>
  <c r="BC362" i="16"/>
  <c r="BE362" i="16"/>
  <c r="BI362" i="16" s="1"/>
  <c r="BK362" i="16" s="1"/>
  <c r="BH362" i="16" s="1"/>
  <c r="BE251" i="16"/>
  <c r="BI251" i="16" s="1"/>
  <c r="BK251" i="16" s="1"/>
  <c r="BH251" i="16" s="1"/>
  <c r="BB251" i="16"/>
  <c r="BC251" i="16"/>
  <c r="BE35" i="16"/>
  <c r="BI35" i="16" s="1"/>
  <c r="BK35" i="16" s="1"/>
  <c r="BH35" i="16" s="1"/>
  <c r="BB35" i="16"/>
  <c r="BC35" i="16"/>
  <c r="BE479" i="16"/>
  <c r="BI479" i="16" s="1"/>
  <c r="BK479" i="16" s="1"/>
  <c r="BC479" i="16"/>
  <c r="BB479" i="16"/>
  <c r="AC258" i="16"/>
  <c r="AE258" i="16" s="1"/>
  <c r="AC521" i="16"/>
  <c r="AE521" i="16" s="1"/>
  <c r="AC160" i="16"/>
  <c r="AE160" i="16" s="1"/>
  <c r="AC281" i="16"/>
  <c r="AE281" i="16" s="1"/>
  <c r="AC285" i="16"/>
  <c r="AE285" i="16" s="1"/>
  <c r="AC457" i="16"/>
  <c r="AE457" i="16" s="1"/>
  <c r="AC441" i="16"/>
  <c r="AE441" i="16" s="1"/>
  <c r="AC249" i="16"/>
  <c r="AE249" i="16" s="1"/>
  <c r="AC44" i="16"/>
  <c r="AE44" i="16" s="1"/>
  <c r="AC432" i="16"/>
  <c r="AE432" i="16" s="1"/>
  <c r="AC53" i="16"/>
  <c r="AE53" i="16" s="1"/>
  <c r="AC379" i="16"/>
  <c r="AE379" i="16" s="1"/>
  <c r="AC491" i="16"/>
  <c r="AE491" i="16" s="1"/>
  <c r="AC213" i="16"/>
  <c r="AE213" i="16" s="1"/>
  <c r="AC358" i="16"/>
  <c r="AE358" i="16" s="1"/>
  <c r="AC16" i="16"/>
  <c r="AE16" i="16" s="1"/>
  <c r="AC178" i="16"/>
  <c r="AE178" i="16" s="1"/>
  <c r="AC113" i="16"/>
  <c r="AE113" i="16" s="1"/>
  <c r="AC340" i="16"/>
  <c r="AE340" i="16" s="1"/>
  <c r="AC476" i="16"/>
  <c r="AE476" i="16" s="1"/>
  <c r="AC242" i="16"/>
  <c r="AE242" i="16" s="1"/>
  <c r="AC176" i="16"/>
  <c r="AE176" i="16" s="1"/>
  <c r="AC335" i="16"/>
  <c r="AE335" i="16" s="1"/>
  <c r="AC125" i="16"/>
  <c r="AE125" i="16" s="1"/>
  <c r="BB143" i="16"/>
  <c r="BE143" i="16"/>
  <c r="BI143" i="16" s="1"/>
  <c r="BK143" i="16" s="1"/>
  <c r="BG143" i="16" s="1"/>
  <c r="BC143" i="16"/>
  <c r="BB304" i="16"/>
  <c r="BC304" i="16"/>
  <c r="BE304" i="16"/>
  <c r="BI304" i="16" s="1"/>
  <c r="BK304" i="16" s="1"/>
  <c r="BG304" i="16" s="1"/>
  <c r="BB170" i="16"/>
  <c r="BC170" i="16"/>
  <c r="BE170" i="16"/>
  <c r="BI170" i="16" s="1"/>
  <c r="BK170" i="16" s="1"/>
  <c r="BH170" i="16" s="1"/>
  <c r="BB235" i="16"/>
  <c r="BC235" i="16"/>
  <c r="BE235" i="16"/>
  <c r="BI235" i="16" s="1"/>
  <c r="BK235" i="16" s="1"/>
  <c r="BH235" i="16" s="1"/>
  <c r="BE5" i="16"/>
  <c r="BI5" i="16" s="1"/>
  <c r="BK5" i="16" s="1"/>
  <c r="BH5" i="16" s="1"/>
  <c r="BC5" i="16"/>
  <c r="BB5" i="16"/>
  <c r="BE467" i="16"/>
  <c r="BI467" i="16" s="1"/>
  <c r="BK467" i="16" s="1"/>
  <c r="BH467" i="16" s="1"/>
  <c r="BC467" i="16"/>
  <c r="BB467" i="16"/>
  <c r="BE405" i="16"/>
  <c r="BI405" i="16" s="1"/>
  <c r="BK405" i="16" s="1"/>
  <c r="BG405" i="16" s="1"/>
  <c r="BB405" i="16"/>
  <c r="BC405" i="16"/>
  <c r="BE359" i="16"/>
  <c r="BI359" i="16" s="1"/>
  <c r="BK359" i="16" s="1"/>
  <c r="BH359" i="16" s="1"/>
  <c r="BB359" i="16"/>
  <c r="BC359" i="16"/>
  <c r="AC184" i="16"/>
  <c r="AE184" i="16" s="1"/>
  <c r="AC396" i="16"/>
  <c r="AE396" i="16" s="1"/>
  <c r="AC331" i="16"/>
  <c r="AE331" i="16" s="1"/>
  <c r="AC177" i="16"/>
  <c r="AE177" i="16" s="1"/>
  <c r="AC262" i="16"/>
  <c r="AE262" i="16" s="1"/>
  <c r="AC304" i="16"/>
  <c r="AE304" i="16" s="1"/>
  <c r="AC314" i="16"/>
  <c r="AE314" i="16" s="1"/>
  <c r="AC268" i="16"/>
  <c r="AE268" i="16" s="1"/>
  <c r="BC62" i="16"/>
  <c r="BB62" i="16"/>
  <c r="BE62" i="16"/>
  <c r="BI62" i="16" s="1"/>
  <c r="BK62" i="16" s="1"/>
  <c r="BC279" i="16"/>
  <c r="BE279" i="16"/>
  <c r="BI279" i="16" s="1"/>
  <c r="BK279" i="16" s="1"/>
  <c r="BH279" i="16" s="1"/>
  <c r="BB279" i="16"/>
  <c r="BB129" i="16"/>
  <c r="BC129" i="16"/>
  <c r="BE129" i="16"/>
  <c r="BI129" i="16" s="1"/>
  <c r="BK129" i="16" s="1"/>
  <c r="BG129" i="16" s="1"/>
  <c r="BE19" i="16"/>
  <c r="BI19" i="16" s="1"/>
  <c r="BK19" i="16" s="1"/>
  <c r="BH19" i="16" s="1"/>
  <c r="BB19" i="16"/>
  <c r="BC19" i="16"/>
  <c r="BC432" i="16"/>
  <c r="BE432" i="16"/>
  <c r="BI432" i="16" s="1"/>
  <c r="BK432" i="16" s="1"/>
  <c r="BH432" i="16" s="1"/>
  <c r="BB432" i="16"/>
  <c r="BC378" i="16"/>
  <c r="BE378" i="16"/>
  <c r="BI378" i="16" s="1"/>
  <c r="BK378" i="16" s="1"/>
  <c r="BH378" i="16" s="1"/>
  <c r="BB378" i="16"/>
  <c r="BB302" i="16"/>
  <c r="BE302" i="16"/>
  <c r="BI302" i="16" s="1"/>
  <c r="BK302" i="16" s="1"/>
  <c r="BH302" i="16" s="1"/>
  <c r="BC302" i="16"/>
  <c r="BE99" i="16"/>
  <c r="BI99" i="16" s="1"/>
  <c r="BK99" i="16" s="1"/>
  <c r="BH99" i="16" s="1"/>
  <c r="BC99" i="16"/>
  <c r="BB99" i="16"/>
  <c r="BC495" i="16"/>
  <c r="BB495" i="16"/>
  <c r="BE495" i="16"/>
  <c r="BI495" i="16" s="1"/>
  <c r="BK495" i="16" s="1"/>
  <c r="BG495" i="16" s="1"/>
  <c r="AC427" i="16"/>
  <c r="AE427" i="16" s="1"/>
  <c r="AC32" i="16"/>
  <c r="AE32" i="16" s="1"/>
  <c r="AC483" i="16"/>
  <c r="AE483" i="16" s="1"/>
  <c r="AC198" i="16"/>
  <c r="AE198" i="16" s="1"/>
  <c r="AC375" i="16"/>
  <c r="AE375" i="16" s="1"/>
  <c r="AC23" i="16"/>
  <c r="AE23" i="16" s="1"/>
  <c r="AC146" i="16"/>
  <c r="AE146" i="16" s="1"/>
  <c r="BE31" i="16"/>
  <c r="BI31" i="16" s="1"/>
  <c r="BK31" i="16" s="1"/>
  <c r="BG31" i="16" s="1"/>
  <c r="BC31" i="16"/>
  <c r="BB31" i="16"/>
  <c r="BB192" i="16"/>
  <c r="BE192" i="16"/>
  <c r="BI192" i="16" s="1"/>
  <c r="BK192" i="16" s="1"/>
  <c r="BH192" i="16" s="1"/>
  <c r="BC192" i="16"/>
  <c r="BC58" i="16"/>
  <c r="BB58" i="16"/>
  <c r="BE58" i="16"/>
  <c r="BI58" i="16" s="1"/>
  <c r="BK58" i="16" s="1"/>
  <c r="BG58" i="16" s="1"/>
  <c r="BE252" i="16"/>
  <c r="BI252" i="16" s="1"/>
  <c r="BK252" i="16" s="1"/>
  <c r="BB252" i="16"/>
  <c r="BC252" i="16"/>
  <c r="BC417" i="16"/>
  <c r="BE417" i="16"/>
  <c r="BI417" i="16" s="1"/>
  <c r="BK417" i="16" s="1"/>
  <c r="BH417" i="16" s="1"/>
  <c r="BB417" i="16"/>
  <c r="BB355" i="16"/>
  <c r="BE355" i="16"/>
  <c r="BI355" i="16" s="1"/>
  <c r="BK355" i="16" s="1"/>
  <c r="BH355" i="16" s="1"/>
  <c r="BC355" i="16"/>
  <c r="BB221" i="16"/>
  <c r="BE221" i="16"/>
  <c r="BI221" i="16" s="1"/>
  <c r="BK221" i="16" s="1"/>
  <c r="BC221" i="16"/>
  <c r="BE37" i="16"/>
  <c r="BI37" i="16" s="1"/>
  <c r="BK37" i="16" s="1"/>
  <c r="BG37" i="16" s="1"/>
  <c r="BB37" i="16"/>
  <c r="BC37" i="16"/>
  <c r="AC21" i="16"/>
  <c r="AE21" i="16" s="1"/>
  <c r="AC508" i="16"/>
  <c r="AE508" i="16" s="1"/>
  <c r="AC485" i="16"/>
  <c r="AE485" i="16" s="1"/>
  <c r="BE270" i="16"/>
  <c r="BI270" i="16" s="1"/>
  <c r="BK270" i="16" s="1"/>
  <c r="BC270" i="16"/>
  <c r="BB270" i="16"/>
  <c r="BC136" i="16"/>
  <c r="BE136" i="16"/>
  <c r="BI136" i="16" s="1"/>
  <c r="BK136" i="16" s="1"/>
  <c r="BH136" i="16" s="1"/>
  <c r="BB136" i="16"/>
  <c r="BE2" i="16"/>
  <c r="BI2" i="16" s="1"/>
  <c r="BK2" i="16" s="1"/>
  <c r="BH2" i="16" s="1"/>
  <c r="BC2" i="16"/>
  <c r="BB2" i="16"/>
  <c r="BB196" i="16"/>
  <c r="BC196" i="16"/>
  <c r="BE196" i="16"/>
  <c r="BI196" i="16" s="1"/>
  <c r="BK196" i="16" s="1"/>
  <c r="BH196" i="16" s="1"/>
  <c r="BB361" i="16"/>
  <c r="BC361" i="16"/>
  <c r="BE361" i="16"/>
  <c r="BI361" i="16" s="1"/>
  <c r="BK361" i="16" s="1"/>
  <c r="BH361" i="16" s="1"/>
  <c r="BB245" i="16"/>
  <c r="BE245" i="16"/>
  <c r="BI245" i="16" s="1"/>
  <c r="BK245" i="16" s="1"/>
  <c r="BG245" i="16" s="1"/>
  <c r="BC245" i="16"/>
  <c r="BB524" i="16"/>
  <c r="BE524" i="16"/>
  <c r="BI524" i="16" s="1"/>
  <c r="BK524" i="16" s="1"/>
  <c r="BG524" i="16" s="1"/>
  <c r="BC524" i="16"/>
  <c r="BE470" i="16"/>
  <c r="BI470" i="16" s="1"/>
  <c r="BK470" i="16" s="1"/>
  <c r="BH470" i="16" s="1"/>
  <c r="BC470" i="16"/>
  <c r="BB470" i="16"/>
  <c r="AC58" i="16"/>
  <c r="AE58" i="16" s="1"/>
  <c r="AC329" i="16"/>
  <c r="AE329" i="16" s="1"/>
  <c r="AC484" i="16"/>
  <c r="AE484" i="16" s="1"/>
  <c r="AC234" i="16"/>
  <c r="AE234" i="16" s="1"/>
  <c r="AC519" i="16"/>
  <c r="AE519" i="16" s="1"/>
  <c r="BE86" i="16"/>
  <c r="BI86" i="16" s="1"/>
  <c r="BK86" i="16" s="1"/>
  <c r="BC86" i="16"/>
  <c r="BB86" i="16"/>
  <c r="BE303" i="16"/>
  <c r="BI303" i="16" s="1"/>
  <c r="BK303" i="16" s="1"/>
  <c r="BC303" i="16"/>
  <c r="BB303" i="16"/>
  <c r="BC153" i="16"/>
  <c r="BE153" i="16"/>
  <c r="BI153" i="16" s="1"/>
  <c r="BK153" i="16" s="1"/>
  <c r="BG153" i="16" s="1"/>
  <c r="BB153" i="16"/>
  <c r="BC12" i="16"/>
  <c r="BE12" i="16"/>
  <c r="BI12" i="16" s="1"/>
  <c r="BK12" i="16" s="1"/>
  <c r="BG12" i="16" s="1"/>
  <c r="BB12" i="16"/>
  <c r="BC456" i="16"/>
  <c r="BB456" i="16"/>
  <c r="BE456" i="16"/>
  <c r="BI456" i="16" s="1"/>
  <c r="BK456" i="16" s="1"/>
  <c r="BG456" i="16" s="1"/>
  <c r="BC402" i="16"/>
  <c r="BE402" i="16"/>
  <c r="BI402" i="16" s="1"/>
  <c r="BK402" i="16" s="1"/>
  <c r="BG402" i="16" s="1"/>
  <c r="BB402" i="16"/>
  <c r="BE338" i="16"/>
  <c r="BI338" i="16" s="1"/>
  <c r="BK338" i="16" s="1"/>
  <c r="BG338" i="16" s="1"/>
  <c r="BC338" i="16"/>
  <c r="BB338" i="16"/>
  <c r="BE195" i="16"/>
  <c r="BI195" i="16" s="1"/>
  <c r="BK195" i="16" s="1"/>
  <c r="BH195" i="16" s="1"/>
  <c r="BB195" i="16"/>
  <c r="BC195" i="16"/>
  <c r="BB519" i="16"/>
  <c r="BC519" i="16"/>
  <c r="BE519" i="16"/>
  <c r="BI519" i="16" s="1"/>
  <c r="BK519" i="16" s="1"/>
  <c r="BG519" i="16" s="1"/>
  <c r="AC470" i="16"/>
  <c r="AE470" i="16" s="1"/>
  <c r="AC406" i="16"/>
  <c r="AE406" i="16" s="1"/>
  <c r="BC183" i="16"/>
  <c r="BB183" i="16"/>
  <c r="BE183" i="16"/>
  <c r="BI183" i="16" s="1"/>
  <c r="BK183" i="16" s="1"/>
  <c r="BG183" i="16" s="1"/>
  <c r="BC33" i="16"/>
  <c r="BB33" i="16"/>
  <c r="BE33" i="16"/>
  <c r="BI33" i="16" s="1"/>
  <c r="BK33" i="16" s="1"/>
  <c r="BH33" i="16" s="1"/>
  <c r="BB210" i="16"/>
  <c r="BE210" i="16"/>
  <c r="BI210" i="16" s="1"/>
  <c r="BK210" i="16" s="1"/>
  <c r="BG210" i="16" s="1"/>
  <c r="BC210" i="16"/>
  <c r="BE333" i="16"/>
  <c r="BI333" i="16" s="1"/>
  <c r="BK333" i="16" s="1"/>
  <c r="BH333" i="16" s="1"/>
  <c r="BC333" i="16"/>
  <c r="BB333" i="16"/>
  <c r="BE179" i="16"/>
  <c r="BI179" i="16" s="1"/>
  <c r="BK179" i="16" s="1"/>
  <c r="BH179" i="16" s="1"/>
  <c r="BC179" i="16"/>
  <c r="BB179" i="16"/>
  <c r="BC507" i="16"/>
  <c r="BB507" i="16"/>
  <c r="BE507" i="16"/>
  <c r="BI507" i="16" s="1"/>
  <c r="BK507" i="16" s="1"/>
  <c r="BH507" i="16" s="1"/>
  <c r="BE445" i="16"/>
  <c r="BI445" i="16" s="1"/>
  <c r="BK445" i="16" s="1"/>
  <c r="BH445" i="16" s="1"/>
  <c r="BB445" i="16"/>
  <c r="BC445" i="16"/>
  <c r="BC399" i="16"/>
  <c r="BE399" i="16"/>
  <c r="BI399" i="16" s="1"/>
  <c r="BK399" i="16" s="1"/>
  <c r="BG399" i="16" s="1"/>
  <c r="BB399" i="16"/>
  <c r="AC363" i="16"/>
  <c r="AE363" i="16" s="1"/>
  <c r="BE191" i="16"/>
  <c r="BI191" i="16" s="1"/>
  <c r="BK191" i="16" s="1"/>
  <c r="BC191" i="16"/>
  <c r="BB191" i="16"/>
  <c r="BB41" i="16"/>
  <c r="BC41" i="16"/>
  <c r="BE41" i="16"/>
  <c r="BI41" i="16" s="1"/>
  <c r="BK41" i="16" s="1"/>
  <c r="BG41" i="16" s="1"/>
  <c r="BE218" i="16"/>
  <c r="BI218" i="16" s="1"/>
  <c r="BK218" i="16" s="1"/>
  <c r="BG218" i="16" s="1"/>
  <c r="BB218" i="16"/>
  <c r="BC218" i="16"/>
  <c r="BE342" i="16"/>
  <c r="BI342" i="16" s="1"/>
  <c r="BK342" i="16" s="1"/>
  <c r="BC342" i="16"/>
  <c r="BB342" i="16"/>
  <c r="BE211" i="16"/>
  <c r="BI211" i="16" s="1"/>
  <c r="BK211" i="16" s="1"/>
  <c r="BC211" i="16"/>
  <c r="BB211" i="16"/>
  <c r="BC515" i="16"/>
  <c r="BB515" i="16"/>
  <c r="BE515" i="16"/>
  <c r="BI515" i="16" s="1"/>
  <c r="BK515" i="16" s="1"/>
  <c r="BG515" i="16" s="1"/>
  <c r="BE453" i="16"/>
  <c r="BI453" i="16" s="1"/>
  <c r="BK453" i="16" s="1"/>
  <c r="BB453" i="16"/>
  <c r="BC453" i="16"/>
  <c r="BC407" i="16"/>
  <c r="BE407" i="16"/>
  <c r="BI407" i="16" s="1"/>
  <c r="BK407" i="16" s="1"/>
  <c r="BB407" i="16"/>
  <c r="AC47" i="16"/>
  <c r="AE47" i="16" s="1"/>
  <c r="AC127" i="16"/>
  <c r="AE127" i="16" s="1"/>
  <c r="AC170" i="16"/>
  <c r="AE170" i="16" s="1"/>
  <c r="AC203" i="16"/>
  <c r="AE203" i="16" s="1"/>
  <c r="AC237" i="16"/>
  <c r="AE237" i="16" s="1"/>
  <c r="AC210" i="16"/>
  <c r="AE210" i="16" s="1"/>
  <c r="AC189" i="16"/>
  <c r="AE189" i="16" s="1"/>
  <c r="AC107" i="16"/>
  <c r="AE107" i="16" s="1"/>
  <c r="BE110" i="16"/>
  <c r="BI110" i="16" s="1"/>
  <c r="BK110" i="16" s="1"/>
  <c r="BG110" i="16" s="1"/>
  <c r="BC110" i="16"/>
  <c r="BB110" i="16"/>
  <c r="BC327" i="16"/>
  <c r="BE327" i="16"/>
  <c r="BI327" i="16" s="1"/>
  <c r="BK327" i="16" s="1"/>
  <c r="BG327" i="16" s="1"/>
  <c r="BB327" i="16"/>
  <c r="BB177" i="16"/>
  <c r="BE177" i="16"/>
  <c r="BI177" i="16" s="1"/>
  <c r="BK177" i="16" s="1"/>
  <c r="BH177" i="16" s="1"/>
  <c r="BC177" i="16"/>
  <c r="BE36" i="16"/>
  <c r="BI36" i="16" s="1"/>
  <c r="BK36" i="16" s="1"/>
  <c r="BG36" i="16" s="1"/>
  <c r="BC36" i="16"/>
  <c r="BB36" i="16"/>
  <c r="BE480" i="16"/>
  <c r="BI480" i="16" s="1"/>
  <c r="BK480" i="16" s="1"/>
  <c r="BG480" i="16" s="1"/>
  <c r="BC480" i="16"/>
  <c r="BB480" i="16"/>
  <c r="BB426" i="16"/>
  <c r="BE426" i="16"/>
  <c r="BI426" i="16" s="1"/>
  <c r="BK426" i="16" s="1"/>
  <c r="BG426" i="16" s="1"/>
  <c r="BC426" i="16"/>
  <c r="BB364" i="16"/>
  <c r="BC364" i="16"/>
  <c r="BE364" i="16"/>
  <c r="BI364" i="16" s="1"/>
  <c r="BK364" i="16" s="1"/>
  <c r="BG364" i="16" s="1"/>
  <c r="BE290" i="16"/>
  <c r="BI290" i="16" s="1"/>
  <c r="BK290" i="16" s="1"/>
  <c r="BB290" i="16"/>
  <c r="BC290" i="16"/>
  <c r="AC220" i="16"/>
  <c r="AE220" i="16" s="1"/>
  <c r="AC409" i="16"/>
  <c r="AE409" i="16" s="1"/>
  <c r="AC480" i="16"/>
  <c r="AE480" i="16" s="1"/>
  <c r="AC9" i="16"/>
  <c r="AE9" i="16" s="1"/>
  <c r="AC27" i="16"/>
  <c r="AE27" i="16" s="1"/>
  <c r="AC338" i="16"/>
  <c r="AE338" i="16" s="1"/>
  <c r="AC150" i="16"/>
  <c r="AE150" i="16" s="1"/>
  <c r="AC524" i="16"/>
  <c r="AE524" i="16" s="1"/>
  <c r="AC111" i="16"/>
  <c r="AE111" i="16" s="1"/>
  <c r="AC390" i="16"/>
  <c r="AE390" i="16" s="1"/>
  <c r="AC481" i="16"/>
  <c r="AE481" i="16" s="1"/>
  <c r="AC49" i="16"/>
  <c r="AE49" i="16" s="1"/>
  <c r="AC97" i="16"/>
  <c r="AE97" i="16" s="1"/>
  <c r="AC137" i="16"/>
  <c r="AE137" i="16" s="1"/>
  <c r="AC119" i="16"/>
  <c r="AE119" i="16" s="1"/>
  <c r="AC334" i="16"/>
  <c r="AE334" i="16" s="1"/>
  <c r="AC261" i="16"/>
  <c r="AE261" i="16" s="1"/>
  <c r="BB207" i="16"/>
  <c r="BC207" i="16"/>
  <c r="BE207" i="16"/>
  <c r="BI207" i="16" s="1"/>
  <c r="BK207" i="16" s="1"/>
  <c r="BH207" i="16" s="1"/>
  <c r="BE57" i="16"/>
  <c r="BI57" i="16" s="1"/>
  <c r="BK57" i="16" s="1"/>
  <c r="BB57" i="16"/>
  <c r="BC57" i="16"/>
  <c r="BB234" i="16"/>
  <c r="BC234" i="16"/>
  <c r="BE234" i="16"/>
  <c r="BI234" i="16" s="1"/>
  <c r="BK234" i="16" s="1"/>
  <c r="BG234" i="16" s="1"/>
  <c r="BB360" i="16"/>
  <c r="BC360" i="16"/>
  <c r="BE360" i="16"/>
  <c r="BI360" i="16" s="1"/>
  <c r="BK360" i="16" s="1"/>
  <c r="BH360" i="16" s="1"/>
  <c r="BE275" i="16"/>
  <c r="BI275" i="16" s="1"/>
  <c r="BK275" i="16" s="1"/>
  <c r="BH275" i="16" s="1"/>
  <c r="BC275" i="16"/>
  <c r="BB275" i="16"/>
  <c r="BB21" i="16"/>
  <c r="BE21" i="16"/>
  <c r="BI21" i="16" s="1"/>
  <c r="BK21" i="16" s="1"/>
  <c r="BC21" i="16"/>
  <c r="BE469" i="16"/>
  <c r="BI469" i="16" s="1"/>
  <c r="BK469" i="16" s="1"/>
  <c r="BC469" i="16"/>
  <c r="BB469" i="16"/>
  <c r="BE423" i="16"/>
  <c r="BI423" i="16" s="1"/>
  <c r="BK423" i="16" s="1"/>
  <c r="BH423" i="16" s="1"/>
  <c r="BB423" i="16"/>
  <c r="BC423" i="16"/>
  <c r="AC29" i="16"/>
  <c r="AE29" i="16" s="1"/>
  <c r="AC43" i="16"/>
  <c r="AE43" i="16" s="1"/>
  <c r="AC402" i="16"/>
  <c r="AE402" i="16" s="1"/>
  <c r="AC128" i="16"/>
  <c r="AE128" i="16" s="1"/>
  <c r="AC217" i="16"/>
  <c r="AE217" i="16" s="1"/>
  <c r="AC14" i="16"/>
  <c r="AE14" i="16" s="1"/>
  <c r="AC182" i="16"/>
  <c r="AE182" i="16" s="1"/>
  <c r="BE126" i="16"/>
  <c r="BI126" i="16" s="1"/>
  <c r="BK126" i="16" s="1"/>
  <c r="BB126" i="16"/>
  <c r="BC126" i="16"/>
  <c r="BC343" i="16"/>
  <c r="BB343" i="16"/>
  <c r="BE343" i="16"/>
  <c r="BI343" i="16" s="1"/>
  <c r="BK343" i="16" s="1"/>
  <c r="BH343" i="16" s="1"/>
  <c r="BE193" i="16"/>
  <c r="BI193" i="16" s="1"/>
  <c r="BK193" i="16" s="1"/>
  <c r="BB193" i="16"/>
  <c r="BC193" i="16"/>
  <c r="BC52" i="16"/>
  <c r="BE52" i="16"/>
  <c r="BI52" i="16" s="1"/>
  <c r="BK52" i="16" s="1"/>
  <c r="BH52" i="16" s="1"/>
  <c r="BB52" i="16"/>
  <c r="BC496" i="16"/>
  <c r="BB496" i="16"/>
  <c r="BE496" i="16"/>
  <c r="BI496" i="16" s="1"/>
  <c r="BK496" i="16" s="1"/>
  <c r="BG496" i="16" s="1"/>
  <c r="BE442" i="16"/>
  <c r="BI442" i="16" s="1"/>
  <c r="BK442" i="16" s="1"/>
  <c r="BG442" i="16" s="1"/>
  <c r="BB442" i="16"/>
  <c r="BC442" i="16"/>
  <c r="BE380" i="16"/>
  <c r="BI380" i="16" s="1"/>
  <c r="BK380" i="16" s="1"/>
  <c r="BH380" i="16" s="1"/>
  <c r="BB380" i="16"/>
  <c r="BC380" i="16"/>
  <c r="BB320" i="16"/>
  <c r="BC320" i="16"/>
  <c r="BE320" i="16"/>
  <c r="BI320" i="16" s="1"/>
  <c r="BK320" i="16" s="1"/>
  <c r="BG320" i="16" s="1"/>
  <c r="AC388" i="16"/>
  <c r="AE388" i="16" s="1"/>
  <c r="AC373" i="16"/>
  <c r="AE373" i="16" s="1"/>
  <c r="AC59" i="16"/>
  <c r="AE59" i="16" s="1"/>
  <c r="AC447" i="16"/>
  <c r="AE447" i="16" s="1"/>
  <c r="AC156" i="16"/>
  <c r="AE156" i="16" s="1"/>
  <c r="AC308" i="16"/>
  <c r="AE308" i="16" s="1"/>
  <c r="BE95" i="16"/>
  <c r="BI95" i="16" s="1"/>
  <c r="BK95" i="16" s="1"/>
  <c r="BC95" i="16"/>
  <c r="BB95" i="16"/>
  <c r="BB256" i="16"/>
  <c r="BC256" i="16"/>
  <c r="BE256" i="16"/>
  <c r="BI256" i="16" s="1"/>
  <c r="BK256" i="16" s="1"/>
  <c r="BG256" i="16" s="1"/>
  <c r="BC122" i="16"/>
  <c r="BB122" i="16"/>
  <c r="BE122" i="16"/>
  <c r="BI122" i="16" s="1"/>
  <c r="BK122" i="16" s="1"/>
  <c r="BG122" i="16" s="1"/>
  <c r="BC43" i="16"/>
  <c r="BB43" i="16"/>
  <c r="BE43" i="16"/>
  <c r="BI43" i="16" s="1"/>
  <c r="BK43" i="16" s="1"/>
  <c r="BH43" i="16" s="1"/>
  <c r="BE481" i="16"/>
  <c r="BI481" i="16" s="1"/>
  <c r="BK481" i="16" s="1"/>
  <c r="BC481" i="16"/>
  <c r="BB481" i="16"/>
  <c r="BE419" i="16"/>
  <c r="BI419" i="16" s="1"/>
  <c r="BK419" i="16" s="1"/>
  <c r="BH419" i="16" s="1"/>
  <c r="BB419" i="16"/>
  <c r="BC419" i="16"/>
  <c r="BE357" i="16"/>
  <c r="BI357" i="16" s="1"/>
  <c r="BK357" i="16" s="1"/>
  <c r="BG357" i="16" s="1"/>
  <c r="BB357" i="16"/>
  <c r="BC357" i="16"/>
  <c r="BC291" i="16"/>
  <c r="BE291" i="16"/>
  <c r="BI291" i="16" s="1"/>
  <c r="BK291" i="16" s="1"/>
  <c r="BG291" i="16" s="1"/>
  <c r="BB291" i="16"/>
  <c r="AC196" i="16"/>
  <c r="AE196" i="16" s="1"/>
  <c r="AC516" i="16"/>
  <c r="AE516" i="16" s="1"/>
  <c r="AC122" i="16"/>
  <c r="AE122" i="16" s="1"/>
  <c r="AC18" i="16"/>
  <c r="AE18" i="16" s="1"/>
  <c r="AC468" i="16"/>
  <c r="AE468" i="16" s="1"/>
  <c r="AC57" i="16"/>
  <c r="AE57" i="16" s="1"/>
  <c r="BE39" i="16"/>
  <c r="BI39" i="16" s="1"/>
  <c r="BK39" i="16" s="1"/>
  <c r="BH39" i="16" s="1"/>
  <c r="BC39" i="16"/>
  <c r="BB39" i="16"/>
  <c r="BE200" i="16"/>
  <c r="BI200" i="16" s="1"/>
  <c r="BK200" i="16" s="1"/>
  <c r="BG200" i="16" s="1"/>
  <c r="BB200" i="16"/>
  <c r="BC200" i="16"/>
  <c r="BE66" i="16"/>
  <c r="BI66" i="16" s="1"/>
  <c r="BK66" i="16" s="1"/>
  <c r="BG66" i="16" s="1"/>
  <c r="BB66" i="16"/>
  <c r="BC66" i="16"/>
  <c r="BB260" i="16"/>
  <c r="BE260" i="16"/>
  <c r="BI260" i="16" s="1"/>
  <c r="BK260" i="16" s="1"/>
  <c r="BH260" i="16" s="1"/>
  <c r="BC260" i="16"/>
  <c r="BC425" i="16"/>
  <c r="BB425" i="16"/>
  <c r="BE425" i="16"/>
  <c r="BI425" i="16" s="1"/>
  <c r="BK425" i="16" s="1"/>
  <c r="BG425" i="16" s="1"/>
  <c r="BE363" i="16"/>
  <c r="BI363" i="16" s="1"/>
  <c r="BK363" i="16" s="1"/>
  <c r="BH363" i="16" s="1"/>
  <c r="BC363" i="16"/>
  <c r="BB363" i="16"/>
  <c r="BE253" i="16"/>
  <c r="BI253" i="16" s="1"/>
  <c r="BK253" i="16" s="1"/>
  <c r="BH253" i="16" s="1"/>
  <c r="BC253" i="16"/>
  <c r="BB253" i="16"/>
  <c r="BE69" i="16"/>
  <c r="BI69" i="16" s="1"/>
  <c r="BK69" i="16" s="1"/>
  <c r="BH69" i="16" s="1"/>
  <c r="BC69" i="16"/>
  <c r="BB69" i="16"/>
  <c r="AC204" i="16"/>
  <c r="AE204" i="16" s="1"/>
  <c r="AC206" i="16"/>
  <c r="AE206" i="16" s="1"/>
  <c r="AC164" i="16"/>
  <c r="AE164" i="16" s="1"/>
  <c r="AC292" i="16"/>
  <c r="AE292" i="16" s="1"/>
  <c r="AC235" i="16"/>
  <c r="AE235" i="16" s="1"/>
  <c r="BE150" i="16"/>
  <c r="BI150" i="16" s="1"/>
  <c r="BK150" i="16" s="1"/>
  <c r="BG150" i="16" s="1"/>
  <c r="BC150" i="16"/>
  <c r="BB150" i="16"/>
  <c r="BB16" i="16"/>
  <c r="BC16" i="16"/>
  <c r="BE16" i="16"/>
  <c r="BI16" i="16" s="1"/>
  <c r="BK16" i="16" s="1"/>
  <c r="BH16" i="16" s="1"/>
  <c r="BE217" i="16"/>
  <c r="BI217" i="16" s="1"/>
  <c r="BK217" i="16" s="1"/>
  <c r="BH217" i="16" s="1"/>
  <c r="BB217" i="16"/>
  <c r="BC217" i="16"/>
  <c r="BC76" i="16"/>
  <c r="BB76" i="16"/>
  <c r="BE76" i="16"/>
  <c r="BI76" i="16" s="1"/>
  <c r="BK76" i="16" s="1"/>
  <c r="BG76" i="16" s="1"/>
  <c r="BC520" i="16"/>
  <c r="BB520" i="16"/>
  <c r="BE520" i="16"/>
  <c r="BI520" i="16" s="1"/>
  <c r="BK520" i="16" s="1"/>
  <c r="BG520" i="16" s="1"/>
  <c r="BE466" i="16"/>
  <c r="BI466" i="16" s="1"/>
  <c r="BK466" i="16" s="1"/>
  <c r="BH466" i="16" s="1"/>
  <c r="BC466" i="16"/>
  <c r="BB466" i="16"/>
  <c r="BE404" i="16"/>
  <c r="BI404" i="16" s="1"/>
  <c r="BK404" i="16" s="1"/>
  <c r="BC404" i="16"/>
  <c r="BB404" i="16"/>
  <c r="BE349" i="16"/>
  <c r="BI349" i="16" s="1"/>
  <c r="BK349" i="16" s="1"/>
  <c r="BC349" i="16"/>
  <c r="BB349" i="16"/>
  <c r="AC412" i="16"/>
  <c r="AE412" i="16" s="1"/>
  <c r="AC71" i="16"/>
  <c r="AE71" i="16" s="1"/>
  <c r="AC251" i="16"/>
  <c r="AE251" i="16" s="1"/>
  <c r="AC389" i="16"/>
  <c r="AE389" i="16" s="1"/>
  <c r="AC144" i="16"/>
  <c r="AE144" i="16" s="1"/>
  <c r="BE30" i="16"/>
  <c r="BI30" i="16" s="1"/>
  <c r="BK30" i="16" s="1"/>
  <c r="BB30" i="16"/>
  <c r="BC30" i="16"/>
  <c r="BB247" i="16"/>
  <c r="BC247" i="16"/>
  <c r="BE247" i="16"/>
  <c r="BI247" i="16" s="1"/>
  <c r="BK247" i="16" s="1"/>
  <c r="BG247" i="16" s="1"/>
  <c r="BC97" i="16"/>
  <c r="BE97" i="16"/>
  <c r="BI97" i="16" s="1"/>
  <c r="BK97" i="16" s="1"/>
  <c r="BG97" i="16" s="1"/>
  <c r="BB97" i="16"/>
  <c r="BC274" i="16"/>
  <c r="BB274" i="16"/>
  <c r="BE274" i="16"/>
  <c r="BI274" i="16" s="1"/>
  <c r="BK274" i="16" s="1"/>
  <c r="BH274" i="16" s="1"/>
  <c r="BC400" i="16"/>
  <c r="BB400" i="16"/>
  <c r="BE400" i="16"/>
  <c r="BI400" i="16" s="1"/>
  <c r="BK400" i="16" s="1"/>
  <c r="BG400" i="16" s="1"/>
  <c r="BB345" i="16"/>
  <c r="BC345" i="16"/>
  <c r="BE345" i="16"/>
  <c r="BI345" i="16" s="1"/>
  <c r="BK345" i="16" s="1"/>
  <c r="BH345" i="16" s="1"/>
  <c r="BE187" i="16"/>
  <c r="BI187" i="16" s="1"/>
  <c r="BK187" i="16" s="1"/>
  <c r="BH187" i="16" s="1"/>
  <c r="BB187" i="16"/>
  <c r="BC187" i="16"/>
  <c r="BE509" i="16"/>
  <c r="BI509" i="16" s="1"/>
  <c r="BK509" i="16" s="1"/>
  <c r="BG509" i="16" s="1"/>
  <c r="BB509" i="16"/>
  <c r="BC509" i="16"/>
  <c r="BB463" i="16"/>
  <c r="BC463" i="16"/>
  <c r="BE463" i="16"/>
  <c r="BI463" i="16" s="1"/>
  <c r="BK463" i="16" s="1"/>
  <c r="BH463" i="16" s="1"/>
  <c r="BC38" i="16"/>
  <c r="BE38" i="16"/>
  <c r="BI38" i="16" s="1"/>
  <c r="BK38" i="16" s="1"/>
  <c r="BG38" i="16" s="1"/>
  <c r="BB38" i="16"/>
  <c r="BE255" i="16"/>
  <c r="BI255" i="16" s="1"/>
  <c r="BK255" i="16" s="1"/>
  <c r="BG255" i="16" s="1"/>
  <c r="BB255" i="16"/>
  <c r="BC255" i="16"/>
  <c r="BC105" i="16"/>
  <c r="BB105" i="16"/>
  <c r="BE105" i="16"/>
  <c r="BI105" i="16" s="1"/>
  <c r="BK105" i="16" s="1"/>
  <c r="BH105" i="16" s="1"/>
  <c r="BE282" i="16"/>
  <c r="BI282" i="16" s="1"/>
  <c r="BK282" i="16" s="1"/>
  <c r="BC282" i="16"/>
  <c r="BB282" i="16"/>
  <c r="BC408" i="16"/>
  <c r="BE408" i="16"/>
  <c r="BI408" i="16" s="1"/>
  <c r="BK408" i="16" s="1"/>
  <c r="BB408" i="16"/>
  <c r="BB354" i="16"/>
  <c r="BE354" i="16"/>
  <c r="BI354" i="16" s="1"/>
  <c r="BK354" i="16" s="1"/>
  <c r="BH354" i="16" s="1"/>
  <c r="BC354" i="16"/>
  <c r="BB219" i="16"/>
  <c r="BC219" i="16"/>
  <c r="BE219" i="16"/>
  <c r="BI219" i="16" s="1"/>
  <c r="BK219" i="16" s="1"/>
  <c r="BH219" i="16" s="1"/>
  <c r="BE517" i="16"/>
  <c r="BI517" i="16" s="1"/>
  <c r="BK517" i="16" s="1"/>
  <c r="BG517" i="16" s="1"/>
  <c r="BB517" i="16"/>
  <c r="BC517" i="16"/>
  <c r="BE471" i="16"/>
  <c r="BI471" i="16" s="1"/>
  <c r="BK471" i="16" s="1"/>
  <c r="BG471" i="16" s="1"/>
  <c r="BC471" i="16"/>
  <c r="BB471" i="16"/>
  <c r="AC421" i="16"/>
  <c r="AE421" i="16" s="1"/>
  <c r="AC95" i="16"/>
  <c r="AE95" i="16" s="1"/>
  <c r="AC376" i="16"/>
  <c r="AE376" i="16" s="1"/>
  <c r="AC166" i="16"/>
  <c r="AE166" i="16" s="1"/>
  <c r="AC45" i="16"/>
  <c r="AE45" i="16" s="1"/>
  <c r="AC245" i="16"/>
  <c r="AE245" i="16" s="1"/>
  <c r="AC126" i="16"/>
  <c r="AE126" i="16" s="1"/>
  <c r="BE174" i="16"/>
  <c r="BI174" i="16" s="1"/>
  <c r="BK174" i="16" s="1"/>
  <c r="BC174" i="16"/>
  <c r="BB174" i="16"/>
  <c r="BB40" i="16"/>
  <c r="BC40" i="16"/>
  <c r="BE40" i="16"/>
  <c r="BI40" i="16" s="1"/>
  <c r="BK40" i="16" s="1"/>
  <c r="BH40" i="16" s="1"/>
  <c r="BE241" i="16"/>
  <c r="BI241" i="16" s="1"/>
  <c r="BK241" i="16" s="1"/>
  <c r="BC241" i="16"/>
  <c r="BB241" i="16"/>
  <c r="BB100" i="16"/>
  <c r="BE100" i="16"/>
  <c r="BI100" i="16" s="1"/>
  <c r="BK100" i="16" s="1"/>
  <c r="BH100" i="16" s="1"/>
  <c r="BC100" i="16"/>
  <c r="BB109" i="16"/>
  <c r="BE109" i="16"/>
  <c r="BI109" i="16" s="1"/>
  <c r="BK109" i="16" s="1"/>
  <c r="BC109" i="16"/>
  <c r="BC490" i="16"/>
  <c r="BE490" i="16"/>
  <c r="BI490" i="16" s="1"/>
  <c r="BK490" i="16" s="1"/>
  <c r="BG490" i="16" s="1"/>
  <c r="BB490" i="16"/>
  <c r="BC428" i="16"/>
  <c r="BE428" i="16"/>
  <c r="BI428" i="16" s="1"/>
  <c r="BK428" i="16" s="1"/>
  <c r="BG428" i="16" s="1"/>
  <c r="BB428" i="16"/>
  <c r="BE374" i="16"/>
  <c r="BI374" i="16" s="1"/>
  <c r="BK374" i="16" s="1"/>
  <c r="BB374" i="16"/>
  <c r="BC374" i="16"/>
  <c r="AC332" i="16"/>
  <c r="AE332" i="16" s="1"/>
  <c r="AC253" i="16"/>
  <c r="AE253" i="16" s="1"/>
  <c r="AC416" i="16"/>
  <c r="AE416" i="16" s="1"/>
  <c r="AC142" i="16"/>
  <c r="AE142" i="16" s="1"/>
  <c r="AC92" i="16"/>
  <c r="AE92" i="16" s="1"/>
  <c r="AC120" i="16"/>
  <c r="AE120" i="16" s="1"/>
  <c r="AC70" i="16"/>
  <c r="AE70" i="16" s="1"/>
  <c r="AC13" i="16"/>
  <c r="AE13" i="16" s="1"/>
  <c r="AC523" i="16"/>
  <c r="AE523" i="16" s="1"/>
  <c r="AC319" i="16"/>
  <c r="AE319" i="16" s="1"/>
  <c r="AC316" i="16"/>
  <c r="AE316" i="16" s="1"/>
  <c r="AC495" i="16"/>
  <c r="AE495" i="16" s="1"/>
  <c r="AC145" i="16"/>
  <c r="AE145" i="16" s="1"/>
  <c r="AC244" i="16"/>
  <c r="AE244" i="16" s="1"/>
  <c r="AC513" i="16"/>
  <c r="AE513" i="16" s="1"/>
  <c r="AC274" i="16"/>
  <c r="AE274" i="16" s="1"/>
  <c r="AC512" i="16"/>
  <c r="AE512" i="16" s="1"/>
  <c r="AC228" i="16"/>
  <c r="AE228" i="16" s="1"/>
  <c r="AC411" i="16"/>
  <c r="AE411" i="16" s="1"/>
  <c r="AC34" i="16"/>
  <c r="AE34" i="16" s="1"/>
  <c r="AC305" i="16"/>
  <c r="AE305" i="16" s="1"/>
  <c r="AC4" i="16"/>
  <c r="AE4" i="16" s="1"/>
  <c r="AC506" i="16"/>
  <c r="AE506" i="16" s="1"/>
  <c r="AC306" i="16"/>
  <c r="AE306" i="16" s="1"/>
  <c r="BJ12" i="1"/>
  <c r="BR12" i="1"/>
  <c r="BH424" i="16" l="1"/>
  <c r="BG417" i="16"/>
  <c r="BH403" i="16"/>
  <c r="BH435" i="16"/>
  <c r="BG299" i="16"/>
  <c r="BH74" i="16"/>
  <c r="BH198" i="16"/>
  <c r="BH92" i="16"/>
  <c r="BH97" i="16"/>
  <c r="BH135" i="16"/>
  <c r="BG393" i="16"/>
  <c r="BG332" i="16"/>
  <c r="BG216" i="16"/>
  <c r="BG346" i="16"/>
  <c r="BH464" i="16"/>
  <c r="BH471" i="16"/>
  <c r="BH512" i="16"/>
  <c r="BH265" i="16"/>
  <c r="BG449" i="16"/>
  <c r="BG103" i="16"/>
  <c r="BH320" i="16"/>
  <c r="BH486" i="16"/>
  <c r="BH47" i="16"/>
  <c r="BH322" i="16"/>
  <c r="BG112" i="16"/>
  <c r="BG343" i="16"/>
  <c r="BH12" i="16"/>
  <c r="BH389" i="16"/>
  <c r="BH455" i="16"/>
  <c r="BH458" i="16"/>
  <c r="BH68" i="16"/>
  <c r="BH440" i="16"/>
  <c r="BG48" i="16"/>
  <c r="BG463" i="16"/>
  <c r="BG179" i="16"/>
  <c r="BG72" i="16"/>
  <c r="BG352" i="16"/>
  <c r="BH387" i="16"/>
  <c r="BH391" i="16"/>
  <c r="AC444" i="16"/>
  <c r="AE444" i="16" s="1"/>
  <c r="BH397" i="16"/>
  <c r="BG397" i="16"/>
  <c r="BH515" i="16"/>
  <c r="BH456" i="16"/>
  <c r="BH129" i="16"/>
  <c r="BG119" i="16"/>
  <c r="BH329" i="16"/>
  <c r="BG385" i="16"/>
  <c r="BH81" i="16"/>
  <c r="AC503" i="16"/>
  <c r="AE503" i="16" s="1"/>
  <c r="AC279" i="16"/>
  <c r="AE279" i="16" s="1"/>
  <c r="AC397" i="16"/>
  <c r="AE397" i="16" s="1"/>
  <c r="BH509" i="16"/>
  <c r="BG177" i="16"/>
  <c r="BG262" i="16"/>
  <c r="BG144" i="16"/>
  <c r="AC377" i="16"/>
  <c r="AE377" i="16" s="1"/>
  <c r="BG434" i="16"/>
  <c r="AC461" i="16"/>
  <c r="AE461" i="16" s="1"/>
  <c r="AC514" i="16"/>
  <c r="AE514" i="16" s="1"/>
  <c r="BH442" i="16"/>
  <c r="BG423" i="16"/>
  <c r="BG501" i="16"/>
  <c r="BH433" i="16"/>
  <c r="BH386" i="16"/>
  <c r="AC368" i="16"/>
  <c r="AE368" i="16" s="1"/>
  <c r="AC286" i="16"/>
  <c r="AE286" i="16" s="1"/>
  <c r="BG324" i="16"/>
  <c r="BH390" i="16"/>
  <c r="BH400" i="16"/>
  <c r="BH425" i="16"/>
  <c r="BH256" i="16"/>
  <c r="BG2" i="16"/>
  <c r="BH304" i="16"/>
  <c r="BG132" i="16"/>
  <c r="BG140" i="16"/>
  <c r="BH218" i="16"/>
  <c r="BG328" i="16"/>
  <c r="BH70" i="16"/>
  <c r="AC6" i="16"/>
  <c r="AE6" i="16" s="1"/>
  <c r="AC193" i="16"/>
  <c r="AE193" i="16" s="1"/>
  <c r="AC221" i="16"/>
  <c r="AE221" i="16" s="1"/>
  <c r="AC284" i="16"/>
  <c r="AE284" i="16" s="1"/>
  <c r="BH428" i="16"/>
  <c r="BG354" i="16"/>
  <c r="BH399" i="16"/>
  <c r="BG196" i="16"/>
  <c r="BG378" i="16"/>
  <c r="BG239" i="16"/>
  <c r="BH59" i="16"/>
  <c r="BH337" i="16"/>
  <c r="BG15" i="16"/>
  <c r="BH316" i="16"/>
  <c r="BH201" i="16"/>
  <c r="AC294" i="16"/>
  <c r="AE294" i="16" s="1"/>
  <c r="AC94" i="16"/>
  <c r="AE94" i="16" s="1"/>
  <c r="BG470" i="16"/>
  <c r="BH143" i="16"/>
  <c r="BG213" i="16"/>
  <c r="BG224" i="16"/>
  <c r="BG25" i="16"/>
  <c r="BH452" i="16"/>
  <c r="BH71" i="16"/>
  <c r="BH249" i="16"/>
  <c r="BG125" i="16"/>
  <c r="BH168" i="16"/>
  <c r="BH194" i="16"/>
  <c r="AC522" i="16"/>
  <c r="AE522" i="16" s="1"/>
  <c r="AC273" i="16"/>
  <c r="AE273" i="16" s="1"/>
  <c r="BG375" i="16"/>
  <c r="BG230" i="16"/>
  <c r="BH230" i="16"/>
  <c r="BG238" i="16"/>
  <c r="BH238" i="16"/>
  <c r="BH141" i="16"/>
  <c r="BG141" i="16"/>
  <c r="BH118" i="16"/>
  <c r="BG118" i="16"/>
  <c r="BG438" i="16"/>
  <c r="BH438" i="16"/>
  <c r="BG126" i="16"/>
  <c r="BH126" i="16"/>
  <c r="BG197" i="16"/>
  <c r="BH197" i="16"/>
  <c r="BG95" i="16"/>
  <c r="BH95" i="16"/>
  <c r="BG62" i="16"/>
  <c r="BH62" i="16"/>
  <c r="BH374" i="16"/>
  <c r="BG374" i="16"/>
  <c r="BG46" i="16"/>
  <c r="BH46" i="16"/>
  <c r="BG241" i="16"/>
  <c r="BH241" i="16"/>
  <c r="BH86" i="16"/>
  <c r="BG86" i="16"/>
  <c r="BH206" i="16"/>
  <c r="BG206" i="16"/>
  <c r="BH334" i="16"/>
  <c r="BG334" i="16"/>
  <c r="BG325" i="16"/>
  <c r="BH325" i="16"/>
  <c r="BH356" i="16"/>
  <c r="BH410" i="16"/>
  <c r="BG207" i="16"/>
  <c r="BG432" i="16"/>
  <c r="BG56" i="16"/>
  <c r="BG121" i="16"/>
  <c r="BH480" i="16"/>
  <c r="BG154" i="16"/>
  <c r="BG146" i="16"/>
  <c r="BH516" i="16"/>
  <c r="BH8" i="16"/>
  <c r="BH295" i="16"/>
  <c r="BH85" i="16"/>
  <c r="BH258" i="16"/>
  <c r="BH254" i="16"/>
  <c r="AC124" i="16"/>
  <c r="AE124" i="16" s="1"/>
  <c r="AC98" i="16"/>
  <c r="AE98" i="16" s="1"/>
  <c r="AC482" i="16"/>
  <c r="AE482" i="16" s="1"/>
  <c r="AC222" i="16"/>
  <c r="AE222" i="16" s="1"/>
  <c r="BH489" i="16"/>
  <c r="BH444" i="16"/>
  <c r="BG419" i="16"/>
  <c r="BH524" i="16"/>
  <c r="BH522" i="16"/>
  <c r="BH412" i="16"/>
  <c r="BG333" i="16"/>
  <c r="BH153" i="16"/>
  <c r="BG361" i="16"/>
  <c r="BG359" i="16"/>
  <c r="BG89" i="16"/>
  <c r="BH460" i="16"/>
  <c r="BH199" i="16"/>
  <c r="BG306" i="16"/>
  <c r="BG124" i="16"/>
  <c r="BH176" i="16"/>
  <c r="BH511" i="16"/>
  <c r="BG500" i="16"/>
  <c r="BH108" i="16"/>
  <c r="BG502" i="16"/>
  <c r="BG228" i="16"/>
  <c r="BG233" i="16"/>
  <c r="AC12" i="16"/>
  <c r="AE12" i="16" s="1"/>
  <c r="AC17" i="16"/>
  <c r="AE17" i="16" s="1"/>
  <c r="AC56" i="16"/>
  <c r="AE56" i="16" s="1"/>
  <c r="AC467" i="16"/>
  <c r="AE467" i="16" s="1"/>
  <c r="AC317" i="16"/>
  <c r="AE317" i="16" s="1"/>
  <c r="BG380" i="16"/>
  <c r="BH496" i="16"/>
  <c r="BG33" i="16"/>
  <c r="BH465" i="16"/>
  <c r="BH178" i="16"/>
  <c r="BH232" i="16"/>
  <c r="BH148" i="16"/>
  <c r="AC147" i="16"/>
  <c r="AE147" i="16" s="1"/>
  <c r="AC195" i="16"/>
  <c r="AE195" i="16" s="1"/>
  <c r="AC104" i="16"/>
  <c r="AE104" i="16" s="1"/>
  <c r="AC159" i="16"/>
  <c r="AE159" i="16" s="1"/>
  <c r="BG264" i="16"/>
  <c r="BH24" i="16"/>
  <c r="BG69" i="16"/>
  <c r="BG345" i="16"/>
  <c r="BH327" i="16"/>
  <c r="BG416" i="16"/>
  <c r="BH113" i="16"/>
  <c r="BH368" i="16"/>
  <c r="BH189" i="16"/>
  <c r="BH436" i="16"/>
  <c r="BG84" i="16"/>
  <c r="AC190" i="16"/>
  <c r="AE190" i="16" s="1"/>
  <c r="AC254" i="16"/>
  <c r="AE254" i="16" s="1"/>
  <c r="AC175" i="16"/>
  <c r="AE175" i="16" s="1"/>
  <c r="AC83" i="16"/>
  <c r="AE83" i="16" s="1"/>
  <c r="AC167" i="16"/>
  <c r="AE167" i="16" s="1"/>
  <c r="AC226" i="16"/>
  <c r="AE226" i="16" s="1"/>
  <c r="AC151" i="16"/>
  <c r="AE151" i="16" s="1"/>
  <c r="BH104" i="16"/>
  <c r="BH20" i="16"/>
  <c r="BJ174" i="16"/>
  <c r="BN174" i="16" s="1"/>
  <c r="BO174" i="16" s="1"/>
  <c r="BG174" i="16"/>
  <c r="BH174" i="16"/>
  <c r="BJ294" i="16"/>
  <c r="BN294" i="16" s="1"/>
  <c r="BO294" i="16" s="1"/>
  <c r="BL294" i="16" s="1"/>
  <c r="BH294" i="16"/>
  <c r="BG294" i="16"/>
  <c r="BJ351" i="16"/>
  <c r="BN351" i="16" s="1"/>
  <c r="BO351" i="16" s="1"/>
  <c r="BM351" i="16" s="1"/>
  <c r="BG351" i="16"/>
  <c r="BH351" i="16"/>
  <c r="BJ446" i="16"/>
  <c r="BN446" i="16" s="1"/>
  <c r="BO446" i="16" s="1"/>
  <c r="BM446" i="16" s="1"/>
  <c r="BG446" i="16"/>
  <c r="BH446" i="16"/>
  <c r="BJ422" i="16"/>
  <c r="BN422" i="16" s="1"/>
  <c r="BO422" i="16" s="1"/>
  <c r="BM422" i="16" s="1"/>
  <c r="BG422" i="16"/>
  <c r="BH422" i="16"/>
  <c r="BJ518" i="16"/>
  <c r="BN518" i="16" s="1"/>
  <c r="BO518" i="16" s="1"/>
  <c r="BL518" i="16" s="1"/>
  <c r="BH518" i="16"/>
  <c r="BG518" i="16"/>
  <c r="BJ366" i="16"/>
  <c r="BN366" i="16" s="1"/>
  <c r="BO366" i="16" s="1"/>
  <c r="BL366" i="16" s="1"/>
  <c r="BG366" i="16"/>
  <c r="BH366" i="16"/>
  <c r="BJ439" i="16"/>
  <c r="BN439" i="16" s="1"/>
  <c r="BO439" i="16" s="1"/>
  <c r="BL439" i="16" s="1"/>
  <c r="BG439" i="16"/>
  <c r="BH439" i="16"/>
  <c r="BG161" i="16"/>
  <c r="BJ161" i="16"/>
  <c r="BN161" i="16" s="1"/>
  <c r="BO161" i="16" s="1"/>
  <c r="BL161" i="16" s="1"/>
  <c r="BH161" i="16"/>
  <c r="BJ290" i="16"/>
  <c r="BN290" i="16" s="1"/>
  <c r="BO290" i="16" s="1"/>
  <c r="BM290" i="16" s="1"/>
  <c r="BG290" i="16"/>
  <c r="BH290" i="16"/>
  <c r="BJ453" i="16"/>
  <c r="BN453" i="16" s="1"/>
  <c r="BO453" i="16" s="1"/>
  <c r="BM453" i="16" s="1"/>
  <c r="BG453" i="16"/>
  <c r="BH453" i="16"/>
  <c r="BJ479" i="16"/>
  <c r="BN479" i="16" s="1"/>
  <c r="BO479" i="16" s="1"/>
  <c r="BL479" i="16" s="1"/>
  <c r="BG479" i="16"/>
  <c r="BH479" i="16"/>
  <c r="BH229" i="16"/>
  <c r="BJ229" i="16"/>
  <c r="BN229" i="16" s="1"/>
  <c r="BO229" i="16" s="1"/>
  <c r="BL229" i="16" s="1"/>
  <c r="BG229" i="16"/>
  <c r="BJ98" i="16"/>
  <c r="BN98" i="16" s="1"/>
  <c r="BO98" i="16" s="1"/>
  <c r="BM98" i="16" s="1"/>
  <c r="BH98" i="16"/>
  <c r="BG98" i="16"/>
  <c r="BG225" i="16"/>
  <c r="BJ225" i="16"/>
  <c r="BN225" i="16" s="1"/>
  <c r="BO225" i="16" s="1"/>
  <c r="BL225" i="16" s="1"/>
  <c r="BH225" i="16"/>
  <c r="BJ6" i="16"/>
  <c r="BN6" i="16" s="1"/>
  <c r="BO6" i="16" s="1"/>
  <c r="BM6" i="16" s="1"/>
  <c r="BH6" i="16"/>
  <c r="BG6" i="16"/>
  <c r="BJ418" i="16"/>
  <c r="BN418" i="16" s="1"/>
  <c r="BO418" i="16" s="1"/>
  <c r="BL418" i="16" s="1"/>
  <c r="BG418" i="16"/>
  <c r="BH418" i="16"/>
  <c r="BJ9" i="16"/>
  <c r="BN9" i="16" s="1"/>
  <c r="BO9" i="16" s="1"/>
  <c r="BM9" i="16" s="1"/>
  <c r="BG9" i="16"/>
  <c r="BH9" i="16"/>
  <c r="BJ342" i="16"/>
  <c r="BN342" i="16" s="1"/>
  <c r="BO342" i="16" s="1"/>
  <c r="BG342" i="16"/>
  <c r="BH342" i="16"/>
  <c r="BG340" i="16"/>
  <c r="BJ340" i="16"/>
  <c r="BN340" i="16" s="1"/>
  <c r="BO340" i="16" s="1"/>
  <c r="BL340" i="16" s="1"/>
  <c r="BH340" i="16"/>
  <c r="BJ286" i="16"/>
  <c r="BN286" i="16" s="1"/>
  <c r="BO286" i="16" s="1"/>
  <c r="BM286" i="16" s="1"/>
  <c r="BG286" i="16"/>
  <c r="BH286" i="16"/>
  <c r="BJ313" i="16"/>
  <c r="BN313" i="16" s="1"/>
  <c r="BO313" i="16" s="1"/>
  <c r="BL313" i="16" s="1"/>
  <c r="BG313" i="16"/>
  <c r="BH313" i="16"/>
  <c r="BJ457" i="16"/>
  <c r="BN457" i="16" s="1"/>
  <c r="BO457" i="16" s="1"/>
  <c r="BG457" i="16"/>
  <c r="BH457" i="16"/>
  <c r="BJ430" i="16"/>
  <c r="BN430" i="16" s="1"/>
  <c r="BO430" i="16" s="1"/>
  <c r="BL430" i="16" s="1"/>
  <c r="BH430" i="16"/>
  <c r="BG430" i="16"/>
  <c r="BJ287" i="16"/>
  <c r="BN287" i="16" s="1"/>
  <c r="BO287" i="16" s="1"/>
  <c r="BL287" i="16" s="1"/>
  <c r="BH287" i="16"/>
  <c r="BG287" i="16"/>
  <c r="BJ166" i="16"/>
  <c r="BN166" i="16" s="1"/>
  <c r="BO166" i="16" s="1"/>
  <c r="BL166" i="16" s="1"/>
  <c r="BG166" i="16"/>
  <c r="BH166" i="16"/>
  <c r="BJ185" i="16"/>
  <c r="BN185" i="16" s="1"/>
  <c r="BO185" i="16" s="1"/>
  <c r="BM185" i="16" s="1"/>
  <c r="BH185" i="16"/>
  <c r="BG185" i="16"/>
  <c r="BJ492" i="16"/>
  <c r="BN492" i="16" s="1"/>
  <c r="BO492" i="16" s="1"/>
  <c r="BH492" i="16"/>
  <c r="BG492" i="16"/>
  <c r="BH365" i="16"/>
  <c r="BJ365" i="16"/>
  <c r="BN365" i="16" s="1"/>
  <c r="BO365" i="16" s="1"/>
  <c r="BL365" i="16" s="1"/>
  <c r="BG365" i="16"/>
  <c r="BJ505" i="16"/>
  <c r="BN505" i="16" s="1"/>
  <c r="BO505" i="16" s="1"/>
  <c r="BM505" i="16" s="1"/>
  <c r="BG505" i="16"/>
  <c r="BH505" i="16"/>
  <c r="BJ30" i="16"/>
  <c r="BN30" i="16" s="1"/>
  <c r="BO30" i="16" s="1"/>
  <c r="BM30" i="16" s="1"/>
  <c r="BH30" i="16"/>
  <c r="BG30" i="16"/>
  <c r="BH469" i="16"/>
  <c r="BJ469" i="16"/>
  <c r="BN469" i="16" s="1"/>
  <c r="BO469" i="16" s="1"/>
  <c r="BM469" i="16" s="1"/>
  <c r="BG469" i="16"/>
  <c r="BG407" i="16"/>
  <c r="BJ407" i="16"/>
  <c r="BN407" i="16" s="1"/>
  <c r="BO407" i="16" s="1"/>
  <c r="BL407" i="16" s="1"/>
  <c r="BH407" i="16"/>
  <c r="BH367" i="16"/>
  <c r="BJ367" i="16"/>
  <c r="BN367" i="16" s="1"/>
  <c r="BO367" i="16" s="1"/>
  <c r="BL367" i="16" s="1"/>
  <c r="BG367" i="16"/>
  <c r="BJ350" i="16"/>
  <c r="BN350" i="16" s="1"/>
  <c r="BO350" i="16" s="1"/>
  <c r="BL350" i="16" s="1"/>
  <c r="BH350" i="16"/>
  <c r="BG350" i="16"/>
  <c r="BH93" i="16"/>
  <c r="BJ93" i="16"/>
  <c r="BN93" i="16" s="1"/>
  <c r="BO93" i="16" s="1"/>
  <c r="BM93" i="16" s="1"/>
  <c r="BG93" i="16"/>
  <c r="BJ450" i="16"/>
  <c r="BN450" i="16" s="1"/>
  <c r="BO450" i="16" s="1"/>
  <c r="BL450" i="16" s="1"/>
  <c r="BG450" i="16"/>
  <c r="BH450" i="16"/>
  <c r="BH285" i="16"/>
  <c r="BJ285" i="16"/>
  <c r="BN285" i="16" s="1"/>
  <c r="BO285" i="16" s="1"/>
  <c r="BM285" i="16" s="1"/>
  <c r="BG285" i="16"/>
  <c r="BJ382" i="16"/>
  <c r="BN382" i="16" s="1"/>
  <c r="BO382" i="16" s="1"/>
  <c r="BL382" i="16" s="1"/>
  <c r="BH382" i="16"/>
  <c r="BG382" i="16"/>
  <c r="BH485" i="16"/>
  <c r="BJ485" i="16"/>
  <c r="BN485" i="16" s="1"/>
  <c r="BO485" i="16" s="1"/>
  <c r="BL485" i="16" s="1"/>
  <c r="BG485" i="16"/>
  <c r="BJ73" i="16"/>
  <c r="BN73" i="16" s="1"/>
  <c r="BO73" i="16" s="1"/>
  <c r="BG73" i="16"/>
  <c r="BH73" i="16"/>
  <c r="BH349" i="16"/>
  <c r="BJ349" i="16"/>
  <c r="BN349" i="16" s="1"/>
  <c r="BO349" i="16" s="1"/>
  <c r="BL349" i="16" s="1"/>
  <c r="BG349" i="16"/>
  <c r="BJ127" i="16"/>
  <c r="BN127" i="16" s="1"/>
  <c r="BO127" i="16" s="1"/>
  <c r="BM127" i="16" s="1"/>
  <c r="BG127" i="16"/>
  <c r="BH127" i="16"/>
  <c r="BH373" i="16"/>
  <c r="BJ373" i="16"/>
  <c r="BN373" i="16" s="1"/>
  <c r="BO373" i="16" s="1"/>
  <c r="BM373" i="16" s="1"/>
  <c r="BG373" i="16"/>
  <c r="BJ78" i="16"/>
  <c r="BN78" i="16" s="1"/>
  <c r="BO78" i="16" s="1"/>
  <c r="BM78" i="16" s="1"/>
  <c r="BG78" i="16"/>
  <c r="BH78" i="16"/>
  <c r="BJ326" i="16"/>
  <c r="BN326" i="16" s="1"/>
  <c r="BO326" i="16" s="1"/>
  <c r="BL326" i="16" s="1"/>
  <c r="BG326" i="16"/>
  <c r="BH326" i="16"/>
  <c r="BJ414" i="16"/>
  <c r="BN414" i="16" s="1"/>
  <c r="BO414" i="16" s="1"/>
  <c r="BM414" i="16" s="1"/>
  <c r="BG414" i="16"/>
  <c r="BH414" i="16"/>
  <c r="BJ214" i="16"/>
  <c r="BN214" i="16" s="1"/>
  <c r="BO214" i="16" s="1"/>
  <c r="BG214" i="16"/>
  <c r="BH214" i="16"/>
  <c r="BJ190" i="16"/>
  <c r="BN190" i="16" s="1"/>
  <c r="BO190" i="16" s="1"/>
  <c r="BM190" i="16" s="1"/>
  <c r="BG190" i="16"/>
  <c r="BH190" i="16"/>
  <c r="BG191" i="16"/>
  <c r="BJ191" i="16"/>
  <c r="BN191" i="16" s="1"/>
  <c r="BO191" i="16" s="1"/>
  <c r="BL191" i="16" s="1"/>
  <c r="BH191" i="16"/>
  <c r="BJ270" i="16"/>
  <c r="BN270" i="16" s="1"/>
  <c r="BO270" i="16" s="1"/>
  <c r="BL270" i="16" s="1"/>
  <c r="BG270" i="16"/>
  <c r="BH270" i="16"/>
  <c r="BG381" i="16"/>
  <c r="BJ381" i="16"/>
  <c r="BN381" i="16" s="1"/>
  <c r="BO381" i="16" s="1"/>
  <c r="BL381" i="16" s="1"/>
  <c r="BH381" i="16"/>
  <c r="BJ318" i="16"/>
  <c r="BN318" i="16" s="1"/>
  <c r="BO318" i="16" s="1"/>
  <c r="BG318" i="16"/>
  <c r="BH318" i="16"/>
  <c r="BJ142" i="16"/>
  <c r="BN142" i="16" s="1"/>
  <c r="BO142" i="16" s="1"/>
  <c r="BL142" i="16" s="1"/>
  <c r="BG142" i="16"/>
  <c r="BH142" i="16"/>
  <c r="BG151" i="16"/>
  <c r="BJ151" i="16"/>
  <c r="BN151" i="16" s="1"/>
  <c r="BO151" i="16" s="1"/>
  <c r="BL151" i="16" s="1"/>
  <c r="BH151" i="16"/>
  <c r="BJ246" i="16"/>
  <c r="BN246" i="16" s="1"/>
  <c r="BO246" i="16" s="1"/>
  <c r="BM246" i="16" s="1"/>
  <c r="BG246" i="16"/>
  <c r="BH246" i="16"/>
  <c r="BJ383" i="16"/>
  <c r="BN383" i="16" s="1"/>
  <c r="BO383" i="16" s="1"/>
  <c r="BL383" i="16" s="1"/>
  <c r="BH383" i="16"/>
  <c r="BG383" i="16"/>
  <c r="BJ487" i="16"/>
  <c r="BN487" i="16" s="1"/>
  <c r="BO487" i="16" s="1"/>
  <c r="BM487" i="16" s="1"/>
  <c r="BG487" i="16"/>
  <c r="BH487" i="16"/>
  <c r="BH21" i="16"/>
  <c r="BJ21" i="16"/>
  <c r="BN21" i="16" s="1"/>
  <c r="BO21" i="16" s="1"/>
  <c r="BL21" i="16" s="1"/>
  <c r="BG21" i="16"/>
  <c r="BJ57" i="16"/>
  <c r="BN57" i="16" s="1"/>
  <c r="BO57" i="16" s="1"/>
  <c r="BM57" i="16" s="1"/>
  <c r="BG57" i="16"/>
  <c r="BH57" i="16"/>
  <c r="BJ462" i="16"/>
  <c r="BN462" i="16" s="1"/>
  <c r="BO462" i="16" s="1"/>
  <c r="BG462" i="16"/>
  <c r="BH462" i="16"/>
  <c r="BJ162" i="16"/>
  <c r="BN162" i="16" s="1"/>
  <c r="BO162" i="16" s="1"/>
  <c r="BM162" i="16" s="1"/>
  <c r="BG162" i="16"/>
  <c r="BH162" i="16"/>
  <c r="BG87" i="16"/>
  <c r="BJ87" i="16"/>
  <c r="BN87" i="16" s="1"/>
  <c r="BO87" i="16" s="1"/>
  <c r="BM87" i="16" s="1"/>
  <c r="BH87" i="16"/>
  <c r="BJ503" i="16"/>
  <c r="BN503" i="16" s="1"/>
  <c r="BO503" i="16" s="1"/>
  <c r="BH503" i="16"/>
  <c r="BG503" i="16"/>
  <c r="BJ478" i="16"/>
  <c r="BN478" i="16" s="1"/>
  <c r="BO478" i="16" s="1"/>
  <c r="BL478" i="16" s="1"/>
  <c r="BG478" i="16"/>
  <c r="BH478" i="16"/>
  <c r="BJ319" i="16"/>
  <c r="BN319" i="16" s="1"/>
  <c r="BO319" i="16" s="1"/>
  <c r="BL319" i="16" s="1"/>
  <c r="BH319" i="16"/>
  <c r="BG319" i="16"/>
  <c r="BJ94" i="16"/>
  <c r="BN94" i="16" s="1"/>
  <c r="BO94" i="16" s="1"/>
  <c r="BL94" i="16" s="1"/>
  <c r="BG94" i="16"/>
  <c r="BH94" i="16"/>
  <c r="BH159" i="16"/>
  <c r="BJ159" i="16"/>
  <c r="BN159" i="16" s="1"/>
  <c r="BO159" i="16" s="1"/>
  <c r="BM159" i="16" s="1"/>
  <c r="BG159" i="16"/>
  <c r="BH408" i="16"/>
  <c r="BJ408" i="16"/>
  <c r="BN408" i="16" s="1"/>
  <c r="BO408" i="16" s="1"/>
  <c r="BL408" i="16" s="1"/>
  <c r="BG408" i="16"/>
  <c r="BJ404" i="16"/>
  <c r="BN404" i="16" s="1"/>
  <c r="BO404" i="16" s="1"/>
  <c r="BM404" i="16" s="1"/>
  <c r="BH404" i="16"/>
  <c r="BG404" i="16"/>
  <c r="BH303" i="16"/>
  <c r="BJ303" i="16"/>
  <c r="BN303" i="16" s="1"/>
  <c r="BO303" i="16" s="1"/>
  <c r="BL303" i="16" s="1"/>
  <c r="BG303" i="16"/>
  <c r="BH336" i="16"/>
  <c r="BJ336" i="16"/>
  <c r="BN336" i="16" s="1"/>
  <c r="BO336" i="16" s="1"/>
  <c r="BM336" i="16" s="1"/>
  <c r="BG336" i="16"/>
  <c r="BJ406" i="16"/>
  <c r="BN406" i="16" s="1"/>
  <c r="BO406" i="16" s="1"/>
  <c r="BM406" i="16" s="1"/>
  <c r="BG406" i="16"/>
  <c r="BH406" i="16"/>
  <c r="BH149" i="16"/>
  <c r="BJ149" i="16"/>
  <c r="BN149" i="16" s="1"/>
  <c r="BO149" i="16" s="1"/>
  <c r="BL149" i="16" s="1"/>
  <c r="BG149" i="16"/>
  <c r="BJ222" i="16"/>
  <c r="BN222" i="16" s="1"/>
  <c r="BO222" i="16" s="1"/>
  <c r="BL222" i="16" s="1"/>
  <c r="BG222" i="16"/>
  <c r="BH222" i="16"/>
  <c r="BJ447" i="16"/>
  <c r="BN447" i="16" s="1"/>
  <c r="BO447" i="16" s="1"/>
  <c r="BM447" i="16" s="1"/>
  <c r="BG447" i="16"/>
  <c r="BH447" i="16"/>
  <c r="BJ14" i="16"/>
  <c r="BN14" i="16" s="1"/>
  <c r="BO14" i="16" s="1"/>
  <c r="BL14" i="16" s="1"/>
  <c r="BH14" i="16"/>
  <c r="BG14" i="16"/>
  <c r="BH181" i="16"/>
  <c r="BJ181" i="16"/>
  <c r="BN181" i="16" s="1"/>
  <c r="BO181" i="16" s="1"/>
  <c r="BM181" i="16" s="1"/>
  <c r="BG181" i="16"/>
  <c r="BH80" i="16"/>
  <c r="BJ80" i="16"/>
  <c r="BN80" i="16" s="1"/>
  <c r="BO80" i="16" s="1"/>
  <c r="BL80" i="16" s="1"/>
  <c r="BG80" i="16"/>
  <c r="BJ173" i="16"/>
  <c r="BN173" i="16" s="1"/>
  <c r="BO173" i="16" s="1"/>
  <c r="BM173" i="16" s="1"/>
  <c r="BH173" i="16"/>
  <c r="BG173" i="16"/>
  <c r="BJ54" i="16"/>
  <c r="BN54" i="16" s="1"/>
  <c r="BO54" i="16" s="1"/>
  <c r="BM54" i="16" s="1"/>
  <c r="BH54" i="16"/>
  <c r="BG54" i="16"/>
  <c r="AD164" i="16"/>
  <c r="AH164" i="16" s="1"/>
  <c r="AI164" i="16" s="1"/>
  <c r="AF164" i="16" s="1"/>
  <c r="AB164" i="16"/>
  <c r="AA164" i="16"/>
  <c r="AA512" i="16"/>
  <c r="AD512" i="16"/>
  <c r="AH512" i="16" s="1"/>
  <c r="AI512" i="16" s="1"/>
  <c r="AG512" i="16" s="1"/>
  <c r="AB512" i="16"/>
  <c r="BJ374" i="16"/>
  <c r="BN374" i="16" s="1"/>
  <c r="BO374" i="16" s="1"/>
  <c r="BM374" i="16" s="1"/>
  <c r="AD204" i="16"/>
  <c r="AH204" i="16" s="1"/>
  <c r="AI204" i="16" s="1"/>
  <c r="AG204" i="16" s="1"/>
  <c r="AA204" i="16"/>
  <c r="AB204" i="16"/>
  <c r="AD29" i="16"/>
  <c r="AH29" i="16" s="1"/>
  <c r="AI29" i="16" s="1"/>
  <c r="AG29" i="16" s="1"/>
  <c r="AB29" i="16"/>
  <c r="AA29" i="16"/>
  <c r="AB506" i="16"/>
  <c r="AD506" i="16"/>
  <c r="AH506" i="16" s="1"/>
  <c r="AI506" i="16" s="1"/>
  <c r="AG506" i="16" s="1"/>
  <c r="AA506" i="16"/>
  <c r="AB253" i="16"/>
  <c r="AD253" i="16"/>
  <c r="AH253" i="16" s="1"/>
  <c r="AI253" i="16" s="1"/>
  <c r="AF253" i="16" s="1"/>
  <c r="AA253" i="16"/>
  <c r="BJ282" i="16"/>
  <c r="BN282" i="16" s="1"/>
  <c r="BO282" i="16" s="1"/>
  <c r="BJ76" i="16"/>
  <c r="BN76" i="16" s="1"/>
  <c r="BO76" i="16" s="1"/>
  <c r="BM76" i="16" s="1"/>
  <c r="AD4" i="16"/>
  <c r="AH4" i="16" s="1"/>
  <c r="AI4" i="16" s="1"/>
  <c r="AF4" i="16" s="1"/>
  <c r="AA4" i="16"/>
  <c r="AB4" i="16"/>
  <c r="AD13" i="16"/>
  <c r="AH13" i="16" s="1"/>
  <c r="AI13" i="16" s="1"/>
  <c r="AG13" i="16" s="1"/>
  <c r="AB13" i="16"/>
  <c r="AA13" i="16"/>
  <c r="BJ100" i="16"/>
  <c r="BN100" i="16" s="1"/>
  <c r="BO100" i="16" s="1"/>
  <c r="BM100" i="16" s="1"/>
  <c r="BG40" i="16"/>
  <c r="BH255" i="16"/>
  <c r="BJ255" i="16"/>
  <c r="BN255" i="16" s="1"/>
  <c r="BO255" i="16" s="1"/>
  <c r="BG274" i="16"/>
  <c r="BJ274" i="16"/>
  <c r="BN274" i="16" s="1"/>
  <c r="BO274" i="16" s="1"/>
  <c r="BL274" i="16" s="1"/>
  <c r="BH247" i="16"/>
  <c r="BJ466" i="16"/>
  <c r="BN466" i="16" s="1"/>
  <c r="BO466" i="16" s="1"/>
  <c r="BL466" i="16" s="1"/>
  <c r="BG16" i="16"/>
  <c r="BJ16" i="16"/>
  <c r="BN16" i="16" s="1"/>
  <c r="BO16" i="16" s="1"/>
  <c r="BM16" i="16" s="1"/>
  <c r="BJ69" i="16"/>
  <c r="BN69" i="16" s="1"/>
  <c r="BO69" i="16" s="1"/>
  <c r="BL69" i="16" s="1"/>
  <c r="BJ363" i="16"/>
  <c r="BN363" i="16" s="1"/>
  <c r="BO363" i="16" s="1"/>
  <c r="BM363" i="16" s="1"/>
  <c r="BG260" i="16"/>
  <c r="BJ66" i="16"/>
  <c r="BN66" i="16" s="1"/>
  <c r="BO66" i="16" s="1"/>
  <c r="BL66" i="16" s="1"/>
  <c r="AD196" i="16"/>
  <c r="AH196" i="16" s="1"/>
  <c r="AI196" i="16" s="1"/>
  <c r="AG196" i="16" s="1"/>
  <c r="AA196" i="16"/>
  <c r="AB196" i="16"/>
  <c r="AD156" i="16"/>
  <c r="AH156" i="16" s="1"/>
  <c r="AI156" i="16" s="1"/>
  <c r="AF156" i="16" s="1"/>
  <c r="AB156" i="16"/>
  <c r="AA156" i="16"/>
  <c r="BJ320" i="16"/>
  <c r="BN320" i="16" s="1"/>
  <c r="BO320" i="16" s="1"/>
  <c r="BL320" i="16" s="1"/>
  <c r="AD14" i="16"/>
  <c r="AH14" i="16" s="1"/>
  <c r="AI14" i="16" s="1"/>
  <c r="AF14" i="16" s="1"/>
  <c r="AA14" i="16"/>
  <c r="AB14" i="16"/>
  <c r="BJ423" i="16"/>
  <c r="BN423" i="16" s="1"/>
  <c r="BO423" i="16" s="1"/>
  <c r="BL423" i="16" s="1"/>
  <c r="BG360" i="16"/>
  <c r="BJ360" i="16"/>
  <c r="BN360" i="16" s="1"/>
  <c r="BO360" i="16" s="1"/>
  <c r="AB481" i="16"/>
  <c r="AD481" i="16"/>
  <c r="AH481" i="16" s="1"/>
  <c r="AI481" i="16" s="1"/>
  <c r="AG481" i="16" s="1"/>
  <c r="AA481" i="16"/>
  <c r="AB9" i="16"/>
  <c r="AD9" i="16"/>
  <c r="AH9" i="16" s="1"/>
  <c r="AI9" i="16" s="1"/>
  <c r="AF9" i="16" s="1"/>
  <c r="AA9" i="16"/>
  <c r="BJ480" i="16"/>
  <c r="BN480" i="16" s="1"/>
  <c r="BO480" i="16" s="1"/>
  <c r="BL480" i="16" s="1"/>
  <c r="BJ177" i="16"/>
  <c r="BN177" i="16" s="1"/>
  <c r="BO177" i="16" s="1"/>
  <c r="BL177" i="16" s="1"/>
  <c r="AD237" i="16"/>
  <c r="AH237" i="16" s="1"/>
  <c r="AI237" i="16" s="1"/>
  <c r="AF237" i="16" s="1"/>
  <c r="AA237" i="16"/>
  <c r="AB237" i="16"/>
  <c r="BJ515" i="16"/>
  <c r="BN515" i="16" s="1"/>
  <c r="BO515" i="16" s="1"/>
  <c r="BL515" i="16" s="1"/>
  <c r="BJ399" i="16"/>
  <c r="BN399" i="16" s="1"/>
  <c r="BO399" i="16" s="1"/>
  <c r="BL399" i="16" s="1"/>
  <c r="BG507" i="16"/>
  <c r="BH183" i="16"/>
  <c r="BJ524" i="16"/>
  <c r="BN524" i="16" s="1"/>
  <c r="BO524" i="16" s="1"/>
  <c r="BL524" i="16" s="1"/>
  <c r="BJ361" i="16"/>
  <c r="BN361" i="16" s="1"/>
  <c r="BO361" i="16" s="1"/>
  <c r="BL361" i="16" s="1"/>
  <c r="AA508" i="16"/>
  <c r="AD508" i="16"/>
  <c r="AH508" i="16" s="1"/>
  <c r="AI508" i="16" s="1"/>
  <c r="AG508" i="16" s="1"/>
  <c r="AB508" i="16"/>
  <c r="AD427" i="16"/>
  <c r="AH427" i="16" s="1"/>
  <c r="AI427" i="16" s="1"/>
  <c r="AG427" i="16" s="1"/>
  <c r="AA427" i="16"/>
  <c r="AB427" i="16"/>
  <c r="BJ495" i="16"/>
  <c r="BN495" i="16" s="1"/>
  <c r="BO495" i="16" s="1"/>
  <c r="BL495" i="16" s="1"/>
  <c r="BG302" i="16"/>
  <c r="BJ62" i="16"/>
  <c r="BN62" i="16" s="1"/>
  <c r="BO62" i="16" s="1"/>
  <c r="BM62" i="16" s="1"/>
  <c r="AD177" i="16"/>
  <c r="AH177" i="16" s="1"/>
  <c r="AI177" i="16" s="1"/>
  <c r="AF177" i="16" s="1"/>
  <c r="AA177" i="16"/>
  <c r="AB177" i="16"/>
  <c r="BG235" i="16"/>
  <c r="AB125" i="16"/>
  <c r="AD125" i="16"/>
  <c r="AH125" i="16" s="1"/>
  <c r="AI125" i="16" s="1"/>
  <c r="AF125" i="16" s="1"/>
  <c r="AA125" i="16"/>
  <c r="AA178" i="16"/>
  <c r="AD178" i="16"/>
  <c r="AH178" i="16" s="1"/>
  <c r="AI178" i="16" s="1"/>
  <c r="AF178" i="16" s="1"/>
  <c r="AB178" i="16"/>
  <c r="AD44" i="16"/>
  <c r="AH44" i="16" s="1"/>
  <c r="AI44" i="16" s="1"/>
  <c r="AG44" i="16" s="1"/>
  <c r="AA44" i="16"/>
  <c r="AB44" i="16"/>
  <c r="AD258" i="16"/>
  <c r="AH258" i="16" s="1"/>
  <c r="AI258" i="16" s="1"/>
  <c r="AG258" i="16" s="1"/>
  <c r="AA258" i="16"/>
  <c r="AB258" i="16"/>
  <c r="BH263" i="16"/>
  <c r="BG451" i="16"/>
  <c r="BJ451" i="16"/>
  <c r="BN451" i="16" s="1"/>
  <c r="BO451" i="16" s="1"/>
  <c r="BM451" i="16" s="1"/>
  <c r="BG171" i="16"/>
  <c r="BJ171" i="16"/>
  <c r="BN171" i="16" s="1"/>
  <c r="BO171" i="16" s="1"/>
  <c r="BM171" i="16" s="1"/>
  <c r="BH280" i="16"/>
  <c r="BJ392" i="16"/>
  <c r="BN392" i="16" s="1"/>
  <c r="BO392" i="16" s="1"/>
  <c r="BL392" i="16" s="1"/>
  <c r="BJ89" i="16"/>
  <c r="BN89" i="16" s="1"/>
  <c r="BO89" i="16" s="1"/>
  <c r="BL89" i="16" s="1"/>
  <c r="BG22" i="16"/>
  <c r="AD440" i="16"/>
  <c r="AH440" i="16" s="1"/>
  <c r="AI440" i="16" s="1"/>
  <c r="AG440" i="16" s="1"/>
  <c r="AA440" i="16"/>
  <c r="AB440" i="16"/>
  <c r="BH273" i="16"/>
  <c r="BJ72" i="16"/>
  <c r="BN72" i="16" s="1"/>
  <c r="BO72" i="16" s="1"/>
  <c r="BL72" i="16" s="1"/>
  <c r="AD241" i="16"/>
  <c r="AH241" i="16" s="1"/>
  <c r="AI241" i="16" s="1"/>
  <c r="AF241" i="16" s="1"/>
  <c r="AA241" i="16"/>
  <c r="AB241" i="16"/>
  <c r="BG353" i="16"/>
  <c r="BJ353" i="16"/>
  <c r="BN353" i="16" s="1"/>
  <c r="BO353" i="16" s="1"/>
  <c r="BM353" i="16" s="1"/>
  <c r="BJ188" i="16"/>
  <c r="BN188" i="16" s="1"/>
  <c r="BO188" i="16" s="1"/>
  <c r="BL188" i="16" s="1"/>
  <c r="BG128" i="16"/>
  <c r="BJ128" i="16"/>
  <c r="BN128" i="16" s="1"/>
  <c r="BO128" i="16" s="1"/>
  <c r="AD311" i="16"/>
  <c r="AH311" i="16" s="1"/>
  <c r="AI311" i="16" s="1"/>
  <c r="AG311" i="16" s="1"/>
  <c r="AB311" i="16"/>
  <c r="AA311" i="16"/>
  <c r="BJ242" i="16"/>
  <c r="BN242" i="16" s="1"/>
  <c r="BO242" i="16" s="1"/>
  <c r="BL242" i="16" s="1"/>
  <c r="AD287" i="16"/>
  <c r="AH287" i="16" s="1"/>
  <c r="AI287" i="16" s="1"/>
  <c r="AG287" i="16" s="1"/>
  <c r="AB287" i="16"/>
  <c r="AA287" i="16"/>
  <c r="BJ465" i="16"/>
  <c r="BN465" i="16" s="1"/>
  <c r="BO465" i="16" s="1"/>
  <c r="BL465" i="16" s="1"/>
  <c r="BH79" i="16"/>
  <c r="AB460" i="16"/>
  <c r="AD460" i="16"/>
  <c r="AH460" i="16" s="1"/>
  <c r="AI460" i="16" s="1"/>
  <c r="AA460" i="16"/>
  <c r="AA78" i="16"/>
  <c r="AD78" i="16"/>
  <c r="AH78" i="16" s="1"/>
  <c r="AI78" i="16" s="1"/>
  <c r="AF78" i="16" s="1"/>
  <c r="AB78" i="16"/>
  <c r="AD185" i="16"/>
  <c r="AH185" i="16" s="1"/>
  <c r="AI185" i="16" s="1"/>
  <c r="AF185" i="16" s="1"/>
  <c r="AA185" i="16"/>
  <c r="AB185" i="16"/>
  <c r="BG243" i="16"/>
  <c r="BG49" i="16"/>
  <c r="BH379" i="16"/>
  <c r="BG82" i="16"/>
  <c r="BJ216" i="16"/>
  <c r="BN216" i="16" s="1"/>
  <c r="BO216" i="16" s="1"/>
  <c r="BL216" i="16" s="1"/>
  <c r="AB415" i="16"/>
  <c r="AD415" i="16"/>
  <c r="AH415" i="16" s="1"/>
  <c r="AI415" i="16" s="1"/>
  <c r="AF415" i="16" s="1"/>
  <c r="AA415" i="16"/>
  <c r="AA90" i="16"/>
  <c r="AD90" i="16"/>
  <c r="AH90" i="16" s="1"/>
  <c r="AI90" i="16" s="1"/>
  <c r="AG90" i="16" s="1"/>
  <c r="AB90" i="16"/>
  <c r="AD309" i="16"/>
  <c r="AH309" i="16" s="1"/>
  <c r="AI309" i="16" s="1"/>
  <c r="AF309" i="16" s="1"/>
  <c r="AA309" i="16"/>
  <c r="AB309" i="16"/>
  <c r="BG398" i="16"/>
  <c r="BJ452" i="16"/>
  <c r="BN452" i="16" s="1"/>
  <c r="BO452" i="16" s="1"/>
  <c r="BL452" i="16" s="1"/>
  <c r="BJ124" i="16"/>
  <c r="BN124" i="16" s="1"/>
  <c r="BO124" i="16" s="1"/>
  <c r="BL124" i="16" s="1"/>
  <c r="BH64" i="16"/>
  <c r="BJ64" i="16"/>
  <c r="BN64" i="16" s="1"/>
  <c r="BO64" i="16" s="1"/>
  <c r="BL64" i="16" s="1"/>
  <c r="BG312" i="16"/>
  <c r="BH236" i="16"/>
  <c r="BJ236" i="16"/>
  <c r="BN236" i="16" s="1"/>
  <c r="BO236" i="16" s="1"/>
  <c r="BL236" i="16" s="1"/>
  <c r="AD466" i="16"/>
  <c r="AH466" i="16" s="1"/>
  <c r="AI466" i="16" s="1"/>
  <c r="AF466" i="16" s="1"/>
  <c r="AB466" i="16"/>
  <c r="AA466" i="16"/>
  <c r="AD404" i="16"/>
  <c r="AH404" i="16" s="1"/>
  <c r="AI404" i="16" s="1"/>
  <c r="AF404" i="16" s="1"/>
  <c r="AA404" i="16"/>
  <c r="AB404" i="16"/>
  <c r="AB225" i="16"/>
  <c r="AD225" i="16"/>
  <c r="AH225" i="16" s="1"/>
  <c r="AI225" i="16" s="1"/>
  <c r="AG225" i="16" s="1"/>
  <c r="AA225" i="16"/>
  <c r="BJ160" i="16"/>
  <c r="BN160" i="16" s="1"/>
  <c r="BO160" i="16" s="1"/>
  <c r="BL160" i="16" s="1"/>
  <c r="BJ377" i="16"/>
  <c r="BN377" i="16" s="1"/>
  <c r="BO377" i="16" s="1"/>
  <c r="BL377" i="16" s="1"/>
  <c r="BH18" i="16"/>
  <c r="AD11" i="16"/>
  <c r="AH11" i="16" s="1"/>
  <c r="AI11" i="16" s="1"/>
  <c r="AF11" i="16" s="1"/>
  <c r="AA11" i="16"/>
  <c r="AB11" i="16"/>
  <c r="BH111" i="16"/>
  <c r="AD352" i="16"/>
  <c r="AH352" i="16" s="1"/>
  <c r="AI352" i="16" s="1"/>
  <c r="AF352" i="16" s="1"/>
  <c r="AB352" i="16"/>
  <c r="AA352" i="16"/>
  <c r="BG448" i="16"/>
  <c r="BJ448" i="16"/>
  <c r="BN448" i="16" s="1"/>
  <c r="BO448" i="16" s="1"/>
  <c r="BL448" i="16" s="1"/>
  <c r="AB374" i="16"/>
  <c r="AD374" i="16"/>
  <c r="AH374" i="16" s="1"/>
  <c r="AI374" i="16" s="1"/>
  <c r="AF374" i="16" s="1"/>
  <c r="AA374" i="16"/>
  <c r="BH388" i="16"/>
  <c r="AD507" i="16"/>
  <c r="AH507" i="16" s="1"/>
  <c r="AI507" i="16" s="1"/>
  <c r="AG507" i="16" s="1"/>
  <c r="AB507" i="16"/>
  <c r="AA507" i="16"/>
  <c r="BH348" i="16"/>
  <c r="BJ348" i="16"/>
  <c r="BN348" i="16" s="1"/>
  <c r="BO348" i="16" s="1"/>
  <c r="BM348" i="16" s="1"/>
  <c r="BG114" i="16"/>
  <c r="BG248" i="16"/>
  <c r="AA154" i="16"/>
  <c r="AD154" i="16"/>
  <c r="AH154" i="16" s="1"/>
  <c r="AI154" i="16" s="1"/>
  <c r="AF154" i="16" s="1"/>
  <c r="AB154" i="16"/>
  <c r="AA428" i="16"/>
  <c r="AD428" i="16"/>
  <c r="AH428" i="16" s="1"/>
  <c r="AI428" i="16" s="1"/>
  <c r="AF428" i="16" s="1"/>
  <c r="AB428" i="16"/>
  <c r="BG395" i="16"/>
  <c r="BJ395" i="16"/>
  <c r="BN395" i="16" s="1"/>
  <c r="BO395" i="16" s="1"/>
  <c r="BM395" i="16" s="1"/>
  <c r="BJ156" i="16"/>
  <c r="BN156" i="16" s="1"/>
  <c r="BO156" i="16" s="1"/>
  <c r="BL156" i="16" s="1"/>
  <c r="AD46" i="16"/>
  <c r="AH46" i="16" s="1"/>
  <c r="AI46" i="16" s="1"/>
  <c r="AG46" i="16" s="1"/>
  <c r="AA46" i="16"/>
  <c r="AB46" i="16"/>
  <c r="BJ268" i="16"/>
  <c r="BN268" i="16" s="1"/>
  <c r="BO268" i="16" s="1"/>
  <c r="BM268" i="16" s="1"/>
  <c r="BG493" i="16"/>
  <c r="BJ123" i="16"/>
  <c r="BN123" i="16" s="1"/>
  <c r="BO123" i="16" s="1"/>
  <c r="BL123" i="16" s="1"/>
  <c r="AB197" i="16"/>
  <c r="AD197" i="16"/>
  <c r="AH197" i="16" s="1"/>
  <c r="AI197" i="16" s="1"/>
  <c r="AG197" i="16" s="1"/>
  <c r="AA197" i="16"/>
  <c r="BG137" i="16"/>
  <c r="BG50" i="16"/>
  <c r="AD399" i="16"/>
  <c r="AH399" i="16" s="1"/>
  <c r="AI399" i="16" s="1"/>
  <c r="AF399" i="16" s="1"/>
  <c r="AB399" i="16"/>
  <c r="AA399" i="16"/>
  <c r="BG498" i="16"/>
  <c r="BJ141" i="16"/>
  <c r="BN141" i="16" s="1"/>
  <c r="BO141" i="16" s="1"/>
  <c r="BM141" i="16" s="1"/>
  <c r="BJ48" i="16"/>
  <c r="BN48" i="16" s="1"/>
  <c r="BO48" i="16" s="1"/>
  <c r="BM48" i="16" s="1"/>
  <c r="AD236" i="16"/>
  <c r="AH236" i="16" s="1"/>
  <c r="AI236" i="16" s="1"/>
  <c r="AG236" i="16" s="1"/>
  <c r="AB236" i="16"/>
  <c r="AA236" i="16"/>
  <c r="AD337" i="16"/>
  <c r="AH337" i="16" s="1"/>
  <c r="AI337" i="16" s="1"/>
  <c r="AG337" i="16" s="1"/>
  <c r="AB337" i="16"/>
  <c r="AA337" i="16"/>
  <c r="AB341" i="16"/>
  <c r="AD341" i="16"/>
  <c r="AH341" i="16" s="1"/>
  <c r="AI341" i="16" s="1"/>
  <c r="AF341" i="16" s="1"/>
  <c r="AA341" i="16"/>
  <c r="BJ34" i="16"/>
  <c r="BN34" i="16" s="1"/>
  <c r="BO34" i="16" s="1"/>
  <c r="BL34" i="16" s="1"/>
  <c r="BH7" i="16"/>
  <c r="AD455" i="16"/>
  <c r="AH455" i="16" s="1"/>
  <c r="AI455" i="16" s="1"/>
  <c r="AG455" i="16" s="1"/>
  <c r="AA455" i="16"/>
  <c r="AB455" i="16"/>
  <c r="BJ482" i="16"/>
  <c r="BN482" i="16" s="1"/>
  <c r="BO482" i="16" s="1"/>
  <c r="BL482" i="16" s="1"/>
  <c r="BJ358" i="16"/>
  <c r="BN358" i="16" s="1"/>
  <c r="BO358" i="16" s="1"/>
  <c r="BL358" i="16" s="1"/>
  <c r="BJ45" i="16"/>
  <c r="BN45" i="16" s="1"/>
  <c r="BO45" i="16" s="1"/>
  <c r="AC401" i="16"/>
  <c r="AE401" i="16" s="1"/>
  <c r="BH277" i="16"/>
  <c r="BJ277" i="16"/>
  <c r="BN277" i="16" s="1"/>
  <c r="BO277" i="16" s="1"/>
  <c r="BL277" i="16" s="1"/>
  <c r="BJ278" i="16"/>
  <c r="BN278" i="16" s="1"/>
  <c r="BO278" i="16" s="1"/>
  <c r="BH115" i="16"/>
  <c r="BJ115" i="16"/>
  <c r="BN115" i="16" s="1"/>
  <c r="BO115" i="16" s="1"/>
  <c r="BL115" i="16" s="1"/>
  <c r="BJ315" i="16"/>
  <c r="BN315" i="16" s="1"/>
  <c r="BO315" i="16" s="1"/>
  <c r="BL315" i="16" s="1"/>
  <c r="BG223" i="16"/>
  <c r="BJ120" i="16"/>
  <c r="BN120" i="16" s="1"/>
  <c r="BO120" i="16" s="1"/>
  <c r="BL120" i="16" s="1"/>
  <c r="BJ335" i="16"/>
  <c r="BN335" i="16" s="1"/>
  <c r="BO335" i="16" s="1"/>
  <c r="BM335" i="16" s="1"/>
  <c r="AC110" i="16"/>
  <c r="AE110" i="16" s="1"/>
  <c r="AC321" i="16"/>
  <c r="AE321" i="16" s="1"/>
  <c r="AC424" i="16"/>
  <c r="AE424" i="16" s="1"/>
  <c r="AC74" i="16"/>
  <c r="AE74" i="16" s="1"/>
  <c r="AC351" i="16"/>
  <c r="AE351" i="16" s="1"/>
  <c r="AC224" i="16"/>
  <c r="AE224" i="16" s="1"/>
  <c r="AC133" i="16"/>
  <c r="AE133" i="16" s="1"/>
  <c r="AC5" i="16"/>
  <c r="AE5" i="16" s="1"/>
  <c r="AC118" i="16"/>
  <c r="AE118" i="16" s="1"/>
  <c r="AC39" i="16"/>
  <c r="AE39" i="16" s="1"/>
  <c r="AC106" i="16"/>
  <c r="AE106" i="16" s="1"/>
  <c r="AC362" i="16"/>
  <c r="AE362" i="16" s="1"/>
  <c r="AC140" i="16"/>
  <c r="AE140" i="16" s="1"/>
  <c r="AC333" i="16"/>
  <c r="AE333" i="16" s="1"/>
  <c r="AC87" i="16"/>
  <c r="AE87" i="16" s="1"/>
  <c r="AC130" i="16"/>
  <c r="AE130" i="16" s="1"/>
  <c r="AC307" i="16"/>
  <c r="AE307" i="16" s="1"/>
  <c r="AC218" i="16"/>
  <c r="AE218" i="16" s="1"/>
  <c r="BG472" i="16"/>
  <c r="BJ102" i="16"/>
  <c r="BN102" i="16" s="1"/>
  <c r="BO102" i="16" s="1"/>
  <c r="BL102" i="16" s="1"/>
  <c r="BJ311" i="16"/>
  <c r="BN311" i="16" s="1"/>
  <c r="BO311" i="16" s="1"/>
  <c r="BL311" i="16" s="1"/>
  <c r="BJ468" i="16"/>
  <c r="BN468" i="16" s="1"/>
  <c r="BO468" i="16" s="1"/>
  <c r="BL468" i="16" s="1"/>
  <c r="BH309" i="16"/>
  <c r="BJ309" i="16"/>
  <c r="BN309" i="16" s="1"/>
  <c r="BO309" i="16" s="1"/>
  <c r="BL309" i="16" s="1"/>
  <c r="AC348" i="16"/>
  <c r="AE348" i="16" s="1"/>
  <c r="BJ186" i="16"/>
  <c r="BN186" i="16" s="1"/>
  <c r="BO186" i="16" s="1"/>
  <c r="BL186" i="16" s="1"/>
  <c r="AC276" i="16"/>
  <c r="AE276" i="16" s="1"/>
  <c r="BJ506" i="16"/>
  <c r="BN506" i="16" s="1"/>
  <c r="BO506" i="16" s="1"/>
  <c r="BL506" i="16" s="1"/>
  <c r="BH116" i="16"/>
  <c r="AD316" i="16"/>
  <c r="AH316" i="16" s="1"/>
  <c r="AI316" i="16" s="1"/>
  <c r="AG316" i="16" s="1"/>
  <c r="AB316" i="16"/>
  <c r="AA316" i="16"/>
  <c r="AD57" i="16"/>
  <c r="AH57" i="16" s="1"/>
  <c r="AI57" i="16" s="1"/>
  <c r="AF57" i="16" s="1"/>
  <c r="AB57" i="16"/>
  <c r="AA57" i="16"/>
  <c r="BJ481" i="16"/>
  <c r="BN481" i="16" s="1"/>
  <c r="BO481" i="16" s="1"/>
  <c r="BL481" i="16" s="1"/>
  <c r="AD251" i="16"/>
  <c r="AH251" i="16" s="1"/>
  <c r="AI251" i="16" s="1"/>
  <c r="AG251" i="16" s="1"/>
  <c r="AB251" i="16"/>
  <c r="AA251" i="16"/>
  <c r="BJ150" i="16"/>
  <c r="BN150" i="16" s="1"/>
  <c r="BO150" i="16" s="1"/>
  <c r="BM150" i="16" s="1"/>
  <c r="AD137" i="16"/>
  <c r="AH137" i="16" s="1"/>
  <c r="AI137" i="16" s="1"/>
  <c r="AF137" i="16" s="1"/>
  <c r="AB137" i="16"/>
  <c r="AA137" i="16"/>
  <c r="AD513" i="16"/>
  <c r="AH513" i="16" s="1"/>
  <c r="AI513" i="16" s="1"/>
  <c r="AF513" i="16" s="1"/>
  <c r="AB513" i="16"/>
  <c r="AA513" i="16"/>
  <c r="BJ241" i="16"/>
  <c r="BN241" i="16" s="1"/>
  <c r="BO241" i="16" s="1"/>
  <c r="BL241" i="16" s="1"/>
  <c r="BH517" i="16"/>
  <c r="AD412" i="16"/>
  <c r="AH412" i="16" s="1"/>
  <c r="AI412" i="16" s="1"/>
  <c r="AF412" i="16" s="1"/>
  <c r="AA412" i="16"/>
  <c r="AB412" i="16"/>
  <c r="AD244" i="16"/>
  <c r="AH244" i="16" s="1"/>
  <c r="AI244" i="16" s="1"/>
  <c r="AG244" i="16" s="1"/>
  <c r="AB244" i="16"/>
  <c r="AA244" i="16"/>
  <c r="AD332" i="16"/>
  <c r="AH332" i="16" s="1"/>
  <c r="AI332" i="16" s="1"/>
  <c r="AF332" i="16" s="1"/>
  <c r="AA332" i="16"/>
  <c r="AB332" i="16"/>
  <c r="AD166" i="16"/>
  <c r="AH166" i="16" s="1"/>
  <c r="AI166" i="16" s="1"/>
  <c r="AF166" i="16" s="1"/>
  <c r="AB166" i="16"/>
  <c r="AA166" i="16"/>
  <c r="BG105" i="16"/>
  <c r="BJ509" i="16"/>
  <c r="BN509" i="16" s="1"/>
  <c r="BO509" i="16" s="1"/>
  <c r="AD305" i="16"/>
  <c r="AH305" i="16" s="1"/>
  <c r="AI305" i="16" s="1"/>
  <c r="AF305" i="16" s="1"/>
  <c r="AA305" i="16"/>
  <c r="AB305" i="16"/>
  <c r="AA145" i="16"/>
  <c r="AD145" i="16"/>
  <c r="AH145" i="16" s="1"/>
  <c r="AI145" i="16" s="1"/>
  <c r="AF145" i="16" s="1"/>
  <c r="AB145" i="16"/>
  <c r="AD70" i="16"/>
  <c r="AH70" i="16" s="1"/>
  <c r="AI70" i="16" s="1"/>
  <c r="AF70" i="16" s="1"/>
  <c r="AA70" i="16"/>
  <c r="AB70" i="16"/>
  <c r="AD376" i="16"/>
  <c r="AH376" i="16" s="1"/>
  <c r="AI376" i="16" s="1"/>
  <c r="AG376" i="16" s="1"/>
  <c r="AB376" i="16"/>
  <c r="AA376" i="16"/>
  <c r="BH38" i="16"/>
  <c r="BJ463" i="16"/>
  <c r="BN463" i="16" s="1"/>
  <c r="BO463" i="16" s="1"/>
  <c r="BL463" i="16" s="1"/>
  <c r="AD235" i="16"/>
  <c r="AH235" i="16" s="1"/>
  <c r="AI235" i="16" s="1"/>
  <c r="AF235" i="16" s="1"/>
  <c r="AB235" i="16"/>
  <c r="AA235" i="16"/>
  <c r="BG363" i="16"/>
  <c r="BH200" i="16"/>
  <c r="BH122" i="16"/>
  <c r="BJ122" i="16"/>
  <c r="BN122" i="16" s="1"/>
  <c r="BO122" i="16" s="1"/>
  <c r="BM122" i="16" s="1"/>
  <c r="AB447" i="16"/>
  <c r="AD447" i="16"/>
  <c r="AH447" i="16" s="1"/>
  <c r="AI447" i="16" s="1"/>
  <c r="AG447" i="16" s="1"/>
  <c r="AA447" i="16"/>
  <c r="AD217" i="16"/>
  <c r="AH217" i="16" s="1"/>
  <c r="AI217" i="16" s="1"/>
  <c r="AG217" i="16" s="1"/>
  <c r="AA217" i="16"/>
  <c r="AB217" i="16"/>
  <c r="AD390" i="16"/>
  <c r="AH390" i="16" s="1"/>
  <c r="AI390" i="16" s="1"/>
  <c r="AF390" i="16" s="1"/>
  <c r="AB390" i="16"/>
  <c r="AA390" i="16"/>
  <c r="AA480" i="16"/>
  <c r="AD480" i="16"/>
  <c r="AH480" i="16" s="1"/>
  <c r="AI480" i="16" s="1"/>
  <c r="AF480" i="16" s="1"/>
  <c r="AB480" i="16"/>
  <c r="AD203" i="16"/>
  <c r="AH203" i="16" s="1"/>
  <c r="AI203" i="16" s="1"/>
  <c r="AF203" i="16" s="1"/>
  <c r="AB203" i="16"/>
  <c r="AA203" i="16"/>
  <c r="BJ218" i="16"/>
  <c r="BN218" i="16" s="1"/>
  <c r="BO218" i="16" s="1"/>
  <c r="BL218" i="16" s="1"/>
  <c r="BJ179" i="16"/>
  <c r="BN179" i="16" s="1"/>
  <c r="BO179" i="16" s="1"/>
  <c r="BM179" i="16" s="1"/>
  <c r="BH210" i="16"/>
  <c r="BJ210" i="16"/>
  <c r="BN210" i="16" s="1"/>
  <c r="BO210" i="16" s="1"/>
  <c r="BM210" i="16" s="1"/>
  <c r="BH519" i="16"/>
  <c r="BJ456" i="16"/>
  <c r="BN456" i="16" s="1"/>
  <c r="BO456" i="16" s="1"/>
  <c r="BL456" i="16" s="1"/>
  <c r="AD519" i="16"/>
  <c r="AH519" i="16" s="1"/>
  <c r="AI519" i="16" s="1"/>
  <c r="AG519" i="16" s="1"/>
  <c r="AA519" i="16"/>
  <c r="AB519" i="16"/>
  <c r="AA21" i="16"/>
  <c r="AD21" i="16"/>
  <c r="AH21" i="16" s="1"/>
  <c r="AI21" i="16" s="1"/>
  <c r="AB21" i="16"/>
  <c r="BH495" i="16"/>
  <c r="BJ378" i="16"/>
  <c r="BN378" i="16" s="1"/>
  <c r="BO378" i="16" s="1"/>
  <c r="BL378" i="16" s="1"/>
  <c r="AD331" i="16"/>
  <c r="AH331" i="16" s="1"/>
  <c r="AI331" i="16" s="1"/>
  <c r="AF331" i="16" s="1"/>
  <c r="AB331" i="16"/>
  <c r="AA331" i="16"/>
  <c r="AD335" i="16"/>
  <c r="AH335" i="16" s="1"/>
  <c r="AI335" i="16" s="1"/>
  <c r="AB335" i="16"/>
  <c r="AA335" i="16"/>
  <c r="AD16" i="16"/>
  <c r="AH16" i="16" s="1"/>
  <c r="AI16" i="16" s="1"/>
  <c r="AG16" i="16" s="1"/>
  <c r="AB16" i="16"/>
  <c r="AA16" i="16"/>
  <c r="AB249" i="16"/>
  <c r="AD249" i="16"/>
  <c r="AH249" i="16" s="1"/>
  <c r="AI249" i="16" s="1"/>
  <c r="AF249" i="16" s="1"/>
  <c r="AA249" i="16"/>
  <c r="BG35" i="16"/>
  <c r="BJ35" i="16"/>
  <c r="BN35" i="16" s="1"/>
  <c r="BO35" i="16" s="1"/>
  <c r="BL35" i="16" s="1"/>
  <c r="BG3" i="16"/>
  <c r="BJ3" i="16"/>
  <c r="BN3" i="16" s="1"/>
  <c r="BO3" i="16" s="1"/>
  <c r="BM3" i="16" s="1"/>
  <c r="BG513" i="16"/>
  <c r="BJ501" i="16"/>
  <c r="BN501" i="16" s="1"/>
  <c r="BO501" i="16" s="1"/>
  <c r="BM501" i="16" s="1"/>
  <c r="AD372" i="16"/>
  <c r="AH372" i="16" s="1"/>
  <c r="AI372" i="16" s="1"/>
  <c r="AF372" i="16" s="1"/>
  <c r="AA372" i="16"/>
  <c r="AB372" i="16"/>
  <c r="AD464" i="16"/>
  <c r="AH464" i="16" s="1"/>
  <c r="AI464" i="16" s="1"/>
  <c r="AG464" i="16" s="1"/>
  <c r="AA464" i="16"/>
  <c r="AB464" i="16"/>
  <c r="AA505" i="16"/>
  <c r="AD505" i="16"/>
  <c r="AH505" i="16" s="1"/>
  <c r="AI505" i="16" s="1"/>
  <c r="AF505" i="16" s="1"/>
  <c r="AB505" i="16"/>
  <c r="BH477" i="16"/>
  <c r="BJ477" i="16"/>
  <c r="BN477" i="16" s="1"/>
  <c r="BO477" i="16" s="1"/>
  <c r="BM477" i="16" s="1"/>
  <c r="BJ368" i="16"/>
  <c r="BN368" i="16" s="1"/>
  <c r="BO368" i="16" s="1"/>
  <c r="BM368" i="16" s="1"/>
  <c r="BG65" i="16"/>
  <c r="AD100" i="16"/>
  <c r="AH100" i="16" s="1"/>
  <c r="AI100" i="16" s="1"/>
  <c r="AG100" i="16" s="1"/>
  <c r="AB100" i="16"/>
  <c r="AA100" i="16"/>
  <c r="AB502" i="16"/>
  <c r="AD502" i="16"/>
  <c r="AH502" i="16" s="1"/>
  <c r="AI502" i="16" s="1"/>
  <c r="AG502" i="16" s="1"/>
  <c r="AA502" i="16"/>
  <c r="BH415" i="16"/>
  <c r="BH461" i="16"/>
  <c r="BH165" i="16"/>
  <c r="BJ165" i="16"/>
  <c r="BN165" i="16" s="1"/>
  <c r="BO165" i="16" s="1"/>
  <c r="BM165" i="16" s="1"/>
  <c r="AD108" i="16"/>
  <c r="AH108" i="16" s="1"/>
  <c r="AI108" i="16" s="1"/>
  <c r="AA108" i="16"/>
  <c r="AB108" i="16"/>
  <c r="BG175" i="16"/>
  <c r="AD179" i="16"/>
  <c r="AH179" i="16" s="1"/>
  <c r="AI179" i="16" s="1"/>
  <c r="AF179" i="16" s="1"/>
  <c r="AB179" i="16"/>
  <c r="AA179" i="16"/>
  <c r="AD403" i="16"/>
  <c r="AH403" i="16" s="1"/>
  <c r="AI403" i="16" s="1"/>
  <c r="AF403" i="16" s="1"/>
  <c r="AA403" i="16"/>
  <c r="AB403" i="16"/>
  <c r="BG475" i="16"/>
  <c r="BJ475" i="16"/>
  <c r="BN475" i="16" s="1"/>
  <c r="BO475" i="16" s="1"/>
  <c r="BL475" i="16" s="1"/>
  <c r="BG510" i="16"/>
  <c r="AD320" i="16"/>
  <c r="AH320" i="16" s="1"/>
  <c r="AI320" i="16" s="1"/>
  <c r="AG320" i="16" s="1"/>
  <c r="AB320" i="16"/>
  <c r="AA320" i="16"/>
  <c r="AD91" i="16"/>
  <c r="AH91" i="16" s="1"/>
  <c r="AI91" i="16" s="1"/>
  <c r="AG91" i="16" s="1"/>
  <c r="AB91" i="16"/>
  <c r="AA91" i="16"/>
  <c r="AD73" i="16"/>
  <c r="AH73" i="16" s="1"/>
  <c r="AI73" i="16" s="1"/>
  <c r="AF73" i="16" s="1"/>
  <c r="AB73" i="16"/>
  <c r="AA73" i="16"/>
  <c r="BJ397" i="16"/>
  <c r="BN397" i="16" s="1"/>
  <c r="BO397" i="16" s="1"/>
  <c r="BM397" i="16" s="1"/>
  <c r="BJ521" i="16"/>
  <c r="BN521" i="16" s="1"/>
  <c r="BO521" i="16" s="1"/>
  <c r="BM521" i="16" s="1"/>
  <c r="BJ296" i="16"/>
  <c r="BN296" i="16" s="1"/>
  <c r="BO296" i="16" s="1"/>
  <c r="BM296" i="16" s="1"/>
  <c r="AD212" i="16"/>
  <c r="AH212" i="16" s="1"/>
  <c r="AI212" i="16" s="1"/>
  <c r="AG212" i="16" s="1"/>
  <c r="AA212" i="16"/>
  <c r="AB212" i="16"/>
  <c r="BJ494" i="16"/>
  <c r="BN494" i="16" s="1"/>
  <c r="BO494" i="16" s="1"/>
  <c r="BJ385" i="16"/>
  <c r="BN385" i="16" s="1"/>
  <c r="BO385" i="16" s="1"/>
  <c r="BL385" i="16" s="1"/>
  <c r="BG26" i="16"/>
  <c r="AD41" i="16"/>
  <c r="AH41" i="16" s="1"/>
  <c r="AI41" i="16" s="1"/>
  <c r="AG41" i="16" s="1"/>
  <c r="AB41" i="16"/>
  <c r="AA41" i="16"/>
  <c r="BJ497" i="16"/>
  <c r="BN497" i="16" s="1"/>
  <c r="BO497" i="16" s="1"/>
  <c r="BL497" i="16" s="1"/>
  <c r="AA15" i="16"/>
  <c r="AD15" i="16"/>
  <c r="AH15" i="16" s="1"/>
  <c r="AI15" i="16" s="1"/>
  <c r="AF15" i="16" s="1"/>
  <c r="AB15" i="16"/>
  <c r="BJ145" i="16"/>
  <c r="BN145" i="16" s="1"/>
  <c r="BO145" i="16" s="1"/>
  <c r="AD52" i="16"/>
  <c r="AH52" i="16" s="1"/>
  <c r="AI52" i="16" s="1"/>
  <c r="AF52" i="16" s="1"/>
  <c r="AA52" i="16"/>
  <c r="AB52" i="16"/>
  <c r="BG60" i="16"/>
  <c r="AD474" i="16"/>
  <c r="AH474" i="16" s="1"/>
  <c r="AI474" i="16" s="1"/>
  <c r="AA474" i="16"/>
  <c r="AB474" i="16"/>
  <c r="BG261" i="16"/>
  <c r="AB69" i="16"/>
  <c r="AD69" i="16"/>
  <c r="AH69" i="16" s="1"/>
  <c r="AI69" i="16" s="1"/>
  <c r="AG69" i="16" s="1"/>
  <c r="AA69" i="16"/>
  <c r="BJ334" i="16"/>
  <c r="BN334" i="16" s="1"/>
  <c r="BO334" i="16" s="1"/>
  <c r="BL334" i="16" s="1"/>
  <c r="AD504" i="16"/>
  <c r="AH504" i="16" s="1"/>
  <c r="AI504" i="16" s="1"/>
  <c r="AF504" i="16" s="1"/>
  <c r="AA504" i="16"/>
  <c r="AB504" i="16"/>
  <c r="BH484" i="16"/>
  <c r="BJ484" i="16"/>
  <c r="BN484" i="16" s="1"/>
  <c r="BO484" i="16" s="1"/>
  <c r="BM484" i="16" s="1"/>
  <c r="BH297" i="16"/>
  <c r="BJ476" i="16"/>
  <c r="BN476" i="16" s="1"/>
  <c r="BO476" i="16" s="1"/>
  <c r="AA149" i="16"/>
  <c r="AD149" i="16"/>
  <c r="AH149" i="16" s="1"/>
  <c r="AI149" i="16" s="1"/>
  <c r="AF149" i="16" s="1"/>
  <c r="AB149" i="16"/>
  <c r="BH208" i="16"/>
  <c r="BJ208" i="16"/>
  <c r="BN208" i="16" s="1"/>
  <c r="BO208" i="16" s="1"/>
  <c r="BM208" i="16" s="1"/>
  <c r="AD384" i="16"/>
  <c r="AH384" i="16" s="1"/>
  <c r="AI384" i="16" s="1"/>
  <c r="AF384" i="16" s="1"/>
  <c r="AA384" i="16"/>
  <c r="AB384" i="16"/>
  <c r="BG384" i="16"/>
  <c r="BJ384" i="16"/>
  <c r="BN384" i="16" s="1"/>
  <c r="BO384" i="16" s="1"/>
  <c r="BM384" i="16" s="1"/>
  <c r="BJ231" i="16"/>
  <c r="BN231" i="16" s="1"/>
  <c r="BO231" i="16" s="1"/>
  <c r="BL231" i="16" s="1"/>
  <c r="AD75" i="16"/>
  <c r="AH75" i="16" s="1"/>
  <c r="AI75" i="16" s="1"/>
  <c r="AF75" i="16" s="1"/>
  <c r="AB75" i="16"/>
  <c r="AA75" i="16"/>
  <c r="BG317" i="16"/>
  <c r="BJ317" i="16"/>
  <c r="BN317" i="16" s="1"/>
  <c r="BO317" i="16" s="1"/>
  <c r="BL317" i="16" s="1"/>
  <c r="BJ440" i="16"/>
  <c r="BN440" i="16" s="1"/>
  <c r="BO440" i="16" s="1"/>
  <c r="BL440" i="16" s="1"/>
  <c r="AD422" i="16"/>
  <c r="AH422" i="16" s="1"/>
  <c r="AI422" i="16" s="1"/>
  <c r="AF422" i="16" s="1"/>
  <c r="AA422" i="16"/>
  <c r="AB422" i="16"/>
  <c r="AD272" i="16"/>
  <c r="AH272" i="16" s="1"/>
  <c r="AI272" i="16" s="1"/>
  <c r="AG272" i="16" s="1"/>
  <c r="AF272" i="16"/>
  <c r="AA272" i="16"/>
  <c r="AB272" i="16"/>
  <c r="BG182" i="16"/>
  <c r="AD349" i="16"/>
  <c r="AH349" i="16" s="1"/>
  <c r="AI349" i="16" s="1"/>
  <c r="AF349" i="16" s="1"/>
  <c r="AB349" i="16"/>
  <c r="AA349" i="16"/>
  <c r="BG34" i="16"/>
  <c r="BH77" i="16"/>
  <c r="BJ92" i="16"/>
  <c r="BN92" i="16" s="1"/>
  <c r="BO92" i="16" s="1"/>
  <c r="BM92" i="16" s="1"/>
  <c r="BG32" i="16"/>
  <c r="BH158" i="16"/>
  <c r="BH310" i="16"/>
  <c r="BJ508" i="16"/>
  <c r="BN508" i="16" s="1"/>
  <c r="BO508" i="16" s="1"/>
  <c r="BL508" i="16" s="1"/>
  <c r="BG344" i="16"/>
  <c r="BJ344" i="16"/>
  <c r="BN344" i="16" s="1"/>
  <c r="BO344" i="16" s="1"/>
  <c r="BL344" i="16" s="1"/>
  <c r="AC265" i="16"/>
  <c r="AE265" i="16" s="1"/>
  <c r="BJ307" i="16"/>
  <c r="BN307" i="16" s="1"/>
  <c r="BO307" i="16" s="1"/>
  <c r="BM307" i="16" s="1"/>
  <c r="BJ372" i="16"/>
  <c r="BN372" i="16" s="1"/>
  <c r="BO372" i="16" s="1"/>
  <c r="BM372" i="16" s="1"/>
  <c r="AC183" i="16"/>
  <c r="AE183" i="16" s="1"/>
  <c r="AC354" i="16"/>
  <c r="AE354" i="16" s="1"/>
  <c r="AC471" i="16"/>
  <c r="AE471" i="16" s="1"/>
  <c r="AC259" i="16"/>
  <c r="AE259" i="16" s="1"/>
  <c r="AC417" i="16"/>
  <c r="AE417" i="16" s="1"/>
  <c r="AC327" i="16"/>
  <c r="AE327" i="16" s="1"/>
  <c r="AC407" i="16"/>
  <c r="AE407" i="16" s="1"/>
  <c r="AC192" i="16"/>
  <c r="AE192" i="16" s="1"/>
  <c r="AC129" i="16"/>
  <c r="AE129" i="16" s="1"/>
  <c r="AC385" i="16"/>
  <c r="AE385" i="16" s="1"/>
  <c r="AC271" i="16"/>
  <c r="AE271" i="16" s="1"/>
  <c r="AC131" i="16"/>
  <c r="AE131" i="16" s="1"/>
  <c r="AC339" i="16"/>
  <c r="AE339" i="16" s="1"/>
  <c r="AC136" i="16"/>
  <c r="AE136" i="16" s="1"/>
  <c r="AC116" i="16"/>
  <c r="AE116" i="16" s="1"/>
  <c r="AC207" i="16"/>
  <c r="AE207" i="16" s="1"/>
  <c r="AC173" i="16"/>
  <c r="AE173" i="16" s="1"/>
  <c r="AC463" i="16"/>
  <c r="AE463" i="16" s="1"/>
  <c r="AC435" i="16"/>
  <c r="AE435" i="16" s="1"/>
  <c r="BJ305" i="16"/>
  <c r="BN305" i="16" s="1"/>
  <c r="BO305" i="16" s="1"/>
  <c r="BL305" i="16" s="1"/>
  <c r="BJ238" i="16"/>
  <c r="BN238" i="16" s="1"/>
  <c r="BO238" i="16" s="1"/>
  <c r="BM238" i="16" s="1"/>
  <c r="BJ356" i="16"/>
  <c r="BN356" i="16" s="1"/>
  <c r="BO356" i="16" s="1"/>
  <c r="BM356" i="16" s="1"/>
  <c r="BG169" i="16"/>
  <c r="BG347" i="16"/>
  <c r="BJ347" i="16"/>
  <c r="BN347" i="16" s="1"/>
  <c r="BO347" i="16" s="1"/>
  <c r="BM347" i="16" s="1"/>
  <c r="BJ464" i="16"/>
  <c r="BN464" i="16" s="1"/>
  <c r="BO464" i="16" s="1"/>
  <c r="BL464" i="16" s="1"/>
  <c r="AC181" i="16"/>
  <c r="AE181" i="16" s="1"/>
  <c r="BG281" i="16"/>
  <c r="AC438" i="16"/>
  <c r="AE438" i="16" s="1"/>
  <c r="BG427" i="16"/>
  <c r="BJ427" i="16"/>
  <c r="BN427" i="16" s="1"/>
  <c r="BO427" i="16" s="1"/>
  <c r="BM427" i="16" s="1"/>
  <c r="AC135" i="16"/>
  <c r="AE135" i="16" s="1"/>
  <c r="AB495" i="16"/>
  <c r="AD495" i="16"/>
  <c r="AH495" i="16" s="1"/>
  <c r="AI495" i="16" s="1"/>
  <c r="AG495" i="16" s="1"/>
  <c r="AA495" i="16"/>
  <c r="BH109" i="16"/>
  <c r="BJ109" i="16"/>
  <c r="BN109" i="16" s="1"/>
  <c r="BO109" i="16" s="1"/>
  <c r="BL109" i="16" s="1"/>
  <c r="BJ40" i="16"/>
  <c r="BN40" i="16" s="1"/>
  <c r="BO40" i="16" s="1"/>
  <c r="BL40" i="16" s="1"/>
  <c r="AD95" i="16"/>
  <c r="AH95" i="16" s="1"/>
  <c r="AI95" i="16" s="1"/>
  <c r="AG95" i="16" s="1"/>
  <c r="AB95" i="16"/>
  <c r="AA95" i="16"/>
  <c r="BJ105" i="16"/>
  <c r="BN105" i="16" s="1"/>
  <c r="BO105" i="16" s="1"/>
  <c r="BL105" i="16" s="1"/>
  <c r="BJ247" i="16"/>
  <c r="BN247" i="16" s="1"/>
  <c r="BO247" i="16" s="1"/>
  <c r="BL247" i="16" s="1"/>
  <c r="BH520" i="16"/>
  <c r="BJ520" i="16"/>
  <c r="BN520" i="16" s="1"/>
  <c r="BO520" i="16" s="1"/>
  <c r="BM520" i="16" s="1"/>
  <c r="AD292" i="16"/>
  <c r="AH292" i="16" s="1"/>
  <c r="AI292" i="16" s="1"/>
  <c r="AF292" i="16" s="1"/>
  <c r="AA292" i="16"/>
  <c r="AB292" i="16"/>
  <c r="BJ260" i="16"/>
  <c r="BN260" i="16" s="1"/>
  <c r="BO260" i="16" s="1"/>
  <c r="BM260" i="16" s="1"/>
  <c r="BJ39" i="16"/>
  <c r="BN39" i="16" s="1"/>
  <c r="BO39" i="16" s="1"/>
  <c r="BL39" i="16" s="1"/>
  <c r="BJ291" i="16"/>
  <c r="BN291" i="16" s="1"/>
  <c r="BO291" i="16" s="1"/>
  <c r="BM291" i="16" s="1"/>
  <c r="BJ95" i="16"/>
  <c r="BN95" i="16" s="1"/>
  <c r="BO95" i="16" s="1"/>
  <c r="BM95" i="16" s="1"/>
  <c r="AD59" i="16"/>
  <c r="AH59" i="16" s="1"/>
  <c r="AI59" i="16" s="1"/>
  <c r="AF59" i="16" s="1"/>
  <c r="AB59" i="16"/>
  <c r="AA59" i="16"/>
  <c r="BJ193" i="16"/>
  <c r="BN193" i="16" s="1"/>
  <c r="BO193" i="16" s="1"/>
  <c r="BL193" i="16" s="1"/>
  <c r="AD128" i="16"/>
  <c r="AH128" i="16" s="1"/>
  <c r="AI128" i="16" s="1"/>
  <c r="AG128" i="16" s="1"/>
  <c r="AB128" i="16"/>
  <c r="AA128" i="16"/>
  <c r="AD261" i="16"/>
  <c r="AH261" i="16" s="1"/>
  <c r="AI261" i="16" s="1"/>
  <c r="AF261" i="16" s="1"/>
  <c r="AA261" i="16"/>
  <c r="AB261" i="16"/>
  <c r="AA111" i="16"/>
  <c r="AB111" i="16"/>
  <c r="AD111" i="16"/>
  <c r="AH111" i="16" s="1"/>
  <c r="AI111" i="16" s="1"/>
  <c r="AG111" i="16" s="1"/>
  <c r="AB409" i="16"/>
  <c r="AD409" i="16"/>
  <c r="AH409" i="16" s="1"/>
  <c r="AI409" i="16" s="1"/>
  <c r="AF409" i="16" s="1"/>
  <c r="AA409" i="16"/>
  <c r="BJ426" i="16"/>
  <c r="BN426" i="16" s="1"/>
  <c r="BO426" i="16" s="1"/>
  <c r="BL426" i="16" s="1"/>
  <c r="AA170" i="16"/>
  <c r="AD170" i="16"/>
  <c r="AH170" i="16" s="1"/>
  <c r="AI170" i="16" s="1"/>
  <c r="AF170" i="16" s="1"/>
  <c r="AB170" i="16"/>
  <c r="BJ507" i="16"/>
  <c r="BN507" i="16" s="1"/>
  <c r="BO507" i="16" s="1"/>
  <c r="BM507" i="16" s="1"/>
  <c r="BJ183" i="16"/>
  <c r="BN183" i="16" s="1"/>
  <c r="BO183" i="16" s="1"/>
  <c r="BH338" i="16"/>
  <c r="BJ338" i="16"/>
  <c r="BN338" i="16" s="1"/>
  <c r="BO338" i="16" s="1"/>
  <c r="BL338" i="16" s="1"/>
  <c r="AD234" i="16"/>
  <c r="AH234" i="16" s="1"/>
  <c r="AI234" i="16" s="1"/>
  <c r="AF234" i="16" s="1"/>
  <c r="AB234" i="16"/>
  <c r="AA234" i="16"/>
  <c r="BJ470" i="16"/>
  <c r="BN470" i="16" s="1"/>
  <c r="BO470" i="16" s="1"/>
  <c r="BL470" i="16" s="1"/>
  <c r="BJ252" i="16"/>
  <c r="BN252" i="16" s="1"/>
  <c r="BO252" i="16" s="1"/>
  <c r="BL252" i="16" s="1"/>
  <c r="BJ192" i="16"/>
  <c r="BN192" i="16" s="1"/>
  <c r="BO192" i="16" s="1"/>
  <c r="BM192" i="16" s="1"/>
  <c r="AA146" i="16"/>
  <c r="AD146" i="16"/>
  <c r="AH146" i="16" s="1"/>
  <c r="AI146" i="16" s="1"/>
  <c r="AB146" i="16"/>
  <c r="BJ302" i="16"/>
  <c r="BN302" i="16" s="1"/>
  <c r="BO302" i="16" s="1"/>
  <c r="BM302" i="16" s="1"/>
  <c r="AD396" i="16"/>
  <c r="AH396" i="16" s="1"/>
  <c r="AI396" i="16" s="1"/>
  <c r="AG396" i="16" s="1"/>
  <c r="AB396" i="16"/>
  <c r="AA396" i="16"/>
  <c r="BH405" i="16"/>
  <c r="BJ405" i="16"/>
  <c r="BN405" i="16" s="1"/>
  <c r="BO405" i="16" s="1"/>
  <c r="BL405" i="16" s="1"/>
  <c r="BG170" i="16"/>
  <c r="BJ170" i="16"/>
  <c r="BN170" i="16" s="1"/>
  <c r="BO170" i="16" s="1"/>
  <c r="BM170" i="16" s="1"/>
  <c r="AD176" i="16"/>
  <c r="AH176" i="16" s="1"/>
  <c r="AI176" i="16" s="1"/>
  <c r="AG176" i="16" s="1"/>
  <c r="AB176" i="16"/>
  <c r="AA176" i="16"/>
  <c r="AD358" i="16"/>
  <c r="AH358" i="16" s="1"/>
  <c r="AI358" i="16" s="1"/>
  <c r="AA358" i="16"/>
  <c r="AB358" i="16"/>
  <c r="AA441" i="16"/>
  <c r="AD441" i="16"/>
  <c r="AH441" i="16" s="1"/>
  <c r="AI441" i="16" s="1"/>
  <c r="AG441" i="16" s="1"/>
  <c r="AB441" i="16"/>
  <c r="BJ263" i="16"/>
  <c r="BN263" i="16" s="1"/>
  <c r="BO263" i="16" s="1"/>
  <c r="BM263" i="16" s="1"/>
  <c r="BJ288" i="16"/>
  <c r="BN288" i="16" s="1"/>
  <c r="BO288" i="16" s="1"/>
  <c r="BL288" i="16" s="1"/>
  <c r="BJ139" i="16"/>
  <c r="BN139" i="16" s="1"/>
  <c r="BO139" i="16" s="1"/>
  <c r="BM139" i="16" s="1"/>
  <c r="BJ280" i="16"/>
  <c r="BN280" i="16" s="1"/>
  <c r="BO280" i="16" s="1"/>
  <c r="BL280" i="16" s="1"/>
  <c r="AD462" i="16"/>
  <c r="AH462" i="16" s="1"/>
  <c r="AI462" i="16" s="1"/>
  <c r="AF462" i="16" s="1"/>
  <c r="AB462" i="16"/>
  <c r="AA462" i="16"/>
  <c r="BJ22" i="16"/>
  <c r="BN22" i="16" s="1"/>
  <c r="BO22" i="16" s="1"/>
  <c r="BM22" i="16" s="1"/>
  <c r="AB289" i="16"/>
  <c r="AD289" i="16"/>
  <c r="AH289" i="16" s="1"/>
  <c r="AI289" i="16" s="1"/>
  <c r="AG289" i="16" s="1"/>
  <c r="AA289" i="16"/>
  <c r="BJ522" i="16"/>
  <c r="BN522" i="16" s="1"/>
  <c r="BO522" i="16" s="1"/>
  <c r="BL522" i="16" s="1"/>
  <c r="BH237" i="16"/>
  <c r="BJ237" i="16"/>
  <c r="BN237" i="16" s="1"/>
  <c r="BO237" i="16" s="1"/>
  <c r="BM237" i="16" s="1"/>
  <c r="AD22" i="16"/>
  <c r="AH22" i="16" s="1"/>
  <c r="AI22" i="16" s="1"/>
  <c r="AF22" i="16" s="1"/>
  <c r="AB22" i="16"/>
  <c r="AA22" i="16"/>
  <c r="AD62" i="16"/>
  <c r="AH62" i="16" s="1"/>
  <c r="AI62" i="16" s="1"/>
  <c r="AF62" i="16" s="1"/>
  <c r="AB62" i="16"/>
  <c r="AA62" i="16"/>
  <c r="BJ106" i="16"/>
  <c r="BN106" i="16" s="1"/>
  <c r="BO106" i="16" s="1"/>
  <c r="BM106" i="16" s="1"/>
  <c r="AD270" i="16"/>
  <c r="AH270" i="16" s="1"/>
  <c r="AI270" i="16" s="1"/>
  <c r="AG270" i="16" s="1"/>
  <c r="AA270" i="16"/>
  <c r="AB270" i="16"/>
  <c r="AB117" i="16"/>
  <c r="AD117" i="16"/>
  <c r="AH117" i="16" s="1"/>
  <c r="AI117" i="16" s="1"/>
  <c r="AG117" i="16" s="1"/>
  <c r="AA117" i="16"/>
  <c r="AD54" i="16"/>
  <c r="AH54" i="16" s="1"/>
  <c r="AI54" i="16" s="1"/>
  <c r="AB54" i="16"/>
  <c r="AA54" i="16"/>
  <c r="AB89" i="16"/>
  <c r="AD89" i="16"/>
  <c r="AH89" i="16" s="1"/>
  <c r="AI89" i="16" s="1"/>
  <c r="AA89" i="16"/>
  <c r="BJ90" i="16"/>
  <c r="BN90" i="16" s="1"/>
  <c r="BO90" i="16" s="1"/>
  <c r="BL90" i="16" s="1"/>
  <c r="BJ133" i="16"/>
  <c r="BN133" i="16" s="1"/>
  <c r="BO133" i="16" s="1"/>
  <c r="BM133" i="16" s="1"/>
  <c r="BJ441" i="16"/>
  <c r="BN441" i="16" s="1"/>
  <c r="BO441" i="16" s="1"/>
  <c r="BL441" i="16" s="1"/>
  <c r="BH55" i="16"/>
  <c r="AD454" i="16"/>
  <c r="AH454" i="16" s="1"/>
  <c r="AI454" i="16" s="1"/>
  <c r="AG454" i="16" s="1"/>
  <c r="AB454" i="16"/>
  <c r="AA454" i="16"/>
  <c r="AD487" i="16"/>
  <c r="AH487" i="16" s="1"/>
  <c r="AI487" i="16" s="1"/>
  <c r="AG487" i="16" s="1"/>
  <c r="AB487" i="16"/>
  <c r="AA487" i="16"/>
  <c r="BJ209" i="16"/>
  <c r="BN209" i="16" s="1"/>
  <c r="BO209" i="16" s="1"/>
  <c r="BM209" i="16" s="1"/>
  <c r="AD443" i="16"/>
  <c r="AH443" i="16" s="1"/>
  <c r="AI443" i="16" s="1"/>
  <c r="AG443" i="16" s="1"/>
  <c r="AB443" i="16"/>
  <c r="AA443" i="16"/>
  <c r="BG267" i="16"/>
  <c r="BJ267" i="16"/>
  <c r="BN267" i="16" s="1"/>
  <c r="BO267" i="16" s="1"/>
  <c r="BM267" i="16" s="1"/>
  <c r="BH401" i="16"/>
  <c r="BJ401" i="16"/>
  <c r="BN401" i="16" s="1"/>
  <c r="BO401" i="16" s="1"/>
  <c r="BM401" i="16" s="1"/>
  <c r="BH42" i="16"/>
  <c r="BJ42" i="16"/>
  <c r="BN42" i="16" s="1"/>
  <c r="BO42" i="16" s="1"/>
  <c r="BL42" i="16" s="1"/>
  <c r="AD230" i="16"/>
  <c r="AH230" i="16" s="1"/>
  <c r="AI230" i="16" s="1"/>
  <c r="AF230" i="16" s="1"/>
  <c r="AB230" i="16"/>
  <c r="AA230" i="16"/>
  <c r="AD459" i="16"/>
  <c r="AH459" i="16" s="1"/>
  <c r="AI459" i="16" s="1"/>
  <c r="AG459" i="16" s="1"/>
  <c r="AB459" i="16"/>
  <c r="AA459" i="16"/>
  <c r="AD255" i="16"/>
  <c r="AH255" i="16" s="1"/>
  <c r="AI255" i="16" s="1"/>
  <c r="AG255" i="16" s="1"/>
  <c r="AB255" i="16"/>
  <c r="AA255" i="16"/>
  <c r="AD214" i="16"/>
  <c r="AH214" i="16" s="1"/>
  <c r="AI214" i="16" s="1"/>
  <c r="AG214" i="16" s="1"/>
  <c r="AA214" i="16"/>
  <c r="AB214" i="16"/>
  <c r="BJ486" i="16"/>
  <c r="BN486" i="16" s="1"/>
  <c r="BO486" i="16" s="1"/>
  <c r="BL486" i="16" s="1"/>
  <c r="BJ18" i="16"/>
  <c r="BN18" i="16" s="1"/>
  <c r="BO18" i="16" s="1"/>
  <c r="BL18" i="16" s="1"/>
  <c r="BH138" i="16"/>
  <c r="BJ138" i="16"/>
  <c r="BN138" i="16" s="1"/>
  <c r="BO138" i="16" s="1"/>
  <c r="BL138" i="16" s="1"/>
  <c r="BJ111" i="16"/>
  <c r="BN111" i="16" s="1"/>
  <c r="BO111" i="16" s="1"/>
  <c r="BL111" i="16" s="1"/>
  <c r="AD155" i="16"/>
  <c r="AH155" i="16" s="1"/>
  <c r="AI155" i="16" s="1"/>
  <c r="AF155" i="16" s="1"/>
  <c r="AB155" i="16"/>
  <c r="AA155" i="16"/>
  <c r="BG163" i="16"/>
  <c r="BJ163" i="16"/>
  <c r="BN163" i="16" s="1"/>
  <c r="BO163" i="16" s="1"/>
  <c r="BM163" i="16" s="1"/>
  <c r="BG394" i="16"/>
  <c r="BH4" i="16"/>
  <c r="BJ388" i="16"/>
  <c r="BN388" i="16" s="1"/>
  <c r="BO388" i="16" s="1"/>
  <c r="BL388" i="16" s="1"/>
  <c r="AD180" i="16"/>
  <c r="AH180" i="16" s="1"/>
  <c r="AI180" i="16" s="1"/>
  <c r="AF180" i="16" s="1"/>
  <c r="AB180" i="16"/>
  <c r="AA180" i="16"/>
  <c r="AD451" i="16"/>
  <c r="AH451" i="16" s="1"/>
  <c r="AI451" i="16" s="1"/>
  <c r="AF451" i="16" s="1"/>
  <c r="AB451" i="16"/>
  <c r="AA451" i="16"/>
  <c r="AB345" i="16"/>
  <c r="AD345" i="16"/>
  <c r="AH345" i="16" s="1"/>
  <c r="AI345" i="16" s="1"/>
  <c r="AG345" i="16" s="1"/>
  <c r="AA345" i="16"/>
  <c r="AD310" i="16"/>
  <c r="AH310" i="16" s="1"/>
  <c r="AI310" i="16" s="1"/>
  <c r="AG310" i="16" s="1"/>
  <c r="AB310" i="16"/>
  <c r="AA310" i="16"/>
  <c r="AD433" i="16"/>
  <c r="AH433" i="16" s="1"/>
  <c r="AI433" i="16" s="1"/>
  <c r="AG433" i="16" s="1"/>
  <c r="AB433" i="16"/>
  <c r="AA433" i="16"/>
  <c r="BJ197" i="16"/>
  <c r="BN197" i="16" s="1"/>
  <c r="BO197" i="16" s="1"/>
  <c r="BL197" i="16" s="1"/>
  <c r="BJ71" i="16"/>
  <c r="BN71" i="16" s="1"/>
  <c r="BO71" i="16" s="1"/>
  <c r="BL71" i="16" s="1"/>
  <c r="BG314" i="16"/>
  <c r="BJ314" i="16"/>
  <c r="BN314" i="16" s="1"/>
  <c r="BO314" i="16" s="1"/>
  <c r="BM314" i="16" s="1"/>
  <c r="BJ298" i="16"/>
  <c r="BN298" i="16" s="1"/>
  <c r="BO298" i="16" s="1"/>
  <c r="BL298" i="16" s="1"/>
  <c r="BG289" i="16"/>
  <c r="BJ289" i="16"/>
  <c r="BN289" i="16" s="1"/>
  <c r="BO289" i="16" s="1"/>
  <c r="BM289" i="16" s="1"/>
  <c r="AB365" i="16"/>
  <c r="AD365" i="16"/>
  <c r="AH365" i="16" s="1"/>
  <c r="AI365" i="16" s="1"/>
  <c r="AG365" i="16" s="1"/>
  <c r="AA365" i="16"/>
  <c r="BJ433" i="16"/>
  <c r="BN433" i="16" s="1"/>
  <c r="BO433" i="16" s="1"/>
  <c r="BL433" i="16" s="1"/>
  <c r="AD76" i="16"/>
  <c r="AH76" i="16" s="1"/>
  <c r="AI76" i="16" s="1"/>
  <c r="AG76" i="16" s="1"/>
  <c r="AA76" i="16"/>
  <c r="AB76" i="16"/>
  <c r="BJ81" i="16"/>
  <c r="BN81" i="16" s="1"/>
  <c r="BO81" i="16" s="1"/>
  <c r="BL81" i="16" s="1"/>
  <c r="AA143" i="16"/>
  <c r="AD143" i="16"/>
  <c r="AH143" i="16" s="1"/>
  <c r="AI143" i="16" s="1"/>
  <c r="AF143" i="16" s="1"/>
  <c r="AB143" i="16"/>
  <c r="AA452" i="16"/>
  <c r="AD452" i="16"/>
  <c r="AH452" i="16" s="1"/>
  <c r="AI452" i="16" s="1"/>
  <c r="AF452" i="16" s="1"/>
  <c r="AB452" i="16"/>
  <c r="BG409" i="16"/>
  <c r="BJ409" i="16"/>
  <c r="BN409" i="16" s="1"/>
  <c r="BO409" i="16" s="1"/>
  <c r="BL409" i="16" s="1"/>
  <c r="AD80" i="16"/>
  <c r="AH80" i="16" s="1"/>
  <c r="AI80" i="16" s="1"/>
  <c r="AF80" i="16" s="1"/>
  <c r="AA80" i="16"/>
  <c r="AB80" i="16"/>
  <c r="BJ249" i="16"/>
  <c r="BN249" i="16" s="1"/>
  <c r="BO249" i="16" s="1"/>
  <c r="BM249" i="16" s="1"/>
  <c r="AD233" i="16"/>
  <c r="AH233" i="16" s="1"/>
  <c r="AI233" i="16" s="1"/>
  <c r="AB233" i="16"/>
  <c r="AA233" i="16"/>
  <c r="AD138" i="16"/>
  <c r="AH138" i="16" s="1"/>
  <c r="AI138" i="16" s="1"/>
  <c r="AF138" i="16" s="1"/>
  <c r="AB138" i="16"/>
  <c r="AA138" i="16"/>
  <c r="BJ125" i="16"/>
  <c r="BN125" i="16" s="1"/>
  <c r="BO125" i="16" s="1"/>
  <c r="BM125" i="16" s="1"/>
  <c r="BJ228" i="16"/>
  <c r="BN228" i="16" s="1"/>
  <c r="BO228" i="16" s="1"/>
  <c r="BL228" i="16" s="1"/>
  <c r="BH420" i="16"/>
  <c r="BJ420" i="16"/>
  <c r="BN420" i="16" s="1"/>
  <c r="BO420" i="16" s="1"/>
  <c r="BM420" i="16" s="1"/>
  <c r="BJ144" i="16"/>
  <c r="BN144" i="16" s="1"/>
  <c r="BO144" i="16" s="1"/>
  <c r="BL144" i="16" s="1"/>
  <c r="BJ194" i="16"/>
  <c r="BN194" i="16" s="1"/>
  <c r="BO194" i="16" s="1"/>
  <c r="AC478" i="16"/>
  <c r="AE478" i="16" s="1"/>
  <c r="AC38" i="16"/>
  <c r="AE38" i="16" s="1"/>
  <c r="AC162" i="16"/>
  <c r="AE162" i="16" s="1"/>
  <c r="AC449" i="16"/>
  <c r="AE449" i="16" s="1"/>
  <c r="AC232" i="16"/>
  <c r="AE232" i="16" s="1"/>
  <c r="AC208" i="16"/>
  <c r="AE208" i="16" s="1"/>
  <c r="AC102" i="16"/>
  <c r="AE102" i="16" s="1"/>
  <c r="AC393" i="16"/>
  <c r="AE393" i="16" s="1"/>
  <c r="AC114" i="16"/>
  <c r="AE114" i="16" s="1"/>
  <c r="AC248" i="16"/>
  <c r="AE248" i="16" s="1"/>
  <c r="AC290" i="16"/>
  <c r="AE290" i="16" s="1"/>
  <c r="AC37" i="16"/>
  <c r="AE37" i="16" s="1"/>
  <c r="AC342" i="16"/>
  <c r="AE342" i="16" s="1"/>
  <c r="AC165" i="16"/>
  <c r="AE165" i="16" s="1"/>
  <c r="AC326" i="16"/>
  <c r="AE326" i="16" s="1"/>
  <c r="AC40" i="16"/>
  <c r="AE40" i="16" s="1"/>
  <c r="AC215" i="16"/>
  <c r="AE215" i="16" s="1"/>
  <c r="AC414" i="16"/>
  <c r="AE414" i="16" s="1"/>
  <c r="AC266" i="16"/>
  <c r="AE266" i="16" s="1"/>
  <c r="BH164" i="16"/>
  <c r="BJ164" i="16"/>
  <c r="BN164" i="16" s="1"/>
  <c r="BO164" i="16" s="1"/>
  <c r="BM164" i="16" s="1"/>
  <c r="BG259" i="16"/>
  <c r="BJ259" i="16"/>
  <c r="BN259" i="16" s="1"/>
  <c r="BO259" i="16" s="1"/>
  <c r="BL259" i="16" s="1"/>
  <c r="AC194" i="16"/>
  <c r="AE194" i="16" s="1"/>
  <c r="AC239" i="16"/>
  <c r="AE239" i="16" s="1"/>
  <c r="BJ264" i="16"/>
  <c r="BN264" i="16" s="1"/>
  <c r="BO264" i="16" s="1"/>
  <c r="BM264" i="16" s="1"/>
  <c r="AC169" i="16"/>
  <c r="AE169" i="16" s="1"/>
  <c r="BJ375" i="16"/>
  <c r="BN375" i="16" s="1"/>
  <c r="BO375" i="16" s="1"/>
  <c r="BL375" i="16" s="1"/>
  <c r="BG483" i="16"/>
  <c r="BJ483" i="16"/>
  <c r="BN483" i="16" s="1"/>
  <c r="BO483" i="16" s="1"/>
  <c r="BL483" i="16" s="1"/>
  <c r="AD34" i="16"/>
  <c r="AH34" i="16" s="1"/>
  <c r="AI34" i="16" s="1"/>
  <c r="AF34" i="16" s="1"/>
  <c r="AA34" i="16"/>
  <c r="AB34" i="16"/>
  <c r="M477" i="16"/>
  <c r="O477" i="16" s="1"/>
  <c r="M368" i="16"/>
  <c r="O368" i="16" s="1"/>
  <c r="AB421" i="16"/>
  <c r="AD421" i="16"/>
  <c r="AH421" i="16" s="1"/>
  <c r="AI421" i="16" s="1"/>
  <c r="AG421" i="16" s="1"/>
  <c r="AA421" i="16"/>
  <c r="AD334" i="16"/>
  <c r="AH334" i="16" s="1"/>
  <c r="AI334" i="16" s="1"/>
  <c r="AG334" i="16" s="1"/>
  <c r="AB334" i="16"/>
  <c r="AA334" i="16"/>
  <c r="AD220" i="16"/>
  <c r="AH220" i="16" s="1"/>
  <c r="AI220" i="16" s="1"/>
  <c r="AG220" i="16" s="1"/>
  <c r="AB220" i="16"/>
  <c r="AA220" i="16"/>
  <c r="BJ110" i="16"/>
  <c r="BN110" i="16" s="1"/>
  <c r="BO110" i="16" s="1"/>
  <c r="BM110" i="16" s="1"/>
  <c r="AD484" i="16"/>
  <c r="AH484" i="16" s="1"/>
  <c r="AI484" i="16" s="1"/>
  <c r="AF484" i="16" s="1"/>
  <c r="AA484" i="16"/>
  <c r="AB484" i="16"/>
  <c r="BH221" i="16"/>
  <c r="BJ221" i="16"/>
  <c r="BN221" i="16" s="1"/>
  <c r="BO221" i="16" s="1"/>
  <c r="BM221" i="16" s="1"/>
  <c r="BG19" i="16"/>
  <c r="BJ19" i="16"/>
  <c r="BN19" i="16" s="1"/>
  <c r="BO19" i="16" s="1"/>
  <c r="BL19" i="16" s="1"/>
  <c r="BG279" i="16"/>
  <c r="BJ279" i="16"/>
  <c r="BN279" i="16" s="1"/>
  <c r="BO279" i="16" s="1"/>
  <c r="BM279" i="16" s="1"/>
  <c r="AD184" i="16"/>
  <c r="AH184" i="16" s="1"/>
  <c r="AI184" i="16" s="1"/>
  <c r="AF184" i="16" s="1"/>
  <c r="AB184" i="16"/>
  <c r="AA184" i="16"/>
  <c r="BJ5" i="16"/>
  <c r="BN5" i="16" s="1"/>
  <c r="BO5" i="16" s="1"/>
  <c r="BL5" i="16" s="1"/>
  <c r="AA242" i="16"/>
  <c r="AD242" i="16"/>
  <c r="AH242" i="16" s="1"/>
  <c r="AI242" i="16" s="1"/>
  <c r="AB242" i="16"/>
  <c r="AB213" i="16"/>
  <c r="AD213" i="16"/>
  <c r="AH213" i="16" s="1"/>
  <c r="AI213" i="16" s="1"/>
  <c r="AF213" i="16" s="1"/>
  <c r="AA213" i="16"/>
  <c r="AA457" i="16"/>
  <c r="AD457" i="16"/>
  <c r="AH457" i="16" s="1"/>
  <c r="AI457" i="16" s="1"/>
  <c r="AF457" i="16" s="1"/>
  <c r="AB457" i="16"/>
  <c r="AD26" i="16"/>
  <c r="AH26" i="16" s="1"/>
  <c r="AI26" i="16" s="1"/>
  <c r="AG26" i="16" s="1"/>
  <c r="AA26" i="16"/>
  <c r="AB26" i="16"/>
  <c r="BJ513" i="16"/>
  <c r="BN513" i="16" s="1"/>
  <c r="BO513" i="16" s="1"/>
  <c r="BM513" i="16" s="1"/>
  <c r="AD88" i="16"/>
  <c r="AH88" i="16" s="1"/>
  <c r="AI88" i="16" s="1"/>
  <c r="AG88" i="16" s="1"/>
  <c r="AA88" i="16"/>
  <c r="AB88" i="16"/>
  <c r="AD361" i="16"/>
  <c r="AH361" i="16" s="1"/>
  <c r="AI361" i="16" s="1"/>
  <c r="AG361" i="16" s="1"/>
  <c r="AA361" i="16"/>
  <c r="AB361" i="16"/>
  <c r="BJ273" i="16"/>
  <c r="BN273" i="16" s="1"/>
  <c r="BO273" i="16" s="1"/>
  <c r="AB301" i="16"/>
  <c r="AD301" i="16"/>
  <c r="AH301" i="16" s="1"/>
  <c r="AI301" i="16" s="1"/>
  <c r="AG301" i="16" s="1"/>
  <c r="AA301" i="16"/>
  <c r="AA518" i="16"/>
  <c r="AD518" i="16"/>
  <c r="AH518" i="16" s="1"/>
  <c r="AI518" i="16" s="1"/>
  <c r="AF518" i="16" s="1"/>
  <c r="AB518" i="16"/>
  <c r="BJ65" i="16"/>
  <c r="BN65" i="16" s="1"/>
  <c r="BO65" i="16" s="1"/>
  <c r="AD315" i="16"/>
  <c r="AH315" i="16" s="1"/>
  <c r="AI315" i="16" s="1"/>
  <c r="AG315" i="16" s="1"/>
  <c r="AA315" i="16"/>
  <c r="AB315" i="16"/>
  <c r="BG240" i="16"/>
  <c r="BJ79" i="16"/>
  <c r="BN79" i="16" s="1"/>
  <c r="BO79" i="16" s="1"/>
  <c r="BM79" i="16" s="1"/>
  <c r="AD488" i="16"/>
  <c r="AH488" i="16" s="1"/>
  <c r="AI488" i="16" s="1"/>
  <c r="AF488" i="16" s="1"/>
  <c r="AB488" i="16"/>
  <c r="AA488" i="16"/>
  <c r="AD2" i="16"/>
  <c r="AH2" i="16" s="1"/>
  <c r="AI2" i="16" s="1"/>
  <c r="AG2" i="16" s="1"/>
  <c r="AA2" i="16"/>
  <c r="AB2" i="16"/>
  <c r="BJ415" i="16"/>
  <c r="BN415" i="16" s="1"/>
  <c r="BO415" i="16" s="1"/>
  <c r="BM415" i="16" s="1"/>
  <c r="BJ461" i="16"/>
  <c r="BN461" i="16" s="1"/>
  <c r="BO461" i="16" s="1"/>
  <c r="BL461" i="16" s="1"/>
  <c r="BJ243" i="16"/>
  <c r="BN243" i="16" s="1"/>
  <c r="BO243" i="16" s="1"/>
  <c r="BL243" i="16" s="1"/>
  <c r="BJ226" i="16"/>
  <c r="BN226" i="16" s="1"/>
  <c r="BO226" i="16" s="1"/>
  <c r="BL226" i="16" s="1"/>
  <c r="BJ49" i="16"/>
  <c r="BN49" i="16" s="1"/>
  <c r="BO49" i="16" s="1"/>
  <c r="AD161" i="16"/>
  <c r="AH161" i="16" s="1"/>
  <c r="AI161" i="16" s="1"/>
  <c r="AG161" i="16" s="1"/>
  <c r="AA161" i="16"/>
  <c r="AB161" i="16"/>
  <c r="BG63" i="16"/>
  <c r="BJ63" i="16"/>
  <c r="BN63" i="16" s="1"/>
  <c r="BO63" i="16" s="1"/>
  <c r="BM63" i="16" s="1"/>
  <c r="BJ379" i="16"/>
  <c r="BN379" i="16" s="1"/>
  <c r="BO379" i="16" s="1"/>
  <c r="BL379" i="16" s="1"/>
  <c r="BG276" i="16"/>
  <c r="BJ82" i="16"/>
  <c r="BN82" i="16" s="1"/>
  <c r="BO82" i="16" s="1"/>
  <c r="BM82" i="16" s="1"/>
  <c r="AB186" i="16"/>
  <c r="AD186" i="16"/>
  <c r="AH186" i="16" s="1"/>
  <c r="AI186" i="16" s="1"/>
  <c r="AF186" i="16" s="1"/>
  <c r="AA186" i="16"/>
  <c r="BJ437" i="16"/>
  <c r="BN437" i="16" s="1"/>
  <c r="BO437" i="16" s="1"/>
  <c r="BL437" i="16" s="1"/>
  <c r="BG147" i="16"/>
  <c r="BJ147" i="16"/>
  <c r="BN147" i="16" s="1"/>
  <c r="BO147" i="16" s="1"/>
  <c r="BM147" i="16" s="1"/>
  <c r="BG202" i="16"/>
  <c r="BJ202" i="16"/>
  <c r="BN202" i="16" s="1"/>
  <c r="BO202" i="16" s="1"/>
  <c r="BL202" i="16" s="1"/>
  <c r="BJ175" i="16"/>
  <c r="BN175" i="16" s="1"/>
  <c r="BO175" i="16" s="1"/>
  <c r="BM175" i="16" s="1"/>
  <c r="AD187" i="16"/>
  <c r="AH187" i="16" s="1"/>
  <c r="AI187" i="16" s="1"/>
  <c r="AG187" i="16" s="1"/>
  <c r="AB187" i="16"/>
  <c r="AA187" i="16"/>
  <c r="BH396" i="16"/>
  <c r="AD486" i="16"/>
  <c r="AH486" i="16" s="1"/>
  <c r="AI486" i="16" s="1"/>
  <c r="AA486" i="16"/>
  <c r="AB486" i="16"/>
  <c r="BJ398" i="16"/>
  <c r="BN398" i="16" s="1"/>
  <c r="BO398" i="16" s="1"/>
  <c r="BL398" i="16" s="1"/>
  <c r="BJ205" i="16"/>
  <c r="BN205" i="16" s="1"/>
  <c r="BO205" i="16" s="1"/>
  <c r="BJ312" i="16"/>
  <c r="BN312" i="16" s="1"/>
  <c r="BO312" i="16" s="1"/>
  <c r="BM312" i="16" s="1"/>
  <c r="AD153" i="16"/>
  <c r="AH153" i="16" s="1"/>
  <c r="AI153" i="16" s="1"/>
  <c r="AF153" i="16" s="1"/>
  <c r="AA153" i="16"/>
  <c r="AB153" i="16"/>
  <c r="BJ510" i="16"/>
  <c r="BN510" i="16" s="1"/>
  <c r="BO510" i="16" s="1"/>
  <c r="BJ157" i="16"/>
  <c r="BN157" i="16" s="1"/>
  <c r="BO157" i="16" s="1"/>
  <c r="BM157" i="16" s="1"/>
  <c r="AD202" i="16"/>
  <c r="AH202" i="16" s="1"/>
  <c r="AI202" i="16" s="1"/>
  <c r="AA202" i="16"/>
  <c r="AB202" i="16"/>
  <c r="AD79" i="16"/>
  <c r="AH79" i="16" s="1"/>
  <c r="AI79" i="16" s="1"/>
  <c r="AF79" i="16" s="1"/>
  <c r="AA79" i="16"/>
  <c r="AB79" i="16"/>
  <c r="AB477" i="16"/>
  <c r="AD477" i="16"/>
  <c r="AH477" i="16" s="1"/>
  <c r="AI477" i="16" s="1"/>
  <c r="AG477" i="16" s="1"/>
  <c r="AA477" i="16"/>
  <c r="BJ26" i="16"/>
  <c r="BN26" i="16" s="1"/>
  <c r="BO26" i="16" s="1"/>
  <c r="BG301" i="16"/>
  <c r="BG212" i="16"/>
  <c r="AD209" i="16"/>
  <c r="AH209" i="16" s="1"/>
  <c r="AI209" i="16" s="1"/>
  <c r="AB209" i="16"/>
  <c r="AA209" i="16"/>
  <c r="BJ60" i="16"/>
  <c r="BN60" i="16" s="1"/>
  <c r="BO60" i="16" s="1"/>
  <c r="BL60" i="16" s="1"/>
  <c r="BJ134" i="16"/>
  <c r="BN134" i="16" s="1"/>
  <c r="BO134" i="16" s="1"/>
  <c r="BM134" i="16" s="1"/>
  <c r="BJ114" i="16"/>
  <c r="BN114" i="16" s="1"/>
  <c r="BO114" i="16" s="1"/>
  <c r="BM114" i="16" s="1"/>
  <c r="AD328" i="16"/>
  <c r="AH328" i="16" s="1"/>
  <c r="AI328" i="16" s="1"/>
  <c r="AB328" i="16"/>
  <c r="AA328" i="16"/>
  <c r="AD171" i="16"/>
  <c r="AH171" i="16" s="1"/>
  <c r="AI171" i="16" s="1"/>
  <c r="AF171" i="16" s="1"/>
  <c r="AA171" i="16"/>
  <c r="AB171" i="16"/>
  <c r="AA72" i="16"/>
  <c r="AD72" i="16"/>
  <c r="AH72" i="16" s="1"/>
  <c r="AI72" i="16" s="1"/>
  <c r="AF72" i="16" s="1"/>
  <c r="AB72" i="16"/>
  <c r="AD85" i="16"/>
  <c r="AH85" i="16" s="1"/>
  <c r="AI85" i="16" s="1"/>
  <c r="AG85" i="16" s="1"/>
  <c r="AB85" i="16"/>
  <c r="AA85" i="16"/>
  <c r="BH292" i="16"/>
  <c r="BJ292" i="16"/>
  <c r="BN292" i="16" s="1"/>
  <c r="BO292" i="16" s="1"/>
  <c r="BM292" i="16" s="1"/>
  <c r="AA400" i="16"/>
  <c r="AD400" i="16"/>
  <c r="AH400" i="16" s="1"/>
  <c r="AI400" i="16" s="1"/>
  <c r="AG400" i="16" s="1"/>
  <c r="AB400" i="16"/>
  <c r="BJ297" i="16"/>
  <c r="BN297" i="16" s="1"/>
  <c r="BO297" i="16" s="1"/>
  <c r="BM297" i="16" s="1"/>
  <c r="AD479" i="16"/>
  <c r="AH479" i="16" s="1"/>
  <c r="AI479" i="16" s="1"/>
  <c r="AF479" i="16" s="1"/>
  <c r="AB479" i="16"/>
  <c r="AA479" i="16"/>
  <c r="BJ493" i="16"/>
  <c r="BN493" i="16" s="1"/>
  <c r="BO493" i="16" s="1"/>
  <c r="BL493" i="16" s="1"/>
  <c r="AA346" i="16"/>
  <c r="AD346" i="16"/>
  <c r="AH346" i="16" s="1"/>
  <c r="AI346" i="16" s="1"/>
  <c r="AG346" i="16" s="1"/>
  <c r="AB346" i="16"/>
  <c r="BJ137" i="16"/>
  <c r="BN137" i="16" s="1"/>
  <c r="BO137" i="16" s="1"/>
  <c r="BL137" i="16" s="1"/>
  <c r="AD200" i="16"/>
  <c r="AH200" i="16" s="1"/>
  <c r="AI200" i="16" s="1"/>
  <c r="AG200" i="16" s="1"/>
  <c r="AB200" i="16"/>
  <c r="AA200" i="16"/>
  <c r="BG23" i="16"/>
  <c r="BJ23" i="16"/>
  <c r="BN23" i="16" s="1"/>
  <c r="BO23" i="16" s="1"/>
  <c r="BM23" i="16" s="1"/>
  <c r="BJ498" i="16"/>
  <c r="BN498" i="16" s="1"/>
  <c r="BO498" i="16" s="1"/>
  <c r="BM498" i="16" s="1"/>
  <c r="BJ182" i="16"/>
  <c r="BN182" i="16" s="1"/>
  <c r="BO182" i="16" s="1"/>
  <c r="BM182" i="16" s="1"/>
  <c r="AD219" i="16"/>
  <c r="AH219" i="16" s="1"/>
  <c r="AI219" i="16" s="1"/>
  <c r="AG219" i="16" s="1"/>
  <c r="AB219" i="16"/>
  <c r="AA219" i="16"/>
  <c r="AD139" i="16"/>
  <c r="AH139" i="16" s="1"/>
  <c r="AI139" i="16" s="1"/>
  <c r="AA139" i="16"/>
  <c r="AB139" i="16"/>
  <c r="BJ7" i="16"/>
  <c r="BN7" i="16" s="1"/>
  <c r="BO7" i="16" s="1"/>
  <c r="BL7" i="16" s="1"/>
  <c r="BJ32" i="16"/>
  <c r="BN32" i="16" s="1"/>
  <c r="BO32" i="16" s="1"/>
  <c r="BM32" i="16" s="1"/>
  <c r="BJ474" i="16"/>
  <c r="BN474" i="16" s="1"/>
  <c r="BO474" i="16" s="1"/>
  <c r="BM474" i="16" s="1"/>
  <c r="BH29" i="16"/>
  <c r="BJ29" i="16"/>
  <c r="BN29" i="16" s="1"/>
  <c r="BO29" i="16" s="1"/>
  <c r="BM29" i="16" s="1"/>
  <c r="BJ204" i="16"/>
  <c r="BN204" i="16" s="1"/>
  <c r="BO204" i="16" s="1"/>
  <c r="BL204" i="16" s="1"/>
  <c r="AD190" i="16"/>
  <c r="AH190" i="16" s="1"/>
  <c r="AI190" i="16" s="1"/>
  <c r="AF190" i="16" s="1"/>
  <c r="AB190" i="16"/>
  <c r="AA190" i="16"/>
  <c r="BJ491" i="16"/>
  <c r="BN491" i="16" s="1"/>
  <c r="BO491" i="16" s="1"/>
  <c r="BM491" i="16" s="1"/>
  <c r="BJ167" i="16"/>
  <c r="BN167" i="16" s="1"/>
  <c r="BO167" i="16" s="1"/>
  <c r="BM167" i="16" s="1"/>
  <c r="BJ223" i="16"/>
  <c r="BN223" i="16" s="1"/>
  <c r="BO223" i="16" s="1"/>
  <c r="BL223" i="16" s="1"/>
  <c r="AD6" i="16"/>
  <c r="AH6" i="16" s="1"/>
  <c r="AI6" i="16" s="1"/>
  <c r="AF6" i="16" s="1"/>
  <c r="AA6" i="16"/>
  <c r="AB6" i="16"/>
  <c r="BJ454" i="16"/>
  <c r="BN454" i="16" s="1"/>
  <c r="BO454" i="16" s="1"/>
  <c r="BL454" i="16" s="1"/>
  <c r="AB175" i="16"/>
  <c r="AD175" i="16"/>
  <c r="AH175" i="16" s="1"/>
  <c r="AI175" i="16" s="1"/>
  <c r="AG175" i="16" s="1"/>
  <c r="AA175" i="16"/>
  <c r="BJ488" i="16"/>
  <c r="BN488" i="16" s="1"/>
  <c r="BO488" i="16" s="1"/>
  <c r="AD193" i="16"/>
  <c r="AH193" i="16" s="1"/>
  <c r="AI193" i="16" s="1"/>
  <c r="AG193" i="16" s="1"/>
  <c r="AB193" i="16"/>
  <c r="AA193" i="16"/>
  <c r="AA444" i="16"/>
  <c r="AD444" i="16"/>
  <c r="AH444" i="16" s="1"/>
  <c r="AI444" i="16" s="1"/>
  <c r="AB444" i="16"/>
  <c r="AA147" i="16"/>
  <c r="AD147" i="16"/>
  <c r="AH147" i="16" s="1"/>
  <c r="AI147" i="16" s="1"/>
  <c r="AF147" i="16" s="1"/>
  <c r="AB147" i="16"/>
  <c r="AD83" i="16"/>
  <c r="AH83" i="16" s="1"/>
  <c r="AI83" i="16" s="1"/>
  <c r="AA83" i="16"/>
  <c r="AB83" i="16"/>
  <c r="AD279" i="16"/>
  <c r="AH279" i="16" s="1"/>
  <c r="AI279" i="16" s="1"/>
  <c r="AF279" i="16" s="1"/>
  <c r="AB279" i="16"/>
  <c r="AA279" i="16"/>
  <c r="AA461" i="16"/>
  <c r="AD461" i="16"/>
  <c r="AH461" i="16" s="1"/>
  <c r="AI461" i="16" s="1"/>
  <c r="AG461" i="16" s="1"/>
  <c r="AB461" i="16"/>
  <c r="AD195" i="16"/>
  <c r="AH195" i="16" s="1"/>
  <c r="AI195" i="16" s="1"/>
  <c r="AB195" i="16"/>
  <c r="AA195" i="16"/>
  <c r="AD167" i="16"/>
  <c r="AH167" i="16" s="1"/>
  <c r="AI167" i="16" s="1"/>
  <c r="AF167" i="16" s="1"/>
  <c r="AA167" i="16"/>
  <c r="AB167" i="16"/>
  <c r="AB221" i="16"/>
  <c r="AA221" i="16"/>
  <c r="AD221" i="16"/>
  <c r="AH221" i="16" s="1"/>
  <c r="AI221" i="16" s="1"/>
  <c r="AF221" i="16" s="1"/>
  <c r="AD288" i="16"/>
  <c r="AH288" i="16" s="1"/>
  <c r="AI288" i="16" s="1"/>
  <c r="AG288" i="16" s="1"/>
  <c r="AA288" i="16"/>
  <c r="AB288" i="16"/>
  <c r="AD104" i="16"/>
  <c r="AH104" i="16" s="1"/>
  <c r="AI104" i="16" s="1"/>
  <c r="AF104" i="16" s="1"/>
  <c r="AB104" i="16"/>
  <c r="AA104" i="16"/>
  <c r="AA226" i="16"/>
  <c r="AB226" i="16"/>
  <c r="AD226" i="16"/>
  <c r="AH226" i="16" s="1"/>
  <c r="AI226" i="16" s="1"/>
  <c r="AF226" i="16" s="1"/>
  <c r="AA397" i="16"/>
  <c r="AD397" i="16"/>
  <c r="AH397" i="16" s="1"/>
  <c r="AI397" i="16" s="1"/>
  <c r="AB397" i="16"/>
  <c r="AA514" i="16"/>
  <c r="AB514" i="16"/>
  <c r="AD514" i="16"/>
  <c r="AH514" i="16" s="1"/>
  <c r="AI514" i="16" s="1"/>
  <c r="AG514" i="16" s="1"/>
  <c r="AD159" i="16"/>
  <c r="AH159" i="16" s="1"/>
  <c r="AI159" i="16" s="1"/>
  <c r="AG159" i="16" s="1"/>
  <c r="AA159" i="16"/>
  <c r="AB159" i="16"/>
  <c r="AB151" i="16"/>
  <c r="AA151" i="16"/>
  <c r="AD151" i="16"/>
  <c r="AH151" i="16" s="1"/>
  <c r="AI151" i="16" s="1"/>
  <c r="AG151" i="16" s="1"/>
  <c r="AD284" i="16"/>
  <c r="AH284" i="16" s="1"/>
  <c r="AI284" i="16" s="1"/>
  <c r="AG284" i="16" s="1"/>
  <c r="AB284" i="16"/>
  <c r="AA284" i="16"/>
  <c r="AB317" i="16"/>
  <c r="AD317" i="16"/>
  <c r="AH317" i="16" s="1"/>
  <c r="AI317" i="16" s="1"/>
  <c r="AF317" i="16" s="1"/>
  <c r="AA317" i="16"/>
  <c r="BH117" i="16"/>
  <c r="BJ117" i="16"/>
  <c r="BN117" i="16" s="1"/>
  <c r="BO117" i="16" s="1"/>
  <c r="BL117" i="16" s="1"/>
  <c r="BJ472" i="16"/>
  <c r="BN472" i="16" s="1"/>
  <c r="BO472" i="16" s="1"/>
  <c r="BM472" i="16" s="1"/>
  <c r="BJ169" i="16"/>
  <c r="BN169" i="16" s="1"/>
  <c r="BO169" i="16" s="1"/>
  <c r="BM169" i="16" s="1"/>
  <c r="AC60" i="16"/>
  <c r="AE60" i="16" s="1"/>
  <c r="BJ13" i="16"/>
  <c r="BN13" i="16" s="1"/>
  <c r="BO13" i="16" s="1"/>
  <c r="BL13" i="16" s="1"/>
  <c r="BJ269" i="16"/>
  <c r="BN269" i="16" s="1"/>
  <c r="BO269" i="16" s="1"/>
  <c r="BL269" i="16" s="1"/>
  <c r="BJ281" i="16"/>
  <c r="BN281" i="16" s="1"/>
  <c r="BO281" i="16" s="1"/>
  <c r="BL281" i="16" s="1"/>
  <c r="AC163" i="16"/>
  <c r="AE163" i="16" s="1"/>
  <c r="BG75" i="16"/>
  <c r="BJ75" i="16"/>
  <c r="BN75" i="16" s="1"/>
  <c r="BO75" i="16" s="1"/>
  <c r="BL75" i="16" s="1"/>
  <c r="AC456" i="16"/>
  <c r="AE456" i="16" s="1"/>
  <c r="BH293" i="16"/>
  <c r="BJ293" i="16"/>
  <c r="BN293" i="16" s="1"/>
  <c r="BO293" i="16" s="1"/>
  <c r="BM293" i="16" s="1"/>
  <c r="BH283" i="16"/>
  <c r="BJ283" i="16"/>
  <c r="BN283" i="16" s="1"/>
  <c r="BO283" i="16" s="1"/>
  <c r="BM283" i="16" s="1"/>
  <c r="BJ271" i="16"/>
  <c r="BN271" i="16" s="1"/>
  <c r="BO271" i="16" s="1"/>
  <c r="AC434" i="16"/>
  <c r="AE434" i="16" s="1"/>
  <c r="AA120" i="16"/>
  <c r="AD120" i="16"/>
  <c r="AH120" i="16" s="1"/>
  <c r="AI120" i="16" s="1"/>
  <c r="AG120" i="16" s="1"/>
  <c r="AB120" i="16"/>
  <c r="BJ517" i="16"/>
  <c r="BN517" i="16" s="1"/>
  <c r="BO517" i="16" s="1"/>
  <c r="BG217" i="16"/>
  <c r="BJ217" i="16"/>
  <c r="BN217" i="16" s="1"/>
  <c r="BO217" i="16" s="1"/>
  <c r="BL217" i="16" s="1"/>
  <c r="AB524" i="16"/>
  <c r="AD524" i="16"/>
  <c r="AH524" i="16" s="1"/>
  <c r="AI524" i="16" s="1"/>
  <c r="AF524" i="16" s="1"/>
  <c r="AA524" i="16"/>
  <c r="AD127" i="16"/>
  <c r="AH127" i="16" s="1"/>
  <c r="AI127" i="16" s="1"/>
  <c r="AF127" i="16" s="1"/>
  <c r="AA127" i="16"/>
  <c r="AB127" i="16"/>
  <c r="BH41" i="16"/>
  <c r="BJ41" i="16"/>
  <c r="BN41" i="16" s="1"/>
  <c r="BO41" i="16" s="1"/>
  <c r="BM41" i="16" s="1"/>
  <c r="AA23" i="16"/>
  <c r="AD23" i="16"/>
  <c r="AH23" i="16" s="1"/>
  <c r="AI23" i="16" s="1"/>
  <c r="AF23" i="16" s="1"/>
  <c r="AB23" i="16"/>
  <c r="AD228" i="16"/>
  <c r="AH228" i="16" s="1"/>
  <c r="AI228" i="16" s="1"/>
  <c r="AG228" i="16" s="1"/>
  <c r="AA228" i="16"/>
  <c r="AB228" i="16"/>
  <c r="AD92" i="16"/>
  <c r="AH92" i="16" s="1"/>
  <c r="AI92" i="16" s="1"/>
  <c r="AF92" i="16" s="1"/>
  <c r="AA92" i="16"/>
  <c r="AB92" i="16"/>
  <c r="AB245" i="16"/>
  <c r="AD245" i="16"/>
  <c r="AH245" i="16" s="1"/>
  <c r="AI245" i="16" s="1"/>
  <c r="AF245" i="16" s="1"/>
  <c r="AA245" i="16"/>
  <c r="BJ354" i="16"/>
  <c r="BN354" i="16" s="1"/>
  <c r="BO354" i="16" s="1"/>
  <c r="BM354" i="16" s="1"/>
  <c r="BG282" i="16"/>
  <c r="BG187" i="16"/>
  <c r="BJ187" i="16"/>
  <c r="BN187" i="16" s="1"/>
  <c r="BO187" i="16" s="1"/>
  <c r="BM187" i="16" s="1"/>
  <c r="BJ400" i="16"/>
  <c r="BN400" i="16" s="1"/>
  <c r="BO400" i="16" s="1"/>
  <c r="BM400" i="16" s="1"/>
  <c r="AB389" i="16"/>
  <c r="AD389" i="16"/>
  <c r="AH389" i="16" s="1"/>
  <c r="AI389" i="16" s="1"/>
  <c r="AG389" i="16" s="1"/>
  <c r="AA389" i="16"/>
  <c r="BH150" i="16"/>
  <c r="AA206" i="16"/>
  <c r="AD206" i="16"/>
  <c r="AH206" i="16" s="1"/>
  <c r="AI206" i="16" s="1"/>
  <c r="AF206" i="16" s="1"/>
  <c r="AB206" i="16"/>
  <c r="BG253" i="16"/>
  <c r="BJ253" i="16"/>
  <c r="BN253" i="16" s="1"/>
  <c r="BO253" i="16" s="1"/>
  <c r="BJ425" i="16"/>
  <c r="BN425" i="16" s="1"/>
  <c r="BO425" i="16" s="1"/>
  <c r="BL425" i="16" s="1"/>
  <c r="AD468" i="16"/>
  <c r="AH468" i="16" s="1"/>
  <c r="AI468" i="16" s="1"/>
  <c r="AF468" i="16" s="1"/>
  <c r="AA468" i="16"/>
  <c r="AB468" i="16"/>
  <c r="BJ419" i="16"/>
  <c r="BN419" i="16" s="1"/>
  <c r="BO419" i="16" s="1"/>
  <c r="BM419" i="16" s="1"/>
  <c r="AD388" i="16"/>
  <c r="AH388" i="16" s="1"/>
  <c r="AI388" i="16" s="1"/>
  <c r="AG388" i="16" s="1"/>
  <c r="AA388" i="16"/>
  <c r="AB388" i="16"/>
  <c r="BJ442" i="16"/>
  <c r="BN442" i="16" s="1"/>
  <c r="BO442" i="16" s="1"/>
  <c r="BL442" i="16" s="1"/>
  <c r="BG52" i="16"/>
  <c r="BJ52" i="16"/>
  <c r="BN52" i="16" s="1"/>
  <c r="BO52" i="16" s="1"/>
  <c r="BL52" i="16" s="1"/>
  <c r="BJ126" i="16"/>
  <c r="BN126" i="16" s="1"/>
  <c r="BO126" i="16" s="1"/>
  <c r="BM126" i="16" s="1"/>
  <c r="AD43" i="16"/>
  <c r="AH43" i="16" s="1"/>
  <c r="AI43" i="16" s="1"/>
  <c r="AA43" i="16"/>
  <c r="AB43" i="16"/>
  <c r="BH234" i="16"/>
  <c r="BJ234" i="16"/>
  <c r="BN234" i="16" s="1"/>
  <c r="BO234" i="16" s="1"/>
  <c r="BL234" i="16" s="1"/>
  <c r="AD119" i="16"/>
  <c r="AH119" i="16" s="1"/>
  <c r="AI119" i="16" s="1"/>
  <c r="AF119" i="16" s="1"/>
  <c r="AB119" i="16"/>
  <c r="AA119" i="16"/>
  <c r="AD150" i="16"/>
  <c r="AH150" i="16" s="1"/>
  <c r="AI150" i="16" s="1"/>
  <c r="AF150" i="16" s="1"/>
  <c r="AA150" i="16"/>
  <c r="AB150" i="16"/>
  <c r="BH364" i="16"/>
  <c r="BJ364" i="16"/>
  <c r="BN364" i="16" s="1"/>
  <c r="BO364" i="16" s="1"/>
  <c r="BM364" i="16" s="1"/>
  <c r="BH36" i="16"/>
  <c r="BJ36" i="16"/>
  <c r="BN36" i="16" s="1"/>
  <c r="BO36" i="16" s="1"/>
  <c r="BM36" i="16" s="1"/>
  <c r="AB47" i="16"/>
  <c r="AD47" i="16"/>
  <c r="AH47" i="16" s="1"/>
  <c r="AI47" i="16" s="1"/>
  <c r="AA47" i="16"/>
  <c r="AD363" i="16"/>
  <c r="AH363" i="16" s="1"/>
  <c r="AI363" i="16" s="1"/>
  <c r="AF363" i="16" s="1"/>
  <c r="AB363" i="16"/>
  <c r="AA363" i="16"/>
  <c r="BJ153" i="16"/>
  <c r="BN153" i="16" s="1"/>
  <c r="BO153" i="16" s="1"/>
  <c r="BL153" i="16" s="1"/>
  <c r="AA329" i="16"/>
  <c r="AD329" i="16"/>
  <c r="AH329" i="16" s="1"/>
  <c r="AI329" i="16" s="1"/>
  <c r="AG329" i="16" s="1"/>
  <c r="AB329" i="16"/>
  <c r="BH245" i="16"/>
  <c r="BJ245" i="16"/>
  <c r="BN245" i="16" s="1"/>
  <c r="BO245" i="16" s="1"/>
  <c r="BL245" i="16" s="1"/>
  <c r="BJ2" i="16"/>
  <c r="BN2" i="16" s="1"/>
  <c r="BO2" i="16" s="1"/>
  <c r="BG221" i="16"/>
  <c r="BJ417" i="16"/>
  <c r="BN417" i="16" s="1"/>
  <c r="BO417" i="16" s="1"/>
  <c r="BL417" i="16" s="1"/>
  <c r="BH58" i="16"/>
  <c r="BJ58" i="16"/>
  <c r="BN58" i="16" s="1"/>
  <c r="BO58" i="16" s="1"/>
  <c r="AD375" i="16"/>
  <c r="AH375" i="16" s="1"/>
  <c r="AI375" i="16" s="1"/>
  <c r="AG375" i="16" s="1"/>
  <c r="AB375" i="16"/>
  <c r="AA375" i="16"/>
  <c r="AD268" i="16"/>
  <c r="AH268" i="16" s="1"/>
  <c r="AI268" i="16" s="1"/>
  <c r="AF268" i="16" s="1"/>
  <c r="AA268" i="16"/>
  <c r="AB268" i="16"/>
  <c r="AD476" i="16"/>
  <c r="AH476" i="16" s="1"/>
  <c r="AI476" i="16" s="1"/>
  <c r="AG476" i="16" s="1"/>
  <c r="AB476" i="16"/>
  <c r="AA476" i="16"/>
  <c r="AD491" i="16"/>
  <c r="AH491" i="16" s="1"/>
  <c r="AI491" i="16" s="1"/>
  <c r="AF491" i="16" s="1"/>
  <c r="AA491" i="16"/>
  <c r="AB491" i="16"/>
  <c r="AB285" i="16"/>
  <c r="AD285" i="16"/>
  <c r="AH285" i="16" s="1"/>
  <c r="AI285" i="16" s="1"/>
  <c r="AG285" i="16" s="1"/>
  <c r="AA285" i="16"/>
  <c r="AD369" i="16"/>
  <c r="AH369" i="16" s="1"/>
  <c r="AI369" i="16" s="1"/>
  <c r="AG369" i="16" s="1"/>
  <c r="AB369" i="16"/>
  <c r="AA369" i="16"/>
  <c r="BJ389" i="16"/>
  <c r="BN389" i="16" s="1"/>
  <c r="BO389" i="16" s="1"/>
  <c r="BM389" i="16" s="1"/>
  <c r="BJ455" i="16"/>
  <c r="BN455" i="16" s="1"/>
  <c r="BO455" i="16" s="1"/>
  <c r="BL455" i="16" s="1"/>
  <c r="AD473" i="16"/>
  <c r="AH473" i="16" s="1"/>
  <c r="AI473" i="16" s="1"/>
  <c r="AF473" i="16" s="1"/>
  <c r="AA473" i="16"/>
  <c r="AB473" i="16"/>
  <c r="AA33" i="16"/>
  <c r="AD33" i="16"/>
  <c r="AH33" i="16" s="1"/>
  <c r="AI33" i="16" s="1"/>
  <c r="AF33" i="16" s="1"/>
  <c r="AB33" i="16"/>
  <c r="BG188" i="16"/>
  <c r="BJ329" i="16"/>
  <c r="BN329" i="16" s="1"/>
  <c r="BO329" i="16" s="1"/>
  <c r="BM329" i="16" s="1"/>
  <c r="BJ299" i="16"/>
  <c r="BN299" i="16" s="1"/>
  <c r="BO299" i="16" s="1"/>
  <c r="BG242" i="16"/>
  <c r="AD42" i="16"/>
  <c r="AH42" i="16" s="1"/>
  <c r="AI42" i="16" s="1"/>
  <c r="AF42" i="16" s="1"/>
  <c r="AA42" i="16"/>
  <c r="AB42" i="16"/>
  <c r="BJ403" i="16"/>
  <c r="BN403" i="16" s="1"/>
  <c r="BO403" i="16" s="1"/>
  <c r="BM403" i="16" s="1"/>
  <c r="BH300" i="16"/>
  <c r="BJ300" i="16"/>
  <c r="BN300" i="16" s="1"/>
  <c r="BO300" i="16" s="1"/>
  <c r="BM300" i="16" s="1"/>
  <c r="AD344" i="16"/>
  <c r="AH344" i="16" s="1"/>
  <c r="AI344" i="16" s="1"/>
  <c r="AF344" i="16" s="1"/>
  <c r="AA344" i="16"/>
  <c r="AB344" i="16"/>
  <c r="AD20" i="16"/>
  <c r="AH20" i="16" s="1"/>
  <c r="AI20" i="16" s="1"/>
  <c r="AF20" i="16" s="1"/>
  <c r="AB20" i="16"/>
  <c r="AA20" i="16"/>
  <c r="BG226" i="16"/>
  <c r="AB445" i="16"/>
  <c r="AD445" i="16"/>
  <c r="AH445" i="16" s="1"/>
  <c r="AI445" i="16" s="1"/>
  <c r="AG445" i="16" s="1"/>
  <c r="AA445" i="16"/>
  <c r="BJ387" i="16"/>
  <c r="BN387" i="16" s="1"/>
  <c r="BO387" i="16" s="1"/>
  <c r="BM387" i="16" s="1"/>
  <c r="BJ458" i="16"/>
  <c r="BN458" i="16" s="1"/>
  <c r="BO458" i="16" s="1"/>
  <c r="BL458" i="16" s="1"/>
  <c r="BJ68" i="16"/>
  <c r="BN68" i="16" s="1"/>
  <c r="BO68" i="16" s="1"/>
  <c r="BL68" i="16" s="1"/>
  <c r="AA275" i="16"/>
  <c r="AD275" i="16"/>
  <c r="AH275" i="16" s="1"/>
  <c r="AI275" i="16" s="1"/>
  <c r="AG275" i="16" s="1"/>
  <c r="AB275" i="16"/>
  <c r="BJ265" i="16"/>
  <c r="BN265" i="16" s="1"/>
  <c r="BO265" i="16" s="1"/>
  <c r="BL265" i="16" s="1"/>
  <c r="AD413" i="16"/>
  <c r="AH413" i="16" s="1"/>
  <c r="AI413" i="16" s="1"/>
  <c r="AA413" i="16"/>
  <c r="AB413" i="16"/>
  <c r="BJ15" i="16"/>
  <c r="BN15" i="16" s="1"/>
  <c r="BO15" i="16" s="1"/>
  <c r="BL15" i="16" s="1"/>
  <c r="AD123" i="16"/>
  <c r="AH123" i="16" s="1"/>
  <c r="AI123" i="16" s="1"/>
  <c r="AG123" i="16" s="1"/>
  <c r="AB123" i="16"/>
  <c r="AA123" i="16"/>
  <c r="AD260" i="16"/>
  <c r="AH260" i="16" s="1"/>
  <c r="AI260" i="16" s="1"/>
  <c r="AG260" i="16" s="1"/>
  <c r="AA260" i="16"/>
  <c r="AB260" i="16"/>
  <c r="AB405" i="16"/>
  <c r="AD405" i="16"/>
  <c r="AH405" i="16" s="1"/>
  <c r="AI405" i="16" s="1"/>
  <c r="AF405" i="16" s="1"/>
  <c r="AA405" i="16"/>
  <c r="AD256" i="16"/>
  <c r="AH256" i="16" s="1"/>
  <c r="AI256" i="16" s="1"/>
  <c r="AF256" i="16" s="1"/>
  <c r="AB256" i="16"/>
  <c r="AA256" i="16"/>
  <c r="BJ322" i="16"/>
  <c r="BN322" i="16" s="1"/>
  <c r="BO322" i="16" s="1"/>
  <c r="BL322" i="16" s="1"/>
  <c r="BJ435" i="16"/>
  <c r="BN435" i="16" s="1"/>
  <c r="BO435" i="16" s="1"/>
  <c r="BM435" i="16" s="1"/>
  <c r="AD199" i="16"/>
  <c r="AH199" i="16" s="1"/>
  <c r="AI199" i="16" s="1"/>
  <c r="AF199" i="16" s="1"/>
  <c r="AB199" i="16"/>
  <c r="AA199" i="16"/>
  <c r="AD336" i="16"/>
  <c r="AH336" i="16" s="1"/>
  <c r="AI336" i="16" s="1"/>
  <c r="AG336" i="16" s="1"/>
  <c r="AB336" i="16"/>
  <c r="AA336" i="16"/>
  <c r="BG411" i="16"/>
  <c r="BJ411" i="16"/>
  <c r="BN411" i="16" s="1"/>
  <c r="BO411" i="16" s="1"/>
  <c r="BL411" i="16" s="1"/>
  <c r="BH172" i="16"/>
  <c r="BJ172" i="16"/>
  <c r="BN172" i="16" s="1"/>
  <c r="BO172" i="16" s="1"/>
  <c r="BM172" i="16" s="1"/>
  <c r="AB357" i="16"/>
  <c r="AD357" i="16"/>
  <c r="AH357" i="16" s="1"/>
  <c r="AI357" i="16" s="1"/>
  <c r="AG357" i="16" s="1"/>
  <c r="AA357" i="16"/>
  <c r="AD25" i="16"/>
  <c r="AH25" i="16" s="1"/>
  <c r="AI25" i="16" s="1"/>
  <c r="AG25" i="16" s="1"/>
  <c r="AB25" i="16"/>
  <c r="AA25" i="16"/>
  <c r="AB509" i="16"/>
  <c r="AD509" i="16"/>
  <c r="AH509" i="16" s="1"/>
  <c r="AI509" i="16" s="1"/>
  <c r="AG509" i="16" s="1"/>
  <c r="AA509" i="16"/>
  <c r="AD364" i="16"/>
  <c r="AH364" i="16" s="1"/>
  <c r="AI364" i="16" s="1"/>
  <c r="AG364" i="16" s="1"/>
  <c r="AB364" i="16"/>
  <c r="AA364" i="16"/>
  <c r="BG156" i="16"/>
  <c r="BH101" i="16"/>
  <c r="BJ101" i="16"/>
  <c r="BN101" i="16" s="1"/>
  <c r="BO101" i="16" s="1"/>
  <c r="BL101" i="16" s="1"/>
  <c r="BJ74" i="16"/>
  <c r="BN74" i="16" s="1"/>
  <c r="BO74" i="16" s="1"/>
  <c r="BL74" i="16" s="1"/>
  <c r="AA494" i="16"/>
  <c r="AD494" i="16"/>
  <c r="AH494" i="16" s="1"/>
  <c r="AI494" i="16" s="1"/>
  <c r="AB494" i="16"/>
  <c r="AD283" i="16"/>
  <c r="AH283" i="16" s="1"/>
  <c r="AI283" i="16" s="1"/>
  <c r="AG283" i="16" s="1"/>
  <c r="AA283" i="16"/>
  <c r="AB283" i="16"/>
  <c r="BJ50" i="16"/>
  <c r="BN50" i="16" s="1"/>
  <c r="BO50" i="16" s="1"/>
  <c r="BL50" i="16" s="1"/>
  <c r="AD430" i="16"/>
  <c r="AH430" i="16" s="1"/>
  <c r="AI430" i="16" s="1"/>
  <c r="AA430" i="16"/>
  <c r="AB430" i="16"/>
  <c r="AA510" i="16"/>
  <c r="AD510" i="16"/>
  <c r="AH510" i="16" s="1"/>
  <c r="AI510" i="16" s="1"/>
  <c r="AG510" i="16" s="1"/>
  <c r="AB510" i="16"/>
  <c r="BH358" i="16"/>
  <c r="BG45" i="16"/>
  <c r="BJ84" i="16"/>
  <c r="BN84" i="16" s="1"/>
  <c r="BO84" i="16" s="1"/>
  <c r="BL84" i="16" s="1"/>
  <c r="BJ158" i="16"/>
  <c r="BN158" i="16" s="1"/>
  <c r="BO158" i="16" s="1"/>
  <c r="AC86" i="16"/>
  <c r="AE86" i="16" s="1"/>
  <c r="BH429" i="16"/>
  <c r="BG491" i="16"/>
  <c r="BH17" i="16"/>
  <c r="BJ17" i="16"/>
  <c r="BN17" i="16" s="1"/>
  <c r="BO17" i="16" s="1"/>
  <c r="AC201" i="16"/>
  <c r="AE201" i="16" s="1"/>
  <c r="BG91" i="16"/>
  <c r="BJ91" i="16"/>
  <c r="BN91" i="16" s="1"/>
  <c r="BO91" i="16" s="1"/>
  <c r="BM91" i="16" s="1"/>
  <c r="BH376" i="16"/>
  <c r="BJ376" i="16"/>
  <c r="BN376" i="16" s="1"/>
  <c r="BO376" i="16" s="1"/>
  <c r="BM376" i="16" s="1"/>
  <c r="AC158" i="16"/>
  <c r="AE158" i="16" s="1"/>
  <c r="BG454" i="16"/>
  <c r="AC303" i="16"/>
  <c r="AE303" i="16" s="1"/>
  <c r="BG307" i="16"/>
  <c r="AC383" i="16"/>
  <c r="AE383" i="16" s="1"/>
  <c r="AC205" i="16"/>
  <c r="AE205" i="16" s="1"/>
  <c r="AC420" i="16"/>
  <c r="AE420" i="16" s="1"/>
  <c r="AC469" i="16"/>
  <c r="AE469" i="16" s="1"/>
  <c r="AC330" i="16"/>
  <c r="AE330" i="16" s="1"/>
  <c r="AC296" i="16"/>
  <c r="AE296" i="16" s="1"/>
  <c r="AC67" i="16"/>
  <c r="AE67" i="16" s="1"/>
  <c r="AC93" i="16"/>
  <c r="AE93" i="16" s="1"/>
  <c r="AC280" i="16"/>
  <c r="AE280" i="16" s="1"/>
  <c r="AC148" i="16"/>
  <c r="AE148" i="16" s="1"/>
  <c r="AC109" i="16"/>
  <c r="AE109" i="16" s="1"/>
  <c r="AC157" i="16"/>
  <c r="AE157" i="16" s="1"/>
  <c r="AC141" i="16"/>
  <c r="AE141" i="16" s="1"/>
  <c r="AC51" i="16"/>
  <c r="AE51" i="16" s="1"/>
  <c r="AC408" i="16"/>
  <c r="AE408" i="16" s="1"/>
  <c r="AC31" i="16"/>
  <c r="AE31" i="16" s="1"/>
  <c r="AC517" i="16"/>
  <c r="AE517" i="16" s="1"/>
  <c r="BJ104" i="16"/>
  <c r="BN104" i="16" s="1"/>
  <c r="BO104" i="16" s="1"/>
  <c r="BH259" i="16"/>
  <c r="BH102" i="16"/>
  <c r="AC263" i="16"/>
  <c r="AE263" i="16" s="1"/>
  <c r="AC291" i="16"/>
  <c r="AE291" i="16" s="1"/>
  <c r="AC19" i="16"/>
  <c r="AE19" i="16" s="1"/>
  <c r="BJ444" i="16"/>
  <c r="BN444" i="16" s="1"/>
  <c r="BO444" i="16" s="1"/>
  <c r="BL444" i="16" s="1"/>
  <c r="BJ116" i="16"/>
  <c r="BN116" i="16" s="1"/>
  <c r="BO116" i="16" s="1"/>
  <c r="BM116" i="16" s="1"/>
  <c r="BJ56" i="16"/>
  <c r="BN56" i="16" s="1"/>
  <c r="BO56" i="16" s="1"/>
  <c r="BG370" i="16"/>
  <c r="BJ424" i="16"/>
  <c r="BN424" i="16" s="1"/>
  <c r="BO424" i="16" s="1"/>
  <c r="AD144" i="16"/>
  <c r="AH144" i="16" s="1"/>
  <c r="AI144" i="16" s="1"/>
  <c r="AG144" i="16" s="1"/>
  <c r="AA144" i="16"/>
  <c r="AB144" i="16"/>
  <c r="AB45" i="16"/>
  <c r="AD45" i="16"/>
  <c r="AH45" i="16" s="1"/>
  <c r="AI45" i="16" s="1"/>
  <c r="AF45" i="16" s="1"/>
  <c r="AA45" i="16"/>
  <c r="AD18" i="16"/>
  <c r="AH18" i="16" s="1"/>
  <c r="AI18" i="16" s="1"/>
  <c r="AG18" i="16" s="1"/>
  <c r="AA18" i="16"/>
  <c r="AB18" i="16"/>
  <c r="BJ327" i="16"/>
  <c r="BN327" i="16" s="1"/>
  <c r="BO327" i="16" s="1"/>
  <c r="BL327" i="16" s="1"/>
  <c r="BJ33" i="16"/>
  <c r="BN33" i="16" s="1"/>
  <c r="BO33" i="16" s="1"/>
  <c r="AA58" i="16"/>
  <c r="AD58" i="16"/>
  <c r="AH58" i="16" s="1"/>
  <c r="AI58" i="16" s="1"/>
  <c r="AF58" i="16" s="1"/>
  <c r="AB58" i="16"/>
  <c r="BJ31" i="16"/>
  <c r="BN31" i="16" s="1"/>
  <c r="BO31" i="16" s="1"/>
  <c r="BM31" i="16" s="1"/>
  <c r="AD314" i="16"/>
  <c r="AH314" i="16" s="1"/>
  <c r="AI314" i="16" s="1"/>
  <c r="AF314" i="16" s="1"/>
  <c r="AB314" i="16"/>
  <c r="AA314" i="16"/>
  <c r="BJ235" i="16"/>
  <c r="BN235" i="16" s="1"/>
  <c r="BO235" i="16" s="1"/>
  <c r="BL235" i="16" s="1"/>
  <c r="BJ143" i="16"/>
  <c r="BN143" i="16" s="1"/>
  <c r="BO143" i="16" s="1"/>
  <c r="BL143" i="16" s="1"/>
  <c r="AD379" i="16"/>
  <c r="AH379" i="16" s="1"/>
  <c r="AI379" i="16" s="1"/>
  <c r="AF379" i="16" s="1"/>
  <c r="AB379" i="16"/>
  <c r="AA379" i="16"/>
  <c r="AB281" i="16"/>
  <c r="AD281" i="16"/>
  <c r="AH281" i="16" s="1"/>
  <c r="AI281" i="16" s="1"/>
  <c r="AG281" i="16" s="1"/>
  <c r="AA281" i="16"/>
  <c r="BG251" i="16"/>
  <c r="BJ251" i="16"/>
  <c r="BN251" i="16" s="1"/>
  <c r="BO251" i="16" s="1"/>
  <c r="BL251" i="16" s="1"/>
  <c r="BJ416" i="16"/>
  <c r="BN416" i="16" s="1"/>
  <c r="BO416" i="16" s="1"/>
  <c r="AD324" i="16"/>
  <c r="AH324" i="16" s="1"/>
  <c r="AI324" i="16" s="1"/>
  <c r="AG324" i="16" s="1"/>
  <c r="AA324" i="16"/>
  <c r="AB324" i="16"/>
  <c r="BJ332" i="16"/>
  <c r="BN332" i="16" s="1"/>
  <c r="BO332" i="16" s="1"/>
  <c r="BJ146" i="16"/>
  <c r="BN146" i="16" s="1"/>
  <c r="BO146" i="16" s="1"/>
  <c r="BL146" i="16" s="1"/>
  <c r="BH266" i="16"/>
  <c r="BJ266" i="16"/>
  <c r="BN266" i="16" s="1"/>
  <c r="BO266" i="16" s="1"/>
  <c r="BM266" i="16" s="1"/>
  <c r="BJ239" i="16"/>
  <c r="BN239" i="16" s="1"/>
  <c r="BO239" i="16" s="1"/>
  <c r="BL239" i="16" s="1"/>
  <c r="BJ206" i="16"/>
  <c r="BN206" i="16" s="1"/>
  <c r="BO206" i="16" s="1"/>
  <c r="BL206" i="16" s="1"/>
  <c r="BJ213" i="16"/>
  <c r="BN213" i="16" s="1"/>
  <c r="BO213" i="16" s="1"/>
  <c r="BL213" i="16" s="1"/>
  <c r="BJ431" i="16"/>
  <c r="BN431" i="16" s="1"/>
  <c r="BO431" i="16" s="1"/>
  <c r="BM431" i="16" s="1"/>
  <c r="AD64" i="16"/>
  <c r="AH64" i="16" s="1"/>
  <c r="AI64" i="16" s="1"/>
  <c r="AG64" i="16" s="1"/>
  <c r="AB64" i="16"/>
  <c r="AA64" i="16"/>
  <c r="BJ240" i="16"/>
  <c r="BN240" i="16" s="1"/>
  <c r="BO240" i="16" s="1"/>
  <c r="BL240" i="16" s="1"/>
  <c r="AD380" i="16"/>
  <c r="AH380" i="16" s="1"/>
  <c r="AI380" i="16" s="1"/>
  <c r="AG380" i="16" s="1"/>
  <c r="AB380" i="16"/>
  <c r="AA380" i="16"/>
  <c r="BG523" i="16"/>
  <c r="BJ523" i="16"/>
  <c r="BN523" i="16" s="1"/>
  <c r="BO523" i="16" s="1"/>
  <c r="BL523" i="16" s="1"/>
  <c r="BH284" i="16"/>
  <c r="BJ284" i="16"/>
  <c r="BN284" i="16" s="1"/>
  <c r="BO284" i="16" s="1"/>
  <c r="AD68" i="16"/>
  <c r="AH68" i="16" s="1"/>
  <c r="AI68" i="16" s="1"/>
  <c r="AF68" i="16" s="1"/>
  <c r="AB68" i="16"/>
  <c r="AA68" i="16"/>
  <c r="BJ276" i="16"/>
  <c r="BN276" i="16" s="1"/>
  <c r="BO276" i="16" s="1"/>
  <c r="BL276" i="16" s="1"/>
  <c r="BJ55" i="16"/>
  <c r="BN55" i="16" s="1"/>
  <c r="BO55" i="16" s="1"/>
  <c r="BM55" i="16" s="1"/>
  <c r="BJ396" i="16"/>
  <c r="BN396" i="16" s="1"/>
  <c r="BO396" i="16" s="1"/>
  <c r="AD419" i="16"/>
  <c r="AH419" i="16" s="1"/>
  <c r="AI419" i="16" s="1"/>
  <c r="AF419" i="16" s="1"/>
  <c r="AA419" i="16"/>
  <c r="AB419" i="16"/>
  <c r="AD96" i="16"/>
  <c r="AH96" i="16" s="1"/>
  <c r="AI96" i="16" s="1"/>
  <c r="AG96" i="16" s="1"/>
  <c r="AB96" i="16"/>
  <c r="AA96" i="16"/>
  <c r="AD496" i="16"/>
  <c r="AH496" i="16" s="1"/>
  <c r="AI496" i="16" s="1"/>
  <c r="AG496" i="16" s="1"/>
  <c r="AB496" i="16"/>
  <c r="AA496" i="16"/>
  <c r="AD439" i="16"/>
  <c r="AH439" i="16" s="1"/>
  <c r="AI439" i="16" s="1"/>
  <c r="AA439" i="16"/>
  <c r="AB439" i="16"/>
  <c r="AD458" i="16"/>
  <c r="AH458" i="16" s="1"/>
  <c r="AI458" i="16" s="1"/>
  <c r="AG458" i="16" s="1"/>
  <c r="AA458" i="16"/>
  <c r="AB458" i="16"/>
  <c r="AD191" i="16"/>
  <c r="AH191" i="16" s="1"/>
  <c r="AI191" i="16" s="1"/>
  <c r="AG191" i="16" s="1"/>
  <c r="AA191" i="16"/>
  <c r="AB191" i="16"/>
  <c r="BG220" i="16"/>
  <c r="BJ220" i="16"/>
  <c r="BN220" i="16" s="1"/>
  <c r="BO220" i="16" s="1"/>
  <c r="BL220" i="16" s="1"/>
  <c r="BJ301" i="16"/>
  <c r="BN301" i="16" s="1"/>
  <c r="BO301" i="16" s="1"/>
  <c r="BJ212" i="16"/>
  <c r="BN212" i="16" s="1"/>
  <c r="BO212" i="16" s="1"/>
  <c r="BH272" i="16"/>
  <c r="BJ272" i="16"/>
  <c r="BN272" i="16" s="1"/>
  <c r="BO272" i="16" s="1"/>
  <c r="BM272" i="16" s="1"/>
  <c r="AD511" i="16"/>
  <c r="AH511" i="16" s="1"/>
  <c r="AI511" i="16" s="1"/>
  <c r="AF511" i="16" s="1"/>
  <c r="AB511" i="16"/>
  <c r="AA511" i="16"/>
  <c r="BJ394" i="16"/>
  <c r="BN394" i="16" s="1"/>
  <c r="BO394" i="16" s="1"/>
  <c r="BM394" i="16" s="1"/>
  <c r="BJ4" i="16"/>
  <c r="BN4" i="16" s="1"/>
  <c r="BO4" i="16" s="1"/>
  <c r="BM4" i="16" s="1"/>
  <c r="BH504" i="16"/>
  <c r="BJ504" i="16"/>
  <c r="BN504" i="16" s="1"/>
  <c r="BO504" i="16" s="1"/>
  <c r="BM504" i="16" s="1"/>
  <c r="AD302" i="16"/>
  <c r="AH302" i="16" s="1"/>
  <c r="AI302" i="16" s="1"/>
  <c r="AF302" i="16" s="1"/>
  <c r="AB302" i="16"/>
  <c r="AA302" i="16"/>
  <c r="BJ261" i="16"/>
  <c r="BN261" i="16" s="1"/>
  <c r="BO261" i="16" s="1"/>
  <c r="BM261" i="16" s="1"/>
  <c r="BG308" i="16"/>
  <c r="BJ308" i="16"/>
  <c r="BN308" i="16" s="1"/>
  <c r="BO308" i="16" s="1"/>
  <c r="BL308" i="16" s="1"/>
  <c r="AD112" i="16"/>
  <c r="AH112" i="16" s="1"/>
  <c r="AI112" i="16" s="1"/>
  <c r="AG112" i="16" s="1"/>
  <c r="AA112" i="16"/>
  <c r="AB112" i="16"/>
  <c r="AD172" i="16"/>
  <c r="AH172" i="16" s="1"/>
  <c r="AI172" i="16" s="1"/>
  <c r="AF172" i="16" s="1"/>
  <c r="AB172" i="16"/>
  <c r="AA172" i="16"/>
  <c r="AB121" i="16"/>
  <c r="AD121" i="16"/>
  <c r="AH121" i="16" s="1"/>
  <c r="AI121" i="16" s="1"/>
  <c r="AA121" i="16"/>
  <c r="AA386" i="16"/>
  <c r="AD386" i="16"/>
  <c r="AH386" i="16" s="1"/>
  <c r="AI386" i="16" s="1"/>
  <c r="AG386" i="16" s="1"/>
  <c r="AB386" i="16"/>
  <c r="AD423" i="16"/>
  <c r="AH423" i="16" s="1"/>
  <c r="AI423" i="16" s="1"/>
  <c r="AB423" i="16"/>
  <c r="AA423" i="16"/>
  <c r="BJ85" i="16"/>
  <c r="BN85" i="16" s="1"/>
  <c r="BO85" i="16" s="1"/>
  <c r="BM85" i="16" s="1"/>
  <c r="BJ325" i="16"/>
  <c r="BN325" i="16" s="1"/>
  <c r="BO325" i="16" s="1"/>
  <c r="BM325" i="16" s="1"/>
  <c r="AD325" i="16"/>
  <c r="AH325" i="16" s="1"/>
  <c r="AI325" i="16" s="1"/>
  <c r="AF325" i="16" s="1"/>
  <c r="AB325" i="16"/>
  <c r="AA325" i="16"/>
  <c r="BG131" i="16"/>
  <c r="BJ131" i="16"/>
  <c r="BN131" i="16" s="1"/>
  <c r="BO131" i="16" s="1"/>
  <c r="BM131" i="16" s="1"/>
  <c r="AD267" i="16"/>
  <c r="AH267" i="16" s="1"/>
  <c r="AI267" i="16" s="1"/>
  <c r="AG267" i="16" s="1"/>
  <c r="AA267" i="16"/>
  <c r="AB267" i="16"/>
  <c r="BJ244" i="16"/>
  <c r="BN244" i="16" s="1"/>
  <c r="BO244" i="16" s="1"/>
  <c r="BL244" i="16" s="1"/>
  <c r="BJ436" i="16"/>
  <c r="BN436" i="16" s="1"/>
  <c r="BO436" i="16" s="1"/>
  <c r="BM436" i="16" s="1"/>
  <c r="BJ108" i="16"/>
  <c r="BN108" i="16" s="1"/>
  <c r="BO108" i="16" s="1"/>
  <c r="BL108" i="16" s="1"/>
  <c r="AD30" i="16"/>
  <c r="AH30" i="16" s="1"/>
  <c r="AI30" i="16" s="1"/>
  <c r="AG30" i="16" s="1"/>
  <c r="AA30" i="16"/>
  <c r="AB30" i="16"/>
  <c r="AD347" i="16"/>
  <c r="AH347" i="16" s="1"/>
  <c r="AI347" i="16" s="1"/>
  <c r="AG347" i="16" s="1"/>
  <c r="AA347" i="16"/>
  <c r="AB347" i="16"/>
  <c r="AD382" i="16"/>
  <c r="AH382" i="16" s="1"/>
  <c r="AI382" i="16" s="1"/>
  <c r="AF382" i="16" s="1"/>
  <c r="AB382" i="16"/>
  <c r="AA382" i="16"/>
  <c r="BJ502" i="16"/>
  <c r="BN502" i="16" s="1"/>
  <c r="BO502" i="16" s="1"/>
  <c r="BM502" i="16" s="1"/>
  <c r="BJ77" i="16"/>
  <c r="BN77" i="16" s="1"/>
  <c r="BO77" i="16" s="1"/>
  <c r="BJ369" i="16"/>
  <c r="BN369" i="16" s="1"/>
  <c r="BO369" i="16" s="1"/>
  <c r="AD55" i="16"/>
  <c r="AH55" i="16" s="1"/>
  <c r="AI55" i="16" s="1"/>
  <c r="AG55" i="16" s="1"/>
  <c r="AA55" i="16"/>
  <c r="AB55" i="16"/>
  <c r="BJ310" i="16"/>
  <c r="BN310" i="16" s="1"/>
  <c r="BO310" i="16" s="1"/>
  <c r="BM310" i="16" s="1"/>
  <c r="AA377" i="16"/>
  <c r="AD377" i="16"/>
  <c r="AH377" i="16" s="1"/>
  <c r="AI377" i="16" s="1"/>
  <c r="AF377" i="16" s="1"/>
  <c r="AB377" i="16"/>
  <c r="AD254" i="16"/>
  <c r="AH254" i="16" s="1"/>
  <c r="AI254" i="16" s="1"/>
  <c r="AF254" i="16" s="1"/>
  <c r="AA254" i="16"/>
  <c r="AB254" i="16"/>
  <c r="BG321" i="16"/>
  <c r="BJ321" i="16"/>
  <c r="BN321" i="16" s="1"/>
  <c r="BO321" i="16" s="1"/>
  <c r="BM321" i="16" s="1"/>
  <c r="BJ254" i="16"/>
  <c r="BN254" i="16" s="1"/>
  <c r="BO254" i="16" s="1"/>
  <c r="BM254" i="16" s="1"/>
  <c r="AD503" i="16"/>
  <c r="AH503" i="16" s="1"/>
  <c r="AI503" i="16" s="1"/>
  <c r="AF503" i="16" s="1"/>
  <c r="AB503" i="16"/>
  <c r="AA503" i="16"/>
  <c r="AB124" i="16"/>
  <c r="AD124" i="16"/>
  <c r="AH124" i="16" s="1"/>
  <c r="AI124" i="16" s="1"/>
  <c r="AF124" i="16" s="1"/>
  <c r="AA124" i="16"/>
  <c r="AD12" i="16"/>
  <c r="AH12" i="16" s="1"/>
  <c r="AI12" i="16" s="1"/>
  <c r="AB12" i="16"/>
  <c r="AA12" i="16"/>
  <c r="AA294" i="16"/>
  <c r="AD294" i="16"/>
  <c r="AH294" i="16" s="1"/>
  <c r="AI294" i="16" s="1"/>
  <c r="AG294" i="16" s="1"/>
  <c r="AB294" i="16"/>
  <c r="AA522" i="16"/>
  <c r="AD522" i="16"/>
  <c r="AH522" i="16" s="1"/>
  <c r="AI522" i="16" s="1"/>
  <c r="AG522" i="16" s="1"/>
  <c r="AB522" i="16"/>
  <c r="AA98" i="16"/>
  <c r="AD98" i="16"/>
  <c r="AH98" i="16" s="1"/>
  <c r="AI98" i="16" s="1"/>
  <c r="AG98" i="16" s="1"/>
  <c r="AB98" i="16"/>
  <c r="AD17" i="16"/>
  <c r="AH17" i="16" s="1"/>
  <c r="AI17" i="16" s="1"/>
  <c r="AG17" i="16" s="1"/>
  <c r="AA17" i="16"/>
  <c r="AB17" i="16"/>
  <c r="AA368" i="16"/>
  <c r="AD368" i="16"/>
  <c r="AH368" i="16" s="1"/>
  <c r="AI368" i="16" s="1"/>
  <c r="AG368" i="16" s="1"/>
  <c r="AB368" i="16"/>
  <c r="AD475" i="16"/>
  <c r="AH475" i="16" s="1"/>
  <c r="AI475" i="16" s="1"/>
  <c r="AG475" i="16" s="1"/>
  <c r="AA475" i="16"/>
  <c r="AB475" i="16"/>
  <c r="AD482" i="16"/>
  <c r="AH482" i="16" s="1"/>
  <c r="AI482" i="16" s="1"/>
  <c r="AF482" i="16" s="1"/>
  <c r="AA482" i="16"/>
  <c r="AB482" i="16"/>
  <c r="AB56" i="16"/>
  <c r="AD56" i="16"/>
  <c r="AH56" i="16" s="1"/>
  <c r="AI56" i="16" s="1"/>
  <c r="AA56" i="16"/>
  <c r="AD94" i="16"/>
  <c r="AH94" i="16" s="1"/>
  <c r="AI94" i="16" s="1"/>
  <c r="AG94" i="16" s="1"/>
  <c r="AB94" i="16"/>
  <c r="AA94" i="16"/>
  <c r="AA273" i="16"/>
  <c r="AD273" i="16"/>
  <c r="AH273" i="16" s="1"/>
  <c r="AI273" i="16" s="1"/>
  <c r="AG273" i="16" s="1"/>
  <c r="AB273" i="16"/>
  <c r="AD222" i="16"/>
  <c r="AH222" i="16" s="1"/>
  <c r="AI222" i="16" s="1"/>
  <c r="AA222" i="16"/>
  <c r="AB222" i="16"/>
  <c r="AD467" i="16"/>
  <c r="AH467" i="16" s="1"/>
  <c r="AI467" i="16" s="1"/>
  <c r="AF467" i="16" s="1"/>
  <c r="AB467" i="16"/>
  <c r="AA467" i="16"/>
  <c r="AD286" i="16"/>
  <c r="AH286" i="16" s="1"/>
  <c r="AI286" i="16" s="1"/>
  <c r="AB286" i="16"/>
  <c r="AA286" i="16"/>
  <c r="AC216" i="16"/>
  <c r="AE216" i="16" s="1"/>
  <c r="AC105" i="16"/>
  <c r="AE105" i="16" s="1"/>
  <c r="BJ438" i="16"/>
  <c r="BN438" i="16" s="1"/>
  <c r="BO438" i="16" s="1"/>
  <c r="BL438" i="16" s="1"/>
  <c r="AC431" i="16"/>
  <c r="AE431" i="16" s="1"/>
  <c r="BG227" i="16"/>
  <c r="BJ227" i="16"/>
  <c r="BN227" i="16" s="1"/>
  <c r="BO227" i="16" s="1"/>
  <c r="BL227" i="16" s="1"/>
  <c r="BH13" i="16"/>
  <c r="AC353" i="16"/>
  <c r="AE353" i="16" s="1"/>
  <c r="AC366" i="16"/>
  <c r="AE366" i="16" s="1"/>
  <c r="BJ390" i="16"/>
  <c r="BN390" i="16" s="1"/>
  <c r="BO390" i="16" s="1"/>
  <c r="BM390" i="16" s="1"/>
  <c r="BH257" i="16"/>
  <c r="AC394" i="16"/>
  <c r="AE394" i="16" s="1"/>
  <c r="BJ121" i="16"/>
  <c r="BN121" i="16" s="1"/>
  <c r="BO121" i="16" s="1"/>
  <c r="BM121" i="16" s="1"/>
  <c r="AD126" i="16"/>
  <c r="AH126" i="16" s="1"/>
  <c r="AI126" i="16" s="1"/>
  <c r="AA126" i="16"/>
  <c r="AB126" i="16"/>
  <c r="AB373" i="16"/>
  <c r="AD373" i="16"/>
  <c r="AH373" i="16" s="1"/>
  <c r="AI373" i="16" s="1"/>
  <c r="AF373" i="16" s="1"/>
  <c r="AA373" i="16"/>
  <c r="AD142" i="16"/>
  <c r="AH142" i="16" s="1"/>
  <c r="AI142" i="16" s="1"/>
  <c r="AG142" i="16" s="1"/>
  <c r="AB142" i="16"/>
  <c r="AA142" i="16"/>
  <c r="BJ200" i="16"/>
  <c r="BN200" i="16" s="1"/>
  <c r="BO200" i="16" s="1"/>
  <c r="BM200" i="16" s="1"/>
  <c r="AD107" i="16"/>
  <c r="AH107" i="16" s="1"/>
  <c r="AI107" i="16" s="1"/>
  <c r="AG107" i="16" s="1"/>
  <c r="AB107" i="16"/>
  <c r="AA107" i="16"/>
  <c r="BG211" i="16"/>
  <c r="BJ211" i="16"/>
  <c r="BN211" i="16" s="1"/>
  <c r="BO211" i="16" s="1"/>
  <c r="BM211" i="16" s="1"/>
  <c r="BJ445" i="16"/>
  <c r="BN445" i="16" s="1"/>
  <c r="BO445" i="16" s="1"/>
  <c r="BL445" i="16" s="1"/>
  <c r="AD406" i="16"/>
  <c r="AH406" i="16" s="1"/>
  <c r="AI406" i="16" s="1"/>
  <c r="AG406" i="16" s="1"/>
  <c r="AA406" i="16"/>
  <c r="AB406" i="16"/>
  <c r="BH402" i="16"/>
  <c r="BJ402" i="16"/>
  <c r="BN402" i="16" s="1"/>
  <c r="BO402" i="16" s="1"/>
  <c r="BM402" i="16" s="1"/>
  <c r="BJ86" i="16"/>
  <c r="BN86" i="16" s="1"/>
  <c r="BO86" i="16" s="1"/>
  <c r="BJ196" i="16"/>
  <c r="BN196" i="16" s="1"/>
  <c r="BO196" i="16" s="1"/>
  <c r="BL196" i="16" s="1"/>
  <c r="AD198" i="16"/>
  <c r="AH198" i="16" s="1"/>
  <c r="AI198" i="16" s="1"/>
  <c r="AF198" i="16" s="1"/>
  <c r="AA198" i="16"/>
  <c r="AB198" i="16"/>
  <c r="AB306" i="16"/>
  <c r="AD306" i="16"/>
  <c r="AH306" i="16" s="1"/>
  <c r="AI306" i="16" s="1"/>
  <c r="AG306" i="16" s="1"/>
  <c r="AA306" i="16"/>
  <c r="AB274" i="16"/>
  <c r="AD274" i="16"/>
  <c r="AH274" i="16" s="1"/>
  <c r="AI274" i="16" s="1"/>
  <c r="AF274" i="16" s="1"/>
  <c r="AA274" i="16"/>
  <c r="AD416" i="16"/>
  <c r="AH416" i="16" s="1"/>
  <c r="AI416" i="16" s="1"/>
  <c r="AF416" i="16" s="1"/>
  <c r="AB416" i="16"/>
  <c r="AA416" i="16"/>
  <c r="BG100" i="16"/>
  <c r="BJ471" i="16"/>
  <c r="BN471" i="16" s="1"/>
  <c r="BO471" i="16" s="1"/>
  <c r="BM471" i="16" s="1"/>
  <c r="BG219" i="16"/>
  <c r="BJ219" i="16"/>
  <c r="BN219" i="16" s="1"/>
  <c r="BO219" i="16" s="1"/>
  <c r="BL219" i="16" s="1"/>
  <c r="BH282" i="16"/>
  <c r="BJ97" i="16"/>
  <c r="BN97" i="16" s="1"/>
  <c r="BO97" i="16" s="1"/>
  <c r="BL97" i="16" s="1"/>
  <c r="AD71" i="16"/>
  <c r="AH71" i="16" s="1"/>
  <c r="AI71" i="16" s="1"/>
  <c r="AA71" i="16"/>
  <c r="AB71" i="16"/>
  <c r="BG466" i="16"/>
  <c r="BH76" i="16"/>
  <c r="BH66" i="16"/>
  <c r="BG39" i="16"/>
  <c r="AB122" i="16"/>
  <c r="AD122" i="16"/>
  <c r="AH122" i="16" s="1"/>
  <c r="AI122" i="16" s="1"/>
  <c r="AA122" i="16"/>
  <c r="BG481" i="16"/>
  <c r="BJ256" i="16"/>
  <c r="BN256" i="16" s="1"/>
  <c r="BO256" i="16" s="1"/>
  <c r="BL256" i="16" s="1"/>
  <c r="BH193" i="16"/>
  <c r="BG275" i="16"/>
  <c r="BJ275" i="16"/>
  <c r="BN275" i="16" s="1"/>
  <c r="BO275" i="16" s="1"/>
  <c r="AA97" i="16"/>
  <c r="AD97" i="16"/>
  <c r="AH97" i="16" s="1"/>
  <c r="AI97" i="16" s="1"/>
  <c r="AF97" i="16" s="1"/>
  <c r="AB97" i="16"/>
  <c r="AA338" i="16"/>
  <c r="AD338" i="16"/>
  <c r="AH338" i="16" s="1"/>
  <c r="AI338" i="16" s="1"/>
  <c r="AF338" i="16" s="1"/>
  <c r="AB338" i="16"/>
  <c r="AB189" i="16"/>
  <c r="AD189" i="16"/>
  <c r="AH189" i="16" s="1"/>
  <c r="AI189" i="16" s="1"/>
  <c r="AF189" i="16" s="1"/>
  <c r="AA189" i="16"/>
  <c r="BH211" i="16"/>
  <c r="BG445" i="16"/>
  <c r="BJ333" i="16"/>
  <c r="BN333" i="16" s="1"/>
  <c r="BO333" i="16" s="1"/>
  <c r="BL333" i="16" s="1"/>
  <c r="AD470" i="16"/>
  <c r="AH470" i="16" s="1"/>
  <c r="AI470" i="16" s="1"/>
  <c r="AB470" i="16"/>
  <c r="AA470" i="16"/>
  <c r="BG195" i="16"/>
  <c r="BJ195" i="16"/>
  <c r="BN195" i="16" s="1"/>
  <c r="BO195" i="16" s="1"/>
  <c r="BL195" i="16" s="1"/>
  <c r="BH252" i="16"/>
  <c r="BH31" i="16"/>
  <c r="AD483" i="16"/>
  <c r="AH483" i="16" s="1"/>
  <c r="AI483" i="16" s="1"/>
  <c r="AG483" i="16" s="1"/>
  <c r="AA483" i="16"/>
  <c r="AB483" i="16"/>
  <c r="BJ432" i="16"/>
  <c r="BN432" i="16" s="1"/>
  <c r="BO432" i="16" s="1"/>
  <c r="BM432" i="16" s="1"/>
  <c r="BJ129" i="16"/>
  <c r="BN129" i="16" s="1"/>
  <c r="BO129" i="16" s="1"/>
  <c r="BL129" i="16" s="1"/>
  <c r="AD304" i="16"/>
  <c r="AH304" i="16" s="1"/>
  <c r="AI304" i="16" s="1"/>
  <c r="AF304" i="16" s="1"/>
  <c r="AB304" i="16"/>
  <c r="AA304" i="16"/>
  <c r="BJ359" i="16"/>
  <c r="BN359" i="16" s="1"/>
  <c r="BO359" i="16" s="1"/>
  <c r="BL359" i="16" s="1"/>
  <c r="BG467" i="16"/>
  <c r="BJ467" i="16"/>
  <c r="BN467" i="16" s="1"/>
  <c r="BO467" i="16" s="1"/>
  <c r="BM467" i="16" s="1"/>
  <c r="AD340" i="16"/>
  <c r="AH340" i="16" s="1"/>
  <c r="AI340" i="16" s="1"/>
  <c r="AG340" i="16" s="1"/>
  <c r="AB340" i="16"/>
  <c r="AA340" i="16"/>
  <c r="AB53" i="16"/>
  <c r="AD53" i="16"/>
  <c r="AH53" i="16" s="1"/>
  <c r="AI53" i="16" s="1"/>
  <c r="AF53" i="16" s="1"/>
  <c r="AA53" i="16"/>
  <c r="AD160" i="16"/>
  <c r="AH160" i="16" s="1"/>
  <c r="AI160" i="16" s="1"/>
  <c r="AG160" i="16" s="1"/>
  <c r="AB160" i="16"/>
  <c r="AA160" i="16"/>
  <c r="BJ113" i="16"/>
  <c r="BN113" i="16" s="1"/>
  <c r="BO113" i="16" s="1"/>
  <c r="BL113" i="16" s="1"/>
  <c r="BH341" i="16"/>
  <c r="BJ341" i="16"/>
  <c r="BN341" i="16" s="1"/>
  <c r="BO341" i="16" s="1"/>
  <c r="BM341" i="16" s="1"/>
  <c r="BJ154" i="16"/>
  <c r="BN154" i="16" s="1"/>
  <c r="BO154" i="16" s="1"/>
  <c r="BL154" i="16" s="1"/>
  <c r="BG443" i="16"/>
  <c r="BJ443" i="16"/>
  <c r="BN443" i="16" s="1"/>
  <c r="BO443" i="16" s="1"/>
  <c r="BM443" i="16" s="1"/>
  <c r="BH139" i="16"/>
  <c r="BG392" i="16"/>
  <c r="AA410" i="16"/>
  <c r="AD410" i="16"/>
  <c r="AH410" i="16" s="1"/>
  <c r="AI410" i="16" s="1"/>
  <c r="AG410" i="16" s="1"/>
  <c r="AB410" i="16"/>
  <c r="BJ460" i="16"/>
  <c r="BN460" i="16" s="1"/>
  <c r="BO460" i="16" s="1"/>
  <c r="BL460" i="16" s="1"/>
  <c r="BJ132" i="16"/>
  <c r="BN132" i="16" s="1"/>
  <c r="BO132" i="16" s="1"/>
  <c r="BL132" i="16" s="1"/>
  <c r="BJ516" i="16"/>
  <c r="BN516" i="16" s="1"/>
  <c r="BO516" i="16" s="1"/>
  <c r="BL516" i="16" s="1"/>
  <c r="BJ262" i="16"/>
  <c r="BN262" i="16" s="1"/>
  <c r="BO262" i="16" s="1"/>
  <c r="BL262" i="16" s="1"/>
  <c r="BH431" i="16"/>
  <c r="BJ59" i="16"/>
  <c r="BN59" i="16" s="1"/>
  <c r="BO59" i="16" s="1"/>
  <c r="BM59" i="16" s="1"/>
  <c r="BG215" i="16"/>
  <c r="BJ215" i="16"/>
  <c r="BN215" i="16" s="1"/>
  <c r="BO215" i="16" s="1"/>
  <c r="BL215" i="16" s="1"/>
  <c r="AB61" i="16"/>
  <c r="AD61" i="16"/>
  <c r="AH61" i="16" s="1"/>
  <c r="AI61" i="16" s="1"/>
  <c r="AF61" i="16" s="1"/>
  <c r="AA61" i="16"/>
  <c r="BH106" i="16"/>
  <c r="AD398" i="16"/>
  <c r="AH398" i="16" s="1"/>
  <c r="AI398" i="16" s="1"/>
  <c r="AB398" i="16"/>
  <c r="AA398" i="16"/>
  <c r="AD99" i="16"/>
  <c r="AH99" i="16" s="1"/>
  <c r="AI99" i="16" s="1"/>
  <c r="AA99" i="16"/>
  <c r="AB99" i="16"/>
  <c r="AD246" i="16"/>
  <c r="AH246" i="16" s="1"/>
  <c r="AI246" i="16" s="1"/>
  <c r="AG246" i="16" s="1"/>
  <c r="AB246" i="16"/>
  <c r="AA246" i="16"/>
  <c r="BG133" i="16"/>
  <c r="BJ306" i="16"/>
  <c r="BN306" i="16" s="1"/>
  <c r="BO306" i="16" s="1"/>
  <c r="BM306" i="16" s="1"/>
  <c r="BH441" i="16"/>
  <c r="BJ391" i="16"/>
  <c r="BN391" i="16" s="1"/>
  <c r="BO391" i="16" s="1"/>
  <c r="BL391" i="16" s="1"/>
  <c r="AD35" i="16"/>
  <c r="AH35" i="16" s="1"/>
  <c r="AI35" i="16" s="1"/>
  <c r="AA35" i="16"/>
  <c r="AB35" i="16"/>
  <c r="BJ8" i="16"/>
  <c r="BN8" i="16" s="1"/>
  <c r="BO8" i="16" s="1"/>
  <c r="BL8" i="16" s="1"/>
  <c r="AD103" i="16"/>
  <c r="AH103" i="16" s="1"/>
  <c r="AI103" i="16" s="1"/>
  <c r="AG103" i="16" s="1"/>
  <c r="AA103" i="16"/>
  <c r="AB103" i="16"/>
  <c r="BH514" i="16"/>
  <c r="BJ514" i="16"/>
  <c r="BN514" i="16" s="1"/>
  <c r="BO514" i="16" s="1"/>
  <c r="BJ198" i="16"/>
  <c r="BN198" i="16" s="1"/>
  <c r="BO198" i="16" s="1"/>
  <c r="BL198" i="16" s="1"/>
  <c r="BH413" i="16"/>
  <c r="BJ413" i="16"/>
  <c r="BN413" i="16" s="1"/>
  <c r="BO413" i="16" s="1"/>
  <c r="BL413" i="16" s="1"/>
  <c r="BG51" i="16"/>
  <c r="BJ51" i="16"/>
  <c r="BN51" i="16" s="1"/>
  <c r="BO51" i="16" s="1"/>
  <c r="AD48" i="16"/>
  <c r="AH48" i="16" s="1"/>
  <c r="AI48" i="16" s="1"/>
  <c r="AF48" i="16" s="1"/>
  <c r="AB48" i="16"/>
  <c r="AA48" i="16"/>
  <c r="AD211" i="16"/>
  <c r="AH211" i="16" s="1"/>
  <c r="AI211" i="16" s="1"/>
  <c r="AB211" i="16"/>
  <c r="AA211" i="16"/>
  <c r="AD299" i="16"/>
  <c r="AH299" i="16" s="1"/>
  <c r="AI299" i="16" s="1"/>
  <c r="AF299" i="16" s="1"/>
  <c r="AA299" i="16"/>
  <c r="AB299" i="16"/>
  <c r="AB501" i="16"/>
  <c r="AD501" i="16"/>
  <c r="AH501" i="16" s="1"/>
  <c r="AI501" i="16" s="1"/>
  <c r="AF501" i="16" s="1"/>
  <c r="AA501" i="16"/>
  <c r="BG459" i="16"/>
  <c r="BJ459" i="16"/>
  <c r="BN459" i="16" s="1"/>
  <c r="BO459" i="16" s="1"/>
  <c r="BM459" i="16" s="1"/>
  <c r="BH296" i="16"/>
  <c r="BJ135" i="16"/>
  <c r="BN135" i="16" s="1"/>
  <c r="BO135" i="16" s="1"/>
  <c r="BJ316" i="16"/>
  <c r="BN316" i="16" s="1"/>
  <c r="BO316" i="16" s="1"/>
  <c r="BL316" i="16" s="1"/>
  <c r="BG160" i="16"/>
  <c r="BH377" i="16"/>
  <c r="BG107" i="16"/>
  <c r="BJ107" i="16"/>
  <c r="BN107" i="16" s="1"/>
  <c r="BO107" i="16" s="1"/>
  <c r="BL107" i="16" s="1"/>
  <c r="AD278" i="16"/>
  <c r="AH278" i="16" s="1"/>
  <c r="AI278" i="16" s="1"/>
  <c r="AG278" i="16" s="1"/>
  <c r="AB278" i="16"/>
  <c r="AA278" i="16"/>
  <c r="BJ328" i="16"/>
  <c r="BN328" i="16" s="1"/>
  <c r="BO328" i="16" s="1"/>
  <c r="BM328" i="16" s="1"/>
  <c r="BJ295" i="16"/>
  <c r="BN295" i="16" s="1"/>
  <c r="BO295" i="16" s="1"/>
  <c r="BL295" i="16" s="1"/>
  <c r="AD515" i="16"/>
  <c r="AH515" i="16" s="1"/>
  <c r="AI515" i="16" s="1"/>
  <c r="AF515" i="16" s="1"/>
  <c r="AB515" i="16"/>
  <c r="AA515" i="16"/>
  <c r="BJ248" i="16"/>
  <c r="BN248" i="16" s="1"/>
  <c r="BO248" i="16" s="1"/>
  <c r="BM248" i="16" s="1"/>
  <c r="BJ500" i="16"/>
  <c r="BN500" i="16" s="1"/>
  <c r="BO500" i="16" s="1"/>
  <c r="BM500" i="16" s="1"/>
  <c r="AD223" i="16"/>
  <c r="AH223" i="16" s="1"/>
  <c r="AI223" i="16" s="1"/>
  <c r="AG223" i="16" s="1"/>
  <c r="AA223" i="16"/>
  <c r="AB223" i="16"/>
  <c r="AD264" i="16"/>
  <c r="AH264" i="16" s="1"/>
  <c r="AI264" i="16" s="1"/>
  <c r="AF264" i="16" s="1"/>
  <c r="AA264" i="16"/>
  <c r="AB264" i="16"/>
  <c r="BH330" i="16"/>
  <c r="BJ330" i="16"/>
  <c r="BN330" i="16" s="1"/>
  <c r="BO330" i="16" s="1"/>
  <c r="BM330" i="16" s="1"/>
  <c r="AD318" i="16"/>
  <c r="AH318" i="16" s="1"/>
  <c r="AI318" i="16" s="1"/>
  <c r="AG318" i="16" s="1"/>
  <c r="AA318" i="16"/>
  <c r="AB318" i="16"/>
  <c r="BG484" i="16"/>
  <c r="BJ230" i="16"/>
  <c r="BN230" i="16" s="1"/>
  <c r="BO230" i="16" s="1"/>
  <c r="BM230" i="16" s="1"/>
  <c r="BG476" i="16"/>
  <c r="BH53" i="16"/>
  <c r="BJ53" i="16"/>
  <c r="BN53" i="16" s="1"/>
  <c r="BO53" i="16" s="1"/>
  <c r="BL53" i="16" s="1"/>
  <c r="BJ148" i="16"/>
  <c r="BN148" i="16" s="1"/>
  <c r="BO148" i="16" s="1"/>
  <c r="BL148" i="16" s="1"/>
  <c r="BH88" i="16"/>
  <c r="BJ88" i="16"/>
  <c r="BN88" i="16" s="1"/>
  <c r="BO88" i="16" s="1"/>
  <c r="BM88" i="16" s="1"/>
  <c r="BH268" i="16"/>
  <c r="BJ47" i="16"/>
  <c r="BN47" i="16" s="1"/>
  <c r="BO47" i="16" s="1"/>
  <c r="BL47" i="16" s="1"/>
  <c r="BG123" i="16"/>
  <c r="BH231" i="16"/>
  <c r="BJ386" i="16"/>
  <c r="BN386" i="16" s="1"/>
  <c r="BO386" i="16" s="1"/>
  <c r="BJ70" i="16"/>
  <c r="BN70" i="16" s="1"/>
  <c r="BO70" i="16" s="1"/>
  <c r="BL70" i="16" s="1"/>
  <c r="BJ346" i="16"/>
  <c r="BN346" i="16" s="1"/>
  <c r="BO346" i="16" s="1"/>
  <c r="BL346" i="16" s="1"/>
  <c r="BG244" i="16"/>
  <c r="BG184" i="16"/>
  <c r="BJ184" i="16"/>
  <c r="BN184" i="16" s="1"/>
  <c r="BO184" i="16" s="1"/>
  <c r="BM184" i="16" s="1"/>
  <c r="AA82" i="16"/>
  <c r="AD82" i="16"/>
  <c r="AH82" i="16" s="1"/>
  <c r="AI82" i="16" s="1"/>
  <c r="AF82" i="16" s="1"/>
  <c r="AB82" i="16"/>
  <c r="AD115" i="16"/>
  <c r="AH115" i="16" s="1"/>
  <c r="AI115" i="16" s="1"/>
  <c r="AG115" i="16" s="1"/>
  <c r="AA115" i="16"/>
  <c r="AB115" i="16"/>
  <c r="AC499" i="16"/>
  <c r="AE499" i="16" s="1"/>
  <c r="AC247" i="16"/>
  <c r="AE247" i="16" s="1"/>
  <c r="BJ168" i="16"/>
  <c r="BN168" i="16" s="1"/>
  <c r="BO168" i="16" s="1"/>
  <c r="BM168" i="16" s="1"/>
  <c r="AC378" i="16"/>
  <c r="AE378" i="16" s="1"/>
  <c r="BG482" i="16"/>
  <c r="BJ412" i="16"/>
  <c r="BN412" i="16" s="1"/>
  <c r="BO412" i="16" s="1"/>
  <c r="BL412" i="16" s="1"/>
  <c r="BJ24" i="16"/>
  <c r="BN24" i="16" s="1"/>
  <c r="BO24" i="16" s="1"/>
  <c r="BL24" i="16" s="1"/>
  <c r="BH10" i="16"/>
  <c r="BJ10" i="16"/>
  <c r="BN10" i="16" s="1"/>
  <c r="BO10" i="16" s="1"/>
  <c r="BL10" i="16" s="1"/>
  <c r="BG278" i="16"/>
  <c r="AC489" i="16"/>
  <c r="AE489" i="16" s="1"/>
  <c r="BG115" i="16"/>
  <c r="AC300" i="16"/>
  <c r="AE300" i="16" s="1"/>
  <c r="BH315" i="16"/>
  <c r="AC24" i="16"/>
  <c r="AE24" i="16" s="1"/>
  <c r="BH180" i="16"/>
  <c r="BJ180" i="16"/>
  <c r="BN180" i="16" s="1"/>
  <c r="BO180" i="16" s="1"/>
  <c r="BL180" i="16" s="1"/>
  <c r="BG120" i="16"/>
  <c r="AC250" i="16"/>
  <c r="AE250" i="16" s="1"/>
  <c r="BG372" i="16"/>
  <c r="BJ434" i="16"/>
  <c r="BN434" i="16" s="1"/>
  <c r="BO434" i="16" s="1"/>
  <c r="BL434" i="16" s="1"/>
  <c r="BH44" i="16"/>
  <c r="BJ44" i="16"/>
  <c r="BN44" i="16" s="1"/>
  <c r="BO44" i="16" s="1"/>
  <c r="BL44" i="16" s="1"/>
  <c r="BH335" i="16"/>
  <c r="AC492" i="16"/>
  <c r="AE492" i="16" s="1"/>
  <c r="AC168" i="16"/>
  <c r="AE168" i="16" s="1"/>
  <c r="AC66" i="16"/>
  <c r="AE66" i="16" s="1"/>
  <c r="AC418" i="16"/>
  <c r="AE418" i="16" s="1"/>
  <c r="AC238" i="16"/>
  <c r="AE238" i="16" s="1"/>
  <c r="AC227" i="16"/>
  <c r="AE227" i="16" s="1"/>
  <c r="AC77" i="16"/>
  <c r="AE77" i="16" s="1"/>
  <c r="AC356" i="16"/>
  <c r="AE356" i="16" s="1"/>
  <c r="AC295" i="16"/>
  <c r="AE295" i="16" s="1"/>
  <c r="AC269" i="16"/>
  <c r="AE269" i="16" s="1"/>
  <c r="AC298" i="16"/>
  <c r="AE298" i="16" s="1"/>
  <c r="AC465" i="16"/>
  <c r="AE465" i="16" s="1"/>
  <c r="AC359" i="16"/>
  <c r="AE359" i="16" s="1"/>
  <c r="AC65" i="16"/>
  <c r="AE65" i="16" s="1"/>
  <c r="AC493" i="16"/>
  <c r="AE493" i="16" s="1"/>
  <c r="AC490" i="16"/>
  <c r="AE490" i="16" s="1"/>
  <c r="AC282" i="16"/>
  <c r="AE282" i="16" s="1"/>
  <c r="BG305" i="16"/>
  <c r="AC450" i="16"/>
  <c r="AE450" i="16" s="1"/>
  <c r="BH347" i="16"/>
  <c r="BJ410" i="16"/>
  <c r="BN410" i="16" s="1"/>
  <c r="BO410" i="16" s="1"/>
  <c r="BL410" i="16" s="1"/>
  <c r="BH311" i="16"/>
  <c r="BH468" i="16"/>
  <c r="BJ140" i="16"/>
  <c r="BN140" i="16" s="1"/>
  <c r="BO140" i="16" s="1"/>
  <c r="BL140" i="16" s="1"/>
  <c r="AC355" i="16"/>
  <c r="AE355" i="16" s="1"/>
  <c r="BH130" i="16"/>
  <c r="BJ130" i="16"/>
  <c r="BN130" i="16" s="1"/>
  <c r="BO130" i="16" s="1"/>
  <c r="AC350" i="16"/>
  <c r="AE350" i="16" s="1"/>
  <c r="BG83" i="16"/>
  <c r="BJ83" i="16"/>
  <c r="BN83" i="16" s="1"/>
  <c r="BO83" i="16" s="1"/>
  <c r="BH186" i="16"/>
  <c r="AC101" i="16"/>
  <c r="AE101" i="16" s="1"/>
  <c r="BG506" i="16"/>
  <c r="AC313" i="16"/>
  <c r="AE313" i="16" s="1"/>
  <c r="AD411" i="16"/>
  <c r="AH411" i="16" s="1"/>
  <c r="AI411" i="16" s="1"/>
  <c r="AG411" i="16" s="1"/>
  <c r="AB411" i="16"/>
  <c r="AA411" i="16"/>
  <c r="BJ428" i="16"/>
  <c r="BN428" i="16" s="1"/>
  <c r="BO428" i="16" s="1"/>
  <c r="BG109" i="16"/>
  <c r="AA402" i="16"/>
  <c r="AD402" i="16"/>
  <c r="AH402" i="16" s="1"/>
  <c r="AI402" i="16" s="1"/>
  <c r="AG402" i="16" s="1"/>
  <c r="AB402" i="16"/>
  <c r="AA319" i="16"/>
  <c r="AB319" i="16"/>
  <c r="AD319" i="16"/>
  <c r="AH319" i="16" s="1"/>
  <c r="AI319" i="16" s="1"/>
  <c r="AF319" i="16" s="1"/>
  <c r="BJ38" i="16"/>
  <c r="BN38" i="16" s="1"/>
  <c r="BO38" i="16" s="1"/>
  <c r="BM38" i="16" s="1"/>
  <c r="BG43" i="16"/>
  <c r="BJ43" i="16"/>
  <c r="BN43" i="16" s="1"/>
  <c r="BO43" i="16" s="1"/>
  <c r="BL43" i="16" s="1"/>
  <c r="BJ343" i="16"/>
  <c r="BN343" i="16" s="1"/>
  <c r="BO343" i="16" s="1"/>
  <c r="BL343" i="16" s="1"/>
  <c r="AD523" i="16"/>
  <c r="AH523" i="16" s="1"/>
  <c r="AI523" i="16" s="1"/>
  <c r="AF523" i="16" s="1"/>
  <c r="AB523" i="16"/>
  <c r="AA523" i="16"/>
  <c r="BH490" i="16"/>
  <c r="BJ490" i="16"/>
  <c r="BN490" i="16" s="1"/>
  <c r="BO490" i="16" s="1"/>
  <c r="BL490" i="16" s="1"/>
  <c r="BJ345" i="16"/>
  <c r="BN345" i="16" s="1"/>
  <c r="BO345" i="16" s="1"/>
  <c r="AD516" i="16"/>
  <c r="AH516" i="16" s="1"/>
  <c r="AI516" i="16" s="1"/>
  <c r="AA516" i="16"/>
  <c r="AB516" i="16"/>
  <c r="BH291" i="16"/>
  <c r="BH357" i="16"/>
  <c r="BJ357" i="16"/>
  <c r="BN357" i="16" s="1"/>
  <c r="BO357" i="16" s="1"/>
  <c r="BM357" i="16" s="1"/>
  <c r="BH481" i="16"/>
  <c r="AD308" i="16"/>
  <c r="AH308" i="16" s="1"/>
  <c r="AI308" i="16" s="1"/>
  <c r="AG308" i="16" s="1"/>
  <c r="AB308" i="16"/>
  <c r="AA308" i="16"/>
  <c r="BJ380" i="16"/>
  <c r="BN380" i="16" s="1"/>
  <c r="BO380" i="16" s="1"/>
  <c r="BL380" i="16" s="1"/>
  <c r="BJ496" i="16"/>
  <c r="BN496" i="16" s="1"/>
  <c r="BO496" i="16" s="1"/>
  <c r="BG193" i="16"/>
  <c r="AD182" i="16"/>
  <c r="AH182" i="16" s="1"/>
  <c r="AI182" i="16" s="1"/>
  <c r="AG182" i="16" s="1"/>
  <c r="AA182" i="16"/>
  <c r="AB182" i="16"/>
  <c r="BJ207" i="16"/>
  <c r="BN207" i="16" s="1"/>
  <c r="BO207" i="16" s="1"/>
  <c r="BL207" i="16" s="1"/>
  <c r="AD49" i="16"/>
  <c r="AH49" i="16" s="1"/>
  <c r="AI49" i="16" s="1"/>
  <c r="AA49" i="16"/>
  <c r="AB49" i="16"/>
  <c r="AD27" i="16"/>
  <c r="AH27" i="16" s="1"/>
  <c r="AI27" i="16" s="1"/>
  <c r="AG27" i="16" s="1"/>
  <c r="AA27" i="16"/>
  <c r="AB27" i="16"/>
  <c r="BH426" i="16"/>
  <c r="BH110" i="16"/>
  <c r="AB210" i="16"/>
  <c r="AD210" i="16"/>
  <c r="AH210" i="16" s="1"/>
  <c r="AI210" i="16" s="1"/>
  <c r="AF210" i="16" s="1"/>
  <c r="AA210" i="16"/>
  <c r="BJ519" i="16"/>
  <c r="BN519" i="16" s="1"/>
  <c r="BO519" i="16" s="1"/>
  <c r="BJ12" i="16"/>
  <c r="BN12" i="16" s="1"/>
  <c r="BO12" i="16" s="1"/>
  <c r="BG136" i="16"/>
  <c r="BJ136" i="16"/>
  <c r="BN136" i="16" s="1"/>
  <c r="BO136" i="16" s="1"/>
  <c r="BM136" i="16" s="1"/>
  <c r="AD485" i="16"/>
  <c r="AH485" i="16" s="1"/>
  <c r="AI485" i="16" s="1"/>
  <c r="AF485" i="16" s="1"/>
  <c r="AB485" i="16"/>
  <c r="AA485" i="16"/>
  <c r="BH37" i="16"/>
  <c r="BJ37" i="16"/>
  <c r="BN37" i="16" s="1"/>
  <c r="BO37" i="16" s="1"/>
  <c r="BM37" i="16" s="1"/>
  <c r="BG355" i="16"/>
  <c r="BJ355" i="16"/>
  <c r="BN355" i="16" s="1"/>
  <c r="BO355" i="16" s="1"/>
  <c r="BL355" i="16" s="1"/>
  <c r="BG252" i="16"/>
  <c r="BG192" i="16"/>
  <c r="AD32" i="16"/>
  <c r="AH32" i="16" s="1"/>
  <c r="AI32" i="16" s="1"/>
  <c r="AG32" i="16" s="1"/>
  <c r="AB32" i="16"/>
  <c r="AA32" i="16"/>
  <c r="BG99" i="16"/>
  <c r="BJ99" i="16"/>
  <c r="BN99" i="16" s="1"/>
  <c r="BO99" i="16" s="1"/>
  <c r="BM99" i="16" s="1"/>
  <c r="AD262" i="16"/>
  <c r="AH262" i="16" s="1"/>
  <c r="AI262" i="16" s="1"/>
  <c r="AB262" i="16"/>
  <c r="AA262" i="16"/>
  <c r="BG5" i="16"/>
  <c r="BJ304" i="16"/>
  <c r="BN304" i="16" s="1"/>
  <c r="BO304" i="16" s="1"/>
  <c r="BM304" i="16" s="1"/>
  <c r="AD113" i="16"/>
  <c r="AH113" i="16" s="1"/>
  <c r="AI113" i="16" s="1"/>
  <c r="AG113" i="16" s="1"/>
  <c r="AA113" i="16"/>
  <c r="AB113" i="16"/>
  <c r="AD432" i="16"/>
  <c r="AH432" i="16" s="1"/>
  <c r="AI432" i="16" s="1"/>
  <c r="AG432" i="16" s="1"/>
  <c r="AA432" i="16"/>
  <c r="AB432" i="16"/>
  <c r="AB521" i="16"/>
  <c r="AD521" i="16"/>
  <c r="AH521" i="16" s="1"/>
  <c r="AI521" i="16" s="1"/>
  <c r="AG521" i="16" s="1"/>
  <c r="AA521" i="16"/>
  <c r="BG362" i="16"/>
  <c r="BJ362" i="16"/>
  <c r="BN362" i="16" s="1"/>
  <c r="BO362" i="16" s="1"/>
  <c r="BL362" i="16" s="1"/>
  <c r="BJ46" i="16"/>
  <c r="BN46" i="16" s="1"/>
  <c r="BO46" i="16" s="1"/>
  <c r="BL46" i="16" s="1"/>
  <c r="BH288" i="16"/>
  <c r="BJ119" i="16"/>
  <c r="BN119" i="16" s="1"/>
  <c r="BO119" i="16" s="1"/>
  <c r="BL119" i="16" s="1"/>
  <c r="BG155" i="16"/>
  <c r="BJ155" i="16"/>
  <c r="BN155" i="16" s="1"/>
  <c r="BO155" i="16" s="1"/>
  <c r="AD520" i="16"/>
  <c r="AH520" i="16" s="1"/>
  <c r="AI520" i="16" s="1"/>
  <c r="AF520" i="16" s="1"/>
  <c r="AA520" i="16"/>
  <c r="AB520" i="16"/>
  <c r="AD395" i="16"/>
  <c r="AH395" i="16" s="1"/>
  <c r="AI395" i="16" s="1"/>
  <c r="AG395" i="16" s="1"/>
  <c r="AA395" i="16"/>
  <c r="AB395" i="16"/>
  <c r="AD425" i="16"/>
  <c r="AH425" i="16" s="1"/>
  <c r="AI425" i="16" s="1"/>
  <c r="AG425" i="16" s="1"/>
  <c r="AB425" i="16"/>
  <c r="AA425" i="16"/>
  <c r="BG339" i="16"/>
  <c r="BJ339" i="16"/>
  <c r="BN339" i="16" s="1"/>
  <c r="BO339" i="16" s="1"/>
  <c r="BM339" i="16" s="1"/>
  <c r="BG106" i="16"/>
  <c r="AB442" i="16"/>
  <c r="AD442" i="16"/>
  <c r="AH442" i="16" s="1"/>
  <c r="AI442" i="16" s="1"/>
  <c r="AG442" i="16" s="1"/>
  <c r="AA442" i="16"/>
  <c r="AB370" i="16"/>
  <c r="AD370" i="16"/>
  <c r="AH370" i="16" s="1"/>
  <c r="AI370" i="16" s="1"/>
  <c r="AF370" i="16" s="1"/>
  <c r="AA370" i="16"/>
  <c r="AD381" i="16"/>
  <c r="AH381" i="16" s="1"/>
  <c r="AI381" i="16" s="1"/>
  <c r="AF381" i="16" s="1"/>
  <c r="AB381" i="16"/>
  <c r="AA381" i="16"/>
  <c r="BJ352" i="16"/>
  <c r="BN352" i="16" s="1"/>
  <c r="BO352" i="16" s="1"/>
  <c r="BM352" i="16" s="1"/>
  <c r="BJ199" i="16"/>
  <c r="BN199" i="16" s="1"/>
  <c r="BO199" i="16" s="1"/>
  <c r="AB277" i="16"/>
  <c r="AD277" i="16"/>
  <c r="AH277" i="16" s="1"/>
  <c r="AI277" i="16" s="1"/>
  <c r="AG277" i="16" s="1"/>
  <c r="AA277" i="16"/>
  <c r="BJ449" i="16"/>
  <c r="BN449" i="16" s="1"/>
  <c r="BO449" i="16" s="1"/>
  <c r="BG90" i="16"/>
  <c r="BJ224" i="16"/>
  <c r="BN224" i="16" s="1"/>
  <c r="BO224" i="16" s="1"/>
  <c r="BM224" i="16" s="1"/>
  <c r="BH133" i="16"/>
  <c r="AB429" i="16"/>
  <c r="AD429" i="16"/>
  <c r="AH429" i="16" s="1"/>
  <c r="AI429" i="16" s="1"/>
  <c r="AG429" i="16" s="1"/>
  <c r="AA429" i="16"/>
  <c r="BH437" i="16"/>
  <c r="BG499" i="16"/>
  <c r="BJ499" i="16"/>
  <c r="BN499" i="16" s="1"/>
  <c r="BO499" i="16" s="1"/>
  <c r="BM499" i="16" s="1"/>
  <c r="BG323" i="16"/>
  <c r="BJ323" i="16"/>
  <c r="BN323" i="16" s="1"/>
  <c r="BO323" i="16" s="1"/>
  <c r="BM323" i="16" s="1"/>
  <c r="BJ25" i="16"/>
  <c r="BN25" i="16" s="1"/>
  <c r="BO25" i="16" s="1"/>
  <c r="BM25" i="16" s="1"/>
  <c r="AD188" i="16"/>
  <c r="AH188" i="16" s="1"/>
  <c r="AI188" i="16" s="1"/>
  <c r="AF188" i="16" s="1"/>
  <c r="AB188" i="16"/>
  <c r="AA188" i="16"/>
  <c r="BJ512" i="16"/>
  <c r="BN512" i="16" s="1"/>
  <c r="BO512" i="16" s="1"/>
  <c r="BG209" i="16"/>
  <c r="AD448" i="16"/>
  <c r="AH448" i="16" s="1"/>
  <c r="AI448" i="16" s="1"/>
  <c r="AB448" i="16"/>
  <c r="AA448" i="16"/>
  <c r="BG205" i="16"/>
  <c r="AB437" i="16"/>
  <c r="AD437" i="16"/>
  <c r="AH437" i="16" s="1"/>
  <c r="AI437" i="16" s="1"/>
  <c r="AF437" i="16" s="1"/>
  <c r="AA437" i="16"/>
  <c r="BH267" i="16"/>
  <c r="BJ178" i="16"/>
  <c r="BN178" i="16" s="1"/>
  <c r="BO178" i="16" s="1"/>
  <c r="BL178" i="16" s="1"/>
  <c r="AB293" i="16"/>
  <c r="AD293" i="16"/>
  <c r="AH293" i="16" s="1"/>
  <c r="AI293" i="16" s="1"/>
  <c r="AF293" i="16" s="1"/>
  <c r="AA293" i="16"/>
  <c r="BG157" i="16"/>
  <c r="BJ337" i="16"/>
  <c r="BN337" i="16" s="1"/>
  <c r="BO337" i="16" s="1"/>
  <c r="BM337" i="16" s="1"/>
  <c r="BJ176" i="16"/>
  <c r="BN176" i="16" s="1"/>
  <c r="BO176" i="16" s="1"/>
  <c r="BM176" i="16" s="1"/>
  <c r="AD36" i="16"/>
  <c r="AH36" i="16" s="1"/>
  <c r="AI36" i="16" s="1"/>
  <c r="AF36" i="16" s="1"/>
  <c r="AA36" i="16"/>
  <c r="AB36" i="16"/>
  <c r="AD7" i="16"/>
  <c r="AH7" i="16" s="1"/>
  <c r="AI7" i="16" s="1"/>
  <c r="AF7" i="16" s="1"/>
  <c r="AA7" i="16"/>
  <c r="AB7" i="16"/>
  <c r="AD472" i="16"/>
  <c r="AH472" i="16" s="1"/>
  <c r="AI472" i="16" s="1"/>
  <c r="AF472" i="16" s="1"/>
  <c r="AB472" i="16"/>
  <c r="AA472" i="16"/>
  <c r="BG521" i="16"/>
  <c r="BG203" i="16"/>
  <c r="BJ203" i="16"/>
  <c r="BN203" i="16" s="1"/>
  <c r="BO203" i="16" s="1"/>
  <c r="BM203" i="16" s="1"/>
  <c r="BG296" i="16"/>
  <c r="BH494" i="16"/>
  <c r="BG61" i="16"/>
  <c r="BJ61" i="16"/>
  <c r="BN61" i="16" s="1"/>
  <c r="BO61" i="16" s="1"/>
  <c r="BL61" i="16" s="1"/>
  <c r="BH152" i="16"/>
  <c r="BJ152" i="16"/>
  <c r="BN152" i="16" s="1"/>
  <c r="BO152" i="16" s="1"/>
  <c r="BM152" i="16" s="1"/>
  <c r="AA63" i="16"/>
  <c r="AD63" i="16"/>
  <c r="AH63" i="16" s="1"/>
  <c r="AI63" i="16" s="1"/>
  <c r="AG63" i="16" s="1"/>
  <c r="AB63" i="16"/>
  <c r="BG497" i="16"/>
  <c r="AD132" i="16"/>
  <c r="AH132" i="16" s="1"/>
  <c r="AI132" i="16" s="1"/>
  <c r="AG132" i="16" s="1"/>
  <c r="AA132" i="16"/>
  <c r="AB132" i="16"/>
  <c r="BJ511" i="16"/>
  <c r="BN511" i="16" s="1"/>
  <c r="BO511" i="16" s="1"/>
  <c r="BM511" i="16" s="1"/>
  <c r="BH145" i="16"/>
  <c r="AD297" i="16"/>
  <c r="AH297" i="16" s="1"/>
  <c r="AI297" i="16" s="1"/>
  <c r="AG297" i="16" s="1"/>
  <c r="AA297" i="16"/>
  <c r="AB297" i="16"/>
  <c r="BG331" i="16"/>
  <c r="BJ331" i="16"/>
  <c r="BN331" i="16" s="1"/>
  <c r="BO331" i="16" s="1"/>
  <c r="BL331" i="16" s="1"/>
  <c r="BJ201" i="16"/>
  <c r="BN201" i="16" s="1"/>
  <c r="BO201" i="16" s="1"/>
  <c r="BL201" i="16" s="1"/>
  <c r="BG134" i="16"/>
  <c r="AD446" i="16"/>
  <c r="AH446" i="16" s="1"/>
  <c r="AI446" i="16" s="1"/>
  <c r="AF446" i="16" s="1"/>
  <c r="AA446" i="16"/>
  <c r="AB446" i="16"/>
  <c r="BG473" i="16"/>
  <c r="BJ473" i="16"/>
  <c r="BN473" i="16" s="1"/>
  <c r="BO473" i="16" s="1"/>
  <c r="AD240" i="16"/>
  <c r="AH240" i="16" s="1"/>
  <c r="AI240" i="16" s="1"/>
  <c r="AF240" i="16" s="1"/>
  <c r="AB240" i="16"/>
  <c r="AA240" i="16"/>
  <c r="BJ112" i="16"/>
  <c r="BN112" i="16" s="1"/>
  <c r="BO112" i="16" s="1"/>
  <c r="BM112" i="16" s="1"/>
  <c r="AA322" i="16"/>
  <c r="AD322" i="16"/>
  <c r="AH322" i="16" s="1"/>
  <c r="AI322" i="16" s="1"/>
  <c r="AF322" i="16" s="1"/>
  <c r="AB322" i="16"/>
  <c r="AA10" i="16"/>
  <c r="AD10" i="16"/>
  <c r="AH10" i="16" s="1"/>
  <c r="AI10" i="16" s="1"/>
  <c r="AG10" i="16" s="1"/>
  <c r="AB10" i="16"/>
  <c r="BH395" i="16"/>
  <c r="BJ232" i="16"/>
  <c r="BN232" i="16" s="1"/>
  <c r="BO232" i="16" s="1"/>
  <c r="BM232" i="16" s="1"/>
  <c r="BH96" i="16"/>
  <c r="BJ96" i="16"/>
  <c r="BN96" i="16" s="1"/>
  <c r="BO96" i="16" s="1"/>
  <c r="BM96" i="16" s="1"/>
  <c r="BG298" i="16"/>
  <c r="BG371" i="16"/>
  <c r="BJ371" i="16"/>
  <c r="BN371" i="16" s="1"/>
  <c r="BO371" i="16" s="1"/>
  <c r="BM371" i="16" s="1"/>
  <c r="BG208" i="16"/>
  <c r="BH384" i="16"/>
  <c r="BJ258" i="16"/>
  <c r="BN258" i="16" s="1"/>
  <c r="BO258" i="16" s="1"/>
  <c r="BG27" i="16"/>
  <c r="BJ27" i="16"/>
  <c r="BN27" i="16" s="1"/>
  <c r="BO27" i="16" s="1"/>
  <c r="BM27" i="16" s="1"/>
  <c r="BJ189" i="16"/>
  <c r="BN189" i="16" s="1"/>
  <c r="BO189" i="16" s="1"/>
  <c r="BL189" i="16" s="1"/>
  <c r="BH409" i="16"/>
  <c r="AD8" i="16"/>
  <c r="AH8" i="16" s="1"/>
  <c r="AI8" i="16" s="1"/>
  <c r="AF8" i="16" s="1"/>
  <c r="AA8" i="16"/>
  <c r="AB8" i="16"/>
  <c r="AD360" i="16"/>
  <c r="AH360" i="16" s="1"/>
  <c r="AI360" i="16" s="1"/>
  <c r="AF360" i="16" s="1"/>
  <c r="AA360" i="16"/>
  <c r="AB360" i="16"/>
  <c r="AD152" i="16"/>
  <c r="AH152" i="16" s="1"/>
  <c r="AI152" i="16" s="1"/>
  <c r="AG152" i="16" s="1"/>
  <c r="AA152" i="16"/>
  <c r="AB152" i="16"/>
  <c r="AD252" i="16"/>
  <c r="AH252" i="16" s="1"/>
  <c r="AI252" i="16" s="1"/>
  <c r="AG252" i="16" s="1"/>
  <c r="AA252" i="16"/>
  <c r="AB252" i="16"/>
  <c r="BJ393" i="16"/>
  <c r="BN393" i="16" s="1"/>
  <c r="BO393" i="16" s="1"/>
  <c r="BM393" i="16" s="1"/>
  <c r="BH34" i="16"/>
  <c r="AD500" i="16"/>
  <c r="AH500" i="16" s="1"/>
  <c r="AI500" i="16" s="1"/>
  <c r="AF500" i="16" s="1"/>
  <c r="AB500" i="16"/>
  <c r="AA500" i="16"/>
  <c r="BH482" i="16"/>
  <c r="BJ233" i="16"/>
  <c r="BN233" i="16" s="1"/>
  <c r="BO233" i="16" s="1"/>
  <c r="BM233" i="16" s="1"/>
  <c r="BH474" i="16"/>
  <c r="AC323" i="16"/>
  <c r="AE323" i="16" s="1"/>
  <c r="BG277" i="16"/>
  <c r="BG204" i="16"/>
  <c r="BJ429" i="16"/>
  <c r="BN429" i="16" s="1"/>
  <c r="BO429" i="16" s="1"/>
  <c r="BL429" i="16" s="1"/>
  <c r="BG167" i="16"/>
  <c r="AC229" i="16"/>
  <c r="AE229" i="16" s="1"/>
  <c r="BH250" i="16"/>
  <c r="BJ250" i="16"/>
  <c r="BN250" i="16" s="1"/>
  <c r="BO250" i="16" s="1"/>
  <c r="BM250" i="16" s="1"/>
  <c r="AC392" i="16"/>
  <c r="AE392" i="16" s="1"/>
  <c r="BG508" i="16"/>
  <c r="BH120" i="16"/>
  <c r="BH488" i="16"/>
  <c r="BJ118" i="16"/>
  <c r="BN118" i="16" s="1"/>
  <c r="BO118" i="16" s="1"/>
  <c r="BL118" i="16" s="1"/>
  <c r="AC84" i="16"/>
  <c r="AE84" i="16" s="1"/>
  <c r="AC257" i="16"/>
  <c r="AE257" i="16" s="1"/>
  <c r="AC231" i="16"/>
  <c r="AE231" i="16" s="1"/>
  <c r="AC343" i="16"/>
  <c r="AE343" i="16" s="1"/>
  <c r="AC498" i="16"/>
  <c r="AE498" i="16" s="1"/>
  <c r="AC312" i="16"/>
  <c r="AE312" i="16" s="1"/>
  <c r="AC391" i="16"/>
  <c r="AE391" i="16" s="1"/>
  <c r="AC497" i="16"/>
  <c r="AE497" i="16" s="1"/>
  <c r="AC367" i="16"/>
  <c r="AE367" i="16" s="1"/>
  <c r="AC81" i="16"/>
  <c r="AE81" i="16" s="1"/>
  <c r="AC50" i="16"/>
  <c r="AE50" i="16" s="1"/>
  <c r="AC3" i="16"/>
  <c r="AE3" i="16" s="1"/>
  <c r="AC134" i="16"/>
  <c r="AE134" i="16" s="1"/>
  <c r="AC174" i="16"/>
  <c r="AE174" i="16" s="1"/>
  <c r="AC243" i="16"/>
  <c r="AE243" i="16" s="1"/>
  <c r="AC426" i="16"/>
  <c r="AE426" i="16" s="1"/>
  <c r="AC387" i="16"/>
  <c r="AE387" i="16" s="1"/>
  <c r="BJ324" i="16"/>
  <c r="BN324" i="16" s="1"/>
  <c r="BO324" i="16" s="1"/>
  <c r="BM324" i="16" s="1"/>
  <c r="AC28" i="16"/>
  <c r="AE28" i="16" s="1"/>
  <c r="BH28" i="16"/>
  <c r="BJ28" i="16"/>
  <c r="BN28" i="16" s="1"/>
  <c r="BO28" i="16" s="1"/>
  <c r="BM28" i="16" s="1"/>
  <c r="BJ20" i="16"/>
  <c r="BN20" i="16" s="1"/>
  <c r="BO20" i="16" s="1"/>
  <c r="BL20" i="16" s="1"/>
  <c r="BG311" i="16"/>
  <c r="BG468" i="16"/>
  <c r="BH269" i="16"/>
  <c r="BJ489" i="16"/>
  <c r="BN489" i="16" s="1"/>
  <c r="BO489" i="16" s="1"/>
  <c r="BL489" i="16" s="1"/>
  <c r="BJ103" i="16"/>
  <c r="BN103" i="16" s="1"/>
  <c r="BO103" i="16" s="1"/>
  <c r="AC436" i="16"/>
  <c r="AE436" i="16" s="1"/>
  <c r="BH421" i="16"/>
  <c r="BJ421" i="16"/>
  <c r="BN421" i="16" s="1"/>
  <c r="BO421" i="16" s="1"/>
  <c r="BM421" i="16" s="1"/>
  <c r="AC453" i="16"/>
  <c r="AE453" i="16" s="1"/>
  <c r="BJ257" i="16"/>
  <c r="BN257" i="16" s="1"/>
  <c r="BO257" i="16" s="1"/>
  <c r="BL257" i="16" s="1"/>
  <c r="AC371" i="16"/>
  <c r="AE371" i="16" s="1"/>
  <c r="BG67" i="16"/>
  <c r="BJ67" i="16"/>
  <c r="BN67" i="16" s="1"/>
  <c r="BO67" i="16" s="1"/>
  <c r="BL67" i="16" s="1"/>
  <c r="BJ370" i="16"/>
  <c r="BN370" i="16" s="1"/>
  <c r="BO370" i="16" s="1"/>
  <c r="BL370" i="16" s="1"/>
  <c r="BG11" i="16"/>
  <c r="BJ11" i="16"/>
  <c r="BN11" i="16" s="1"/>
  <c r="BO11" i="16" s="1"/>
  <c r="BM11" i="16" s="1"/>
  <c r="BG271" i="16"/>
  <c r="AV12" i="1"/>
  <c r="AT12" i="1"/>
  <c r="AR12" i="1"/>
  <c r="AQ12" i="1"/>
  <c r="AP12" i="1"/>
  <c r="AN12" i="1"/>
  <c r="AM12" i="1"/>
  <c r="AL12" i="1"/>
  <c r="AG36" i="16" l="1"/>
  <c r="BL54" i="16"/>
  <c r="BM94" i="16"/>
  <c r="BM236" i="16"/>
  <c r="BL37" i="16"/>
  <c r="BL62" i="16"/>
  <c r="AF369" i="16"/>
  <c r="BM280" i="16"/>
  <c r="AF496" i="16"/>
  <c r="BM228" i="16"/>
  <c r="AF324" i="16"/>
  <c r="BL354" i="16"/>
  <c r="BM39" i="16"/>
  <c r="BM64" i="16"/>
  <c r="BL16" i="16"/>
  <c r="AG188" i="16"/>
  <c r="BL436" i="16"/>
  <c r="BL364" i="16"/>
  <c r="BL48" i="16"/>
  <c r="BL184" i="16"/>
  <c r="AG325" i="16"/>
  <c r="AF386" i="16"/>
  <c r="BM411" i="16"/>
  <c r="AG199" i="16"/>
  <c r="BM53" i="16"/>
  <c r="BM213" i="16"/>
  <c r="AG20" i="16"/>
  <c r="BM259" i="16"/>
  <c r="BL106" i="16"/>
  <c r="AF228" i="16"/>
  <c r="BM75" i="16"/>
  <c r="BL192" i="16"/>
  <c r="BL471" i="16"/>
  <c r="BM444" i="16"/>
  <c r="AG349" i="16"/>
  <c r="BL499" i="16"/>
  <c r="BM119" i="16"/>
  <c r="AF521" i="16"/>
  <c r="AF246" i="16"/>
  <c r="AG97" i="16"/>
  <c r="BM143" i="16"/>
  <c r="BL31" i="16"/>
  <c r="AF364" i="16"/>
  <c r="AF375" i="16"/>
  <c r="BM493" i="16"/>
  <c r="AG488" i="16"/>
  <c r="BL170" i="16"/>
  <c r="BM109" i="16"/>
  <c r="BM381" i="16"/>
  <c r="BL443" i="16"/>
  <c r="BL335" i="16"/>
  <c r="BM235" i="16"/>
  <c r="AF132" i="16"/>
  <c r="BL339" i="16"/>
  <c r="BM46" i="16"/>
  <c r="BM308" i="16"/>
  <c r="AF64" i="16"/>
  <c r="BL266" i="16"/>
  <c r="BL472" i="16"/>
  <c r="AG186" i="16"/>
  <c r="BL125" i="16"/>
  <c r="BM480" i="16"/>
  <c r="AF252" i="16"/>
  <c r="BL323" i="16"/>
  <c r="AF429" i="16"/>
  <c r="BL211" i="16"/>
  <c r="BL394" i="16"/>
  <c r="AG127" i="16"/>
  <c r="AF95" i="16"/>
  <c r="BM231" i="16"/>
  <c r="AG78" i="16"/>
  <c r="BM465" i="16"/>
  <c r="BM350" i="16"/>
  <c r="BL88" i="16"/>
  <c r="BL330" i="16"/>
  <c r="BL200" i="16"/>
  <c r="BM438" i="16"/>
  <c r="AF297" i="16"/>
  <c r="BL99" i="16"/>
  <c r="BL136" i="16"/>
  <c r="AG523" i="16"/>
  <c r="BM129" i="16"/>
  <c r="BL4" i="16"/>
  <c r="BL272" i="16"/>
  <c r="AF476" i="16"/>
  <c r="BM153" i="16"/>
  <c r="AG226" i="16"/>
  <c r="BL29" i="16"/>
  <c r="BM226" i="16"/>
  <c r="M109" i="16"/>
  <c r="O109" i="16" s="1"/>
  <c r="M124" i="16"/>
  <c r="O124" i="16" s="1"/>
  <c r="M327" i="16"/>
  <c r="O327" i="16" s="1"/>
  <c r="AG62" i="16"/>
  <c r="BM426" i="16"/>
  <c r="BM334" i="16"/>
  <c r="BM475" i="16"/>
  <c r="AG331" i="16"/>
  <c r="BM123" i="16"/>
  <c r="AG154" i="16"/>
  <c r="BL27" i="16"/>
  <c r="AG240" i="16"/>
  <c r="BM201" i="16"/>
  <c r="AG437" i="16"/>
  <c r="BL341" i="16"/>
  <c r="BL261" i="16"/>
  <c r="BM276" i="16"/>
  <c r="AG314" i="16"/>
  <c r="BM458" i="16"/>
  <c r="BL387" i="16"/>
  <c r="BM281" i="16"/>
  <c r="BL167" i="16"/>
  <c r="BL63" i="16"/>
  <c r="BL513" i="16"/>
  <c r="M291" i="16"/>
  <c r="O291" i="16" s="1"/>
  <c r="M246" i="16"/>
  <c r="O246" i="16" s="1"/>
  <c r="M269" i="16"/>
  <c r="O269" i="16" s="1"/>
  <c r="AG253" i="16"/>
  <c r="BL373" i="16"/>
  <c r="BL286" i="16"/>
  <c r="BL6" i="16"/>
  <c r="BL232" i="16"/>
  <c r="BM331" i="16"/>
  <c r="BL511" i="16"/>
  <c r="AG472" i="16"/>
  <c r="AG293" i="16"/>
  <c r="BL459" i="16"/>
  <c r="AF103" i="16"/>
  <c r="AG482" i="16"/>
  <c r="BL297" i="16"/>
  <c r="BL279" i="16"/>
  <c r="M418" i="16"/>
  <c r="O418" i="16" s="1"/>
  <c r="M305" i="16"/>
  <c r="O305" i="16" s="1"/>
  <c r="BM144" i="16"/>
  <c r="AF117" i="16"/>
  <c r="AF69" i="16"/>
  <c r="AF217" i="16"/>
  <c r="BL182" i="16"/>
  <c r="BL79" i="16"/>
  <c r="AG518" i="16"/>
  <c r="M501" i="16"/>
  <c r="O501" i="16" s="1"/>
  <c r="M192" i="16"/>
  <c r="O192" i="16" s="1"/>
  <c r="BL521" i="16"/>
  <c r="BM358" i="16"/>
  <c r="AF191" i="16"/>
  <c r="M319" i="16"/>
  <c r="O319" i="16" s="1"/>
  <c r="M432" i="16"/>
  <c r="O432" i="16" s="1"/>
  <c r="BL237" i="16"/>
  <c r="BL100" i="16"/>
  <c r="BL76" i="16"/>
  <c r="M217" i="16"/>
  <c r="O217" i="16" s="1"/>
  <c r="M403" i="16"/>
  <c r="O403" i="16" s="1"/>
  <c r="AG319" i="16"/>
  <c r="AF402" i="16"/>
  <c r="AF306" i="16"/>
  <c r="BM101" i="16"/>
  <c r="BM68" i="16"/>
  <c r="AF445" i="16"/>
  <c r="AG92" i="16"/>
  <c r="AF288" i="16"/>
  <c r="AF175" i="16"/>
  <c r="BM223" i="16"/>
  <c r="BM379" i="16"/>
  <c r="M77" i="16"/>
  <c r="O77" i="16" s="1"/>
  <c r="M292" i="16"/>
  <c r="O292" i="16" s="1"/>
  <c r="M455" i="16"/>
  <c r="O455" i="16" s="1"/>
  <c r="BL249" i="16"/>
  <c r="AG452" i="16"/>
  <c r="AF345" i="16"/>
  <c r="BM42" i="16"/>
  <c r="AG462" i="16"/>
  <c r="BM470" i="16"/>
  <c r="AG390" i="16"/>
  <c r="AG404" i="16"/>
  <c r="AF204" i="16"/>
  <c r="BM383" i="16"/>
  <c r="BM199" i="16"/>
  <c r="BL199" i="16"/>
  <c r="AF516" i="16"/>
  <c r="AG516" i="16"/>
  <c r="BM370" i="16"/>
  <c r="AG360" i="16"/>
  <c r="AG446" i="16"/>
  <c r="AF432" i="16"/>
  <c r="AF32" i="16"/>
  <c r="AF411" i="16"/>
  <c r="BM410" i="16"/>
  <c r="BM135" i="16"/>
  <c r="BL135" i="16"/>
  <c r="BL275" i="16"/>
  <c r="BM275" i="16"/>
  <c r="AF222" i="16"/>
  <c r="AG222" i="16"/>
  <c r="BM77" i="16"/>
  <c r="BL77" i="16"/>
  <c r="AF439" i="16"/>
  <c r="AG439" i="16"/>
  <c r="BM332" i="16"/>
  <c r="BL332" i="16"/>
  <c r="BL51" i="16"/>
  <c r="BM51" i="16"/>
  <c r="BM299" i="16"/>
  <c r="BL299" i="16"/>
  <c r="BM2" i="16"/>
  <c r="BL2" i="16"/>
  <c r="AG328" i="16"/>
  <c r="AF328" i="16"/>
  <c r="AF182" i="16"/>
  <c r="BM130" i="16"/>
  <c r="BL130" i="16"/>
  <c r="BM295" i="16"/>
  <c r="AG470" i="16"/>
  <c r="AF470" i="16"/>
  <c r="AG486" i="16"/>
  <c r="AF486" i="16"/>
  <c r="BM118" i="16"/>
  <c r="BL25" i="16"/>
  <c r="BL58" i="16"/>
  <c r="BM58" i="16"/>
  <c r="AG83" i="16"/>
  <c r="AF83" i="16"/>
  <c r="BL205" i="16"/>
  <c r="BM205" i="16"/>
  <c r="AG8" i="16"/>
  <c r="BM355" i="16"/>
  <c r="AG485" i="16"/>
  <c r="BL345" i="16"/>
  <c r="BM345" i="16"/>
  <c r="BL386" i="16"/>
  <c r="BM386" i="16"/>
  <c r="BL86" i="16"/>
  <c r="BM86" i="16"/>
  <c r="BL11" i="16"/>
  <c r="BM257" i="16"/>
  <c r="BL324" i="16"/>
  <c r="BL304" i="16"/>
  <c r="BL496" i="16"/>
  <c r="BM496" i="16"/>
  <c r="BM490" i="16"/>
  <c r="BM44" i="16"/>
  <c r="BM412" i="16"/>
  <c r="AG99" i="16"/>
  <c r="AF99" i="16"/>
  <c r="AG121" i="16"/>
  <c r="AF121" i="16"/>
  <c r="AF397" i="16"/>
  <c r="AG397" i="16"/>
  <c r="AF358" i="16"/>
  <c r="AG358" i="16"/>
  <c r="BM514" i="16"/>
  <c r="BL514" i="16"/>
  <c r="BL301" i="16"/>
  <c r="BM301" i="16"/>
  <c r="BL396" i="16"/>
  <c r="BM396" i="16"/>
  <c r="BL158" i="16"/>
  <c r="BM158" i="16"/>
  <c r="AF202" i="16"/>
  <c r="AG202" i="16"/>
  <c r="BM49" i="16"/>
  <c r="BL49" i="16"/>
  <c r="BM83" i="16"/>
  <c r="BL83" i="16"/>
  <c r="BL104" i="16"/>
  <c r="BM104" i="16"/>
  <c r="AG139" i="16"/>
  <c r="AF139" i="16"/>
  <c r="AG209" i="16"/>
  <c r="AF209" i="16"/>
  <c r="BM198" i="16"/>
  <c r="BM359" i="16"/>
  <c r="AG172" i="16"/>
  <c r="M356" i="16"/>
  <c r="O356" i="16" s="1"/>
  <c r="M256" i="16"/>
  <c r="O256" i="16" s="1"/>
  <c r="M339" i="16"/>
  <c r="O339" i="16" s="1"/>
  <c r="M139" i="16"/>
  <c r="O139" i="16" s="1"/>
  <c r="M134" i="16"/>
  <c r="O134" i="16" s="1"/>
  <c r="M299" i="16"/>
  <c r="O299" i="16" s="1"/>
  <c r="M372" i="16"/>
  <c r="O372" i="16" s="1"/>
  <c r="M69" i="16"/>
  <c r="O69" i="16" s="1"/>
  <c r="M334" i="16"/>
  <c r="O334" i="16" s="1"/>
  <c r="M323" i="16"/>
  <c r="O323" i="16" s="1"/>
  <c r="M87" i="16"/>
  <c r="O87" i="16" s="1"/>
  <c r="M176" i="16"/>
  <c r="O176" i="16" s="1"/>
  <c r="M137" i="16"/>
  <c r="O137" i="16" s="1"/>
  <c r="M309" i="16"/>
  <c r="O309" i="16" s="1"/>
  <c r="M297" i="16"/>
  <c r="O297" i="16" s="1"/>
  <c r="M374" i="16"/>
  <c r="O374" i="16" s="1"/>
  <c r="M504" i="16"/>
  <c r="O504" i="16" s="1"/>
  <c r="M343" i="16"/>
  <c r="O343" i="16" s="1"/>
  <c r="M376" i="16"/>
  <c r="O376" i="16" s="1"/>
  <c r="AF410" i="16"/>
  <c r="AG189" i="16"/>
  <c r="AF368" i="16"/>
  <c r="AG419" i="16"/>
  <c r="BM206" i="16"/>
  <c r="AF281" i="16"/>
  <c r="AF25" i="16"/>
  <c r="BM265" i="16"/>
  <c r="AG363" i="16"/>
  <c r="BM234" i="16"/>
  <c r="BL41" i="16"/>
  <c r="BL312" i="16"/>
  <c r="BM437" i="16"/>
  <c r="BL221" i="16"/>
  <c r="M224" i="16"/>
  <c r="O224" i="16" s="1"/>
  <c r="M80" i="16"/>
  <c r="O80" i="16" s="1"/>
  <c r="M464" i="16"/>
  <c r="O464" i="16" s="1"/>
  <c r="M121" i="16"/>
  <c r="O121" i="16" s="1"/>
  <c r="M78" i="16"/>
  <c r="O78" i="16" s="1"/>
  <c r="M28" i="16"/>
  <c r="O28" i="16" s="1"/>
  <c r="M495" i="16"/>
  <c r="O495" i="16" s="1"/>
  <c r="M51" i="16"/>
  <c r="O51" i="16" s="1"/>
  <c r="M154" i="16"/>
  <c r="O154" i="16" s="1"/>
  <c r="M70" i="16"/>
  <c r="O70" i="16" s="1"/>
  <c r="M354" i="16"/>
  <c r="O354" i="16" s="1"/>
  <c r="M463" i="16"/>
  <c r="O463" i="16" s="1"/>
  <c r="M413" i="16"/>
  <c r="O413" i="16" s="1"/>
  <c r="M27" i="16"/>
  <c r="O27" i="16" s="1"/>
  <c r="M373" i="16"/>
  <c r="O373" i="16" s="1"/>
  <c r="M127" i="16"/>
  <c r="O127" i="16" s="1"/>
  <c r="M149" i="16"/>
  <c r="O149" i="16" s="1"/>
  <c r="M431" i="16"/>
  <c r="O431" i="16" s="1"/>
  <c r="M439" i="16"/>
  <c r="O439" i="16" s="1"/>
  <c r="BL264" i="16"/>
  <c r="AF443" i="16"/>
  <c r="AG59" i="16"/>
  <c r="BL372" i="16"/>
  <c r="BL296" i="16"/>
  <c r="BL3" i="16"/>
  <c r="BM186" i="16"/>
  <c r="BM66" i="16"/>
  <c r="BL374" i="16"/>
  <c r="BL285" i="16"/>
  <c r="BM225" i="16"/>
  <c r="AG61" i="16"/>
  <c r="BL432" i="16"/>
  <c r="BM256" i="16"/>
  <c r="BM97" i="16"/>
  <c r="BM445" i="16"/>
  <c r="AF94" i="16"/>
  <c r="BM251" i="16"/>
  <c r="BM327" i="16"/>
  <c r="M385" i="16"/>
  <c r="O385" i="16" s="1"/>
  <c r="M516" i="16"/>
  <c r="O516" i="16" s="1"/>
  <c r="M94" i="16"/>
  <c r="O94" i="16" s="1"/>
  <c r="M151" i="16"/>
  <c r="O151" i="16" s="1"/>
  <c r="M386" i="16"/>
  <c r="O386" i="16" s="1"/>
  <c r="M263" i="16"/>
  <c r="O263" i="16" s="1"/>
  <c r="M506" i="16"/>
  <c r="O506" i="16" s="1"/>
  <c r="M489" i="16"/>
  <c r="O489" i="16" s="1"/>
  <c r="M43" i="16"/>
  <c r="O43" i="16" s="1"/>
  <c r="M357" i="16"/>
  <c r="O357" i="16" s="1"/>
  <c r="M68" i="16"/>
  <c r="O68" i="16" s="1"/>
  <c r="M91" i="16"/>
  <c r="O91" i="16" s="1"/>
  <c r="M129" i="16"/>
  <c r="O129" i="16" s="1"/>
  <c r="M72" i="16"/>
  <c r="O72" i="16" s="1"/>
  <c r="M275" i="16"/>
  <c r="O275" i="16" s="1"/>
  <c r="M3" i="16"/>
  <c r="O3" i="16" s="1"/>
  <c r="M185" i="16"/>
  <c r="O185" i="16" s="1"/>
  <c r="M40" i="16"/>
  <c r="O40" i="16" s="1"/>
  <c r="M136" i="16"/>
  <c r="O136" i="16" s="1"/>
  <c r="M473" i="16"/>
  <c r="O473" i="16" s="1"/>
  <c r="AF214" i="16"/>
  <c r="BM338" i="16"/>
  <c r="BL238" i="16"/>
  <c r="BM385" i="16"/>
  <c r="AG305" i="16"/>
  <c r="BM315" i="16"/>
  <c r="AF236" i="16"/>
  <c r="BL171" i="16"/>
  <c r="AF258" i="16"/>
  <c r="AG178" i="16"/>
  <c r="AF481" i="16"/>
  <c r="BM14" i="16"/>
  <c r="BL414" i="16"/>
  <c r="BM485" i="16"/>
  <c r="BM365" i="16"/>
  <c r="AG104" i="16"/>
  <c r="M271" i="16"/>
  <c r="O271" i="16" s="1"/>
  <c r="M515" i="16"/>
  <c r="O515" i="16" s="1"/>
  <c r="M189" i="16"/>
  <c r="O189" i="16" s="1"/>
  <c r="M190" i="16"/>
  <c r="O190" i="16" s="1"/>
  <c r="M344" i="16"/>
  <c r="O344" i="16" s="1"/>
  <c r="M437" i="16"/>
  <c r="O437" i="16" s="1"/>
  <c r="M316" i="16"/>
  <c r="O316" i="16" s="1"/>
  <c r="M41" i="16"/>
  <c r="O41" i="16" s="1"/>
  <c r="M497" i="16"/>
  <c r="O497" i="16" s="1"/>
  <c r="M197" i="16"/>
  <c r="O197" i="16" s="1"/>
  <c r="M522" i="16"/>
  <c r="O522" i="16" s="1"/>
  <c r="M482" i="16"/>
  <c r="O482" i="16" s="1"/>
  <c r="M24" i="16"/>
  <c r="O24" i="16" s="1"/>
  <c r="M387" i="16"/>
  <c r="O387" i="16" s="1"/>
  <c r="M229" i="16"/>
  <c r="O229" i="16" s="1"/>
  <c r="M209" i="16"/>
  <c r="O209" i="16" s="1"/>
  <c r="M369" i="16"/>
  <c r="O369" i="16" s="1"/>
  <c r="M425" i="16"/>
  <c r="O425" i="16" s="1"/>
  <c r="M512" i="16"/>
  <c r="O512" i="16" s="1"/>
  <c r="M478" i="16"/>
  <c r="O478" i="16" s="1"/>
  <c r="BL164" i="16"/>
  <c r="AG138" i="16"/>
  <c r="AF76" i="16"/>
  <c r="AF459" i="16"/>
  <c r="AF396" i="16"/>
  <c r="AF100" i="16"/>
  <c r="AG372" i="16"/>
  <c r="AF447" i="16"/>
  <c r="AG374" i="16"/>
  <c r="BM124" i="16"/>
  <c r="BL336" i="16"/>
  <c r="BM319" i="16"/>
  <c r="BL190" i="16"/>
  <c r="BM407" i="16"/>
  <c r="BL185" i="16"/>
  <c r="BM149" i="16"/>
  <c r="BL404" i="16"/>
  <c r="BM270" i="16"/>
  <c r="BL30" i="16"/>
  <c r="BM161" i="16"/>
  <c r="BM215" i="16"/>
  <c r="BL467" i="16"/>
  <c r="AG304" i="16"/>
  <c r="AF107" i="16"/>
  <c r="AG124" i="16"/>
  <c r="BL310" i="16"/>
  <c r="BL502" i="16"/>
  <c r="AF112" i="16"/>
  <c r="BM220" i="16"/>
  <c r="AF458" i="16"/>
  <c r="BL55" i="16"/>
  <c r="BM240" i="16"/>
  <c r="BL329" i="16"/>
  <c r="AF285" i="16"/>
  <c r="AF200" i="16"/>
  <c r="AF400" i="16"/>
  <c r="BM19" i="16"/>
  <c r="AF334" i="16"/>
  <c r="M132" i="16"/>
  <c r="O132" i="16" s="1"/>
  <c r="M296" i="16"/>
  <c r="O296" i="16" s="1"/>
  <c r="M424" i="16"/>
  <c r="O424" i="16" s="1"/>
  <c r="M184" i="16"/>
  <c r="O184" i="16" s="1"/>
  <c r="M393" i="16"/>
  <c r="O393" i="16" s="1"/>
  <c r="M331" i="16"/>
  <c r="O331" i="16" s="1"/>
  <c r="M226" i="16"/>
  <c r="O226" i="16" s="1"/>
  <c r="M13" i="16"/>
  <c r="O13" i="16" s="1"/>
  <c r="M9" i="16"/>
  <c r="O9" i="16" s="1"/>
  <c r="M513" i="16"/>
  <c r="O513" i="16" s="1"/>
  <c r="M442" i="16"/>
  <c r="O442" i="16" s="1"/>
  <c r="M120" i="16"/>
  <c r="O120" i="16" s="1"/>
  <c r="M493" i="16"/>
  <c r="O493" i="16" s="1"/>
  <c r="M143" i="16"/>
  <c r="O143" i="16" s="1"/>
  <c r="M377" i="16"/>
  <c r="O377" i="16" s="1"/>
  <c r="M207" i="16"/>
  <c r="O207" i="16" s="1"/>
  <c r="M329" i="16"/>
  <c r="O329" i="16" s="1"/>
  <c r="M486" i="16"/>
  <c r="O486" i="16" s="1"/>
  <c r="M56" i="16"/>
  <c r="O56" i="16" s="1"/>
  <c r="BM433" i="16"/>
  <c r="AF255" i="16"/>
  <c r="AG505" i="16"/>
  <c r="BL501" i="16"/>
  <c r="AG57" i="16"/>
  <c r="BM148" i="16"/>
  <c r="BM460" i="16"/>
  <c r="AF475" i="16"/>
  <c r="AF294" i="16"/>
  <c r="AG302" i="16"/>
  <c r="BM523" i="16"/>
  <c r="BL431" i="16"/>
  <c r="AG379" i="16"/>
  <c r="AF88" i="16"/>
  <c r="M144" i="16"/>
  <c r="O144" i="16" s="1"/>
  <c r="M450" i="16"/>
  <c r="O450" i="16" s="1"/>
  <c r="M396" i="16"/>
  <c r="O396" i="16" s="1"/>
  <c r="M198" i="16"/>
  <c r="O198" i="16" s="1"/>
  <c r="M99" i="16"/>
  <c r="O99" i="16" s="1"/>
  <c r="M67" i="16"/>
  <c r="O67" i="16" s="1"/>
  <c r="M21" i="16"/>
  <c r="O21" i="16" s="1"/>
  <c r="M251" i="16"/>
  <c r="O251" i="16" s="1"/>
  <c r="M166" i="16"/>
  <c r="O166" i="16" s="1"/>
  <c r="M259" i="16"/>
  <c r="O259" i="16" s="1"/>
  <c r="M524" i="16"/>
  <c r="O524" i="16" s="1"/>
  <c r="M172" i="16"/>
  <c r="O172" i="16" s="1"/>
  <c r="M6" i="16"/>
  <c r="O6" i="16" s="1"/>
  <c r="M162" i="16"/>
  <c r="O162" i="16" s="1"/>
  <c r="M399" i="16"/>
  <c r="O399" i="16" s="1"/>
  <c r="M402" i="16"/>
  <c r="O402" i="16" s="1"/>
  <c r="M11" i="16"/>
  <c r="O11" i="16" s="1"/>
  <c r="M314" i="16"/>
  <c r="O314" i="16" s="1"/>
  <c r="M74" i="16"/>
  <c r="O74" i="16" s="1"/>
  <c r="BM81" i="16"/>
  <c r="BL314" i="16"/>
  <c r="BM197" i="16"/>
  <c r="AF464" i="16"/>
  <c r="BL122" i="16"/>
  <c r="AF337" i="16"/>
  <c r="AF507" i="16"/>
  <c r="AG11" i="16"/>
  <c r="AG125" i="16"/>
  <c r="BL447" i="16"/>
  <c r="BL126" i="16"/>
  <c r="BM269" i="16"/>
  <c r="AF284" i="16"/>
  <c r="AG190" i="16"/>
  <c r="BM7" i="16"/>
  <c r="BM137" i="16"/>
  <c r="AF85" i="16"/>
  <c r="BM60" i="16"/>
  <c r="AG153" i="16"/>
  <c r="BL82" i="16"/>
  <c r="M310" i="16"/>
  <c r="O310" i="16" s="1"/>
  <c r="N310" i="16" s="1"/>
  <c r="R310" i="16" s="1"/>
  <c r="S310" i="16" s="1"/>
  <c r="E310" i="16" s="1"/>
  <c r="M485" i="16"/>
  <c r="O485" i="16" s="1"/>
  <c r="M231" i="16"/>
  <c r="O231" i="16" s="1"/>
  <c r="M435" i="16"/>
  <c r="O435" i="16" s="1"/>
  <c r="M115" i="16"/>
  <c r="O115" i="16" s="1"/>
  <c r="M188" i="16"/>
  <c r="O188" i="16" s="1"/>
  <c r="M491" i="16"/>
  <c r="O491" i="16" s="1"/>
  <c r="M60" i="16"/>
  <c r="O60" i="16" s="1"/>
  <c r="M324" i="16"/>
  <c r="O324" i="16" s="1"/>
  <c r="M53" i="16"/>
  <c r="O53" i="16" s="1"/>
  <c r="M8" i="16"/>
  <c r="O8" i="16" s="1"/>
  <c r="M212" i="16"/>
  <c r="O212" i="16" s="1"/>
  <c r="M441" i="16"/>
  <c r="O441" i="16" s="1"/>
  <c r="M130" i="16"/>
  <c r="O130" i="16" s="1"/>
  <c r="M233" i="16"/>
  <c r="O233" i="16" s="1"/>
  <c r="M250" i="16"/>
  <c r="O250" i="16" s="1"/>
  <c r="M461" i="16"/>
  <c r="O461" i="16" s="1"/>
  <c r="M365" i="16"/>
  <c r="O365" i="16" s="1"/>
  <c r="M170" i="16"/>
  <c r="O170" i="16" s="1"/>
  <c r="AG34" i="16"/>
  <c r="AG451" i="16"/>
  <c r="BM111" i="16"/>
  <c r="AG332" i="16"/>
  <c r="BM482" i="16"/>
  <c r="BL141" i="16"/>
  <c r="BM392" i="16"/>
  <c r="AF44" i="16"/>
  <c r="BM423" i="16"/>
  <c r="BL473" i="16"/>
  <c r="BM473" i="16"/>
  <c r="BL449" i="16"/>
  <c r="BM449" i="16"/>
  <c r="BM428" i="16"/>
  <c r="BL428" i="16"/>
  <c r="AG494" i="16"/>
  <c r="AF494" i="16"/>
  <c r="BL424" i="16"/>
  <c r="BM424" i="16"/>
  <c r="AG286" i="16"/>
  <c r="AF286" i="16"/>
  <c r="BL28" i="16"/>
  <c r="BM50" i="16"/>
  <c r="BL172" i="16"/>
  <c r="BL435" i="16"/>
  <c r="BL403" i="16"/>
  <c r="AG150" i="16"/>
  <c r="BM442" i="16"/>
  <c r="AF388" i="16"/>
  <c r="AG245" i="16"/>
  <c r="AF120" i="16"/>
  <c r="BL169" i="16"/>
  <c r="AG317" i="16"/>
  <c r="AG167" i="16"/>
  <c r="AF193" i="16"/>
  <c r="BL292" i="16"/>
  <c r="BL114" i="16"/>
  <c r="BL157" i="16"/>
  <c r="AF161" i="16"/>
  <c r="BM243" i="16"/>
  <c r="AF220" i="16"/>
  <c r="AF421" i="16"/>
  <c r="BL278" i="16"/>
  <c r="BM278" i="16"/>
  <c r="BL233" i="16"/>
  <c r="BL371" i="16"/>
  <c r="BL96" i="16"/>
  <c r="AF442" i="16"/>
  <c r="BM10" i="16"/>
  <c r="AF223" i="16"/>
  <c r="BL248" i="16"/>
  <c r="AF278" i="16"/>
  <c r="BL59" i="16"/>
  <c r="BM132" i="16"/>
  <c r="BM113" i="16"/>
  <c r="BL390" i="16"/>
  <c r="AG242" i="16"/>
  <c r="AF242" i="16"/>
  <c r="BL492" i="16"/>
  <c r="BM492" i="16"/>
  <c r="BL250" i="16"/>
  <c r="AF152" i="16"/>
  <c r="AF10" i="16"/>
  <c r="BL203" i="16"/>
  <c r="AG381" i="16"/>
  <c r="BM362" i="16"/>
  <c r="AG210" i="16"/>
  <c r="AF308" i="16"/>
  <c r="BM43" i="16"/>
  <c r="AG82" i="16"/>
  <c r="BM346" i="16"/>
  <c r="AG501" i="16"/>
  <c r="BM333" i="16"/>
  <c r="BM196" i="16"/>
  <c r="BL402" i="16"/>
  <c r="AF98" i="16"/>
  <c r="BL321" i="16"/>
  <c r="BL504" i="16"/>
  <c r="AF96" i="16"/>
  <c r="AF144" i="16"/>
  <c r="BL91" i="16"/>
  <c r="AF510" i="16"/>
  <c r="BM322" i="16"/>
  <c r="AG405" i="16"/>
  <c r="AF123" i="16"/>
  <c r="BL419" i="16"/>
  <c r="AG23" i="16"/>
  <c r="BM217" i="16"/>
  <c r="BM488" i="16"/>
  <c r="BL488" i="16"/>
  <c r="BL134" i="16"/>
  <c r="AF477" i="16"/>
  <c r="BM461" i="16"/>
  <c r="AG457" i="16"/>
  <c r="AG108" i="16"/>
  <c r="AF108" i="16"/>
  <c r="AF273" i="16"/>
  <c r="BM245" i="16"/>
  <c r="BM65" i="16"/>
  <c r="BL65" i="16"/>
  <c r="BM434" i="16"/>
  <c r="AG338" i="16"/>
  <c r="BL121" i="16"/>
  <c r="AF509" i="16"/>
  <c r="AG206" i="16"/>
  <c r="AF389" i="16"/>
  <c r="BL271" i="16"/>
  <c r="BM271" i="16"/>
  <c r="BM117" i="16"/>
  <c r="AG444" i="16"/>
  <c r="AF444" i="16"/>
  <c r="AG6" i="16"/>
  <c r="BL474" i="16"/>
  <c r="BL498" i="16"/>
  <c r="BL23" i="16"/>
  <c r="BL110" i="16"/>
  <c r="BM61" i="16"/>
  <c r="AG7" i="16"/>
  <c r="AG370" i="16"/>
  <c r="AG520" i="16"/>
  <c r="BM380" i="16"/>
  <c r="BL357" i="16"/>
  <c r="BL38" i="16"/>
  <c r="BM180" i="16"/>
  <c r="BL230" i="16"/>
  <c r="AF318" i="16"/>
  <c r="AG264" i="16"/>
  <c r="AG48" i="16"/>
  <c r="AG416" i="16"/>
  <c r="AG373" i="16"/>
  <c r="AF347" i="16"/>
  <c r="AG511" i="16"/>
  <c r="AG45" i="16"/>
  <c r="BL517" i="16"/>
  <c r="BM517" i="16"/>
  <c r="BM26" i="16"/>
  <c r="BL26" i="16"/>
  <c r="BL500" i="16"/>
  <c r="BL306" i="16"/>
  <c r="BM516" i="16"/>
  <c r="AF160" i="16"/>
  <c r="BM244" i="16"/>
  <c r="BL325" i="16"/>
  <c r="AF380" i="16"/>
  <c r="BL376" i="16"/>
  <c r="BM84" i="16"/>
  <c r="AG256" i="16"/>
  <c r="BM429" i="16"/>
  <c r="AG500" i="16"/>
  <c r="AF63" i="16"/>
  <c r="AF115" i="16"/>
  <c r="AG198" i="16"/>
  <c r="AG503" i="16"/>
  <c r="AG254" i="16"/>
  <c r="BL85" i="16"/>
  <c r="BM146" i="16"/>
  <c r="AG58" i="16"/>
  <c r="AF18" i="16"/>
  <c r="AG268" i="16"/>
  <c r="AG524" i="16"/>
  <c r="AF151" i="16"/>
  <c r="BM204" i="16"/>
  <c r="AF219" i="16"/>
  <c r="AG479" i="16"/>
  <c r="AG79" i="16"/>
  <c r="BL175" i="16"/>
  <c r="AF2" i="16"/>
  <c r="AF26" i="16"/>
  <c r="BM388" i="16"/>
  <c r="BL163" i="16"/>
  <c r="BM138" i="16"/>
  <c r="BM90" i="16"/>
  <c r="AF289" i="16"/>
  <c r="AF128" i="16"/>
  <c r="BL260" i="16"/>
  <c r="BL347" i="16"/>
  <c r="BL307" i="16"/>
  <c r="BM508" i="16"/>
  <c r="AG75" i="16"/>
  <c r="BM35" i="16"/>
  <c r="BL210" i="16"/>
  <c r="AG480" i="16"/>
  <c r="AF376" i="16"/>
  <c r="BL127" i="16"/>
  <c r="BL422" i="16"/>
  <c r="M163" i="16"/>
  <c r="O163" i="16" s="1"/>
  <c r="M48" i="16"/>
  <c r="O48" i="16" s="1"/>
  <c r="BM216" i="16"/>
  <c r="BM399" i="16"/>
  <c r="AG164" i="16"/>
  <c r="BL181" i="16"/>
  <c r="BL162" i="16"/>
  <c r="BL57" i="16"/>
  <c r="BL487" i="16"/>
  <c r="BM191" i="16"/>
  <c r="BL93" i="16"/>
  <c r="BM375" i="16"/>
  <c r="AG409" i="16"/>
  <c r="BM247" i="16"/>
  <c r="BM344" i="16"/>
  <c r="BL208" i="16"/>
  <c r="AF212" i="16"/>
  <c r="BM378" i="16"/>
  <c r="AG235" i="16"/>
  <c r="BM115" i="16"/>
  <c r="AG399" i="16"/>
  <c r="BL348" i="16"/>
  <c r="BM452" i="16"/>
  <c r="BL451" i="16"/>
  <c r="BM495" i="16"/>
  <c r="BM142" i="16"/>
  <c r="BM313" i="16"/>
  <c r="BL9" i="16"/>
  <c r="M253" i="16"/>
  <c r="O253" i="16" s="1"/>
  <c r="M401" i="16"/>
  <c r="O401" i="16" s="1"/>
  <c r="M150" i="16"/>
  <c r="O150" i="16" s="1"/>
  <c r="M443" i="16"/>
  <c r="O443" i="16" s="1"/>
  <c r="M453" i="16"/>
  <c r="O453" i="16" s="1"/>
  <c r="BL209" i="16"/>
  <c r="BM288" i="16"/>
  <c r="BM252" i="16"/>
  <c r="AG292" i="16"/>
  <c r="BL384" i="16"/>
  <c r="BL484" i="16"/>
  <c r="AF91" i="16"/>
  <c r="AG341" i="16"/>
  <c r="BM377" i="16"/>
  <c r="BM361" i="16"/>
  <c r="AG14" i="16"/>
  <c r="BL505" i="16"/>
  <c r="BL453" i="16"/>
  <c r="BM151" i="16"/>
  <c r="BM518" i="16"/>
  <c r="BL446" i="16"/>
  <c r="AF270" i="16"/>
  <c r="AG22" i="16"/>
  <c r="AF176" i="16"/>
  <c r="BM497" i="16"/>
  <c r="BM463" i="16"/>
  <c r="AG145" i="16"/>
  <c r="BM311" i="16"/>
  <c r="BL395" i="16"/>
  <c r="BM242" i="16"/>
  <c r="AF311" i="16"/>
  <c r="BM524" i="16"/>
  <c r="BM69" i="16"/>
  <c r="BM80" i="16"/>
  <c r="BM303" i="16"/>
  <c r="BM166" i="16"/>
  <c r="M110" i="16"/>
  <c r="O110" i="16" s="1"/>
  <c r="M32" i="16"/>
  <c r="O32" i="16" s="1"/>
  <c r="L32" i="16" s="1"/>
  <c r="M409" i="16"/>
  <c r="O409" i="16" s="1"/>
  <c r="M52" i="16"/>
  <c r="O52" i="16" s="1"/>
  <c r="M358" i="16"/>
  <c r="O358" i="16" s="1"/>
  <c r="N358" i="16" s="1"/>
  <c r="R358" i="16" s="1"/>
  <c r="S358" i="16" s="1"/>
  <c r="E358" i="16" s="1"/>
  <c r="M273" i="16"/>
  <c r="O273" i="16" s="1"/>
  <c r="M55" i="16"/>
  <c r="O55" i="16" s="1"/>
  <c r="M332" i="16"/>
  <c r="O332" i="16" s="1"/>
  <c r="M86" i="16"/>
  <c r="O86" i="16" s="1"/>
  <c r="M114" i="16"/>
  <c r="O114" i="16" s="1"/>
  <c r="M59" i="16"/>
  <c r="O59" i="16" s="1"/>
  <c r="N59" i="16" s="1"/>
  <c r="R59" i="16" s="1"/>
  <c r="S59" i="16" s="1"/>
  <c r="E59" i="16" s="1"/>
  <c r="M514" i="16"/>
  <c r="O514" i="16" s="1"/>
  <c r="M405" i="16"/>
  <c r="O405" i="16" s="1"/>
  <c r="M25" i="16"/>
  <c r="O25" i="16" s="1"/>
  <c r="L25" i="16" s="1"/>
  <c r="M476" i="16"/>
  <c r="O476" i="16" s="1"/>
  <c r="M221" i="16"/>
  <c r="O221" i="16" s="1"/>
  <c r="M280" i="16"/>
  <c r="O280" i="16" s="1"/>
  <c r="K280" i="16" s="1"/>
  <c r="M268" i="16"/>
  <c r="O268" i="16" s="1"/>
  <c r="M225" i="16"/>
  <c r="O225" i="16" s="1"/>
  <c r="M283" i="16"/>
  <c r="O283" i="16" s="1"/>
  <c r="N283" i="16" s="1"/>
  <c r="R283" i="16" s="1"/>
  <c r="S283" i="16" s="1"/>
  <c r="E283" i="16" s="1"/>
  <c r="M44" i="16"/>
  <c r="O44" i="16" s="1"/>
  <c r="M328" i="16"/>
  <c r="O328" i="16" s="1"/>
  <c r="M447" i="16"/>
  <c r="O447" i="16" s="1"/>
  <c r="K447" i="16" s="1"/>
  <c r="BM409" i="16"/>
  <c r="AG230" i="16"/>
  <c r="AF111" i="16"/>
  <c r="BL95" i="16"/>
  <c r="BM317" i="16"/>
  <c r="AG149" i="16"/>
  <c r="AF502" i="16"/>
  <c r="AF455" i="16"/>
  <c r="AG428" i="16"/>
  <c r="AG466" i="16"/>
  <c r="AF427" i="16"/>
  <c r="AF196" i="16"/>
  <c r="BM450" i="16"/>
  <c r="BL512" i="16"/>
  <c r="BM512" i="16"/>
  <c r="BL519" i="16"/>
  <c r="BM519" i="16"/>
  <c r="AG398" i="16"/>
  <c r="AF398" i="16"/>
  <c r="AG12" i="16"/>
  <c r="AF12" i="16"/>
  <c r="BM416" i="16"/>
  <c r="BL416" i="16"/>
  <c r="AG195" i="16"/>
  <c r="AF195" i="16"/>
  <c r="BL273" i="16"/>
  <c r="BM273" i="16"/>
  <c r="AG146" i="16"/>
  <c r="AF146" i="16"/>
  <c r="BM494" i="16"/>
  <c r="BL494" i="16"/>
  <c r="BM509" i="16"/>
  <c r="BL509" i="16"/>
  <c r="BL73" i="16"/>
  <c r="BM73" i="16"/>
  <c r="BM457" i="16"/>
  <c r="BL457" i="16"/>
  <c r="BL342" i="16"/>
  <c r="BM342" i="16"/>
  <c r="BL103" i="16"/>
  <c r="BM103" i="16"/>
  <c r="BL369" i="16"/>
  <c r="BM369" i="16"/>
  <c r="AF430" i="16"/>
  <c r="AG430" i="16"/>
  <c r="BM194" i="16"/>
  <c r="BL194" i="16"/>
  <c r="AG233" i="16"/>
  <c r="AF233" i="16"/>
  <c r="BM128" i="16"/>
  <c r="BL128" i="16"/>
  <c r="BM255" i="16"/>
  <c r="BL255" i="16"/>
  <c r="AF211" i="16"/>
  <c r="AG211" i="16"/>
  <c r="AG122" i="16"/>
  <c r="AF122" i="16"/>
  <c r="AF71" i="16"/>
  <c r="AG71" i="16"/>
  <c r="AF126" i="16"/>
  <c r="AG126" i="16"/>
  <c r="BL33" i="16"/>
  <c r="BM33" i="16"/>
  <c r="AF413" i="16"/>
  <c r="AG413" i="16"/>
  <c r="BL253" i="16"/>
  <c r="BM253" i="16"/>
  <c r="BL476" i="16"/>
  <c r="BM476" i="16"/>
  <c r="BL258" i="16"/>
  <c r="BM258" i="16"/>
  <c r="AF35" i="16"/>
  <c r="AG35" i="16"/>
  <c r="AG423" i="16"/>
  <c r="AF423" i="16"/>
  <c r="BL17" i="16"/>
  <c r="BM17" i="16"/>
  <c r="AF43" i="16"/>
  <c r="AG43" i="16"/>
  <c r="AG89" i="16"/>
  <c r="AF89" i="16"/>
  <c r="BM360" i="16"/>
  <c r="BL360" i="16"/>
  <c r="AG49" i="16"/>
  <c r="AF49" i="16"/>
  <c r="BL45" i="16"/>
  <c r="BM45" i="16"/>
  <c r="BL503" i="16"/>
  <c r="BM503" i="16"/>
  <c r="BM284" i="16"/>
  <c r="BL284" i="16"/>
  <c r="AG460" i="16"/>
  <c r="AF460" i="16"/>
  <c r="BL214" i="16"/>
  <c r="BM214" i="16"/>
  <c r="AF448" i="16"/>
  <c r="AG448" i="16"/>
  <c r="AG56" i="16"/>
  <c r="AF56" i="16"/>
  <c r="BM56" i="16"/>
  <c r="BL56" i="16"/>
  <c r="BM510" i="16"/>
  <c r="BL510" i="16"/>
  <c r="AG335" i="16"/>
  <c r="AF335" i="16"/>
  <c r="AF262" i="16"/>
  <c r="AG262" i="16"/>
  <c r="BL155" i="16"/>
  <c r="BM155" i="16"/>
  <c r="BL12" i="16"/>
  <c r="BM12" i="16"/>
  <c r="BM212" i="16"/>
  <c r="BL212" i="16"/>
  <c r="AF47" i="16"/>
  <c r="AG47" i="16"/>
  <c r="AG54" i="16"/>
  <c r="AF54" i="16"/>
  <c r="BM183" i="16"/>
  <c r="BL183" i="16"/>
  <c r="AG474" i="16"/>
  <c r="AF474" i="16"/>
  <c r="BM145" i="16"/>
  <c r="BL145" i="16"/>
  <c r="AG21" i="16"/>
  <c r="AF21" i="16"/>
  <c r="BM282" i="16"/>
  <c r="BL282" i="16"/>
  <c r="BL462" i="16"/>
  <c r="BM462" i="16"/>
  <c r="BM318" i="16"/>
  <c r="BL318" i="16"/>
  <c r="BL174" i="16"/>
  <c r="BM174" i="16"/>
  <c r="AD3" i="16"/>
  <c r="AH3" i="16" s="1"/>
  <c r="AI3" i="16" s="1"/>
  <c r="AF3" i="16" s="1"/>
  <c r="AB3" i="16"/>
  <c r="AA3" i="16"/>
  <c r="AD343" i="16"/>
  <c r="AH343" i="16" s="1"/>
  <c r="AI343" i="16" s="1"/>
  <c r="AF343" i="16" s="1"/>
  <c r="AB343" i="16"/>
  <c r="AA343" i="16"/>
  <c r="AD350" i="16"/>
  <c r="AH350" i="16" s="1"/>
  <c r="AI350" i="16" s="1"/>
  <c r="AF350" i="16" s="1"/>
  <c r="AA350" i="16"/>
  <c r="AB350" i="16"/>
  <c r="AD490" i="16"/>
  <c r="AH490" i="16" s="1"/>
  <c r="AI490" i="16" s="1"/>
  <c r="AB490" i="16"/>
  <c r="AA490" i="16"/>
  <c r="AD356" i="16"/>
  <c r="AH356" i="16" s="1"/>
  <c r="AI356" i="16" s="1"/>
  <c r="AF356" i="16" s="1"/>
  <c r="AA356" i="16"/>
  <c r="AB356" i="16"/>
  <c r="AD489" i="16"/>
  <c r="AH489" i="16" s="1"/>
  <c r="AI489" i="16" s="1"/>
  <c r="AB489" i="16"/>
  <c r="AA489" i="16"/>
  <c r="AD366" i="16"/>
  <c r="AH366" i="16" s="1"/>
  <c r="AI366" i="16" s="1"/>
  <c r="AF366" i="16" s="1"/>
  <c r="AA366" i="16"/>
  <c r="AB366" i="16"/>
  <c r="AD109" i="16"/>
  <c r="AH109" i="16" s="1"/>
  <c r="AI109" i="16" s="1"/>
  <c r="AF109" i="16" s="1"/>
  <c r="AA109" i="16"/>
  <c r="AB109" i="16"/>
  <c r="AD420" i="16"/>
  <c r="AH420" i="16" s="1"/>
  <c r="AI420" i="16" s="1"/>
  <c r="AG420" i="16" s="1"/>
  <c r="AA420" i="16"/>
  <c r="AB420" i="16"/>
  <c r="AB434" i="16"/>
  <c r="AD434" i="16"/>
  <c r="AH434" i="16" s="1"/>
  <c r="AI434" i="16" s="1"/>
  <c r="AG434" i="16" s="1"/>
  <c r="AA434" i="16"/>
  <c r="N385" i="16"/>
  <c r="R385" i="16" s="1"/>
  <c r="S385" i="16" s="1"/>
  <c r="E385" i="16" s="1"/>
  <c r="L385" i="16"/>
  <c r="K385" i="16"/>
  <c r="N132" i="16"/>
  <c r="R132" i="16" s="1"/>
  <c r="S132" i="16" s="1"/>
  <c r="K132" i="16"/>
  <c r="L132" i="16"/>
  <c r="L310" i="16"/>
  <c r="K310" i="16"/>
  <c r="N516" i="16"/>
  <c r="R516" i="16" s="1"/>
  <c r="S516" i="16" s="1"/>
  <c r="E516" i="16" s="1"/>
  <c r="L516" i="16"/>
  <c r="K516" i="16"/>
  <c r="K485" i="16"/>
  <c r="N485" i="16"/>
  <c r="R485" i="16" s="1"/>
  <c r="S485" i="16" s="1"/>
  <c r="E485" i="16" s="1"/>
  <c r="L485" i="16"/>
  <c r="N94" i="16"/>
  <c r="R94" i="16" s="1"/>
  <c r="S94" i="16" s="1"/>
  <c r="E94" i="16" s="1"/>
  <c r="K94" i="16"/>
  <c r="L94" i="16"/>
  <c r="N291" i="16"/>
  <c r="R291" i="16" s="1"/>
  <c r="S291" i="16" s="1"/>
  <c r="E291" i="16" s="1"/>
  <c r="K291" i="16"/>
  <c r="L291" i="16"/>
  <c r="N231" i="16"/>
  <c r="R231" i="16" s="1"/>
  <c r="S231" i="16" s="1"/>
  <c r="E231" i="16" s="1"/>
  <c r="L231" i="16"/>
  <c r="K231" i="16"/>
  <c r="N151" i="16"/>
  <c r="R151" i="16" s="1"/>
  <c r="S151" i="16" s="1"/>
  <c r="E151" i="16" s="1"/>
  <c r="K151" i="16"/>
  <c r="L151" i="16"/>
  <c r="K368" i="16"/>
  <c r="N368" i="16"/>
  <c r="R368" i="16" s="1"/>
  <c r="S368" i="16" s="1"/>
  <c r="E368" i="16" s="1"/>
  <c r="L368" i="16"/>
  <c r="N435" i="16"/>
  <c r="R435" i="16" s="1"/>
  <c r="S435" i="16" s="1"/>
  <c r="E435" i="16" s="1"/>
  <c r="L435" i="16"/>
  <c r="K435" i="16"/>
  <c r="N418" i="16"/>
  <c r="R418" i="16" s="1"/>
  <c r="S418" i="16" s="1"/>
  <c r="K418" i="16"/>
  <c r="L418" i="16"/>
  <c r="N115" i="16"/>
  <c r="R115" i="16" s="1"/>
  <c r="S115" i="16" s="1"/>
  <c r="E115" i="16" s="1"/>
  <c r="K115" i="16"/>
  <c r="L115" i="16"/>
  <c r="N78" i="16"/>
  <c r="R78" i="16" s="1"/>
  <c r="S78" i="16" s="1"/>
  <c r="K78" i="16"/>
  <c r="L78" i="16"/>
  <c r="K501" i="16"/>
  <c r="N501" i="16"/>
  <c r="R501" i="16" s="1"/>
  <c r="S501" i="16" s="1"/>
  <c r="E501" i="16" s="1"/>
  <c r="L501" i="16"/>
  <c r="N188" i="16"/>
  <c r="R188" i="16" s="1"/>
  <c r="S188" i="16" s="1"/>
  <c r="E188" i="16" s="1"/>
  <c r="L188" i="16"/>
  <c r="K188" i="16"/>
  <c r="N28" i="16"/>
  <c r="R28" i="16" s="1"/>
  <c r="S28" i="16" s="1"/>
  <c r="E28" i="16" s="1"/>
  <c r="K28" i="16"/>
  <c r="L28" i="16"/>
  <c r="N319" i="16"/>
  <c r="R319" i="16" s="1"/>
  <c r="S319" i="16" s="1"/>
  <c r="E319" i="16" s="1"/>
  <c r="L319" i="16"/>
  <c r="K319" i="16"/>
  <c r="N332" i="16"/>
  <c r="R332" i="16" s="1"/>
  <c r="S332" i="16" s="1"/>
  <c r="E332" i="16" s="1"/>
  <c r="K332" i="16"/>
  <c r="L332" i="16"/>
  <c r="L495" i="16"/>
  <c r="N495" i="16"/>
  <c r="R495" i="16" s="1"/>
  <c r="S495" i="16" s="1"/>
  <c r="E495" i="16" s="1"/>
  <c r="K495" i="16"/>
  <c r="N217" i="16"/>
  <c r="R217" i="16" s="1"/>
  <c r="S217" i="16" s="1"/>
  <c r="E217" i="16" s="1"/>
  <c r="K217" i="16"/>
  <c r="L217" i="16"/>
  <c r="N251" i="16"/>
  <c r="R251" i="16" s="1"/>
  <c r="S251" i="16" s="1"/>
  <c r="E251" i="16" s="1"/>
  <c r="K251" i="16"/>
  <c r="L251" i="16"/>
  <c r="N51" i="16"/>
  <c r="R51" i="16" s="1"/>
  <c r="S51" i="16" s="1"/>
  <c r="E51" i="16" s="1"/>
  <c r="L51" i="16"/>
  <c r="K51" i="16"/>
  <c r="N292" i="16"/>
  <c r="R292" i="16" s="1"/>
  <c r="S292" i="16" s="1"/>
  <c r="E292" i="16" s="1"/>
  <c r="L292" i="16"/>
  <c r="K292" i="16"/>
  <c r="N166" i="16"/>
  <c r="R166" i="16" s="1"/>
  <c r="S166" i="16" s="1"/>
  <c r="E166" i="16" s="1"/>
  <c r="K166" i="16"/>
  <c r="L166" i="16"/>
  <c r="N154" i="16"/>
  <c r="R154" i="16" s="1"/>
  <c r="S154" i="16" s="1"/>
  <c r="E154" i="16" s="1"/>
  <c r="L154" i="16"/>
  <c r="K154" i="16"/>
  <c r="N259" i="16"/>
  <c r="R259" i="16" s="1"/>
  <c r="S259" i="16" s="1"/>
  <c r="E259" i="16" s="1"/>
  <c r="K259" i="16"/>
  <c r="L259" i="16"/>
  <c r="N70" i="16"/>
  <c r="R70" i="16" s="1"/>
  <c r="S70" i="16" s="1"/>
  <c r="E70" i="16" s="1"/>
  <c r="L70" i="16"/>
  <c r="K70" i="16"/>
  <c r="N522" i="16"/>
  <c r="R522" i="16" s="1"/>
  <c r="S522" i="16" s="1"/>
  <c r="E522" i="16" s="1"/>
  <c r="K522" i="16"/>
  <c r="L522" i="16"/>
  <c r="K524" i="16"/>
  <c r="N524" i="16"/>
  <c r="R524" i="16" s="1"/>
  <c r="S524" i="16" s="1"/>
  <c r="E524" i="16" s="1"/>
  <c r="L524" i="16"/>
  <c r="N354" i="16"/>
  <c r="R354" i="16" s="1"/>
  <c r="S354" i="16" s="1"/>
  <c r="K354" i="16"/>
  <c r="L354" i="16"/>
  <c r="N482" i="16"/>
  <c r="R482" i="16" s="1"/>
  <c r="S482" i="16" s="1"/>
  <c r="E482" i="16" s="1"/>
  <c r="K482" i="16"/>
  <c r="L482" i="16"/>
  <c r="N172" i="16"/>
  <c r="R172" i="16" s="1"/>
  <c r="S172" i="16" s="1"/>
  <c r="K172" i="16"/>
  <c r="L172" i="16"/>
  <c r="N25" i="16"/>
  <c r="R25" i="16" s="1"/>
  <c r="S25" i="16" s="1"/>
  <c r="E25" i="16" s="1"/>
  <c r="K25" i="16"/>
  <c r="K24" i="16"/>
  <c r="N24" i="16"/>
  <c r="R24" i="16" s="1"/>
  <c r="S24" i="16" s="1"/>
  <c r="E24" i="16" s="1"/>
  <c r="L24" i="16"/>
  <c r="N6" i="16"/>
  <c r="R6" i="16" s="1"/>
  <c r="S6" i="16" s="1"/>
  <c r="E6" i="16" s="1"/>
  <c r="L6" i="16"/>
  <c r="K6" i="16"/>
  <c r="N137" i="16"/>
  <c r="R137" i="16" s="1"/>
  <c r="S137" i="16" s="1"/>
  <c r="E137" i="16" s="1"/>
  <c r="L137" i="16"/>
  <c r="K137" i="16"/>
  <c r="N387" i="16"/>
  <c r="R387" i="16" s="1"/>
  <c r="S387" i="16" s="1"/>
  <c r="E387" i="16" s="1"/>
  <c r="L387" i="16"/>
  <c r="K387" i="16"/>
  <c r="N162" i="16"/>
  <c r="R162" i="16" s="1"/>
  <c r="S162" i="16" s="1"/>
  <c r="E162" i="16" s="1"/>
  <c r="K162" i="16"/>
  <c r="L162" i="16"/>
  <c r="N309" i="16"/>
  <c r="R309" i="16" s="1"/>
  <c r="S309" i="16" s="1"/>
  <c r="E309" i="16" s="1"/>
  <c r="K309" i="16"/>
  <c r="L309" i="16"/>
  <c r="N229" i="16"/>
  <c r="R229" i="16" s="1"/>
  <c r="S229" i="16" s="1"/>
  <c r="K229" i="16"/>
  <c r="L229" i="16"/>
  <c r="N280" i="16"/>
  <c r="R280" i="16" s="1"/>
  <c r="S280" i="16" s="1"/>
  <c r="E280" i="16" s="1"/>
  <c r="N297" i="16"/>
  <c r="R297" i="16" s="1"/>
  <c r="S297" i="16" s="1"/>
  <c r="E297" i="16" s="1"/>
  <c r="L297" i="16"/>
  <c r="K297" i="16"/>
  <c r="N209" i="16"/>
  <c r="R209" i="16" s="1"/>
  <c r="S209" i="16" s="1"/>
  <c r="E209" i="16" s="1"/>
  <c r="L209" i="16"/>
  <c r="K209" i="16"/>
  <c r="N207" i="16"/>
  <c r="R207" i="16" s="1"/>
  <c r="S207" i="16" s="1"/>
  <c r="E207" i="16" s="1"/>
  <c r="K207" i="16"/>
  <c r="L207" i="16"/>
  <c r="K374" i="16"/>
  <c r="N374" i="16"/>
  <c r="R374" i="16" s="1"/>
  <c r="S374" i="16" s="1"/>
  <c r="E374" i="16" s="1"/>
  <c r="L374" i="16"/>
  <c r="N185" i="16"/>
  <c r="R185" i="16" s="1"/>
  <c r="S185" i="16" s="1"/>
  <c r="E185" i="16" s="1"/>
  <c r="K185" i="16"/>
  <c r="L185" i="16"/>
  <c r="N455" i="16"/>
  <c r="R455" i="16" s="1"/>
  <c r="S455" i="16" s="1"/>
  <c r="E455" i="16" s="1"/>
  <c r="L455" i="16"/>
  <c r="K455" i="16"/>
  <c r="N401" i="16"/>
  <c r="R401" i="16" s="1"/>
  <c r="S401" i="16" s="1"/>
  <c r="E401" i="16" s="1"/>
  <c r="L401" i="16"/>
  <c r="K401" i="16"/>
  <c r="L283" i="16"/>
  <c r="K283" i="16"/>
  <c r="L425" i="16"/>
  <c r="N425" i="16"/>
  <c r="R425" i="16" s="1"/>
  <c r="S425" i="16" s="1"/>
  <c r="E425" i="16" s="1"/>
  <c r="K425" i="16"/>
  <c r="K486" i="16"/>
  <c r="N486" i="16"/>
  <c r="R486" i="16" s="1"/>
  <c r="S486" i="16" s="1"/>
  <c r="E486" i="16" s="1"/>
  <c r="L486" i="16"/>
  <c r="L365" i="16"/>
  <c r="K365" i="16"/>
  <c r="N365" i="16"/>
  <c r="R365" i="16" s="1"/>
  <c r="S365" i="16" s="1"/>
  <c r="E365" i="16" s="1"/>
  <c r="K136" i="16"/>
  <c r="L136" i="16"/>
  <c r="N136" i="16"/>
  <c r="R136" i="16" s="1"/>
  <c r="S136" i="16" s="1"/>
  <c r="E136" i="16" s="1"/>
  <c r="K269" i="16"/>
  <c r="N269" i="16"/>
  <c r="R269" i="16" s="1"/>
  <c r="S269" i="16" s="1"/>
  <c r="E269" i="16" s="1"/>
  <c r="L269" i="16"/>
  <c r="L74" i="16"/>
  <c r="N74" i="16"/>
  <c r="R74" i="16" s="1"/>
  <c r="S74" i="16" s="1"/>
  <c r="E74" i="16" s="1"/>
  <c r="K74" i="16"/>
  <c r="L170" i="16"/>
  <c r="N170" i="16"/>
  <c r="R170" i="16" s="1"/>
  <c r="S170" i="16" s="1"/>
  <c r="E170" i="16" s="1"/>
  <c r="K170" i="16"/>
  <c r="K376" i="16"/>
  <c r="L376" i="16"/>
  <c r="N376" i="16"/>
  <c r="R376" i="16" s="1"/>
  <c r="S376" i="16" s="1"/>
  <c r="E376" i="16" s="1"/>
  <c r="N447" i="16"/>
  <c r="R447" i="16" s="1"/>
  <c r="S447" i="16" s="1"/>
  <c r="E447" i="16" s="1"/>
  <c r="K473" i="16"/>
  <c r="L473" i="16"/>
  <c r="N473" i="16"/>
  <c r="R473" i="16" s="1"/>
  <c r="S473" i="16" s="1"/>
  <c r="E473" i="16" s="1"/>
  <c r="L478" i="16"/>
  <c r="N478" i="16"/>
  <c r="R478" i="16" s="1"/>
  <c r="S478" i="16" s="1"/>
  <c r="E478" i="16" s="1"/>
  <c r="K478" i="16"/>
  <c r="L48" i="16"/>
  <c r="N48" i="16"/>
  <c r="R48" i="16" s="1"/>
  <c r="S48" i="16" s="1"/>
  <c r="E48" i="16" s="1"/>
  <c r="K48" i="16"/>
  <c r="AD169" i="16"/>
  <c r="AH169" i="16" s="1"/>
  <c r="AI169" i="16" s="1"/>
  <c r="AG169" i="16" s="1"/>
  <c r="AA169" i="16"/>
  <c r="AB169" i="16"/>
  <c r="AB194" i="16"/>
  <c r="AD194" i="16"/>
  <c r="AH194" i="16" s="1"/>
  <c r="AI194" i="16" s="1"/>
  <c r="AF194" i="16" s="1"/>
  <c r="AA194" i="16"/>
  <c r="AD326" i="16"/>
  <c r="AH326" i="16" s="1"/>
  <c r="AI326" i="16" s="1"/>
  <c r="AF326" i="16" s="1"/>
  <c r="AB326" i="16"/>
  <c r="AA326" i="16"/>
  <c r="AD102" i="16"/>
  <c r="AH102" i="16" s="1"/>
  <c r="AI102" i="16" s="1"/>
  <c r="AF102" i="16" s="1"/>
  <c r="AA102" i="16"/>
  <c r="AB102" i="16"/>
  <c r="BL420" i="16"/>
  <c r="BM298" i="16"/>
  <c r="AG180" i="16"/>
  <c r="AG155" i="16"/>
  <c r="BL267" i="16"/>
  <c r="BL139" i="16"/>
  <c r="AG170" i="16"/>
  <c r="BM105" i="16"/>
  <c r="BM40" i="16"/>
  <c r="BM464" i="16"/>
  <c r="BL356" i="16"/>
  <c r="AD131" i="16"/>
  <c r="AH131" i="16" s="1"/>
  <c r="AI131" i="16" s="1"/>
  <c r="AG131" i="16" s="1"/>
  <c r="AB131" i="16"/>
  <c r="AA131" i="16"/>
  <c r="AD259" i="16"/>
  <c r="AH259" i="16" s="1"/>
  <c r="AI259" i="16" s="1"/>
  <c r="AG259" i="16" s="1"/>
  <c r="AA259" i="16"/>
  <c r="AB259" i="16"/>
  <c r="AG15" i="16"/>
  <c r="AF244" i="16"/>
  <c r="AF316" i="16"/>
  <c r="AA130" i="16"/>
  <c r="AD130" i="16"/>
  <c r="AH130" i="16" s="1"/>
  <c r="AI130" i="16" s="1"/>
  <c r="AF130" i="16" s="1"/>
  <c r="AB130" i="16"/>
  <c r="AD5" i="16"/>
  <c r="AH5" i="16" s="1"/>
  <c r="AI5" i="16" s="1"/>
  <c r="AF5" i="16" s="1"/>
  <c r="AB5" i="16"/>
  <c r="AA5" i="16"/>
  <c r="BM229" i="16"/>
  <c r="BM366" i="16"/>
  <c r="BM294" i="16"/>
  <c r="AD50" i="16"/>
  <c r="AH50" i="16" s="1"/>
  <c r="AI50" i="16" s="1"/>
  <c r="AG50" i="16" s="1"/>
  <c r="AA50" i="16"/>
  <c r="AB50" i="16"/>
  <c r="AD231" i="16"/>
  <c r="AH231" i="16" s="1"/>
  <c r="AI231" i="16" s="1"/>
  <c r="AG231" i="16" s="1"/>
  <c r="AA231" i="16"/>
  <c r="AB231" i="16"/>
  <c r="BL337" i="16"/>
  <c r="AF113" i="16"/>
  <c r="BM343" i="16"/>
  <c r="AD313" i="16"/>
  <c r="AH313" i="16" s="1"/>
  <c r="AI313" i="16" s="1"/>
  <c r="AF313" i="16" s="1"/>
  <c r="AB313" i="16"/>
  <c r="AA313" i="16"/>
  <c r="AB493" i="16"/>
  <c r="AD493" i="16"/>
  <c r="AH493" i="16" s="1"/>
  <c r="AI493" i="16" s="1"/>
  <c r="AF493" i="16" s="1"/>
  <c r="AA493" i="16"/>
  <c r="AB77" i="16"/>
  <c r="AD77" i="16"/>
  <c r="AH77" i="16" s="1"/>
  <c r="AI77" i="16" s="1"/>
  <c r="AG77" i="16" s="1"/>
  <c r="AA77" i="16"/>
  <c r="AD247" i="16"/>
  <c r="AH247" i="16" s="1"/>
  <c r="AI247" i="16" s="1"/>
  <c r="AB247" i="16"/>
  <c r="AA247" i="16"/>
  <c r="BM47" i="16"/>
  <c r="AG53" i="16"/>
  <c r="AB353" i="16"/>
  <c r="AD353" i="16"/>
  <c r="AH353" i="16" s="1"/>
  <c r="AI353" i="16" s="1"/>
  <c r="AF353" i="16" s="1"/>
  <c r="AA353" i="16"/>
  <c r="AA148" i="16"/>
  <c r="AB148" i="16"/>
  <c r="AD148" i="16"/>
  <c r="AH148" i="16" s="1"/>
  <c r="AI148" i="16" s="1"/>
  <c r="AF148" i="16" s="1"/>
  <c r="AB205" i="16"/>
  <c r="AA205" i="16"/>
  <c r="AD205" i="16"/>
  <c r="AH205" i="16" s="1"/>
  <c r="AI205" i="16" s="1"/>
  <c r="AG205" i="16" s="1"/>
  <c r="AD158" i="16"/>
  <c r="AH158" i="16" s="1"/>
  <c r="AI158" i="16" s="1"/>
  <c r="AF158" i="16" s="1"/>
  <c r="AB158" i="16"/>
  <c r="AA158" i="16"/>
  <c r="AG344" i="16"/>
  <c r="BM455" i="16"/>
  <c r="BL389" i="16"/>
  <c r="BM425" i="16"/>
  <c r="BL187" i="16"/>
  <c r="AF514" i="16"/>
  <c r="BM454" i="16"/>
  <c r="AF301" i="16"/>
  <c r="AF361" i="16"/>
  <c r="AG184" i="16"/>
  <c r="AG484" i="16"/>
  <c r="M406" i="16"/>
  <c r="O406" i="16" s="1"/>
  <c r="M62" i="16"/>
  <c r="O62" i="16" s="1"/>
  <c r="M90" i="16"/>
  <c r="O90" i="16" s="1"/>
  <c r="M97" i="16"/>
  <c r="O97" i="16" s="1"/>
  <c r="M57" i="16"/>
  <c r="O57" i="16" s="1"/>
  <c r="M215" i="16"/>
  <c r="O215" i="16" s="1"/>
  <c r="M14" i="16"/>
  <c r="O14" i="16" s="1"/>
  <c r="M111" i="16"/>
  <c r="O111" i="16" s="1"/>
  <c r="M93" i="16"/>
  <c r="O93" i="16" s="1"/>
  <c r="M113" i="16"/>
  <c r="O113" i="16" s="1"/>
  <c r="M102" i="16"/>
  <c r="O102" i="16" s="1"/>
  <c r="M520" i="16"/>
  <c r="O520" i="16" s="1"/>
  <c r="M174" i="16"/>
  <c r="O174" i="16" s="1"/>
  <c r="M414" i="16"/>
  <c r="O414" i="16" s="1"/>
  <c r="M210" i="16"/>
  <c r="O210" i="16" s="1"/>
  <c r="M502" i="16"/>
  <c r="O502" i="16" s="1"/>
  <c r="M470" i="16"/>
  <c r="O470" i="16" s="1"/>
  <c r="M397" i="16"/>
  <c r="O397" i="16" s="1"/>
  <c r="M238" i="16"/>
  <c r="O238" i="16" s="1"/>
  <c r="M211" i="16"/>
  <c r="O211" i="16" s="1"/>
  <c r="M266" i="16"/>
  <c r="O266" i="16" s="1"/>
  <c r="M298" i="16"/>
  <c r="O298" i="16" s="1"/>
  <c r="M421" i="16"/>
  <c r="O421" i="16" s="1"/>
  <c r="M16" i="16"/>
  <c r="O16" i="16" s="1"/>
  <c r="M407" i="16"/>
  <c r="O407" i="16" s="1"/>
  <c r="M466" i="16"/>
  <c r="O466" i="16" s="1"/>
  <c r="M171" i="16"/>
  <c r="O171" i="16" s="1"/>
  <c r="M391" i="16"/>
  <c r="O391" i="16" s="1"/>
  <c r="M423" i="16"/>
  <c r="O423" i="16" s="1"/>
  <c r="M84" i="16"/>
  <c r="O84" i="16" s="1"/>
  <c r="M79" i="16"/>
  <c r="O79" i="16" s="1"/>
  <c r="M165" i="16"/>
  <c r="O165" i="16" s="1"/>
  <c r="M5" i="16"/>
  <c r="O5" i="16" s="1"/>
  <c r="M392" i="16"/>
  <c r="O392" i="16" s="1"/>
  <c r="M42" i="16"/>
  <c r="O42" i="16" s="1"/>
  <c r="M276" i="16"/>
  <c r="O276" i="16" s="1"/>
  <c r="M410" i="16"/>
  <c r="O410" i="16" s="1"/>
  <c r="M243" i="16"/>
  <c r="O243" i="16" s="1"/>
  <c r="M278" i="16"/>
  <c r="O278" i="16" s="1"/>
  <c r="M135" i="16"/>
  <c r="O135" i="16" s="1"/>
  <c r="M360" i="16"/>
  <c r="O360" i="16" s="1"/>
  <c r="M88" i="16"/>
  <c r="O88" i="16" s="1"/>
  <c r="M517" i="16"/>
  <c r="O517" i="16" s="1"/>
  <c r="M213" i="16"/>
  <c r="O213" i="16" s="1"/>
  <c r="M155" i="16"/>
  <c r="O155" i="16" s="1"/>
  <c r="M265" i="16"/>
  <c r="O265" i="16" s="1"/>
  <c r="M388" i="16"/>
  <c r="O388" i="16" s="1"/>
  <c r="M4" i="16"/>
  <c r="O4" i="16" s="1"/>
  <c r="M26" i="16"/>
  <c r="O26" i="16" s="1"/>
  <c r="M98" i="16"/>
  <c r="O98" i="16" s="1"/>
  <c r="M119" i="16"/>
  <c r="O119" i="16" s="1"/>
  <c r="M322" i="16"/>
  <c r="O322" i="16" s="1"/>
  <c r="M191" i="16"/>
  <c r="O191" i="16" s="1"/>
  <c r="M318" i="16"/>
  <c r="O318" i="16" s="1"/>
  <c r="M200" i="16"/>
  <c r="O200" i="16" s="1"/>
  <c r="M167" i="16"/>
  <c r="O167" i="16" s="1"/>
  <c r="M444" i="16"/>
  <c r="O444" i="16" s="1"/>
  <c r="M122" i="16"/>
  <c r="O122" i="16" s="1"/>
  <c r="M457" i="16"/>
  <c r="O457" i="16" s="1"/>
  <c r="M164" i="16"/>
  <c r="O164" i="16" s="1"/>
  <c r="M353" i="16"/>
  <c r="O353" i="16" s="1"/>
  <c r="M519" i="16"/>
  <c r="O519" i="16" s="1"/>
  <c r="M146" i="16"/>
  <c r="O146" i="16" s="1"/>
  <c r="M454" i="16"/>
  <c r="O454" i="16" s="1"/>
  <c r="M220" i="16"/>
  <c r="O220" i="16" s="1"/>
  <c r="AB165" i="16"/>
  <c r="AD165" i="16"/>
  <c r="AH165" i="16" s="1"/>
  <c r="AI165" i="16" s="1"/>
  <c r="AF165" i="16" s="1"/>
  <c r="AA165" i="16"/>
  <c r="AA208" i="16"/>
  <c r="AD208" i="16"/>
  <c r="AH208" i="16" s="1"/>
  <c r="AI208" i="16" s="1"/>
  <c r="AG208" i="16" s="1"/>
  <c r="AB208" i="16"/>
  <c r="AD478" i="16"/>
  <c r="AH478" i="16" s="1"/>
  <c r="AI478" i="16" s="1"/>
  <c r="AG478" i="16" s="1"/>
  <c r="AA478" i="16"/>
  <c r="AB478" i="16"/>
  <c r="AF365" i="16"/>
  <c r="AF310" i="16"/>
  <c r="AF454" i="16"/>
  <c r="BL133" i="16"/>
  <c r="BL263" i="16"/>
  <c r="AG234" i="16"/>
  <c r="AD435" i="16"/>
  <c r="AH435" i="16" s="1"/>
  <c r="AI435" i="16" s="1"/>
  <c r="AG435" i="16" s="1"/>
  <c r="AA435" i="16"/>
  <c r="AB435" i="16"/>
  <c r="AD271" i="16"/>
  <c r="AH271" i="16" s="1"/>
  <c r="AI271" i="16" s="1"/>
  <c r="AF271" i="16" s="1"/>
  <c r="AA271" i="16"/>
  <c r="AB271" i="16"/>
  <c r="AB471" i="16"/>
  <c r="AD471" i="16"/>
  <c r="AH471" i="16" s="1"/>
  <c r="AI471" i="16" s="1"/>
  <c r="AF471" i="16" s="1"/>
  <c r="AA471" i="16"/>
  <c r="BM440" i="16"/>
  <c r="AG384" i="16"/>
  <c r="AG504" i="16"/>
  <c r="AG403" i="16"/>
  <c r="BM456" i="16"/>
  <c r="BL179" i="16"/>
  <c r="AG513" i="16"/>
  <c r="BL150" i="16"/>
  <c r="AD87" i="16"/>
  <c r="AH87" i="16" s="1"/>
  <c r="AI87" i="16" s="1"/>
  <c r="AF87" i="16" s="1"/>
  <c r="AA87" i="16"/>
  <c r="AB87" i="16"/>
  <c r="AB133" i="16"/>
  <c r="AD133" i="16"/>
  <c r="AH133" i="16" s="1"/>
  <c r="AI133" i="16" s="1"/>
  <c r="AF133" i="16" s="1"/>
  <c r="AA133" i="16"/>
  <c r="AF197" i="16"/>
  <c r="BL268" i="16"/>
  <c r="BM156" i="16"/>
  <c r="AG415" i="16"/>
  <c r="BL353" i="16"/>
  <c r="BM72" i="16"/>
  <c r="BM177" i="16"/>
  <c r="BL363" i="16"/>
  <c r="BM466" i="16"/>
  <c r="AG4" i="16"/>
  <c r="AF512" i="16"/>
  <c r="BM408" i="16"/>
  <c r="BM21" i="16"/>
  <c r="BL246" i="16"/>
  <c r="BL78" i="16"/>
  <c r="BM349" i="16"/>
  <c r="BM382" i="16"/>
  <c r="BM367" i="16"/>
  <c r="BL290" i="16"/>
  <c r="AD371" i="16"/>
  <c r="AH371" i="16" s="1"/>
  <c r="AI371" i="16" s="1"/>
  <c r="AG371" i="16" s="1"/>
  <c r="AA371" i="16"/>
  <c r="AB371" i="16"/>
  <c r="AB436" i="16"/>
  <c r="AD436" i="16"/>
  <c r="AH436" i="16" s="1"/>
  <c r="AI436" i="16" s="1"/>
  <c r="AG436" i="16" s="1"/>
  <c r="AA436" i="16"/>
  <c r="AA81" i="16"/>
  <c r="AD81" i="16"/>
  <c r="AH81" i="16" s="1"/>
  <c r="AI81" i="16" s="1"/>
  <c r="AG81" i="16" s="1"/>
  <c r="AB81" i="16"/>
  <c r="AD257" i="16"/>
  <c r="AH257" i="16" s="1"/>
  <c r="AI257" i="16" s="1"/>
  <c r="AG257" i="16" s="1"/>
  <c r="AA257" i="16"/>
  <c r="AB257" i="16"/>
  <c r="AD392" i="16"/>
  <c r="AH392" i="16" s="1"/>
  <c r="AI392" i="16" s="1"/>
  <c r="AA392" i="16"/>
  <c r="AB392" i="16"/>
  <c r="AD323" i="16"/>
  <c r="AH323" i="16" s="1"/>
  <c r="AI323" i="16" s="1"/>
  <c r="AF323" i="16" s="1"/>
  <c r="AB323" i="16"/>
  <c r="AA323" i="16"/>
  <c r="AD65" i="16"/>
  <c r="AH65" i="16" s="1"/>
  <c r="AI65" i="16" s="1"/>
  <c r="AG65" i="16" s="1"/>
  <c r="AB65" i="16"/>
  <c r="AA65" i="16"/>
  <c r="AD227" i="16"/>
  <c r="AH227" i="16" s="1"/>
  <c r="AI227" i="16" s="1"/>
  <c r="AG227" i="16" s="1"/>
  <c r="AA227" i="16"/>
  <c r="AB227" i="16"/>
  <c r="AD499" i="16"/>
  <c r="AH499" i="16" s="1"/>
  <c r="AI499" i="16" s="1"/>
  <c r="AG499" i="16" s="1"/>
  <c r="AB499" i="16"/>
  <c r="AA499" i="16"/>
  <c r="AD431" i="16"/>
  <c r="AH431" i="16" s="1"/>
  <c r="AI431" i="16" s="1"/>
  <c r="AG431" i="16" s="1"/>
  <c r="AB431" i="16"/>
  <c r="AA431" i="16"/>
  <c r="AB517" i="16"/>
  <c r="AD517" i="16"/>
  <c r="AH517" i="16" s="1"/>
  <c r="AI517" i="16" s="1"/>
  <c r="AA517" i="16"/>
  <c r="AA280" i="16"/>
  <c r="AB280" i="16"/>
  <c r="AD280" i="16"/>
  <c r="AH280" i="16" s="1"/>
  <c r="AI280" i="16" s="1"/>
  <c r="AF280" i="16" s="1"/>
  <c r="AB383" i="16"/>
  <c r="AA383" i="16"/>
  <c r="AD383" i="16"/>
  <c r="AH383" i="16" s="1"/>
  <c r="AI383" i="16" s="1"/>
  <c r="AG383" i="16" s="1"/>
  <c r="AD456" i="16"/>
  <c r="AH456" i="16" s="1"/>
  <c r="AI456" i="16" s="1"/>
  <c r="AG456" i="16" s="1"/>
  <c r="AA456" i="16"/>
  <c r="AB456" i="16"/>
  <c r="N271" i="16"/>
  <c r="R271" i="16" s="1"/>
  <c r="S271" i="16" s="1"/>
  <c r="E271" i="16" s="1"/>
  <c r="K271" i="16"/>
  <c r="L271" i="16"/>
  <c r="N110" i="16"/>
  <c r="R110" i="16" s="1"/>
  <c r="S110" i="16" s="1"/>
  <c r="E110" i="16" s="1"/>
  <c r="K110" i="16"/>
  <c r="L110" i="16"/>
  <c r="N356" i="16"/>
  <c r="R356" i="16" s="1"/>
  <c r="S356" i="16" s="1"/>
  <c r="E356" i="16" s="1"/>
  <c r="L356" i="16"/>
  <c r="K356" i="16"/>
  <c r="N515" i="16"/>
  <c r="R515" i="16" s="1"/>
  <c r="S515" i="16" s="1"/>
  <c r="L515" i="16"/>
  <c r="K515" i="16"/>
  <c r="N296" i="16"/>
  <c r="R296" i="16" s="1"/>
  <c r="S296" i="16" s="1"/>
  <c r="E296" i="16" s="1"/>
  <c r="L296" i="16"/>
  <c r="K296" i="16"/>
  <c r="N256" i="16"/>
  <c r="R256" i="16" s="1"/>
  <c r="S256" i="16" s="1"/>
  <c r="E256" i="16" s="1"/>
  <c r="K256" i="16"/>
  <c r="L256" i="16"/>
  <c r="N189" i="16"/>
  <c r="R189" i="16" s="1"/>
  <c r="S189" i="16" s="1"/>
  <c r="E189" i="16" s="1"/>
  <c r="L189" i="16"/>
  <c r="K189" i="16"/>
  <c r="K424" i="16"/>
  <c r="N424" i="16"/>
  <c r="R424" i="16" s="1"/>
  <c r="S424" i="16" s="1"/>
  <c r="E424" i="16" s="1"/>
  <c r="L424" i="16"/>
  <c r="N339" i="16"/>
  <c r="R339" i="16" s="1"/>
  <c r="S339" i="16" s="1"/>
  <c r="E339" i="16" s="1"/>
  <c r="K339" i="16"/>
  <c r="L339" i="16"/>
  <c r="N52" i="16"/>
  <c r="R52" i="16" s="1"/>
  <c r="S52" i="16" s="1"/>
  <c r="E52" i="16" s="1"/>
  <c r="L52" i="16"/>
  <c r="K52" i="16"/>
  <c r="N184" i="16"/>
  <c r="R184" i="16" s="1"/>
  <c r="S184" i="16" s="1"/>
  <c r="E184" i="16" s="1"/>
  <c r="K184" i="16"/>
  <c r="L184" i="16"/>
  <c r="N139" i="16"/>
  <c r="R139" i="16" s="1"/>
  <c r="S139" i="16" s="1"/>
  <c r="K139" i="16"/>
  <c r="L139" i="16"/>
  <c r="N386" i="16"/>
  <c r="R386" i="16" s="1"/>
  <c r="S386" i="16" s="1"/>
  <c r="E386" i="16" s="1"/>
  <c r="L386" i="16"/>
  <c r="K386" i="16"/>
  <c r="N393" i="16"/>
  <c r="R393" i="16" s="1"/>
  <c r="S393" i="16" s="1"/>
  <c r="E393" i="16" s="1"/>
  <c r="K393" i="16"/>
  <c r="L393" i="16"/>
  <c r="N134" i="16"/>
  <c r="R134" i="16" s="1"/>
  <c r="S134" i="16" s="1"/>
  <c r="E134" i="16" s="1"/>
  <c r="L134" i="16"/>
  <c r="K134" i="16"/>
  <c r="N263" i="16"/>
  <c r="R263" i="16" s="1"/>
  <c r="S263" i="16" s="1"/>
  <c r="E263" i="16" s="1"/>
  <c r="L263" i="16"/>
  <c r="K263" i="16"/>
  <c r="N331" i="16"/>
  <c r="R331" i="16" s="1"/>
  <c r="S331" i="16" s="1"/>
  <c r="E331" i="16" s="1"/>
  <c r="L331" i="16"/>
  <c r="K331" i="16"/>
  <c r="N55" i="16"/>
  <c r="R55" i="16" s="1"/>
  <c r="S55" i="16" s="1"/>
  <c r="E55" i="16" s="1"/>
  <c r="K55" i="16"/>
  <c r="L55" i="16"/>
  <c r="K506" i="16"/>
  <c r="N506" i="16"/>
  <c r="R506" i="16" s="1"/>
  <c r="S506" i="16" s="1"/>
  <c r="E506" i="16" s="1"/>
  <c r="L506" i="16"/>
  <c r="N226" i="16"/>
  <c r="R226" i="16" s="1"/>
  <c r="S226" i="16" s="1"/>
  <c r="E226" i="16" s="1"/>
  <c r="K226" i="16"/>
  <c r="L226" i="16"/>
  <c r="N491" i="16"/>
  <c r="R491" i="16" s="1"/>
  <c r="S491" i="16" s="1"/>
  <c r="E491" i="16" s="1"/>
  <c r="L491" i="16"/>
  <c r="K491" i="16"/>
  <c r="N489" i="16"/>
  <c r="R489" i="16" s="1"/>
  <c r="S489" i="16" s="1"/>
  <c r="E489" i="16" s="1"/>
  <c r="L489" i="16"/>
  <c r="K489" i="16"/>
  <c r="N13" i="16"/>
  <c r="R13" i="16" s="1"/>
  <c r="S13" i="16" s="1"/>
  <c r="E13" i="16" s="1"/>
  <c r="K13" i="16"/>
  <c r="L13" i="16"/>
  <c r="N60" i="16"/>
  <c r="R60" i="16" s="1"/>
  <c r="S60" i="16" s="1"/>
  <c r="E60" i="16" s="1"/>
  <c r="K60" i="16"/>
  <c r="L60" i="16"/>
  <c r="N43" i="16"/>
  <c r="R43" i="16" s="1"/>
  <c r="S43" i="16" s="1"/>
  <c r="Q43" i="16" s="1"/>
  <c r="K43" i="16"/>
  <c r="L43" i="16"/>
  <c r="N114" i="16"/>
  <c r="R114" i="16" s="1"/>
  <c r="S114" i="16" s="1"/>
  <c r="E114" i="16" s="1"/>
  <c r="K114" i="16"/>
  <c r="L114" i="16"/>
  <c r="N324" i="16"/>
  <c r="R324" i="16" s="1"/>
  <c r="S324" i="16" s="1"/>
  <c r="E324" i="16" s="1"/>
  <c r="K324" i="16"/>
  <c r="L324" i="16"/>
  <c r="N357" i="16"/>
  <c r="R357" i="16" s="1"/>
  <c r="S357" i="16" s="1"/>
  <c r="E357" i="16" s="1"/>
  <c r="L357" i="16"/>
  <c r="K357" i="16"/>
  <c r="N124" i="16"/>
  <c r="R124" i="16" s="1"/>
  <c r="S124" i="16" s="1"/>
  <c r="E124" i="16" s="1"/>
  <c r="L124" i="16"/>
  <c r="K124" i="16"/>
  <c r="N53" i="16"/>
  <c r="R53" i="16" s="1"/>
  <c r="S53" i="16" s="1"/>
  <c r="K53" i="16"/>
  <c r="L53" i="16"/>
  <c r="N68" i="16"/>
  <c r="R68" i="16" s="1"/>
  <c r="S68" i="16" s="1"/>
  <c r="E68" i="16" s="1"/>
  <c r="K68" i="16"/>
  <c r="L68" i="16"/>
  <c r="K246" i="16"/>
  <c r="N246" i="16"/>
  <c r="R246" i="16" s="1"/>
  <c r="S246" i="16" s="1"/>
  <c r="E246" i="16" s="1"/>
  <c r="L246" i="16"/>
  <c r="N8" i="16"/>
  <c r="R8" i="16" s="1"/>
  <c r="S8" i="16" s="1"/>
  <c r="P8" i="16" s="1"/>
  <c r="K8" i="16"/>
  <c r="L8" i="16"/>
  <c r="N405" i="16"/>
  <c r="R405" i="16" s="1"/>
  <c r="S405" i="16" s="1"/>
  <c r="E405" i="16" s="1"/>
  <c r="K405" i="16"/>
  <c r="L405" i="16"/>
  <c r="K477" i="16"/>
  <c r="N477" i="16"/>
  <c r="R477" i="16" s="1"/>
  <c r="S477" i="16" s="1"/>
  <c r="E477" i="16" s="1"/>
  <c r="L477" i="16"/>
  <c r="N212" i="16"/>
  <c r="R212" i="16" s="1"/>
  <c r="S212" i="16" s="1"/>
  <c r="K212" i="16"/>
  <c r="L212" i="16"/>
  <c r="N463" i="16"/>
  <c r="R463" i="16" s="1"/>
  <c r="S463" i="16" s="1"/>
  <c r="E463" i="16" s="1"/>
  <c r="L463" i="16"/>
  <c r="K463" i="16"/>
  <c r="N305" i="16"/>
  <c r="R305" i="16" s="1"/>
  <c r="S305" i="16" s="1"/>
  <c r="E305" i="16" s="1"/>
  <c r="L305" i="16"/>
  <c r="K305" i="16"/>
  <c r="N441" i="16"/>
  <c r="R441" i="16" s="1"/>
  <c r="S441" i="16" s="1"/>
  <c r="E441" i="16" s="1"/>
  <c r="L441" i="16"/>
  <c r="K441" i="16"/>
  <c r="N413" i="16"/>
  <c r="R413" i="16" s="1"/>
  <c r="S413" i="16" s="1"/>
  <c r="E413" i="16" s="1"/>
  <c r="L413" i="16"/>
  <c r="K413" i="16"/>
  <c r="K192" i="16"/>
  <c r="N192" i="16"/>
  <c r="R192" i="16" s="1"/>
  <c r="S192" i="16" s="1"/>
  <c r="E192" i="16" s="1"/>
  <c r="L192" i="16"/>
  <c r="N221" i="16"/>
  <c r="R221" i="16" s="1"/>
  <c r="S221" i="16" s="1"/>
  <c r="K221" i="16"/>
  <c r="L221" i="16"/>
  <c r="N27" i="16"/>
  <c r="R27" i="16" s="1"/>
  <c r="S27" i="16" s="1"/>
  <c r="E27" i="16" s="1"/>
  <c r="K27" i="16"/>
  <c r="L27" i="16"/>
  <c r="K432" i="16"/>
  <c r="N432" i="16"/>
  <c r="R432" i="16" s="1"/>
  <c r="S432" i="16" s="1"/>
  <c r="E432" i="16" s="1"/>
  <c r="L432" i="16"/>
  <c r="N399" i="16"/>
  <c r="R399" i="16" s="1"/>
  <c r="S399" i="16" s="1"/>
  <c r="E399" i="16" s="1"/>
  <c r="L399" i="16"/>
  <c r="K399" i="16"/>
  <c r="N373" i="16"/>
  <c r="R373" i="16" s="1"/>
  <c r="S373" i="16" s="1"/>
  <c r="P373" i="16" s="1"/>
  <c r="K373" i="16"/>
  <c r="L373" i="16"/>
  <c r="N403" i="16"/>
  <c r="R403" i="16" s="1"/>
  <c r="S403" i="16" s="1"/>
  <c r="K403" i="16"/>
  <c r="L403" i="16"/>
  <c r="N402" i="16"/>
  <c r="R402" i="16" s="1"/>
  <c r="S402" i="16" s="1"/>
  <c r="K402" i="16"/>
  <c r="L402" i="16"/>
  <c r="N253" i="16"/>
  <c r="R253" i="16" s="1"/>
  <c r="S253" i="16" s="1"/>
  <c r="E253" i="16" s="1"/>
  <c r="L253" i="16"/>
  <c r="K253" i="16"/>
  <c r="N225" i="16"/>
  <c r="R225" i="16" s="1"/>
  <c r="S225" i="16" s="1"/>
  <c r="E225" i="16" s="1"/>
  <c r="K225" i="16"/>
  <c r="L225" i="16"/>
  <c r="N329" i="16"/>
  <c r="R329" i="16" s="1"/>
  <c r="S329" i="16" s="1"/>
  <c r="E329" i="16" s="1"/>
  <c r="L329" i="16"/>
  <c r="K329" i="16"/>
  <c r="N461" i="16"/>
  <c r="R461" i="16" s="1"/>
  <c r="S461" i="16" s="1"/>
  <c r="E461" i="16" s="1"/>
  <c r="K461" i="16"/>
  <c r="L461" i="16"/>
  <c r="K149" i="16"/>
  <c r="N149" i="16"/>
  <c r="R149" i="16" s="1"/>
  <c r="S149" i="16" s="1"/>
  <c r="E149" i="16" s="1"/>
  <c r="L149" i="16"/>
  <c r="K327" i="16"/>
  <c r="L327" i="16"/>
  <c r="N327" i="16"/>
  <c r="R327" i="16" s="1"/>
  <c r="S327" i="16" s="1"/>
  <c r="E327" i="16" s="1"/>
  <c r="K314" i="16"/>
  <c r="L314" i="16"/>
  <c r="N314" i="16"/>
  <c r="R314" i="16" s="1"/>
  <c r="S314" i="16" s="1"/>
  <c r="E314" i="16" s="1"/>
  <c r="L343" i="16"/>
  <c r="K343" i="16"/>
  <c r="N343" i="16"/>
  <c r="R343" i="16" s="1"/>
  <c r="S343" i="16" s="1"/>
  <c r="E343" i="16" s="1"/>
  <c r="L443" i="16"/>
  <c r="N443" i="16"/>
  <c r="R443" i="16" s="1"/>
  <c r="S443" i="16" s="1"/>
  <c r="K443" i="16"/>
  <c r="K328" i="16"/>
  <c r="L328" i="16"/>
  <c r="N328" i="16"/>
  <c r="R328" i="16" s="1"/>
  <c r="S328" i="16" s="1"/>
  <c r="E328" i="16" s="1"/>
  <c r="K163" i="16"/>
  <c r="N163" i="16"/>
  <c r="R163" i="16" s="1"/>
  <c r="S163" i="16" s="1"/>
  <c r="E163" i="16" s="1"/>
  <c r="L163" i="16"/>
  <c r="N453" i="16"/>
  <c r="R453" i="16" s="1"/>
  <c r="S453" i="16" s="1"/>
  <c r="E453" i="16" s="1"/>
  <c r="L453" i="16"/>
  <c r="K453" i="16"/>
  <c r="L439" i="16"/>
  <c r="N439" i="16"/>
  <c r="R439" i="16" s="1"/>
  <c r="S439" i="16" s="1"/>
  <c r="Q439" i="16" s="1"/>
  <c r="K439" i="16"/>
  <c r="M63" i="16"/>
  <c r="O63" i="16" s="1"/>
  <c r="M340" i="16"/>
  <c r="O340" i="16" s="1"/>
  <c r="M33" i="16"/>
  <c r="O33" i="16" s="1"/>
  <c r="M317" i="16"/>
  <c r="O317" i="16" s="1"/>
  <c r="AD342" i="16"/>
  <c r="AH342" i="16" s="1"/>
  <c r="AI342" i="16" s="1"/>
  <c r="AG342" i="16" s="1"/>
  <c r="AA342" i="16"/>
  <c r="AB342" i="16"/>
  <c r="AD232" i="16"/>
  <c r="AH232" i="16" s="1"/>
  <c r="AI232" i="16" s="1"/>
  <c r="AF232" i="16" s="1"/>
  <c r="AA232" i="16"/>
  <c r="AB232" i="16"/>
  <c r="AD438" i="16"/>
  <c r="AH438" i="16" s="1"/>
  <c r="AI438" i="16" s="1"/>
  <c r="AG438" i="16" s="1"/>
  <c r="AA438" i="16"/>
  <c r="AB438" i="16"/>
  <c r="AD463" i="16"/>
  <c r="AH463" i="16" s="1"/>
  <c r="AI463" i="16" s="1"/>
  <c r="AF463" i="16" s="1"/>
  <c r="AB463" i="16"/>
  <c r="AA463" i="16"/>
  <c r="AD385" i="16"/>
  <c r="AH385" i="16" s="1"/>
  <c r="AI385" i="16" s="1"/>
  <c r="AG385" i="16" s="1"/>
  <c r="AB385" i="16"/>
  <c r="AA385" i="16"/>
  <c r="AA354" i="16"/>
  <c r="AD354" i="16"/>
  <c r="AH354" i="16" s="1"/>
  <c r="AI354" i="16" s="1"/>
  <c r="AF354" i="16" s="1"/>
  <c r="AB354" i="16"/>
  <c r="AA265" i="16"/>
  <c r="AD265" i="16"/>
  <c r="AH265" i="16" s="1"/>
  <c r="AI265" i="16" s="1"/>
  <c r="AG265" i="16" s="1"/>
  <c r="AB265" i="16"/>
  <c r="AF41" i="16"/>
  <c r="AG179" i="16"/>
  <c r="BL368" i="16"/>
  <c r="AG249" i="16"/>
  <c r="AG70" i="16"/>
  <c r="AD276" i="16"/>
  <c r="AH276" i="16" s="1"/>
  <c r="AI276" i="16" s="1"/>
  <c r="AG276" i="16" s="1"/>
  <c r="AB276" i="16"/>
  <c r="AA276" i="16"/>
  <c r="BM102" i="16"/>
  <c r="AA333" i="16"/>
  <c r="AB333" i="16"/>
  <c r="AD333" i="16"/>
  <c r="AH333" i="16" s="1"/>
  <c r="AI333" i="16" s="1"/>
  <c r="AG333" i="16" s="1"/>
  <c r="AA224" i="16"/>
  <c r="AB224" i="16"/>
  <c r="AD224" i="16"/>
  <c r="AH224" i="16" s="1"/>
  <c r="AI224" i="16" s="1"/>
  <c r="AD401" i="16"/>
  <c r="AH401" i="16" s="1"/>
  <c r="AI401" i="16" s="1"/>
  <c r="AF401" i="16" s="1"/>
  <c r="AA401" i="16"/>
  <c r="AB401" i="16"/>
  <c r="AG352" i="16"/>
  <c r="AF225" i="16"/>
  <c r="AG185" i="16"/>
  <c r="AF440" i="16"/>
  <c r="BM515" i="16"/>
  <c r="AD28" i="16"/>
  <c r="AH28" i="16" s="1"/>
  <c r="AI28" i="16" s="1"/>
  <c r="AF28" i="16" s="1"/>
  <c r="AA28" i="16"/>
  <c r="AB28" i="16"/>
  <c r="AD367" i="16"/>
  <c r="AH367" i="16" s="1"/>
  <c r="AI367" i="16" s="1"/>
  <c r="AG367" i="16" s="1"/>
  <c r="AA367" i="16"/>
  <c r="AB367" i="16"/>
  <c r="AA84" i="16"/>
  <c r="AD84" i="16"/>
  <c r="AH84" i="16" s="1"/>
  <c r="AI84" i="16" s="1"/>
  <c r="AF84" i="16" s="1"/>
  <c r="AB84" i="16"/>
  <c r="AB101" i="16"/>
  <c r="AD101" i="16"/>
  <c r="AH101" i="16" s="1"/>
  <c r="AI101" i="16" s="1"/>
  <c r="AG101" i="16" s="1"/>
  <c r="AA101" i="16"/>
  <c r="AD359" i="16"/>
  <c r="AH359" i="16" s="1"/>
  <c r="AI359" i="16" s="1"/>
  <c r="AF359" i="16" s="1"/>
  <c r="AA359" i="16"/>
  <c r="AB359" i="16"/>
  <c r="AB238" i="16"/>
  <c r="AD238" i="16"/>
  <c r="AH238" i="16" s="1"/>
  <c r="AI238" i="16" s="1"/>
  <c r="AF238" i="16" s="1"/>
  <c r="AA238" i="16"/>
  <c r="AB31" i="16"/>
  <c r="AA31" i="16"/>
  <c r="AD31" i="16"/>
  <c r="AH31" i="16" s="1"/>
  <c r="AI31" i="16" s="1"/>
  <c r="AG31" i="16" s="1"/>
  <c r="AB93" i="16"/>
  <c r="AA93" i="16"/>
  <c r="AD93" i="16"/>
  <c r="AH93" i="16" s="1"/>
  <c r="AI93" i="16" s="1"/>
  <c r="AF93" i="16" s="1"/>
  <c r="N77" i="16"/>
  <c r="R77" i="16" s="1"/>
  <c r="S77" i="16" s="1"/>
  <c r="E77" i="16" s="1"/>
  <c r="K77" i="16"/>
  <c r="L77" i="16"/>
  <c r="K144" i="16"/>
  <c r="N144" i="16"/>
  <c r="R144" i="16" s="1"/>
  <c r="S144" i="16" s="1"/>
  <c r="E144" i="16" s="1"/>
  <c r="L144" i="16"/>
  <c r="N224" i="16"/>
  <c r="R224" i="16" s="1"/>
  <c r="S224" i="16" s="1"/>
  <c r="E224" i="16" s="1"/>
  <c r="L224" i="16"/>
  <c r="K224" i="16"/>
  <c r="N109" i="16"/>
  <c r="R109" i="16" s="1"/>
  <c r="S109" i="16" s="1"/>
  <c r="E109" i="16" s="1"/>
  <c r="L109" i="16"/>
  <c r="K109" i="16"/>
  <c r="N450" i="16"/>
  <c r="R450" i="16" s="1"/>
  <c r="S450" i="16" s="1"/>
  <c r="K450" i="16"/>
  <c r="L450" i="16"/>
  <c r="K80" i="16"/>
  <c r="N80" i="16"/>
  <c r="R80" i="16" s="1"/>
  <c r="S80" i="16" s="1"/>
  <c r="E80" i="16" s="1"/>
  <c r="L80" i="16"/>
  <c r="N409" i="16"/>
  <c r="R409" i="16" s="1"/>
  <c r="S409" i="16" s="1"/>
  <c r="E409" i="16" s="1"/>
  <c r="L409" i="16"/>
  <c r="K409" i="16"/>
  <c r="N396" i="16"/>
  <c r="R396" i="16" s="1"/>
  <c r="S396" i="16" s="1"/>
  <c r="E396" i="16" s="1"/>
  <c r="K396" i="16"/>
  <c r="L396" i="16"/>
  <c r="N464" i="16"/>
  <c r="R464" i="16" s="1"/>
  <c r="S464" i="16" s="1"/>
  <c r="E464" i="16" s="1"/>
  <c r="K464" i="16"/>
  <c r="L464" i="16"/>
  <c r="K190" i="16"/>
  <c r="N190" i="16"/>
  <c r="R190" i="16" s="1"/>
  <c r="S190" i="16" s="1"/>
  <c r="E190" i="16" s="1"/>
  <c r="L190" i="16"/>
  <c r="N198" i="16"/>
  <c r="R198" i="16" s="1"/>
  <c r="S198" i="16" s="1"/>
  <c r="L198" i="16"/>
  <c r="K198" i="16"/>
  <c r="N121" i="16"/>
  <c r="R121" i="16" s="1"/>
  <c r="S121" i="16" s="1"/>
  <c r="E121" i="16" s="1"/>
  <c r="K121" i="16"/>
  <c r="L121" i="16"/>
  <c r="K344" i="16"/>
  <c r="N344" i="16"/>
  <c r="R344" i="16" s="1"/>
  <c r="S344" i="16" s="1"/>
  <c r="E344" i="16" s="1"/>
  <c r="L344" i="16"/>
  <c r="N99" i="16"/>
  <c r="R99" i="16" s="1"/>
  <c r="S99" i="16" s="1"/>
  <c r="Q99" i="16" s="1"/>
  <c r="L99" i="16"/>
  <c r="K99" i="16"/>
  <c r="N273" i="16"/>
  <c r="R273" i="16" s="1"/>
  <c r="S273" i="16" s="1"/>
  <c r="E273" i="16" s="1"/>
  <c r="L273" i="16"/>
  <c r="K273" i="16"/>
  <c r="N437" i="16"/>
  <c r="R437" i="16" s="1"/>
  <c r="S437" i="16" s="1"/>
  <c r="P437" i="16" s="1"/>
  <c r="K437" i="16"/>
  <c r="L437" i="16"/>
  <c r="N67" i="16"/>
  <c r="R67" i="16" s="1"/>
  <c r="S67" i="16" s="1"/>
  <c r="L67" i="16"/>
  <c r="K67" i="16"/>
  <c r="N299" i="16"/>
  <c r="R299" i="16" s="1"/>
  <c r="S299" i="16" s="1"/>
  <c r="E299" i="16" s="1"/>
  <c r="L299" i="16"/>
  <c r="K299" i="16"/>
  <c r="N316" i="16"/>
  <c r="R316" i="16" s="1"/>
  <c r="S316" i="16" s="1"/>
  <c r="E316" i="16" s="1"/>
  <c r="K316" i="16"/>
  <c r="L316" i="16"/>
  <c r="N21" i="16"/>
  <c r="R21" i="16" s="1"/>
  <c r="S21" i="16" s="1"/>
  <c r="E21" i="16" s="1"/>
  <c r="L21" i="16"/>
  <c r="K21" i="16"/>
  <c r="N372" i="16"/>
  <c r="R372" i="16" s="1"/>
  <c r="S372" i="16" s="1"/>
  <c r="E372" i="16" s="1"/>
  <c r="K372" i="16"/>
  <c r="L372" i="16"/>
  <c r="N41" i="16"/>
  <c r="R41" i="16" s="1"/>
  <c r="S41" i="16" s="1"/>
  <c r="E41" i="16" s="1"/>
  <c r="L41" i="16"/>
  <c r="K41" i="16"/>
  <c r="K86" i="16"/>
  <c r="N86" i="16"/>
  <c r="R86" i="16" s="1"/>
  <c r="S86" i="16" s="1"/>
  <c r="E86" i="16" s="1"/>
  <c r="L86" i="16"/>
  <c r="N69" i="16"/>
  <c r="R69" i="16" s="1"/>
  <c r="S69" i="16" s="1"/>
  <c r="E69" i="16" s="1"/>
  <c r="K69" i="16"/>
  <c r="L69" i="16"/>
  <c r="N497" i="16"/>
  <c r="R497" i="16" s="1"/>
  <c r="S497" i="16" s="1"/>
  <c r="E497" i="16" s="1"/>
  <c r="L497" i="16"/>
  <c r="K497" i="16"/>
  <c r="N9" i="16"/>
  <c r="R9" i="16" s="1"/>
  <c r="S9" i="16" s="1"/>
  <c r="E9" i="16" s="1"/>
  <c r="L9" i="16"/>
  <c r="K9" i="16"/>
  <c r="K334" i="16"/>
  <c r="N334" i="16"/>
  <c r="R334" i="16" s="1"/>
  <c r="S334" i="16" s="1"/>
  <c r="E334" i="16" s="1"/>
  <c r="L334" i="16"/>
  <c r="N197" i="16"/>
  <c r="R197" i="16" s="1"/>
  <c r="S197" i="16" s="1"/>
  <c r="E197" i="16" s="1"/>
  <c r="K197" i="16"/>
  <c r="L197" i="16"/>
  <c r="N513" i="16"/>
  <c r="R513" i="16" s="1"/>
  <c r="S513" i="16" s="1"/>
  <c r="L513" i="16"/>
  <c r="K513" i="16"/>
  <c r="N323" i="16"/>
  <c r="R323" i="16" s="1"/>
  <c r="S323" i="16" s="1"/>
  <c r="E323" i="16" s="1"/>
  <c r="K323" i="16"/>
  <c r="L323" i="16"/>
  <c r="N514" i="16"/>
  <c r="R514" i="16" s="1"/>
  <c r="S514" i="16" s="1"/>
  <c r="E514" i="16" s="1"/>
  <c r="L514" i="16"/>
  <c r="K514" i="16"/>
  <c r="N442" i="16"/>
  <c r="R442" i="16" s="1"/>
  <c r="S442" i="16" s="1"/>
  <c r="L442" i="16"/>
  <c r="K442" i="16"/>
  <c r="N87" i="16"/>
  <c r="R87" i="16" s="1"/>
  <c r="S87" i="16" s="1"/>
  <c r="E87" i="16" s="1"/>
  <c r="L87" i="16"/>
  <c r="K87" i="16"/>
  <c r="N91" i="16"/>
  <c r="R91" i="16" s="1"/>
  <c r="S91" i="16" s="1"/>
  <c r="E91" i="16" s="1"/>
  <c r="L91" i="16"/>
  <c r="K91" i="16"/>
  <c r="K120" i="16"/>
  <c r="N120" i="16"/>
  <c r="R120" i="16" s="1"/>
  <c r="S120" i="16" s="1"/>
  <c r="E120" i="16" s="1"/>
  <c r="L120" i="16"/>
  <c r="K176" i="16"/>
  <c r="N176" i="16"/>
  <c r="R176" i="16" s="1"/>
  <c r="S176" i="16" s="1"/>
  <c r="E176" i="16" s="1"/>
  <c r="L176" i="16"/>
  <c r="N129" i="16"/>
  <c r="R129" i="16" s="1"/>
  <c r="S129" i="16" s="1"/>
  <c r="E129" i="16" s="1"/>
  <c r="L129" i="16"/>
  <c r="K129" i="16"/>
  <c r="L493" i="16"/>
  <c r="N493" i="16"/>
  <c r="R493" i="16" s="1"/>
  <c r="S493" i="16" s="1"/>
  <c r="E493" i="16" s="1"/>
  <c r="K493" i="16"/>
  <c r="N476" i="16"/>
  <c r="R476" i="16" s="1"/>
  <c r="S476" i="16" s="1"/>
  <c r="E476" i="16" s="1"/>
  <c r="K476" i="16"/>
  <c r="L476" i="16"/>
  <c r="K72" i="16"/>
  <c r="N72" i="16"/>
  <c r="R72" i="16" s="1"/>
  <c r="S72" i="16" s="1"/>
  <c r="E72" i="16" s="1"/>
  <c r="L72" i="16"/>
  <c r="N143" i="16"/>
  <c r="R143" i="16" s="1"/>
  <c r="S143" i="16" s="1"/>
  <c r="E143" i="16" s="1"/>
  <c r="K143" i="16"/>
  <c r="L143" i="16"/>
  <c r="N130" i="16"/>
  <c r="R130" i="16" s="1"/>
  <c r="S130" i="16" s="1"/>
  <c r="E130" i="16" s="1"/>
  <c r="K130" i="16"/>
  <c r="L130" i="16"/>
  <c r="N275" i="16"/>
  <c r="R275" i="16" s="1"/>
  <c r="S275" i="16" s="1"/>
  <c r="E275" i="16" s="1"/>
  <c r="L275" i="16"/>
  <c r="K275" i="16"/>
  <c r="N377" i="16"/>
  <c r="R377" i="16" s="1"/>
  <c r="S377" i="16" s="1"/>
  <c r="E377" i="16" s="1"/>
  <c r="L377" i="16"/>
  <c r="K377" i="16"/>
  <c r="N233" i="16"/>
  <c r="R233" i="16" s="1"/>
  <c r="S233" i="16" s="1"/>
  <c r="E233" i="16" s="1"/>
  <c r="L233" i="16"/>
  <c r="K233" i="16"/>
  <c r="N3" i="16"/>
  <c r="R3" i="16" s="1"/>
  <c r="S3" i="16" s="1"/>
  <c r="E3" i="16" s="1"/>
  <c r="K3" i="16"/>
  <c r="L3" i="16"/>
  <c r="N268" i="16"/>
  <c r="R268" i="16" s="1"/>
  <c r="S268" i="16" s="1"/>
  <c r="K268" i="16"/>
  <c r="L268" i="16"/>
  <c r="N250" i="16"/>
  <c r="R250" i="16" s="1"/>
  <c r="S250" i="16" s="1"/>
  <c r="E250" i="16" s="1"/>
  <c r="L250" i="16"/>
  <c r="K250" i="16"/>
  <c r="N127" i="16"/>
  <c r="R127" i="16" s="1"/>
  <c r="S127" i="16" s="1"/>
  <c r="E127" i="16" s="1"/>
  <c r="K127" i="16"/>
  <c r="L127" i="16"/>
  <c r="N369" i="16"/>
  <c r="R369" i="16" s="1"/>
  <c r="S369" i="16" s="1"/>
  <c r="E369" i="16" s="1"/>
  <c r="L369" i="16"/>
  <c r="K369" i="16"/>
  <c r="N11" i="16"/>
  <c r="R11" i="16" s="1"/>
  <c r="S11" i="16" s="1"/>
  <c r="Q11" i="16" s="1"/>
  <c r="L11" i="16"/>
  <c r="K11" i="16"/>
  <c r="N504" i="16"/>
  <c r="R504" i="16" s="1"/>
  <c r="S504" i="16" s="1"/>
  <c r="E504" i="16" s="1"/>
  <c r="L504" i="16"/>
  <c r="K504" i="16"/>
  <c r="K40" i="16"/>
  <c r="N40" i="16"/>
  <c r="R40" i="16" s="1"/>
  <c r="S40" i="16" s="1"/>
  <c r="E40" i="16" s="1"/>
  <c r="L40" i="16"/>
  <c r="K150" i="16"/>
  <c r="L150" i="16"/>
  <c r="N150" i="16"/>
  <c r="R150" i="16" s="1"/>
  <c r="S150" i="16" s="1"/>
  <c r="L44" i="16"/>
  <c r="N44" i="16"/>
  <c r="R44" i="16" s="1"/>
  <c r="S44" i="16" s="1"/>
  <c r="E44" i="16" s="1"/>
  <c r="K44" i="16"/>
  <c r="K431" i="16"/>
  <c r="N431" i="16"/>
  <c r="R431" i="16" s="1"/>
  <c r="S431" i="16" s="1"/>
  <c r="E431" i="16" s="1"/>
  <c r="L431" i="16"/>
  <c r="L512" i="16"/>
  <c r="N512" i="16"/>
  <c r="R512" i="16" s="1"/>
  <c r="S512" i="16" s="1"/>
  <c r="E512" i="16" s="1"/>
  <c r="K512" i="16"/>
  <c r="K56" i="16"/>
  <c r="N56" i="16"/>
  <c r="R56" i="16" s="1"/>
  <c r="S56" i="16" s="1"/>
  <c r="E56" i="16" s="1"/>
  <c r="L56" i="16"/>
  <c r="M338" i="16"/>
  <c r="O338" i="16" s="1"/>
  <c r="M107" i="16"/>
  <c r="O107" i="16" s="1"/>
  <c r="M451" i="16"/>
  <c r="O451" i="16" s="1"/>
  <c r="M335" i="16"/>
  <c r="O335" i="16" s="1"/>
  <c r="M81" i="16"/>
  <c r="O81" i="16" s="1"/>
  <c r="M73" i="16"/>
  <c r="O73" i="16" s="1"/>
  <c r="M29" i="16"/>
  <c r="O29" i="16" s="1"/>
  <c r="AB37" i="16"/>
  <c r="AD37" i="16"/>
  <c r="AH37" i="16" s="1"/>
  <c r="AI37" i="16" s="1"/>
  <c r="AF37" i="16" s="1"/>
  <c r="AA37" i="16"/>
  <c r="AD449" i="16"/>
  <c r="AH449" i="16" s="1"/>
  <c r="AI449" i="16" s="1"/>
  <c r="AG449" i="16" s="1"/>
  <c r="AB449" i="16"/>
  <c r="AA449" i="16"/>
  <c r="AG143" i="16"/>
  <c r="AB173" i="16"/>
  <c r="AD173" i="16"/>
  <c r="AH173" i="16" s="1"/>
  <c r="AI173" i="16" s="1"/>
  <c r="AG173" i="16" s="1"/>
  <c r="AA173" i="16"/>
  <c r="AD129" i="16"/>
  <c r="AH129" i="16" s="1"/>
  <c r="AI129" i="16" s="1"/>
  <c r="AG129" i="16" s="1"/>
  <c r="AB129" i="16"/>
  <c r="AA129" i="16"/>
  <c r="AD183" i="16"/>
  <c r="AH183" i="16" s="1"/>
  <c r="AI183" i="16" s="1"/>
  <c r="AG183" i="16" s="1"/>
  <c r="AA183" i="16"/>
  <c r="AB183" i="16"/>
  <c r="AA140" i="16"/>
  <c r="AB140" i="16"/>
  <c r="AD140" i="16"/>
  <c r="AH140" i="16" s="1"/>
  <c r="AI140" i="16" s="1"/>
  <c r="AF140" i="16" s="1"/>
  <c r="AD351" i="16"/>
  <c r="AH351" i="16" s="1"/>
  <c r="AI351" i="16" s="1"/>
  <c r="AG351" i="16" s="1"/>
  <c r="AB351" i="16"/>
  <c r="AA351" i="16"/>
  <c r="BM430" i="16"/>
  <c r="BM439" i="16"/>
  <c r="BL351" i="16"/>
  <c r="BM20" i="16"/>
  <c r="AA426" i="16"/>
  <c r="AD426" i="16"/>
  <c r="AH426" i="16" s="1"/>
  <c r="AI426" i="16" s="1"/>
  <c r="AG426" i="16" s="1"/>
  <c r="AB426" i="16"/>
  <c r="AD497" i="16"/>
  <c r="AH497" i="16" s="1"/>
  <c r="AI497" i="16" s="1"/>
  <c r="AG497" i="16" s="1"/>
  <c r="AA497" i="16"/>
  <c r="AB497" i="16"/>
  <c r="AG322" i="16"/>
  <c r="BL152" i="16"/>
  <c r="BM178" i="16"/>
  <c r="AF395" i="16"/>
  <c r="AD282" i="16"/>
  <c r="AH282" i="16" s="1"/>
  <c r="AI282" i="16" s="1"/>
  <c r="AF282" i="16" s="1"/>
  <c r="AA282" i="16"/>
  <c r="AB282" i="16"/>
  <c r="AD465" i="16"/>
  <c r="AH465" i="16" s="1"/>
  <c r="AI465" i="16" s="1"/>
  <c r="AG465" i="16" s="1"/>
  <c r="AA465" i="16"/>
  <c r="AB465" i="16"/>
  <c r="AA418" i="16"/>
  <c r="AB418" i="16"/>
  <c r="AD418" i="16"/>
  <c r="AH418" i="16" s="1"/>
  <c r="AI418" i="16" s="1"/>
  <c r="AG418" i="16" s="1"/>
  <c r="AD250" i="16"/>
  <c r="AH250" i="16" s="1"/>
  <c r="AI250" i="16" s="1"/>
  <c r="AF250" i="16" s="1"/>
  <c r="AB250" i="16"/>
  <c r="AA250" i="16"/>
  <c r="AD24" i="16"/>
  <c r="AH24" i="16" s="1"/>
  <c r="AI24" i="16" s="1"/>
  <c r="AF24" i="16" s="1"/>
  <c r="AB24" i="16"/>
  <c r="AA24" i="16"/>
  <c r="BM316" i="16"/>
  <c r="AF483" i="16"/>
  <c r="BM219" i="16"/>
  <c r="AF142" i="16"/>
  <c r="BL254" i="16"/>
  <c r="AG382" i="16"/>
  <c r="AF30" i="16"/>
  <c r="AF267" i="16"/>
  <c r="AA19" i="16"/>
  <c r="AD19" i="16"/>
  <c r="AH19" i="16" s="1"/>
  <c r="AI19" i="16" s="1"/>
  <c r="AF19" i="16" s="1"/>
  <c r="AB19" i="16"/>
  <c r="AA408" i="16"/>
  <c r="AD408" i="16"/>
  <c r="AH408" i="16" s="1"/>
  <c r="AI408" i="16" s="1"/>
  <c r="AF408" i="16" s="1"/>
  <c r="AB408" i="16"/>
  <c r="AD67" i="16"/>
  <c r="AH67" i="16" s="1"/>
  <c r="AI67" i="16" s="1"/>
  <c r="AG67" i="16" s="1"/>
  <c r="AA67" i="16"/>
  <c r="AB67" i="16"/>
  <c r="AD303" i="16"/>
  <c r="AH303" i="16" s="1"/>
  <c r="AI303" i="16" s="1"/>
  <c r="AG303" i="16" s="1"/>
  <c r="AA303" i="16"/>
  <c r="AB303" i="16"/>
  <c r="AA201" i="16"/>
  <c r="AD201" i="16"/>
  <c r="AH201" i="16" s="1"/>
  <c r="AI201" i="16" s="1"/>
  <c r="AB201" i="16"/>
  <c r="AG42" i="16"/>
  <c r="AF329" i="16"/>
  <c r="BM52" i="16"/>
  <c r="BL283" i="16"/>
  <c r="AD60" i="16"/>
  <c r="AH60" i="16" s="1"/>
  <c r="AI60" i="16" s="1"/>
  <c r="AG60" i="16" s="1"/>
  <c r="AA60" i="16"/>
  <c r="AB60" i="16"/>
  <c r="AG171" i="16"/>
  <c r="BM202" i="16"/>
  <c r="AG213" i="16"/>
  <c r="BM5" i="16"/>
  <c r="M509" i="16"/>
  <c r="O509" i="16" s="1"/>
  <c r="M308" i="16"/>
  <c r="O308" i="16" s="1"/>
  <c r="M277" i="16"/>
  <c r="O277" i="16" s="1"/>
  <c r="M456" i="16"/>
  <c r="O456" i="16" s="1"/>
  <c r="M285" i="16"/>
  <c r="O285" i="16" s="1"/>
  <c r="M488" i="16"/>
  <c r="O488" i="16" s="1"/>
  <c r="M272" i="16"/>
  <c r="O272" i="16" s="1"/>
  <c r="M234" i="16"/>
  <c r="O234" i="16" s="1"/>
  <c r="M347" i="16"/>
  <c r="O347" i="16" s="1"/>
  <c r="M287" i="16"/>
  <c r="O287" i="16" s="1"/>
  <c r="M274" i="16"/>
  <c r="O274" i="16" s="1"/>
  <c r="M20" i="16"/>
  <c r="O20" i="16" s="1"/>
  <c r="M382" i="16"/>
  <c r="O382" i="16" s="1"/>
  <c r="M71" i="16"/>
  <c r="O71" i="16" s="1"/>
  <c r="M375" i="16"/>
  <c r="O375" i="16" s="1"/>
  <c r="M106" i="16"/>
  <c r="O106" i="16" s="1"/>
  <c r="M496" i="16"/>
  <c r="O496" i="16" s="1"/>
  <c r="M199" i="16"/>
  <c r="O199" i="16" s="1"/>
  <c r="M293" i="16"/>
  <c r="O293" i="16" s="1"/>
  <c r="M123" i="16"/>
  <c r="O123" i="16" s="1"/>
  <c r="M76" i="16"/>
  <c r="O76" i="16" s="1"/>
  <c r="M508" i="16"/>
  <c r="O508" i="16" s="1"/>
  <c r="M175" i="16"/>
  <c r="O175" i="16" s="1"/>
  <c r="M408" i="16"/>
  <c r="O408" i="16" s="1"/>
  <c r="M242" i="16"/>
  <c r="O242" i="16" s="1"/>
  <c r="M279" i="16"/>
  <c r="O279" i="16" s="1"/>
  <c r="M49" i="16"/>
  <c r="O49" i="16" s="1"/>
  <c r="M301" i="16"/>
  <c r="O301" i="16" s="1"/>
  <c r="M487" i="16"/>
  <c r="O487" i="16" s="1"/>
  <c r="M381" i="16"/>
  <c r="O381" i="16" s="1"/>
  <c r="M362" i="16"/>
  <c r="O362" i="16" s="1"/>
  <c r="M181" i="16"/>
  <c r="O181" i="16" s="1"/>
  <c r="M118" i="16"/>
  <c r="O118" i="16" s="1"/>
  <c r="M304" i="16"/>
  <c r="O304" i="16" s="1"/>
  <c r="M426" i="16"/>
  <c r="O426" i="16" s="1"/>
  <c r="M138" i="16"/>
  <c r="O138" i="16" s="1"/>
  <c r="M462" i="16"/>
  <c r="O462" i="16" s="1"/>
  <c r="M201" i="16"/>
  <c r="O201" i="16" s="1"/>
  <c r="M54" i="16"/>
  <c r="O54" i="16" s="1"/>
  <c r="M469" i="16"/>
  <c r="O469" i="16" s="1"/>
  <c r="M89" i="16"/>
  <c r="O89" i="16" s="1"/>
  <c r="M18" i="16"/>
  <c r="O18" i="16" s="1"/>
  <c r="M337" i="16"/>
  <c r="O337" i="16" s="1"/>
  <c r="M96" i="16"/>
  <c r="O96" i="16" s="1"/>
  <c r="M141" i="16"/>
  <c r="O141" i="16" s="1"/>
  <c r="M19" i="16"/>
  <c r="O19" i="16" s="1"/>
  <c r="M281" i="16"/>
  <c r="O281" i="16" s="1"/>
  <c r="M23" i="16"/>
  <c r="O23" i="16" s="1"/>
  <c r="M239" i="16"/>
  <c r="O239" i="16" s="1"/>
  <c r="M17" i="16"/>
  <c r="O17" i="16" s="1"/>
  <c r="M214" i="16"/>
  <c r="O214" i="16" s="1"/>
  <c r="M359" i="16"/>
  <c r="O359" i="16" s="1"/>
  <c r="M232" i="16"/>
  <c r="O232" i="16" s="1"/>
  <c r="M85" i="16"/>
  <c r="O85" i="16" s="1"/>
  <c r="M306" i="16"/>
  <c r="O306" i="16" s="1"/>
  <c r="M161" i="16"/>
  <c r="O161" i="16" s="1"/>
  <c r="M147" i="16"/>
  <c r="O147" i="16" s="1"/>
  <c r="M363" i="16"/>
  <c r="O363" i="16" s="1"/>
  <c r="M205" i="16"/>
  <c r="O205" i="16" s="1"/>
  <c r="M284" i="16"/>
  <c r="O284" i="16" s="1"/>
  <c r="M422" i="16"/>
  <c r="O422" i="16" s="1"/>
  <c r="M30" i="16"/>
  <c r="O30" i="16" s="1"/>
  <c r="M390" i="16"/>
  <c r="O390" i="16" s="1"/>
  <c r="M182" i="16"/>
  <c r="O182" i="16" s="1"/>
  <c r="M510" i="16"/>
  <c r="O510" i="16" s="1"/>
  <c r="AD266" i="16"/>
  <c r="AH266" i="16" s="1"/>
  <c r="AI266" i="16" s="1"/>
  <c r="AG266" i="16" s="1"/>
  <c r="AB266" i="16"/>
  <c r="AA266" i="16"/>
  <c r="AA290" i="16"/>
  <c r="AB290" i="16"/>
  <c r="AD290" i="16"/>
  <c r="AH290" i="16" s="1"/>
  <c r="AI290" i="16" s="1"/>
  <c r="AG290" i="16" s="1"/>
  <c r="AB162" i="16"/>
  <c r="AD162" i="16"/>
  <c r="AH162" i="16" s="1"/>
  <c r="AI162" i="16" s="1"/>
  <c r="AF162" i="16" s="1"/>
  <c r="AA162" i="16"/>
  <c r="BL289" i="16"/>
  <c r="BM71" i="16"/>
  <c r="AF433" i="16"/>
  <c r="BM18" i="16"/>
  <c r="AF487" i="16"/>
  <c r="BM441" i="16"/>
  <c r="BL507" i="16"/>
  <c r="AG261" i="16"/>
  <c r="BM193" i="16"/>
  <c r="AA207" i="16"/>
  <c r="AD207" i="16"/>
  <c r="AH207" i="16" s="1"/>
  <c r="AI207" i="16" s="1"/>
  <c r="AF207" i="16" s="1"/>
  <c r="AB207" i="16"/>
  <c r="AA192" i="16"/>
  <c r="AD192" i="16"/>
  <c r="AH192" i="16" s="1"/>
  <c r="AI192" i="16" s="1"/>
  <c r="AG192" i="16" s="1"/>
  <c r="AB192" i="16"/>
  <c r="BM218" i="16"/>
  <c r="AG203" i="16"/>
  <c r="AG166" i="16"/>
  <c r="BM241" i="16"/>
  <c r="BM506" i="16"/>
  <c r="AA362" i="16"/>
  <c r="AD362" i="16"/>
  <c r="AH362" i="16" s="1"/>
  <c r="AI362" i="16" s="1"/>
  <c r="AF362" i="16" s="1"/>
  <c r="AB362" i="16"/>
  <c r="AD74" i="16"/>
  <c r="AH74" i="16" s="1"/>
  <c r="AI74" i="16" s="1"/>
  <c r="AG74" i="16" s="1"/>
  <c r="AB74" i="16"/>
  <c r="AA74" i="16"/>
  <c r="BM448" i="16"/>
  <c r="AF287" i="16"/>
  <c r="AG177" i="16"/>
  <c r="AF508" i="16"/>
  <c r="AF13" i="16"/>
  <c r="AF506" i="16"/>
  <c r="BL173" i="16"/>
  <c r="BM478" i="16"/>
  <c r="BL87" i="16"/>
  <c r="BM326" i="16"/>
  <c r="BL469" i="16"/>
  <c r="BL98" i="16"/>
  <c r="AB453" i="16"/>
  <c r="AD453" i="16"/>
  <c r="AH453" i="16" s="1"/>
  <c r="AI453" i="16" s="1"/>
  <c r="AF453" i="16" s="1"/>
  <c r="AA453" i="16"/>
  <c r="AD243" i="16"/>
  <c r="AH243" i="16" s="1"/>
  <c r="AI243" i="16" s="1"/>
  <c r="AG243" i="16" s="1"/>
  <c r="AA243" i="16"/>
  <c r="AB243" i="16"/>
  <c r="AD391" i="16"/>
  <c r="AH391" i="16" s="1"/>
  <c r="AI391" i="16" s="1"/>
  <c r="AG391" i="16" s="1"/>
  <c r="AB391" i="16"/>
  <c r="AA391" i="16"/>
  <c r="AD355" i="16"/>
  <c r="AH355" i="16" s="1"/>
  <c r="AI355" i="16" s="1"/>
  <c r="AB355" i="16"/>
  <c r="AA355" i="16"/>
  <c r="AB298" i="16"/>
  <c r="AD298" i="16"/>
  <c r="AH298" i="16" s="1"/>
  <c r="AI298" i="16" s="1"/>
  <c r="AG298" i="16" s="1"/>
  <c r="AA298" i="16"/>
  <c r="AD66" i="16"/>
  <c r="AH66" i="16" s="1"/>
  <c r="AI66" i="16" s="1"/>
  <c r="AF66" i="16" s="1"/>
  <c r="AA66" i="16"/>
  <c r="AB66" i="16"/>
  <c r="AB378" i="16"/>
  <c r="AD378" i="16"/>
  <c r="AH378" i="16" s="1"/>
  <c r="AI378" i="16" s="1"/>
  <c r="AG378" i="16" s="1"/>
  <c r="AA378" i="16"/>
  <c r="AD394" i="16"/>
  <c r="AH394" i="16" s="1"/>
  <c r="AI394" i="16" s="1"/>
  <c r="AA394" i="16"/>
  <c r="AB394" i="16"/>
  <c r="AF17" i="16"/>
  <c r="AD291" i="16"/>
  <c r="AH291" i="16" s="1"/>
  <c r="AI291" i="16" s="1"/>
  <c r="AG291" i="16" s="1"/>
  <c r="AA291" i="16"/>
  <c r="AB291" i="16"/>
  <c r="AD51" i="16"/>
  <c r="AH51" i="16" s="1"/>
  <c r="AI51" i="16" s="1"/>
  <c r="AF51" i="16" s="1"/>
  <c r="AA51" i="16"/>
  <c r="AB51" i="16"/>
  <c r="AD296" i="16"/>
  <c r="AH296" i="16" s="1"/>
  <c r="AI296" i="16" s="1"/>
  <c r="AG296" i="16" s="1"/>
  <c r="AA296" i="16"/>
  <c r="AB296" i="16"/>
  <c r="AF275" i="16"/>
  <c r="BL300" i="16"/>
  <c r="AG147" i="16"/>
  <c r="M31" i="16"/>
  <c r="O31" i="16" s="1"/>
  <c r="M206" i="16"/>
  <c r="O206" i="16" s="1"/>
  <c r="M34" i="16"/>
  <c r="O34" i="16" s="1"/>
  <c r="M434" i="16"/>
  <c r="O434" i="16" s="1"/>
  <c r="M350" i="16"/>
  <c r="O350" i="16" s="1"/>
  <c r="M467" i="16"/>
  <c r="O467" i="16" s="1"/>
  <c r="M415" i="16"/>
  <c r="O415" i="16" s="1"/>
  <c r="M394" i="16"/>
  <c r="O394" i="16" s="1"/>
  <c r="M295" i="16"/>
  <c r="O295" i="16" s="1"/>
  <c r="M286" i="16"/>
  <c r="O286" i="16" s="1"/>
  <c r="M480" i="16"/>
  <c r="O480" i="16" s="1"/>
  <c r="M320" i="16"/>
  <c r="O320" i="16" s="1"/>
  <c r="M61" i="16"/>
  <c r="O61" i="16" s="1"/>
  <c r="M169" i="16"/>
  <c r="O169" i="16" s="1"/>
  <c r="M104" i="16"/>
  <c r="O104" i="16" s="1"/>
  <c r="M419" i="16"/>
  <c r="O419" i="16" s="1"/>
  <c r="M227" i="16"/>
  <c r="O227" i="16" s="1"/>
  <c r="M159" i="16"/>
  <c r="O159" i="16" s="1"/>
  <c r="M398" i="16"/>
  <c r="O398" i="16" s="1"/>
  <c r="M157" i="16"/>
  <c r="O157" i="16" s="1"/>
  <c r="M204" i="16"/>
  <c r="O204" i="16" s="1"/>
  <c r="M290" i="16"/>
  <c r="O290" i="16" s="1"/>
  <c r="M367" i="16"/>
  <c r="O367" i="16" s="1"/>
  <c r="M465" i="16"/>
  <c r="O465" i="16" s="1"/>
  <c r="M46" i="16"/>
  <c r="O46" i="16" s="1"/>
  <c r="M460" i="16"/>
  <c r="O460" i="16" s="1"/>
  <c r="M326" i="16"/>
  <c r="O326" i="16" s="1"/>
  <c r="M321" i="16"/>
  <c r="O321" i="16" s="1"/>
  <c r="M333" i="16"/>
  <c r="O333" i="16" s="1"/>
  <c r="M36" i="16"/>
  <c r="O36" i="16" s="1"/>
  <c r="M371" i="16"/>
  <c r="O371" i="16" s="1"/>
  <c r="M95" i="16"/>
  <c r="O95" i="16" s="1"/>
  <c r="M222" i="16"/>
  <c r="O222" i="16" s="1"/>
  <c r="M384" i="16"/>
  <c r="O384" i="16" s="1"/>
  <c r="M101" i="16"/>
  <c r="O101" i="16" s="1"/>
  <c r="M346" i="16"/>
  <c r="O346" i="16" s="1"/>
  <c r="M117" i="16"/>
  <c r="O117" i="16" s="1"/>
  <c r="M152" i="16"/>
  <c r="O152" i="16" s="1"/>
  <c r="M378" i="16"/>
  <c r="O378" i="16" s="1"/>
  <c r="M342" i="16"/>
  <c r="O342" i="16" s="1"/>
  <c r="M484" i="16"/>
  <c r="O484" i="16" s="1"/>
  <c r="M244" i="16"/>
  <c r="O244" i="16" s="1"/>
  <c r="M131" i="16"/>
  <c r="O131" i="16" s="1"/>
  <c r="M294" i="16"/>
  <c r="O294" i="16" s="1"/>
  <c r="M103" i="16"/>
  <c r="O103" i="16" s="1"/>
  <c r="M257" i="16"/>
  <c r="O257" i="16" s="1"/>
  <c r="M351" i="16"/>
  <c r="O351" i="16" s="1"/>
  <c r="M183" i="16"/>
  <c r="O183" i="16" s="1"/>
  <c r="M395" i="16"/>
  <c r="O395" i="16" s="1"/>
  <c r="M262" i="16"/>
  <c r="O262" i="16" s="1"/>
  <c r="M270" i="16"/>
  <c r="O270" i="16" s="1"/>
  <c r="M148" i="16"/>
  <c r="O148" i="16" s="1"/>
  <c r="M219" i="16"/>
  <c r="O219" i="16" s="1"/>
  <c r="M500" i="16"/>
  <c r="O500" i="16" s="1"/>
  <c r="M15" i="16"/>
  <c r="O15" i="16" s="1"/>
  <c r="M311" i="16"/>
  <c r="O311" i="16" s="1"/>
  <c r="M404" i="16"/>
  <c r="O404" i="16" s="1"/>
  <c r="M208" i="16"/>
  <c r="O208" i="16" s="1"/>
  <c r="M325" i="16"/>
  <c r="O325" i="16" s="1"/>
  <c r="M100" i="16"/>
  <c r="O100" i="16" s="1"/>
  <c r="M38" i="16"/>
  <c r="O38" i="16" s="1"/>
  <c r="M383" i="16"/>
  <c r="O383" i="16" s="1"/>
  <c r="M2" i="16"/>
  <c r="O2" i="16" s="1"/>
  <c r="M429" i="16"/>
  <c r="O429" i="16" s="1"/>
  <c r="M216" i="16"/>
  <c r="O216" i="16" s="1"/>
  <c r="M193" i="16"/>
  <c r="O193" i="16" s="1"/>
  <c r="AD414" i="16"/>
  <c r="AH414" i="16" s="1"/>
  <c r="AI414" i="16" s="1"/>
  <c r="AF414" i="16" s="1"/>
  <c r="AA414" i="16"/>
  <c r="AB414" i="16"/>
  <c r="AB248" i="16"/>
  <c r="AD248" i="16"/>
  <c r="AH248" i="16" s="1"/>
  <c r="AI248" i="16" s="1"/>
  <c r="AG248" i="16" s="1"/>
  <c r="AA248" i="16"/>
  <c r="AD38" i="16"/>
  <c r="AH38" i="16" s="1"/>
  <c r="AI38" i="16" s="1"/>
  <c r="AF38" i="16" s="1"/>
  <c r="AA38" i="16"/>
  <c r="AB38" i="16"/>
  <c r="BL401" i="16"/>
  <c r="AF441" i="16"/>
  <c r="AA116" i="16"/>
  <c r="AD116" i="16"/>
  <c r="AH116" i="16" s="1"/>
  <c r="AI116" i="16" s="1"/>
  <c r="AF116" i="16" s="1"/>
  <c r="AB116" i="16"/>
  <c r="AD407" i="16"/>
  <c r="AH407" i="16" s="1"/>
  <c r="AI407" i="16" s="1"/>
  <c r="AG407" i="16" s="1"/>
  <c r="AA407" i="16"/>
  <c r="AB407" i="16"/>
  <c r="AF251" i="16"/>
  <c r="AD348" i="16"/>
  <c r="AH348" i="16" s="1"/>
  <c r="AI348" i="16" s="1"/>
  <c r="AA348" i="16"/>
  <c r="AB348" i="16"/>
  <c r="BM468" i="16"/>
  <c r="AA106" i="16"/>
  <c r="AD106" i="16"/>
  <c r="AH106" i="16" s="1"/>
  <c r="AI106" i="16" s="1"/>
  <c r="AG106" i="16" s="1"/>
  <c r="AB106" i="16"/>
  <c r="AB424" i="16"/>
  <c r="AD424" i="16"/>
  <c r="AH424" i="16" s="1"/>
  <c r="AI424" i="16" s="1"/>
  <c r="AF424" i="16" s="1"/>
  <c r="AA424" i="16"/>
  <c r="AF90" i="16"/>
  <c r="BM89" i="16"/>
  <c r="BM274" i="16"/>
  <c r="BM222" i="16"/>
  <c r="BL159" i="16"/>
  <c r="BM67" i="16"/>
  <c r="BL421" i="16"/>
  <c r="BM489" i="16"/>
  <c r="AD174" i="16"/>
  <c r="AH174" i="16" s="1"/>
  <c r="AI174" i="16" s="1"/>
  <c r="AG174" i="16" s="1"/>
  <c r="AB174" i="16"/>
  <c r="AA174" i="16"/>
  <c r="AB312" i="16"/>
  <c r="AA312" i="16"/>
  <c r="AD312" i="16"/>
  <c r="AH312" i="16" s="1"/>
  <c r="AI312" i="16" s="1"/>
  <c r="AG312" i="16" s="1"/>
  <c r="BL393" i="16"/>
  <c r="BM189" i="16"/>
  <c r="BL176" i="16"/>
  <c r="BL224" i="16"/>
  <c r="AF277" i="16"/>
  <c r="BL352" i="16"/>
  <c r="BM207" i="16"/>
  <c r="BM140" i="16"/>
  <c r="AB269" i="16"/>
  <c r="AA269" i="16"/>
  <c r="AD269" i="16"/>
  <c r="AH269" i="16" s="1"/>
  <c r="AI269" i="16" s="1"/>
  <c r="AB168" i="16"/>
  <c r="AD168" i="16"/>
  <c r="AH168" i="16" s="1"/>
  <c r="AI168" i="16" s="1"/>
  <c r="AG168" i="16" s="1"/>
  <c r="AA168" i="16"/>
  <c r="AD300" i="16"/>
  <c r="AH300" i="16" s="1"/>
  <c r="AI300" i="16" s="1"/>
  <c r="AG300" i="16" s="1"/>
  <c r="AB300" i="16"/>
  <c r="AA300" i="16"/>
  <c r="BM24" i="16"/>
  <c r="BL168" i="16"/>
  <c r="AG515" i="16"/>
  <c r="BM107" i="16"/>
  <c r="BM413" i="16"/>
  <c r="BM8" i="16"/>
  <c r="BM391" i="16"/>
  <c r="BM154" i="16"/>
  <c r="AF340" i="16"/>
  <c r="BM195" i="16"/>
  <c r="AF406" i="16"/>
  <c r="BM227" i="16"/>
  <c r="AD105" i="16"/>
  <c r="AH105" i="16" s="1"/>
  <c r="AI105" i="16" s="1"/>
  <c r="AB105" i="16"/>
  <c r="AA105" i="16"/>
  <c r="AF522" i="16"/>
  <c r="AG377" i="16"/>
  <c r="AF55" i="16"/>
  <c r="BL131" i="16"/>
  <c r="AG68" i="16"/>
  <c r="BM239" i="16"/>
  <c r="AB263" i="16"/>
  <c r="AD263" i="16"/>
  <c r="AH263" i="16" s="1"/>
  <c r="AI263" i="16" s="1"/>
  <c r="AF263" i="16" s="1"/>
  <c r="AA263" i="16"/>
  <c r="AB141" i="16"/>
  <c r="AD141" i="16"/>
  <c r="AH141" i="16" s="1"/>
  <c r="AI141" i="16" s="1"/>
  <c r="AA141" i="16"/>
  <c r="AD330" i="16"/>
  <c r="AH330" i="16" s="1"/>
  <c r="AI330" i="16" s="1"/>
  <c r="AG330" i="16" s="1"/>
  <c r="AB330" i="16"/>
  <c r="AA330" i="16"/>
  <c r="AD86" i="16"/>
  <c r="AH86" i="16" s="1"/>
  <c r="AI86" i="16" s="1"/>
  <c r="AF86" i="16" s="1"/>
  <c r="AB86" i="16"/>
  <c r="AA86" i="16"/>
  <c r="AF283" i="16"/>
  <c r="BM74" i="16"/>
  <c r="AF357" i="16"/>
  <c r="AF336" i="16"/>
  <c r="AF260" i="16"/>
  <c r="BM15" i="16"/>
  <c r="AG33" i="16"/>
  <c r="AG491" i="16"/>
  <c r="BM417" i="16"/>
  <c r="AG119" i="16"/>
  <c r="AG468" i="16"/>
  <c r="BL400" i="16"/>
  <c r="BL293" i="16"/>
  <c r="BM13" i="16"/>
  <c r="AF159" i="16"/>
  <c r="AF461" i="16"/>
  <c r="AG279" i="16"/>
  <c r="BL491" i="16"/>
  <c r="BL32" i="16"/>
  <c r="AF346" i="16"/>
  <c r="AG72" i="16"/>
  <c r="BM398" i="16"/>
  <c r="BL415" i="16"/>
  <c r="M160" i="16"/>
  <c r="O160" i="16" s="1"/>
  <c r="M218" i="16"/>
  <c r="O218" i="16" s="1"/>
  <c r="M282" i="16"/>
  <c r="O282" i="16" s="1"/>
  <c r="M35" i="16"/>
  <c r="O35" i="16" s="1"/>
  <c r="M105" i="16"/>
  <c r="O105" i="16" s="1"/>
  <c r="M440" i="16"/>
  <c r="O440" i="16" s="1"/>
  <c r="M341" i="16"/>
  <c r="O341" i="16" s="1"/>
  <c r="M228" i="16"/>
  <c r="O228" i="16" s="1"/>
  <c r="M39" i="16"/>
  <c r="O39" i="16" s="1"/>
  <c r="M83" i="16"/>
  <c r="O83" i="16" s="1"/>
  <c r="M448" i="16"/>
  <c r="O448" i="16" s="1"/>
  <c r="M303" i="16"/>
  <c r="O303" i="16" s="1"/>
  <c r="M430" i="16"/>
  <c r="O430" i="16" s="1"/>
  <c r="M58" i="16"/>
  <c r="O58" i="16" s="1"/>
  <c r="M352" i="16"/>
  <c r="O352" i="16" s="1"/>
  <c r="M349" i="16"/>
  <c r="O349" i="16" s="1"/>
  <c r="M82" i="16"/>
  <c r="O82" i="16" s="1"/>
  <c r="M313" i="16"/>
  <c r="O313" i="16" s="1"/>
  <c r="M468" i="16"/>
  <c r="O468" i="16" s="1"/>
  <c r="M366" i="16"/>
  <c r="O366" i="16" s="1"/>
  <c r="M355" i="16"/>
  <c r="O355" i="16" s="1"/>
  <c r="M248" i="16"/>
  <c r="O248" i="16" s="1"/>
  <c r="M505" i="16"/>
  <c r="O505" i="16" s="1"/>
  <c r="M490" i="16"/>
  <c r="O490" i="16" s="1"/>
  <c r="M187" i="16"/>
  <c r="O187" i="16" s="1"/>
  <c r="M379" i="16"/>
  <c r="O379" i="16" s="1"/>
  <c r="M245" i="16"/>
  <c r="O245" i="16" s="1"/>
  <c r="M260" i="16"/>
  <c r="O260" i="16" s="1"/>
  <c r="M258" i="16"/>
  <c r="O258" i="16" s="1"/>
  <c r="M202" i="16"/>
  <c r="O202" i="16" s="1"/>
  <c r="M474" i="16"/>
  <c r="O474" i="16" s="1"/>
  <c r="M230" i="16"/>
  <c r="O230" i="16" s="1"/>
  <c r="M289" i="16"/>
  <c r="O289" i="16" s="1"/>
  <c r="M65" i="16"/>
  <c r="O65" i="16" s="1"/>
  <c r="M336" i="16"/>
  <c r="O336" i="16" s="1"/>
  <c r="M128" i="16"/>
  <c r="O128" i="16" s="1"/>
  <c r="M252" i="16"/>
  <c r="O252" i="16" s="1"/>
  <c r="M315" i="16"/>
  <c r="O315" i="16" s="1"/>
  <c r="M475" i="16"/>
  <c r="O475" i="16" s="1"/>
  <c r="M428" i="16"/>
  <c r="O428" i="16" s="1"/>
  <c r="M449" i="16"/>
  <c r="O449" i="16" s="1"/>
  <c r="M472" i="16"/>
  <c r="O472" i="16" s="1"/>
  <c r="M64" i="16"/>
  <c r="O64" i="16" s="1"/>
  <c r="M348" i="16"/>
  <c r="O348" i="16" s="1"/>
  <c r="M370" i="16"/>
  <c r="O370" i="16" s="1"/>
  <c r="M75" i="16"/>
  <c r="O75" i="16" s="1"/>
  <c r="M236" i="16"/>
  <c r="O236" i="16" s="1"/>
  <c r="M177" i="16"/>
  <c r="O177" i="16" s="1"/>
  <c r="M178" i="16"/>
  <c r="O178" i="16" s="1"/>
  <c r="M133" i="16"/>
  <c r="O133" i="16" s="1"/>
  <c r="M288" i="16"/>
  <c r="O288" i="16" s="1"/>
  <c r="M420" i="16"/>
  <c r="O420" i="16" s="1"/>
  <c r="M471" i="16"/>
  <c r="O471" i="16" s="1"/>
  <c r="M330" i="16"/>
  <c r="O330" i="16" s="1"/>
  <c r="M400" i="16"/>
  <c r="O400" i="16" s="1"/>
  <c r="M302" i="16"/>
  <c r="O302" i="16" s="1"/>
  <c r="M142" i="16"/>
  <c r="O142" i="16" s="1"/>
  <c r="M7" i="16"/>
  <c r="O7" i="16" s="1"/>
  <c r="M66" i="16"/>
  <c r="O66" i="16" s="1"/>
  <c r="M223" i="16"/>
  <c r="O223" i="16" s="1"/>
  <c r="M438" i="16"/>
  <c r="O438" i="16" s="1"/>
  <c r="M247" i="16"/>
  <c r="O247" i="16" s="1"/>
  <c r="M240" i="16"/>
  <c r="O240" i="16" s="1"/>
  <c r="M235" i="16"/>
  <c r="O235" i="16" s="1"/>
  <c r="M389" i="16"/>
  <c r="O389" i="16" s="1"/>
  <c r="M254" i="16"/>
  <c r="O254" i="16" s="1"/>
  <c r="BM483" i="16"/>
  <c r="AA215" i="16"/>
  <c r="AD215" i="16"/>
  <c r="AH215" i="16" s="1"/>
  <c r="AI215" i="16" s="1"/>
  <c r="AG215" i="16" s="1"/>
  <c r="AB215" i="16"/>
  <c r="AB114" i="16"/>
  <c r="AA114" i="16"/>
  <c r="AD114" i="16"/>
  <c r="AH114" i="16" s="1"/>
  <c r="AI114" i="16" s="1"/>
  <c r="AG114" i="16" s="1"/>
  <c r="AG80" i="16"/>
  <c r="BM486" i="16"/>
  <c r="BM522" i="16"/>
  <c r="BL22" i="16"/>
  <c r="BM405" i="16"/>
  <c r="BL302" i="16"/>
  <c r="BL291" i="16"/>
  <c r="BL520" i="16"/>
  <c r="AF495" i="16"/>
  <c r="AD135" i="16"/>
  <c r="AH135" i="16" s="1"/>
  <c r="AI135" i="16" s="1"/>
  <c r="AF135" i="16" s="1"/>
  <c r="AB135" i="16"/>
  <c r="AA135" i="16"/>
  <c r="BM305" i="16"/>
  <c r="AA136" i="16"/>
  <c r="AD136" i="16"/>
  <c r="AH136" i="16" s="1"/>
  <c r="AI136" i="16" s="1"/>
  <c r="AF136" i="16" s="1"/>
  <c r="AB136" i="16"/>
  <c r="AB327" i="16"/>
  <c r="AA327" i="16"/>
  <c r="AD327" i="16"/>
  <c r="AH327" i="16" s="1"/>
  <c r="AI327" i="16" s="1"/>
  <c r="AF327" i="16" s="1"/>
  <c r="BL92" i="16"/>
  <c r="BL397" i="16"/>
  <c r="AG73" i="16"/>
  <c r="BL165" i="16"/>
  <c r="BL477" i="16"/>
  <c r="AF519" i="16"/>
  <c r="AG412" i="16"/>
  <c r="AG137" i="16"/>
  <c r="BM481" i="16"/>
  <c r="BM309" i="16"/>
  <c r="AD218" i="16"/>
  <c r="AH218" i="16" s="1"/>
  <c r="AI218" i="16" s="1"/>
  <c r="AF218" i="16" s="1"/>
  <c r="AB218" i="16"/>
  <c r="AA218" i="16"/>
  <c r="AD39" i="16"/>
  <c r="AH39" i="16" s="1"/>
  <c r="AI39" i="16" s="1"/>
  <c r="AG39" i="16" s="1"/>
  <c r="AB39" i="16"/>
  <c r="AA39" i="16"/>
  <c r="AD321" i="16"/>
  <c r="AH321" i="16" s="1"/>
  <c r="AI321" i="16" s="1"/>
  <c r="AG321" i="16" s="1"/>
  <c r="AB321" i="16"/>
  <c r="AA321" i="16"/>
  <c r="BM120" i="16"/>
  <c r="BM277" i="16"/>
  <c r="BM34" i="16"/>
  <c r="AF46" i="16"/>
  <c r="BM160" i="16"/>
  <c r="AG309" i="16"/>
  <c r="BM188" i="16"/>
  <c r="AG241" i="16"/>
  <c r="AG237" i="16"/>
  <c r="AG9" i="16"/>
  <c r="BM320" i="16"/>
  <c r="AG156" i="16"/>
  <c r="AF29" i="16"/>
  <c r="BL406" i="16"/>
  <c r="BM287" i="16"/>
  <c r="BM340" i="16"/>
  <c r="BM479" i="16"/>
  <c r="AD387" i="16"/>
  <c r="AH387" i="16" s="1"/>
  <c r="AI387" i="16" s="1"/>
  <c r="AG387" i="16" s="1"/>
  <c r="AA387" i="16"/>
  <c r="AB387" i="16"/>
  <c r="AD134" i="16"/>
  <c r="AH134" i="16" s="1"/>
  <c r="AI134" i="16" s="1"/>
  <c r="AF134" i="16" s="1"/>
  <c r="AA134" i="16"/>
  <c r="AB134" i="16"/>
  <c r="AD498" i="16"/>
  <c r="AH498" i="16" s="1"/>
  <c r="AI498" i="16" s="1"/>
  <c r="AG498" i="16" s="1"/>
  <c r="AB498" i="16"/>
  <c r="AA498" i="16"/>
  <c r="AB229" i="16"/>
  <c r="AD229" i="16"/>
  <c r="AH229" i="16" s="1"/>
  <c r="AI229" i="16" s="1"/>
  <c r="AF229" i="16" s="1"/>
  <c r="AA229" i="16"/>
  <c r="BL112" i="16"/>
  <c r="AF425" i="16"/>
  <c r="AF27" i="16"/>
  <c r="AA450" i="16"/>
  <c r="AD450" i="16"/>
  <c r="AH450" i="16" s="1"/>
  <c r="AI450" i="16" s="1"/>
  <c r="AG450" i="16" s="1"/>
  <c r="AB450" i="16"/>
  <c r="AD295" i="16"/>
  <c r="AH295" i="16" s="1"/>
  <c r="AI295" i="16" s="1"/>
  <c r="AA295" i="16"/>
  <c r="AB295" i="16"/>
  <c r="AA492" i="16"/>
  <c r="AD492" i="16"/>
  <c r="AH492" i="16" s="1"/>
  <c r="AI492" i="16" s="1"/>
  <c r="AF492" i="16" s="1"/>
  <c r="AB492" i="16"/>
  <c r="BM70" i="16"/>
  <c r="BL328" i="16"/>
  <c r="AG299" i="16"/>
  <c r="BM262" i="16"/>
  <c r="AG274" i="16"/>
  <c r="AD216" i="16"/>
  <c r="AH216" i="16" s="1"/>
  <c r="AI216" i="16" s="1"/>
  <c r="AF216" i="16" s="1"/>
  <c r="AB216" i="16"/>
  <c r="AA216" i="16"/>
  <c r="AG467" i="16"/>
  <c r="BM108" i="16"/>
  <c r="BL116" i="16"/>
  <c r="AA157" i="16"/>
  <c r="AD157" i="16"/>
  <c r="AH157" i="16" s="1"/>
  <c r="AI157" i="16" s="1"/>
  <c r="AG157" i="16" s="1"/>
  <c r="AB157" i="16"/>
  <c r="AB469" i="16"/>
  <c r="AA469" i="16"/>
  <c r="AD469" i="16"/>
  <c r="AH469" i="16" s="1"/>
  <c r="AI469" i="16" s="1"/>
  <c r="AF469" i="16" s="1"/>
  <c r="AG473" i="16"/>
  <c r="BL36" i="16"/>
  <c r="AD163" i="16"/>
  <c r="AH163" i="16" s="1"/>
  <c r="AI163" i="16" s="1"/>
  <c r="AG163" i="16" s="1"/>
  <c r="AA163" i="16"/>
  <c r="AB163" i="16"/>
  <c r="AG221" i="16"/>
  <c r="AF187" i="16"/>
  <c r="BL147" i="16"/>
  <c r="AF315" i="16"/>
  <c r="M125" i="16"/>
  <c r="O125" i="16" s="1"/>
  <c r="M203" i="16"/>
  <c r="O203" i="16" s="1"/>
  <c r="M364" i="16"/>
  <c r="O364" i="16" s="1"/>
  <c r="M140" i="16"/>
  <c r="O140" i="16" s="1"/>
  <c r="M92" i="16"/>
  <c r="O92" i="16" s="1"/>
  <c r="M116" i="16"/>
  <c r="O116" i="16" s="1"/>
  <c r="M186" i="16"/>
  <c r="O186" i="16" s="1"/>
  <c r="M108" i="16"/>
  <c r="O108" i="16" s="1"/>
  <c r="M511" i="16"/>
  <c r="O511" i="16" s="1"/>
  <c r="M481" i="16"/>
  <c r="O481" i="16" s="1"/>
  <c r="M433" i="16"/>
  <c r="O433" i="16" s="1"/>
  <c r="M180" i="16"/>
  <c r="O180" i="16" s="1"/>
  <c r="M237" i="16"/>
  <c r="O237" i="16" s="1"/>
  <c r="M452" i="16"/>
  <c r="O452" i="16" s="1"/>
  <c r="M494" i="16"/>
  <c r="O494" i="16" s="1"/>
  <c r="M416" i="16"/>
  <c r="O416" i="16" s="1"/>
  <c r="M459" i="16"/>
  <c r="O459" i="16" s="1"/>
  <c r="M261" i="16"/>
  <c r="O261" i="16" s="1"/>
  <c r="M499" i="16"/>
  <c r="O499" i="16" s="1"/>
  <c r="M264" i="16"/>
  <c r="O264" i="16" s="1"/>
  <c r="M523" i="16"/>
  <c r="O523" i="16" s="1"/>
  <c r="M153" i="16"/>
  <c r="O153" i="16" s="1"/>
  <c r="M179" i="16"/>
  <c r="O179" i="16" s="1"/>
  <c r="M145" i="16"/>
  <c r="O145" i="16" s="1"/>
  <c r="M507" i="16"/>
  <c r="O507" i="16" s="1"/>
  <c r="M479" i="16"/>
  <c r="O479" i="16" s="1"/>
  <c r="M255" i="16"/>
  <c r="O255" i="16" s="1"/>
  <c r="M503" i="16"/>
  <c r="O503" i="16" s="1"/>
  <c r="M10" i="16"/>
  <c r="O10" i="16" s="1"/>
  <c r="M126" i="16"/>
  <c r="O126" i="16" s="1"/>
  <c r="M194" i="16"/>
  <c r="O194" i="16" s="1"/>
  <c r="M412" i="16"/>
  <c r="O412" i="16" s="1"/>
  <c r="M12" i="16"/>
  <c r="O12" i="16" s="1"/>
  <c r="M445" i="16"/>
  <c r="O445" i="16" s="1"/>
  <c r="M417" i="16"/>
  <c r="O417" i="16" s="1"/>
  <c r="M156" i="16"/>
  <c r="O156" i="16" s="1"/>
  <c r="M168" i="16"/>
  <c r="O168" i="16" s="1"/>
  <c r="M427" i="16"/>
  <c r="O427" i="16" s="1"/>
  <c r="M312" i="16"/>
  <c r="O312" i="16" s="1"/>
  <c r="M22" i="16"/>
  <c r="O22" i="16" s="1"/>
  <c r="M47" i="16"/>
  <c r="O47" i="16" s="1"/>
  <c r="M50" i="16"/>
  <c r="O50" i="16" s="1"/>
  <c r="M158" i="16"/>
  <c r="O158" i="16" s="1"/>
  <c r="M267" i="16"/>
  <c r="O267" i="16" s="1"/>
  <c r="M361" i="16"/>
  <c r="O361" i="16" s="1"/>
  <c r="M196" i="16"/>
  <c r="O196" i="16" s="1"/>
  <c r="M498" i="16"/>
  <c r="O498" i="16" s="1"/>
  <c r="M345" i="16"/>
  <c r="O345" i="16" s="1"/>
  <c r="M411" i="16"/>
  <c r="O411" i="16" s="1"/>
  <c r="M45" i="16"/>
  <c r="O45" i="16" s="1"/>
  <c r="M173" i="16"/>
  <c r="O173" i="16" s="1"/>
  <c r="M300" i="16"/>
  <c r="O300" i="16" s="1"/>
  <c r="M37" i="16"/>
  <c r="O37" i="16" s="1"/>
  <c r="M380" i="16"/>
  <c r="O380" i="16" s="1"/>
  <c r="M458" i="16"/>
  <c r="O458" i="16" s="1"/>
  <c r="M483" i="16"/>
  <c r="O483" i="16" s="1"/>
  <c r="M446" i="16"/>
  <c r="O446" i="16" s="1"/>
  <c r="M195" i="16"/>
  <c r="O195" i="16" s="1"/>
  <c r="M112" i="16"/>
  <c r="O112" i="16" s="1"/>
  <c r="M492" i="16"/>
  <c r="O492" i="16" s="1"/>
  <c r="M518" i="16"/>
  <c r="O518" i="16" s="1"/>
  <c r="M241" i="16"/>
  <c r="O241" i="16" s="1"/>
  <c r="M307" i="16"/>
  <c r="O307" i="16" s="1"/>
  <c r="M521" i="16"/>
  <c r="O521" i="16" s="1"/>
  <c r="M436" i="16"/>
  <c r="O436" i="16" s="1"/>
  <c r="M249" i="16"/>
  <c r="O249" i="16" s="1"/>
  <c r="AA239" i="16"/>
  <c r="AD239" i="16"/>
  <c r="AH239" i="16" s="1"/>
  <c r="AI239" i="16" s="1"/>
  <c r="AF239" i="16" s="1"/>
  <c r="AB239" i="16"/>
  <c r="AA40" i="16"/>
  <c r="AD40" i="16"/>
  <c r="AH40" i="16" s="1"/>
  <c r="AI40" i="16" s="1"/>
  <c r="AG40" i="16" s="1"/>
  <c r="AB40" i="16"/>
  <c r="AA393" i="16"/>
  <c r="AD393" i="16"/>
  <c r="AH393" i="16" s="1"/>
  <c r="AI393" i="16" s="1"/>
  <c r="AF393" i="16" s="1"/>
  <c r="AB393" i="16"/>
  <c r="BL427" i="16"/>
  <c r="AB181" i="16"/>
  <c r="AD181" i="16"/>
  <c r="AH181" i="16" s="1"/>
  <c r="AI181" i="16" s="1"/>
  <c r="AF181" i="16" s="1"/>
  <c r="AA181" i="16"/>
  <c r="AD339" i="16"/>
  <c r="AH339" i="16" s="1"/>
  <c r="AI339" i="16" s="1"/>
  <c r="AG339" i="16" s="1"/>
  <c r="AA339" i="16"/>
  <c r="AB339" i="16"/>
  <c r="AB417" i="16"/>
  <c r="AD417" i="16"/>
  <c r="AH417" i="16" s="1"/>
  <c r="AI417" i="16" s="1"/>
  <c r="AF417" i="16" s="1"/>
  <c r="AA417" i="16"/>
  <c r="AG422" i="16"/>
  <c r="AG52" i="16"/>
  <c r="AF320" i="16"/>
  <c r="AF16" i="16"/>
  <c r="AD307" i="16"/>
  <c r="AH307" i="16" s="1"/>
  <c r="AI307" i="16" s="1"/>
  <c r="AF307" i="16" s="1"/>
  <c r="AB307" i="16"/>
  <c r="AA307" i="16"/>
  <c r="AB118" i="16"/>
  <c r="AD118" i="16"/>
  <c r="AH118" i="16" s="1"/>
  <c r="AI118" i="16" s="1"/>
  <c r="AG118" i="16" s="1"/>
  <c r="AA118" i="16"/>
  <c r="AB110" i="16"/>
  <c r="AD110" i="16"/>
  <c r="AH110" i="16" s="1"/>
  <c r="AI110" i="16" s="1"/>
  <c r="AG110" i="16" s="1"/>
  <c r="AA110" i="16"/>
  <c r="BM418" i="16"/>
  <c r="AS12" i="1"/>
  <c r="AW12" i="1" s="1"/>
  <c r="AO12" i="1"/>
  <c r="E3" i="1"/>
  <c r="L447" i="16" l="1"/>
  <c r="L280" i="16"/>
  <c r="K358" i="16"/>
  <c r="N32" i="16"/>
  <c r="R32" i="16" s="1"/>
  <c r="S32" i="16" s="1"/>
  <c r="E32" i="16" s="1"/>
  <c r="P324" i="16"/>
  <c r="K32" i="16"/>
  <c r="Q316" i="16"/>
  <c r="Q377" i="16"/>
  <c r="Q514" i="16"/>
  <c r="Q86" i="16"/>
  <c r="AF74" i="16"/>
  <c r="P431" i="16"/>
  <c r="Q189" i="16"/>
  <c r="AF333" i="16"/>
  <c r="P129" i="16"/>
  <c r="Q121" i="16"/>
  <c r="AF499" i="16"/>
  <c r="Q129" i="16"/>
  <c r="Q482" i="16"/>
  <c r="AG3" i="16"/>
  <c r="AG401" i="16"/>
  <c r="Q357" i="16"/>
  <c r="AF169" i="16"/>
  <c r="P473" i="16"/>
  <c r="P154" i="16"/>
  <c r="AG492" i="16"/>
  <c r="AF330" i="16"/>
  <c r="AF383" i="16"/>
  <c r="P512" i="16"/>
  <c r="Q44" i="16"/>
  <c r="AF426" i="16"/>
  <c r="P233" i="16"/>
  <c r="Q72" i="16"/>
  <c r="Q396" i="16"/>
  <c r="AF367" i="16"/>
  <c r="P13" i="16"/>
  <c r="P319" i="16"/>
  <c r="Q74" i="16"/>
  <c r="AF101" i="16"/>
  <c r="AG133" i="16"/>
  <c r="Q176" i="16"/>
  <c r="P489" i="16"/>
  <c r="AF431" i="16"/>
  <c r="AF205" i="16"/>
  <c r="Q207" i="16"/>
  <c r="Q154" i="16"/>
  <c r="AF118" i="16"/>
  <c r="AG37" i="16"/>
  <c r="P305" i="16"/>
  <c r="AF418" i="16"/>
  <c r="P9" i="16"/>
  <c r="Q464" i="16"/>
  <c r="Q305" i="16"/>
  <c r="P162" i="16"/>
  <c r="L59" i="16"/>
  <c r="Q231" i="16"/>
  <c r="K59" i="16"/>
  <c r="P323" i="16"/>
  <c r="AG134" i="16"/>
  <c r="AG24" i="16"/>
  <c r="Q323" i="16"/>
  <c r="P299" i="16"/>
  <c r="Q192" i="16"/>
  <c r="P441" i="16"/>
  <c r="Q324" i="16"/>
  <c r="P189" i="16"/>
  <c r="AF208" i="16"/>
  <c r="P70" i="16"/>
  <c r="L358" i="16"/>
  <c r="AG109" i="16"/>
  <c r="AF339" i="16"/>
  <c r="AF387" i="16"/>
  <c r="Q319" i="16"/>
  <c r="Q251" i="16"/>
  <c r="AG356" i="16"/>
  <c r="AG417" i="16"/>
  <c r="AG181" i="16"/>
  <c r="AG136" i="16"/>
  <c r="Q149" i="16"/>
  <c r="P192" i="16"/>
  <c r="P376" i="16"/>
  <c r="Q280" i="16"/>
  <c r="P251" i="16"/>
  <c r="P231" i="16"/>
  <c r="AF420" i="16"/>
  <c r="P250" i="16"/>
  <c r="P365" i="16"/>
  <c r="P425" i="16"/>
  <c r="AF266" i="16"/>
  <c r="AF67" i="16"/>
  <c r="Q250" i="16"/>
  <c r="P120" i="16"/>
  <c r="Q87" i="16"/>
  <c r="P69" i="16"/>
  <c r="Q41" i="16"/>
  <c r="Q256" i="16"/>
  <c r="Q365" i="16"/>
  <c r="P209" i="16"/>
  <c r="Q259" i="16"/>
  <c r="AG366" i="16"/>
  <c r="AF498" i="16"/>
  <c r="Q143" i="16"/>
  <c r="AG232" i="16"/>
  <c r="P399" i="16"/>
  <c r="Q134" i="16"/>
  <c r="P504" i="16"/>
  <c r="Q233" i="16"/>
  <c r="P143" i="16"/>
  <c r="P316" i="16"/>
  <c r="P121" i="16"/>
  <c r="Q399" i="16"/>
  <c r="Q68" i="16"/>
  <c r="P134" i="16"/>
  <c r="Q356" i="16"/>
  <c r="AG295" i="16"/>
  <c r="AF295" i="16"/>
  <c r="E53" i="16"/>
  <c r="Q53" i="16"/>
  <c r="P53" i="16"/>
  <c r="E418" i="16"/>
  <c r="P418" i="16"/>
  <c r="E513" i="16"/>
  <c r="P513" i="16"/>
  <c r="AF348" i="16"/>
  <c r="AG348" i="16"/>
  <c r="E402" i="16"/>
  <c r="Q402" i="16"/>
  <c r="AG247" i="16"/>
  <c r="AF247" i="16"/>
  <c r="E172" i="16"/>
  <c r="P172" i="16"/>
  <c r="Q478" i="16"/>
  <c r="P74" i="16"/>
  <c r="Q283" i="16"/>
  <c r="AG229" i="16"/>
  <c r="AF321" i="16"/>
  <c r="AG218" i="16"/>
  <c r="AF243" i="16"/>
  <c r="AG19" i="16"/>
  <c r="AF497" i="16"/>
  <c r="P87" i="16"/>
  <c r="P144" i="16"/>
  <c r="AG359" i="16"/>
  <c r="AG28" i="16"/>
  <c r="AG463" i="16"/>
  <c r="P27" i="16"/>
  <c r="P271" i="16"/>
  <c r="AG353" i="16"/>
  <c r="AF231" i="16"/>
  <c r="P478" i="16"/>
  <c r="P283" i="16"/>
  <c r="Q162" i="16"/>
  <c r="Q522" i="16"/>
  <c r="AF248" i="16"/>
  <c r="AG207" i="16"/>
  <c r="P327" i="16"/>
  <c r="P432" i="16"/>
  <c r="P447" i="16"/>
  <c r="P170" i="16"/>
  <c r="P522" i="16"/>
  <c r="AF39" i="16"/>
  <c r="AF114" i="16"/>
  <c r="AG86" i="16"/>
  <c r="AF391" i="16"/>
  <c r="AG362" i="16"/>
  <c r="AG408" i="16"/>
  <c r="AF173" i="16"/>
  <c r="P44" i="16"/>
  <c r="P130" i="16"/>
  <c r="P72" i="16"/>
  <c r="P176" i="16"/>
  <c r="P21" i="16"/>
  <c r="P464" i="16"/>
  <c r="AF342" i="16"/>
  <c r="Q327" i="16"/>
  <c r="Q432" i="16"/>
  <c r="Q13" i="16"/>
  <c r="P393" i="16"/>
  <c r="AF50" i="16"/>
  <c r="Q170" i="16"/>
  <c r="Q185" i="16"/>
  <c r="P151" i="16"/>
  <c r="AF312" i="16"/>
  <c r="AF296" i="16"/>
  <c r="AG453" i="16"/>
  <c r="AG271" i="16"/>
  <c r="AG326" i="16"/>
  <c r="P185" i="16"/>
  <c r="Q6" i="16"/>
  <c r="Q25" i="16"/>
  <c r="Q524" i="16"/>
  <c r="Q51" i="16"/>
  <c r="P291" i="16"/>
  <c r="AG250" i="16"/>
  <c r="AF183" i="16"/>
  <c r="P56" i="16"/>
  <c r="AF385" i="16"/>
  <c r="AF438" i="16"/>
  <c r="Q461" i="16"/>
  <c r="Q184" i="16"/>
  <c r="AF259" i="16"/>
  <c r="Q473" i="16"/>
  <c r="P280" i="16"/>
  <c r="P6" i="16"/>
  <c r="P482" i="16"/>
  <c r="P51" i="16"/>
  <c r="Q332" i="16"/>
  <c r="AF192" i="16"/>
  <c r="AF351" i="16"/>
  <c r="Q56" i="16"/>
  <c r="P197" i="16"/>
  <c r="P77" i="16"/>
  <c r="P461" i="16"/>
  <c r="P226" i="16"/>
  <c r="P184" i="16"/>
  <c r="P217" i="16"/>
  <c r="E450" i="16"/>
  <c r="P450" i="16"/>
  <c r="Q450" i="16"/>
  <c r="E443" i="16"/>
  <c r="Q443" i="16"/>
  <c r="P443" i="16"/>
  <c r="P139" i="16"/>
  <c r="E139" i="16"/>
  <c r="Q139" i="16"/>
  <c r="E354" i="16"/>
  <c r="Q354" i="16"/>
  <c r="P354" i="16"/>
  <c r="AF201" i="16"/>
  <c r="AG201" i="16"/>
  <c r="E268" i="16"/>
  <c r="Q268" i="16"/>
  <c r="P268" i="16"/>
  <c r="E212" i="16"/>
  <c r="Q212" i="16"/>
  <c r="P212" i="16"/>
  <c r="E229" i="16"/>
  <c r="Q229" i="16"/>
  <c r="P229" i="16"/>
  <c r="AF355" i="16"/>
  <c r="AG355" i="16"/>
  <c r="E198" i="16"/>
  <c r="P198" i="16"/>
  <c r="Q198" i="16"/>
  <c r="AF224" i="16"/>
  <c r="AG224" i="16"/>
  <c r="E221" i="16"/>
  <c r="P221" i="16"/>
  <c r="Q221" i="16"/>
  <c r="AF517" i="16"/>
  <c r="AG517" i="16"/>
  <c r="E442" i="16"/>
  <c r="Q442" i="16"/>
  <c r="P442" i="16"/>
  <c r="AF392" i="16"/>
  <c r="AG392" i="16"/>
  <c r="AG141" i="16"/>
  <c r="AF141" i="16"/>
  <c r="AG489" i="16"/>
  <c r="AF489" i="16"/>
  <c r="AF490" i="16"/>
  <c r="AG490" i="16"/>
  <c r="AF269" i="16"/>
  <c r="AG269" i="16"/>
  <c r="AF105" i="16"/>
  <c r="AG105" i="16"/>
  <c r="AF394" i="16"/>
  <c r="AG394" i="16"/>
  <c r="E150" i="16"/>
  <c r="Q150" i="16"/>
  <c r="P150" i="16"/>
  <c r="E515" i="16"/>
  <c r="Q515" i="16"/>
  <c r="P515" i="16"/>
  <c r="E78" i="16"/>
  <c r="Q78" i="16"/>
  <c r="P78" i="16"/>
  <c r="E132" i="16"/>
  <c r="P132" i="16"/>
  <c r="Q132" i="16"/>
  <c r="E403" i="16"/>
  <c r="P403" i="16"/>
  <c r="Q403" i="16"/>
  <c r="AG307" i="16"/>
  <c r="AF40" i="16"/>
  <c r="L436" i="16"/>
  <c r="K436" i="16"/>
  <c r="N436" i="16"/>
  <c r="R436" i="16" s="1"/>
  <c r="S436" i="16" s="1"/>
  <c r="E436" i="16" s="1"/>
  <c r="L446" i="16"/>
  <c r="N446" i="16"/>
  <c r="R446" i="16" s="1"/>
  <c r="S446" i="16" s="1"/>
  <c r="E446" i="16" s="1"/>
  <c r="K446" i="16"/>
  <c r="N411" i="16"/>
  <c r="R411" i="16" s="1"/>
  <c r="S411" i="16" s="1"/>
  <c r="E411" i="16" s="1"/>
  <c r="L411" i="16"/>
  <c r="K411" i="16"/>
  <c r="N47" i="16"/>
  <c r="R47" i="16" s="1"/>
  <c r="S47" i="16" s="1"/>
  <c r="E47" i="16" s="1"/>
  <c r="K47" i="16"/>
  <c r="L47" i="16"/>
  <c r="N12" i="16"/>
  <c r="R12" i="16" s="1"/>
  <c r="S12" i="16" s="1"/>
  <c r="E12" i="16" s="1"/>
  <c r="L12" i="16"/>
  <c r="K12" i="16"/>
  <c r="N507" i="16"/>
  <c r="R507" i="16" s="1"/>
  <c r="S507" i="16" s="1"/>
  <c r="E507" i="16" s="1"/>
  <c r="K507" i="16"/>
  <c r="L507" i="16"/>
  <c r="N459" i="16"/>
  <c r="R459" i="16" s="1"/>
  <c r="S459" i="16" s="1"/>
  <c r="E459" i="16" s="1"/>
  <c r="K459" i="16"/>
  <c r="L459" i="16"/>
  <c r="N511" i="16"/>
  <c r="R511" i="16" s="1"/>
  <c r="S511" i="16" s="1"/>
  <c r="E511" i="16" s="1"/>
  <c r="L511" i="16"/>
  <c r="K511" i="16"/>
  <c r="N125" i="16"/>
  <c r="R125" i="16" s="1"/>
  <c r="S125" i="16" s="1"/>
  <c r="E125" i="16" s="1"/>
  <c r="K125" i="16"/>
  <c r="L125" i="16"/>
  <c r="AF163" i="16"/>
  <c r="AG469" i="16"/>
  <c r="AF215" i="16"/>
  <c r="K240" i="16"/>
  <c r="N240" i="16"/>
  <c r="R240" i="16" s="1"/>
  <c r="S240" i="16" s="1"/>
  <c r="E240" i="16" s="1"/>
  <c r="L240" i="16"/>
  <c r="K400" i="16"/>
  <c r="N400" i="16"/>
  <c r="R400" i="16" s="1"/>
  <c r="S400" i="16" s="1"/>
  <c r="E400" i="16" s="1"/>
  <c r="L400" i="16"/>
  <c r="N236" i="16"/>
  <c r="R236" i="16" s="1"/>
  <c r="S236" i="16" s="1"/>
  <c r="E236" i="16" s="1"/>
  <c r="L236" i="16"/>
  <c r="K236" i="16"/>
  <c r="N475" i="16"/>
  <c r="R475" i="16" s="1"/>
  <c r="S475" i="16" s="1"/>
  <c r="E475" i="16" s="1"/>
  <c r="L475" i="16"/>
  <c r="K475" i="16"/>
  <c r="N474" i="16"/>
  <c r="R474" i="16" s="1"/>
  <c r="S474" i="16" s="1"/>
  <c r="E474" i="16" s="1"/>
  <c r="L474" i="16"/>
  <c r="K474" i="16"/>
  <c r="N505" i="16"/>
  <c r="R505" i="16" s="1"/>
  <c r="S505" i="16" s="1"/>
  <c r="E505" i="16" s="1"/>
  <c r="L505" i="16"/>
  <c r="K505" i="16"/>
  <c r="K352" i="16"/>
  <c r="N352" i="16"/>
  <c r="R352" i="16" s="1"/>
  <c r="S352" i="16" s="1"/>
  <c r="E352" i="16" s="1"/>
  <c r="L352" i="16"/>
  <c r="N341" i="16"/>
  <c r="R341" i="16" s="1"/>
  <c r="S341" i="16" s="1"/>
  <c r="E341" i="16" s="1"/>
  <c r="K341" i="16"/>
  <c r="L341" i="16"/>
  <c r="AF168" i="16"/>
  <c r="AF106" i="16"/>
  <c r="AF407" i="16"/>
  <c r="K193" i="16"/>
  <c r="N193" i="16"/>
  <c r="R193" i="16" s="1"/>
  <c r="S193" i="16" s="1"/>
  <c r="E193" i="16" s="1"/>
  <c r="L193" i="16"/>
  <c r="L208" i="16"/>
  <c r="N208" i="16"/>
  <c r="R208" i="16" s="1"/>
  <c r="S208" i="16" s="1"/>
  <c r="E208" i="16" s="1"/>
  <c r="K208" i="16"/>
  <c r="N262" i="16"/>
  <c r="R262" i="16" s="1"/>
  <c r="S262" i="16" s="1"/>
  <c r="E262" i="16" s="1"/>
  <c r="K262" i="16"/>
  <c r="L262" i="16"/>
  <c r="N244" i="16"/>
  <c r="R244" i="16" s="1"/>
  <c r="S244" i="16" s="1"/>
  <c r="E244" i="16" s="1"/>
  <c r="L244" i="16"/>
  <c r="K244" i="16"/>
  <c r="K384" i="16"/>
  <c r="N384" i="16"/>
  <c r="R384" i="16" s="1"/>
  <c r="S384" i="16" s="1"/>
  <c r="E384" i="16" s="1"/>
  <c r="L384" i="16"/>
  <c r="N460" i="16"/>
  <c r="R460" i="16" s="1"/>
  <c r="S460" i="16" s="1"/>
  <c r="L460" i="16"/>
  <c r="K460" i="16"/>
  <c r="N159" i="16"/>
  <c r="R159" i="16" s="1"/>
  <c r="S159" i="16" s="1"/>
  <c r="E159" i="16" s="1"/>
  <c r="K159" i="16"/>
  <c r="L159" i="16"/>
  <c r="N286" i="16"/>
  <c r="R286" i="16" s="1"/>
  <c r="S286" i="16" s="1"/>
  <c r="K286" i="16"/>
  <c r="L286" i="16"/>
  <c r="N206" i="16"/>
  <c r="R206" i="16" s="1"/>
  <c r="S206" i="16" s="1"/>
  <c r="K206" i="16"/>
  <c r="L206" i="16"/>
  <c r="AF378" i="16"/>
  <c r="AF298" i="16"/>
  <c r="AG162" i="16"/>
  <c r="L182" i="16"/>
  <c r="N182" i="16"/>
  <c r="R182" i="16" s="1"/>
  <c r="S182" i="16" s="1"/>
  <c r="E182" i="16" s="1"/>
  <c r="K182" i="16"/>
  <c r="N161" i="16"/>
  <c r="R161" i="16" s="1"/>
  <c r="S161" i="16" s="1"/>
  <c r="E161" i="16" s="1"/>
  <c r="L161" i="16"/>
  <c r="K161" i="16"/>
  <c r="N23" i="16"/>
  <c r="R23" i="16" s="1"/>
  <c r="S23" i="16" s="1"/>
  <c r="L23" i="16"/>
  <c r="K23" i="16"/>
  <c r="K469" i="16"/>
  <c r="N469" i="16"/>
  <c r="R469" i="16" s="1"/>
  <c r="S469" i="16" s="1"/>
  <c r="E469" i="16" s="1"/>
  <c r="L469" i="16"/>
  <c r="N181" i="16"/>
  <c r="R181" i="16" s="1"/>
  <c r="S181" i="16" s="1"/>
  <c r="E181" i="16" s="1"/>
  <c r="L181" i="16"/>
  <c r="K181" i="16"/>
  <c r="K408" i="16"/>
  <c r="N408" i="16"/>
  <c r="R408" i="16" s="1"/>
  <c r="S408" i="16" s="1"/>
  <c r="E408" i="16" s="1"/>
  <c r="L408" i="16"/>
  <c r="N106" i="16"/>
  <c r="R106" i="16" s="1"/>
  <c r="S106" i="16" s="1"/>
  <c r="E106" i="16" s="1"/>
  <c r="L106" i="16"/>
  <c r="K106" i="16"/>
  <c r="N234" i="16"/>
  <c r="R234" i="16" s="1"/>
  <c r="S234" i="16" s="1"/>
  <c r="E234" i="16" s="1"/>
  <c r="K234" i="16"/>
  <c r="L234" i="16"/>
  <c r="N81" i="16"/>
  <c r="R81" i="16" s="1"/>
  <c r="S81" i="16" s="1"/>
  <c r="E81" i="16" s="1"/>
  <c r="K81" i="16"/>
  <c r="L81" i="16"/>
  <c r="Q40" i="16"/>
  <c r="Q369" i="16"/>
  <c r="Q130" i="16"/>
  <c r="Q476" i="16"/>
  <c r="Q91" i="16"/>
  <c r="P514" i="16"/>
  <c r="Q197" i="16"/>
  <c r="P497" i="16"/>
  <c r="P86" i="16"/>
  <c r="Q21" i="16"/>
  <c r="P67" i="16"/>
  <c r="E67" i="16"/>
  <c r="P273" i="16"/>
  <c r="Q344" i="16"/>
  <c r="P190" i="16"/>
  <c r="Q409" i="16"/>
  <c r="Q109" i="16"/>
  <c r="Q144" i="16"/>
  <c r="AG238" i="16"/>
  <c r="AF265" i="16"/>
  <c r="K340" i="16"/>
  <c r="N340" i="16"/>
  <c r="R340" i="16" s="1"/>
  <c r="S340" i="16" s="1"/>
  <c r="E340" i="16" s="1"/>
  <c r="L340" i="16"/>
  <c r="Q453" i="16"/>
  <c r="P328" i="16"/>
  <c r="Q314" i="16"/>
  <c r="Q253" i="16"/>
  <c r="P413" i="16"/>
  <c r="P477" i="16"/>
  <c r="Q124" i="16"/>
  <c r="Q60" i="16"/>
  <c r="P491" i="16"/>
  <c r="Q506" i="16"/>
  <c r="Q263" i="16"/>
  <c r="Q386" i="16"/>
  <c r="Q424" i="16"/>
  <c r="P296" i="16"/>
  <c r="Q110" i="16"/>
  <c r="AG323" i="16"/>
  <c r="AF436" i="16"/>
  <c r="AF435" i="16"/>
  <c r="AF478" i="16"/>
  <c r="AG165" i="16"/>
  <c r="N146" i="16"/>
  <c r="R146" i="16" s="1"/>
  <c r="S146" i="16" s="1"/>
  <c r="E146" i="16" s="1"/>
  <c r="K146" i="16"/>
  <c r="L146" i="16"/>
  <c r="K200" i="16"/>
  <c r="L200" i="16"/>
  <c r="N200" i="16"/>
  <c r="R200" i="16" s="1"/>
  <c r="S200" i="16" s="1"/>
  <c r="E200" i="16" s="1"/>
  <c r="N388" i="16"/>
  <c r="R388" i="16" s="1"/>
  <c r="S388" i="16" s="1"/>
  <c r="E388" i="16" s="1"/>
  <c r="K388" i="16"/>
  <c r="L388" i="16"/>
  <c r="N278" i="16"/>
  <c r="R278" i="16" s="1"/>
  <c r="S278" i="16" s="1"/>
  <c r="E278" i="16" s="1"/>
  <c r="P278" i="16"/>
  <c r="L278" i="16"/>
  <c r="K278" i="16"/>
  <c r="N79" i="16"/>
  <c r="R79" i="16" s="1"/>
  <c r="S79" i="16" s="1"/>
  <c r="E79" i="16" s="1"/>
  <c r="L79" i="16"/>
  <c r="K79" i="16"/>
  <c r="N421" i="16"/>
  <c r="R421" i="16" s="1"/>
  <c r="S421" i="16" s="1"/>
  <c r="E421" i="16" s="1"/>
  <c r="L421" i="16"/>
  <c r="K421" i="16"/>
  <c r="N210" i="16"/>
  <c r="R210" i="16" s="1"/>
  <c r="S210" i="16" s="1"/>
  <c r="E210" i="16" s="1"/>
  <c r="K210" i="16"/>
  <c r="L210" i="16"/>
  <c r="N14" i="16"/>
  <c r="R14" i="16" s="1"/>
  <c r="S14" i="16" s="1"/>
  <c r="E14" i="16" s="1"/>
  <c r="L14" i="16"/>
  <c r="K14" i="16"/>
  <c r="P501" i="16"/>
  <c r="Q368" i="16"/>
  <c r="Q485" i="16"/>
  <c r="P310" i="16"/>
  <c r="K521" i="16"/>
  <c r="L521" i="16"/>
  <c r="N521" i="16"/>
  <c r="R521" i="16" s="1"/>
  <c r="S521" i="16" s="1"/>
  <c r="K483" i="16"/>
  <c r="L483" i="16"/>
  <c r="N483" i="16"/>
  <c r="R483" i="16" s="1"/>
  <c r="S483" i="16" s="1"/>
  <c r="E483" i="16" s="1"/>
  <c r="N345" i="16"/>
  <c r="R345" i="16" s="1"/>
  <c r="S345" i="16" s="1"/>
  <c r="E345" i="16" s="1"/>
  <c r="K345" i="16"/>
  <c r="L345" i="16"/>
  <c r="N22" i="16"/>
  <c r="R22" i="16" s="1"/>
  <c r="S22" i="16" s="1"/>
  <c r="E22" i="16" s="1"/>
  <c r="L22" i="16"/>
  <c r="K22" i="16"/>
  <c r="N412" i="16"/>
  <c r="R412" i="16" s="1"/>
  <c r="S412" i="16" s="1"/>
  <c r="E412" i="16" s="1"/>
  <c r="P412" i="16"/>
  <c r="L412" i="16"/>
  <c r="K412" i="16"/>
  <c r="N145" i="16"/>
  <c r="R145" i="16" s="1"/>
  <c r="S145" i="16" s="1"/>
  <c r="E145" i="16" s="1"/>
  <c r="K145" i="16"/>
  <c r="L145" i="16"/>
  <c r="K416" i="16"/>
  <c r="N416" i="16"/>
  <c r="R416" i="16" s="1"/>
  <c r="S416" i="16" s="1"/>
  <c r="E416" i="16" s="1"/>
  <c r="L416" i="16"/>
  <c r="N108" i="16"/>
  <c r="R108" i="16" s="1"/>
  <c r="S108" i="16" s="1"/>
  <c r="E108" i="16" s="1"/>
  <c r="L108" i="16"/>
  <c r="K108" i="16"/>
  <c r="K247" i="16"/>
  <c r="L247" i="16"/>
  <c r="N247" i="16"/>
  <c r="R247" i="16" s="1"/>
  <c r="S247" i="16" s="1"/>
  <c r="E247" i="16" s="1"/>
  <c r="L330" i="16"/>
  <c r="K330" i="16"/>
  <c r="N330" i="16"/>
  <c r="R330" i="16" s="1"/>
  <c r="S330" i="16" s="1"/>
  <c r="E330" i="16" s="1"/>
  <c r="N75" i="16"/>
  <c r="R75" i="16" s="1"/>
  <c r="S75" i="16" s="1"/>
  <c r="Q75" i="16" s="1"/>
  <c r="L75" i="16"/>
  <c r="K75" i="16"/>
  <c r="N315" i="16"/>
  <c r="R315" i="16" s="1"/>
  <c r="S315" i="16" s="1"/>
  <c r="E315" i="16" s="1"/>
  <c r="K315" i="16"/>
  <c r="L315" i="16"/>
  <c r="N202" i="16"/>
  <c r="R202" i="16" s="1"/>
  <c r="S202" i="16" s="1"/>
  <c r="E202" i="16" s="1"/>
  <c r="L202" i="16"/>
  <c r="K202" i="16"/>
  <c r="N248" i="16"/>
  <c r="R248" i="16" s="1"/>
  <c r="S248" i="16" s="1"/>
  <c r="E248" i="16" s="1"/>
  <c r="K248" i="16"/>
  <c r="L248" i="16"/>
  <c r="N58" i="16"/>
  <c r="R58" i="16" s="1"/>
  <c r="S58" i="16" s="1"/>
  <c r="E58" i="16" s="1"/>
  <c r="L58" i="16"/>
  <c r="K58" i="16"/>
  <c r="K440" i="16"/>
  <c r="N440" i="16"/>
  <c r="R440" i="16" s="1"/>
  <c r="S440" i="16" s="1"/>
  <c r="E440" i="16" s="1"/>
  <c r="L440" i="16"/>
  <c r="L216" i="16"/>
  <c r="N216" i="16"/>
  <c r="R216" i="16" s="1"/>
  <c r="S216" i="16" s="1"/>
  <c r="E216" i="16" s="1"/>
  <c r="K216" i="16"/>
  <c r="K404" i="16"/>
  <c r="L404" i="16"/>
  <c r="N404" i="16"/>
  <c r="R404" i="16" s="1"/>
  <c r="S404" i="16" s="1"/>
  <c r="E404" i="16" s="1"/>
  <c r="N395" i="16"/>
  <c r="R395" i="16" s="1"/>
  <c r="S395" i="16" s="1"/>
  <c r="E395" i="16" s="1"/>
  <c r="L395" i="16"/>
  <c r="K395" i="16"/>
  <c r="N484" i="16"/>
  <c r="R484" i="16" s="1"/>
  <c r="S484" i="16" s="1"/>
  <c r="E484" i="16" s="1"/>
  <c r="L484" i="16"/>
  <c r="K484" i="16"/>
  <c r="K222" i="16"/>
  <c r="N222" i="16"/>
  <c r="R222" i="16" s="1"/>
  <c r="S222" i="16" s="1"/>
  <c r="E222" i="16" s="1"/>
  <c r="L222" i="16"/>
  <c r="N46" i="16"/>
  <c r="R46" i="16" s="1"/>
  <c r="S46" i="16" s="1"/>
  <c r="E46" i="16" s="1"/>
  <c r="K46" i="16"/>
  <c r="L46" i="16"/>
  <c r="N227" i="16"/>
  <c r="R227" i="16" s="1"/>
  <c r="S227" i="16" s="1"/>
  <c r="E227" i="16" s="1"/>
  <c r="K227" i="16"/>
  <c r="L227" i="16"/>
  <c r="N295" i="16"/>
  <c r="R295" i="16" s="1"/>
  <c r="S295" i="16" s="1"/>
  <c r="L295" i="16"/>
  <c r="K295" i="16"/>
  <c r="N31" i="16"/>
  <c r="R31" i="16" s="1"/>
  <c r="S31" i="16" s="1"/>
  <c r="E31" i="16" s="1"/>
  <c r="L31" i="16"/>
  <c r="K31" i="16"/>
  <c r="K390" i="16"/>
  <c r="N390" i="16"/>
  <c r="R390" i="16" s="1"/>
  <c r="S390" i="16" s="1"/>
  <c r="E390" i="16" s="1"/>
  <c r="L390" i="16"/>
  <c r="N306" i="16"/>
  <c r="R306" i="16" s="1"/>
  <c r="S306" i="16" s="1"/>
  <c r="E306" i="16" s="1"/>
  <c r="K306" i="16"/>
  <c r="L306" i="16"/>
  <c r="N281" i="16"/>
  <c r="R281" i="16" s="1"/>
  <c r="S281" i="16" s="1"/>
  <c r="E281" i="16" s="1"/>
  <c r="L281" i="16"/>
  <c r="K281" i="16"/>
  <c r="N54" i="16"/>
  <c r="R54" i="16" s="1"/>
  <c r="S54" i="16" s="1"/>
  <c r="E54" i="16" s="1"/>
  <c r="L54" i="16"/>
  <c r="K54" i="16"/>
  <c r="N362" i="16"/>
  <c r="R362" i="16" s="1"/>
  <c r="S362" i="16" s="1"/>
  <c r="E362" i="16" s="1"/>
  <c r="L362" i="16"/>
  <c r="K362" i="16"/>
  <c r="N175" i="16"/>
  <c r="R175" i="16" s="1"/>
  <c r="S175" i="16" s="1"/>
  <c r="E175" i="16" s="1"/>
  <c r="K175" i="16"/>
  <c r="L175" i="16"/>
  <c r="N375" i="16"/>
  <c r="R375" i="16" s="1"/>
  <c r="S375" i="16" s="1"/>
  <c r="E375" i="16" s="1"/>
  <c r="L375" i="16"/>
  <c r="K375" i="16"/>
  <c r="K272" i="16"/>
  <c r="N272" i="16"/>
  <c r="R272" i="16" s="1"/>
  <c r="S272" i="16" s="1"/>
  <c r="E272" i="16" s="1"/>
  <c r="L272" i="16"/>
  <c r="L335" i="16"/>
  <c r="N335" i="16"/>
  <c r="R335" i="16" s="1"/>
  <c r="S335" i="16" s="1"/>
  <c r="E335" i="16" s="1"/>
  <c r="K335" i="16"/>
  <c r="L63" i="16"/>
  <c r="K63" i="16"/>
  <c r="N63" i="16"/>
  <c r="R63" i="16" s="1"/>
  <c r="S63" i="16" s="1"/>
  <c r="P453" i="16"/>
  <c r="Q328" i="16"/>
  <c r="P314" i="16"/>
  <c r="P253" i="16"/>
  <c r="Q477" i="16"/>
  <c r="P506" i="16"/>
  <c r="P263" i="16"/>
  <c r="AF257" i="16"/>
  <c r="K519" i="16"/>
  <c r="N519" i="16"/>
  <c r="R519" i="16" s="1"/>
  <c r="S519" i="16" s="1"/>
  <c r="E519" i="16" s="1"/>
  <c r="L519" i="16"/>
  <c r="K318" i="16"/>
  <c r="N318" i="16"/>
  <c r="R318" i="16" s="1"/>
  <c r="S318" i="16" s="1"/>
  <c r="E318" i="16" s="1"/>
  <c r="L318" i="16"/>
  <c r="N265" i="16"/>
  <c r="R265" i="16" s="1"/>
  <c r="S265" i="16" s="1"/>
  <c r="E265" i="16" s="1"/>
  <c r="K265" i="16"/>
  <c r="L265" i="16"/>
  <c r="N243" i="16"/>
  <c r="R243" i="16" s="1"/>
  <c r="S243" i="16" s="1"/>
  <c r="E243" i="16" s="1"/>
  <c r="L243" i="16"/>
  <c r="K243" i="16"/>
  <c r="N84" i="16"/>
  <c r="R84" i="16" s="1"/>
  <c r="S84" i="16" s="1"/>
  <c r="Q84" i="16" s="1"/>
  <c r="L84" i="16"/>
  <c r="K84" i="16"/>
  <c r="N298" i="16"/>
  <c r="R298" i="16" s="1"/>
  <c r="S298" i="16" s="1"/>
  <c r="E298" i="16" s="1"/>
  <c r="K298" i="16"/>
  <c r="L298" i="16"/>
  <c r="N414" i="16"/>
  <c r="R414" i="16" s="1"/>
  <c r="S414" i="16" s="1"/>
  <c r="E414" i="16" s="1"/>
  <c r="L414" i="16"/>
  <c r="K414" i="16"/>
  <c r="N215" i="16"/>
  <c r="R215" i="16" s="1"/>
  <c r="S215" i="16" s="1"/>
  <c r="E215" i="16" s="1"/>
  <c r="K215" i="16"/>
  <c r="L215" i="16"/>
  <c r="Q418" i="16"/>
  <c r="P485" i="16"/>
  <c r="Q310" i="16"/>
  <c r="N307" i="16"/>
  <c r="R307" i="16" s="1"/>
  <c r="S307" i="16" s="1"/>
  <c r="E307" i="16" s="1"/>
  <c r="K307" i="16"/>
  <c r="L307" i="16"/>
  <c r="N458" i="16"/>
  <c r="R458" i="16" s="1"/>
  <c r="S458" i="16" s="1"/>
  <c r="E458" i="16" s="1"/>
  <c r="K458" i="16"/>
  <c r="L458" i="16"/>
  <c r="N498" i="16"/>
  <c r="R498" i="16" s="1"/>
  <c r="S498" i="16" s="1"/>
  <c r="E498" i="16" s="1"/>
  <c r="L498" i="16"/>
  <c r="K498" i="16"/>
  <c r="N312" i="16"/>
  <c r="R312" i="16" s="1"/>
  <c r="S312" i="16" s="1"/>
  <c r="E312" i="16" s="1"/>
  <c r="K312" i="16"/>
  <c r="L312" i="16"/>
  <c r="N194" i="16"/>
  <c r="R194" i="16" s="1"/>
  <c r="S194" i="16" s="1"/>
  <c r="E194" i="16" s="1"/>
  <c r="L194" i="16"/>
  <c r="K194" i="16"/>
  <c r="N179" i="16"/>
  <c r="R179" i="16" s="1"/>
  <c r="S179" i="16" s="1"/>
  <c r="E179" i="16" s="1"/>
  <c r="K179" i="16"/>
  <c r="L179" i="16"/>
  <c r="N494" i="16"/>
  <c r="R494" i="16" s="1"/>
  <c r="S494" i="16" s="1"/>
  <c r="E494" i="16" s="1"/>
  <c r="K494" i="16"/>
  <c r="L494" i="16"/>
  <c r="N186" i="16"/>
  <c r="R186" i="16" s="1"/>
  <c r="S186" i="16" s="1"/>
  <c r="E186" i="16" s="1"/>
  <c r="L186" i="16"/>
  <c r="K186" i="16"/>
  <c r="K438" i="16"/>
  <c r="N438" i="16"/>
  <c r="R438" i="16" s="1"/>
  <c r="S438" i="16" s="1"/>
  <c r="E438" i="16" s="1"/>
  <c r="L438" i="16"/>
  <c r="N471" i="16"/>
  <c r="R471" i="16" s="1"/>
  <c r="S471" i="16" s="1"/>
  <c r="K471" i="16"/>
  <c r="L471" i="16"/>
  <c r="N370" i="16"/>
  <c r="R370" i="16" s="1"/>
  <c r="S370" i="16" s="1"/>
  <c r="E370" i="16" s="1"/>
  <c r="L370" i="16"/>
  <c r="K370" i="16"/>
  <c r="N252" i="16"/>
  <c r="R252" i="16" s="1"/>
  <c r="S252" i="16" s="1"/>
  <c r="Q252" i="16" s="1"/>
  <c r="K252" i="16"/>
  <c r="L252" i="16"/>
  <c r="N258" i="16"/>
  <c r="R258" i="16" s="1"/>
  <c r="S258" i="16" s="1"/>
  <c r="E258" i="16" s="1"/>
  <c r="L258" i="16"/>
  <c r="K258" i="16"/>
  <c r="N355" i="16"/>
  <c r="R355" i="16" s="1"/>
  <c r="S355" i="16" s="1"/>
  <c r="E355" i="16" s="1"/>
  <c r="K355" i="16"/>
  <c r="L355" i="16"/>
  <c r="K430" i="16"/>
  <c r="N430" i="16"/>
  <c r="R430" i="16" s="1"/>
  <c r="S430" i="16" s="1"/>
  <c r="E430" i="16" s="1"/>
  <c r="L430" i="16"/>
  <c r="N105" i="16"/>
  <c r="R105" i="16" s="1"/>
  <c r="S105" i="16" s="1"/>
  <c r="E105" i="16" s="1"/>
  <c r="K105" i="16"/>
  <c r="L105" i="16"/>
  <c r="N429" i="16"/>
  <c r="R429" i="16" s="1"/>
  <c r="S429" i="16" s="1"/>
  <c r="E429" i="16" s="1"/>
  <c r="L429" i="16"/>
  <c r="K429" i="16"/>
  <c r="K311" i="16"/>
  <c r="L311" i="16"/>
  <c r="N311" i="16"/>
  <c r="R311" i="16" s="1"/>
  <c r="S311" i="16" s="1"/>
  <c r="E311" i="16" s="1"/>
  <c r="N183" i="16"/>
  <c r="R183" i="16" s="1"/>
  <c r="S183" i="16" s="1"/>
  <c r="E183" i="16" s="1"/>
  <c r="L183" i="16"/>
  <c r="K183" i="16"/>
  <c r="K342" i="16"/>
  <c r="N342" i="16"/>
  <c r="R342" i="16" s="1"/>
  <c r="S342" i="16" s="1"/>
  <c r="E342" i="16" s="1"/>
  <c r="L342" i="16"/>
  <c r="N95" i="16"/>
  <c r="R95" i="16" s="1"/>
  <c r="S95" i="16" s="1"/>
  <c r="E95" i="16" s="1"/>
  <c r="L95" i="16"/>
  <c r="K95" i="16"/>
  <c r="N465" i="16"/>
  <c r="R465" i="16" s="1"/>
  <c r="S465" i="16" s="1"/>
  <c r="E465" i="16" s="1"/>
  <c r="K465" i="16"/>
  <c r="L465" i="16"/>
  <c r="N419" i="16"/>
  <c r="R419" i="16" s="1"/>
  <c r="S419" i="16" s="1"/>
  <c r="E419" i="16" s="1"/>
  <c r="K419" i="16"/>
  <c r="L419" i="16"/>
  <c r="N394" i="16"/>
  <c r="R394" i="16" s="1"/>
  <c r="S394" i="16" s="1"/>
  <c r="E394" i="16" s="1"/>
  <c r="K394" i="16"/>
  <c r="L394" i="16"/>
  <c r="K30" i="16"/>
  <c r="L30" i="16"/>
  <c r="N30" i="16"/>
  <c r="R30" i="16" s="1"/>
  <c r="S30" i="16" s="1"/>
  <c r="E30" i="16" s="1"/>
  <c r="L85" i="16"/>
  <c r="K85" i="16"/>
  <c r="N85" i="16"/>
  <c r="R85" i="16" s="1"/>
  <c r="S85" i="16" s="1"/>
  <c r="E85" i="16" s="1"/>
  <c r="N19" i="16"/>
  <c r="R19" i="16" s="1"/>
  <c r="S19" i="16" s="1"/>
  <c r="E19" i="16" s="1"/>
  <c r="L19" i="16"/>
  <c r="K19" i="16"/>
  <c r="N201" i="16"/>
  <c r="R201" i="16" s="1"/>
  <c r="S201" i="16" s="1"/>
  <c r="E201" i="16" s="1"/>
  <c r="L201" i="16"/>
  <c r="K201" i="16"/>
  <c r="N381" i="16"/>
  <c r="R381" i="16" s="1"/>
  <c r="S381" i="16" s="1"/>
  <c r="E381" i="16" s="1"/>
  <c r="L381" i="16"/>
  <c r="K381" i="16"/>
  <c r="N508" i="16"/>
  <c r="R508" i="16" s="1"/>
  <c r="S508" i="16" s="1"/>
  <c r="E508" i="16" s="1"/>
  <c r="K508" i="16"/>
  <c r="L508" i="16"/>
  <c r="N71" i="16"/>
  <c r="R71" i="16" s="1"/>
  <c r="S71" i="16" s="1"/>
  <c r="E71" i="16" s="1"/>
  <c r="L71" i="16"/>
  <c r="K71" i="16"/>
  <c r="K488" i="16"/>
  <c r="N488" i="16"/>
  <c r="R488" i="16" s="1"/>
  <c r="S488" i="16" s="1"/>
  <c r="E488" i="16" s="1"/>
  <c r="L488" i="16"/>
  <c r="K451" i="16"/>
  <c r="L451" i="16"/>
  <c r="N451" i="16"/>
  <c r="R451" i="16" s="1"/>
  <c r="S451" i="16" s="1"/>
  <c r="E451" i="16" s="1"/>
  <c r="P91" i="16"/>
  <c r="Q373" i="16"/>
  <c r="E373" i="16"/>
  <c r="L353" i="16"/>
  <c r="N353" i="16"/>
  <c r="R353" i="16" s="1"/>
  <c r="S353" i="16" s="1"/>
  <c r="K353" i="16"/>
  <c r="N191" i="16"/>
  <c r="R191" i="16" s="1"/>
  <c r="S191" i="16" s="1"/>
  <c r="E191" i="16" s="1"/>
  <c r="L191" i="16"/>
  <c r="K191" i="16"/>
  <c r="N155" i="16"/>
  <c r="R155" i="16" s="1"/>
  <c r="S155" i="16" s="1"/>
  <c r="E155" i="16" s="1"/>
  <c r="K155" i="16"/>
  <c r="L155" i="16"/>
  <c r="N410" i="16"/>
  <c r="R410" i="16" s="1"/>
  <c r="S410" i="16" s="1"/>
  <c r="P410" i="16" s="1"/>
  <c r="L410" i="16"/>
  <c r="K410" i="16"/>
  <c r="N423" i="16"/>
  <c r="R423" i="16" s="1"/>
  <c r="S423" i="16" s="1"/>
  <c r="E423" i="16" s="1"/>
  <c r="L423" i="16"/>
  <c r="K423" i="16"/>
  <c r="N266" i="16"/>
  <c r="R266" i="16" s="1"/>
  <c r="S266" i="16" s="1"/>
  <c r="E266" i="16" s="1"/>
  <c r="L266" i="16"/>
  <c r="K266" i="16"/>
  <c r="N174" i="16"/>
  <c r="R174" i="16" s="1"/>
  <c r="S174" i="16" s="1"/>
  <c r="E174" i="16" s="1"/>
  <c r="L174" i="16"/>
  <c r="K174" i="16"/>
  <c r="N57" i="16"/>
  <c r="R57" i="16" s="1"/>
  <c r="S57" i="16" s="1"/>
  <c r="E57" i="16" s="1"/>
  <c r="K57" i="16"/>
  <c r="L57" i="16"/>
  <c r="AG343" i="16"/>
  <c r="AG393" i="16"/>
  <c r="AG239" i="16"/>
  <c r="L241" i="16"/>
  <c r="K241" i="16"/>
  <c r="N241" i="16"/>
  <c r="R241" i="16" s="1"/>
  <c r="S241" i="16" s="1"/>
  <c r="E241" i="16" s="1"/>
  <c r="N380" i="16"/>
  <c r="R380" i="16" s="1"/>
  <c r="S380" i="16" s="1"/>
  <c r="E380" i="16" s="1"/>
  <c r="K380" i="16"/>
  <c r="L380" i="16"/>
  <c r="N196" i="16"/>
  <c r="R196" i="16" s="1"/>
  <c r="S196" i="16" s="1"/>
  <c r="E196" i="16" s="1"/>
  <c r="L196" i="16"/>
  <c r="K196" i="16"/>
  <c r="N427" i="16"/>
  <c r="R427" i="16" s="1"/>
  <c r="S427" i="16" s="1"/>
  <c r="E427" i="16" s="1"/>
  <c r="L427" i="16"/>
  <c r="K427" i="16"/>
  <c r="N126" i="16"/>
  <c r="R126" i="16" s="1"/>
  <c r="S126" i="16" s="1"/>
  <c r="E126" i="16" s="1"/>
  <c r="K126" i="16"/>
  <c r="L126" i="16"/>
  <c r="N153" i="16"/>
  <c r="R153" i="16" s="1"/>
  <c r="S153" i="16" s="1"/>
  <c r="E153" i="16" s="1"/>
  <c r="K153" i="16"/>
  <c r="L153" i="16"/>
  <c r="N452" i="16"/>
  <c r="R452" i="16" s="1"/>
  <c r="S452" i="16" s="1"/>
  <c r="E452" i="16" s="1"/>
  <c r="L452" i="16"/>
  <c r="K452" i="16"/>
  <c r="N116" i="16"/>
  <c r="R116" i="16" s="1"/>
  <c r="S116" i="16" s="1"/>
  <c r="E116" i="16" s="1"/>
  <c r="K116" i="16"/>
  <c r="L116" i="16"/>
  <c r="N223" i="16"/>
  <c r="R223" i="16" s="1"/>
  <c r="S223" i="16" s="1"/>
  <c r="E223" i="16" s="1"/>
  <c r="K223" i="16"/>
  <c r="L223" i="16"/>
  <c r="N420" i="16"/>
  <c r="R420" i="16" s="1"/>
  <c r="S420" i="16" s="1"/>
  <c r="K420" i="16"/>
  <c r="L420" i="16"/>
  <c r="N348" i="16"/>
  <c r="R348" i="16" s="1"/>
  <c r="S348" i="16" s="1"/>
  <c r="E348" i="16" s="1"/>
  <c r="K348" i="16"/>
  <c r="L348" i="16"/>
  <c r="K128" i="16"/>
  <c r="N128" i="16"/>
  <c r="R128" i="16" s="1"/>
  <c r="S128" i="16" s="1"/>
  <c r="E128" i="16" s="1"/>
  <c r="L128" i="16"/>
  <c r="N260" i="16"/>
  <c r="R260" i="16" s="1"/>
  <c r="S260" i="16" s="1"/>
  <c r="E260" i="16" s="1"/>
  <c r="K260" i="16"/>
  <c r="L260" i="16"/>
  <c r="N366" i="16"/>
  <c r="R366" i="16" s="1"/>
  <c r="S366" i="16" s="1"/>
  <c r="E366" i="16" s="1"/>
  <c r="K366" i="16"/>
  <c r="L366" i="16"/>
  <c r="N303" i="16"/>
  <c r="R303" i="16" s="1"/>
  <c r="S303" i="16" s="1"/>
  <c r="L303" i="16"/>
  <c r="K303" i="16"/>
  <c r="N35" i="16"/>
  <c r="R35" i="16" s="1"/>
  <c r="S35" i="16" s="1"/>
  <c r="E35" i="16" s="1"/>
  <c r="L35" i="16"/>
  <c r="K35" i="16"/>
  <c r="AG116" i="16"/>
  <c r="AG38" i="16"/>
  <c r="N2" i="16"/>
  <c r="R2" i="16" s="1"/>
  <c r="S2" i="16" s="1"/>
  <c r="E2" i="16" s="1"/>
  <c r="K2" i="16"/>
  <c r="L2" i="16"/>
  <c r="L15" i="16"/>
  <c r="K15" i="16"/>
  <c r="N15" i="16"/>
  <c r="R15" i="16" s="1"/>
  <c r="S15" i="16" s="1"/>
  <c r="E15" i="16" s="1"/>
  <c r="N351" i="16"/>
  <c r="R351" i="16" s="1"/>
  <c r="S351" i="16" s="1"/>
  <c r="E351" i="16" s="1"/>
  <c r="K351" i="16"/>
  <c r="L351" i="16"/>
  <c r="N378" i="16"/>
  <c r="R378" i="16" s="1"/>
  <c r="S378" i="16" s="1"/>
  <c r="E378" i="16" s="1"/>
  <c r="L378" i="16"/>
  <c r="K378" i="16"/>
  <c r="N371" i="16"/>
  <c r="R371" i="16" s="1"/>
  <c r="S371" i="16" s="1"/>
  <c r="E371" i="16" s="1"/>
  <c r="L371" i="16"/>
  <c r="K371" i="16"/>
  <c r="N367" i="16"/>
  <c r="R367" i="16" s="1"/>
  <c r="S367" i="16" s="1"/>
  <c r="E367" i="16" s="1"/>
  <c r="L367" i="16"/>
  <c r="K367" i="16"/>
  <c r="K104" i="16"/>
  <c r="N104" i="16"/>
  <c r="R104" i="16" s="1"/>
  <c r="S104" i="16" s="1"/>
  <c r="E104" i="16" s="1"/>
  <c r="L104" i="16"/>
  <c r="N415" i="16"/>
  <c r="R415" i="16" s="1"/>
  <c r="S415" i="16" s="1"/>
  <c r="Q415" i="16" s="1"/>
  <c r="K415" i="16"/>
  <c r="L415" i="16"/>
  <c r="AF291" i="16"/>
  <c r="AG66" i="16"/>
  <c r="AF290" i="16"/>
  <c r="K422" i="16"/>
  <c r="L422" i="16"/>
  <c r="N422" i="16"/>
  <c r="R422" i="16" s="1"/>
  <c r="S422" i="16" s="1"/>
  <c r="E422" i="16" s="1"/>
  <c r="K232" i="16"/>
  <c r="L232" i="16"/>
  <c r="N232" i="16"/>
  <c r="R232" i="16" s="1"/>
  <c r="S232" i="16" s="1"/>
  <c r="E232" i="16" s="1"/>
  <c r="N141" i="16"/>
  <c r="R141" i="16" s="1"/>
  <c r="S141" i="16" s="1"/>
  <c r="L141" i="16"/>
  <c r="K141" i="16"/>
  <c r="N462" i="16"/>
  <c r="R462" i="16" s="1"/>
  <c r="S462" i="16" s="1"/>
  <c r="E462" i="16" s="1"/>
  <c r="K462" i="16"/>
  <c r="L462" i="16"/>
  <c r="K487" i="16"/>
  <c r="N487" i="16"/>
  <c r="R487" i="16" s="1"/>
  <c r="S487" i="16" s="1"/>
  <c r="E487" i="16" s="1"/>
  <c r="L487" i="16"/>
  <c r="N76" i="16"/>
  <c r="R76" i="16" s="1"/>
  <c r="S76" i="16" s="1"/>
  <c r="E76" i="16" s="1"/>
  <c r="K76" i="16"/>
  <c r="L76" i="16"/>
  <c r="K382" i="16"/>
  <c r="N382" i="16"/>
  <c r="R382" i="16" s="1"/>
  <c r="S382" i="16" s="1"/>
  <c r="L382" i="16"/>
  <c r="N285" i="16"/>
  <c r="R285" i="16" s="1"/>
  <c r="S285" i="16" s="1"/>
  <c r="E285" i="16" s="1"/>
  <c r="L285" i="16"/>
  <c r="K285" i="16"/>
  <c r="AF60" i="16"/>
  <c r="AG140" i="16"/>
  <c r="N107" i="16"/>
  <c r="R107" i="16" s="1"/>
  <c r="S107" i="16" s="1"/>
  <c r="Q107" i="16" s="1"/>
  <c r="K107" i="16"/>
  <c r="L107" i="16"/>
  <c r="Q512" i="16"/>
  <c r="P275" i="16"/>
  <c r="Q493" i="16"/>
  <c r="Q120" i="16"/>
  <c r="Q513" i="16"/>
  <c r="Q9" i="16"/>
  <c r="P372" i="16"/>
  <c r="Q299" i="16"/>
  <c r="P396" i="16"/>
  <c r="P80" i="16"/>
  <c r="AF31" i="16"/>
  <c r="AG354" i="16"/>
  <c r="Q163" i="16"/>
  <c r="P343" i="16"/>
  <c r="P149" i="16"/>
  <c r="P225" i="16"/>
  <c r="Q489" i="16"/>
  <c r="P331" i="16"/>
  <c r="Q393" i="16"/>
  <c r="P339" i="16"/>
  <c r="P256" i="16"/>
  <c r="P356" i="16"/>
  <c r="AF456" i="16"/>
  <c r="AF227" i="16"/>
  <c r="AF81" i="16"/>
  <c r="L164" i="16"/>
  <c r="N164" i="16"/>
  <c r="R164" i="16" s="1"/>
  <c r="S164" i="16" s="1"/>
  <c r="E164" i="16" s="1"/>
  <c r="K164" i="16"/>
  <c r="N322" i="16"/>
  <c r="R322" i="16" s="1"/>
  <c r="S322" i="16" s="1"/>
  <c r="E322" i="16" s="1"/>
  <c r="K322" i="16"/>
  <c r="L322" i="16"/>
  <c r="N213" i="16"/>
  <c r="R213" i="16" s="1"/>
  <c r="S213" i="16" s="1"/>
  <c r="E213" i="16" s="1"/>
  <c r="L213" i="16"/>
  <c r="K213" i="16"/>
  <c r="N276" i="16"/>
  <c r="R276" i="16" s="1"/>
  <c r="S276" i="16" s="1"/>
  <c r="E276" i="16" s="1"/>
  <c r="K276" i="16"/>
  <c r="L276" i="16"/>
  <c r="N391" i="16"/>
  <c r="R391" i="16" s="1"/>
  <c r="S391" i="16" s="1"/>
  <c r="E391" i="16" s="1"/>
  <c r="K391" i="16"/>
  <c r="L391" i="16"/>
  <c r="N211" i="16"/>
  <c r="R211" i="16" s="1"/>
  <c r="S211" i="16" s="1"/>
  <c r="E211" i="16" s="1"/>
  <c r="L211" i="16"/>
  <c r="K211" i="16"/>
  <c r="N520" i="16"/>
  <c r="R520" i="16" s="1"/>
  <c r="S520" i="16" s="1"/>
  <c r="E520" i="16" s="1"/>
  <c r="K520" i="16"/>
  <c r="L520" i="16"/>
  <c r="N97" i="16"/>
  <c r="R97" i="16" s="1"/>
  <c r="S97" i="16" s="1"/>
  <c r="E97" i="16" s="1"/>
  <c r="L97" i="16"/>
  <c r="K97" i="16"/>
  <c r="AG493" i="16"/>
  <c r="AG130" i="16"/>
  <c r="Q48" i="16"/>
  <c r="Q447" i="16"/>
  <c r="Q136" i="16"/>
  <c r="Q425" i="16"/>
  <c r="Q455" i="16"/>
  <c r="P207" i="16"/>
  <c r="P137" i="16"/>
  <c r="P25" i="16"/>
  <c r="Q70" i="16"/>
  <c r="P292" i="16"/>
  <c r="Q217" i="16"/>
  <c r="P188" i="16"/>
  <c r="Q115" i="16"/>
  <c r="Q435" i="16"/>
  <c r="Q516" i="16"/>
  <c r="P385" i="16"/>
  <c r="AG350" i="16"/>
  <c r="L518" i="16"/>
  <c r="K518" i="16"/>
  <c r="N518" i="16"/>
  <c r="R518" i="16" s="1"/>
  <c r="S518" i="16" s="1"/>
  <c r="E518" i="16" s="1"/>
  <c r="N37" i="16"/>
  <c r="R37" i="16" s="1"/>
  <c r="S37" i="16" s="1"/>
  <c r="Q37" i="16" s="1"/>
  <c r="L37" i="16"/>
  <c r="K37" i="16"/>
  <c r="N361" i="16"/>
  <c r="R361" i="16" s="1"/>
  <c r="S361" i="16" s="1"/>
  <c r="E361" i="16" s="1"/>
  <c r="K361" i="16"/>
  <c r="L361" i="16"/>
  <c r="N168" i="16"/>
  <c r="R168" i="16" s="1"/>
  <c r="S168" i="16" s="1"/>
  <c r="E168" i="16" s="1"/>
  <c r="K168" i="16"/>
  <c r="L168" i="16"/>
  <c r="N10" i="16"/>
  <c r="R10" i="16" s="1"/>
  <c r="S10" i="16" s="1"/>
  <c r="E10" i="16" s="1"/>
  <c r="L10" i="16"/>
  <c r="K10" i="16"/>
  <c r="N523" i="16"/>
  <c r="R523" i="16" s="1"/>
  <c r="S523" i="16" s="1"/>
  <c r="E523" i="16" s="1"/>
  <c r="K523" i="16"/>
  <c r="L523" i="16"/>
  <c r="N237" i="16"/>
  <c r="R237" i="16" s="1"/>
  <c r="S237" i="16" s="1"/>
  <c r="E237" i="16" s="1"/>
  <c r="K237" i="16"/>
  <c r="L237" i="16"/>
  <c r="N92" i="16"/>
  <c r="R92" i="16" s="1"/>
  <c r="S92" i="16" s="1"/>
  <c r="E92" i="16" s="1"/>
  <c r="K92" i="16"/>
  <c r="L92" i="16"/>
  <c r="AG327" i="16"/>
  <c r="N66" i="16"/>
  <c r="R66" i="16" s="1"/>
  <c r="S66" i="16" s="1"/>
  <c r="E66" i="16" s="1"/>
  <c r="L66" i="16"/>
  <c r="K66" i="16"/>
  <c r="K288" i="16"/>
  <c r="N288" i="16"/>
  <c r="R288" i="16" s="1"/>
  <c r="S288" i="16" s="1"/>
  <c r="E288" i="16" s="1"/>
  <c r="L288" i="16"/>
  <c r="K64" i="16"/>
  <c r="N64" i="16"/>
  <c r="R64" i="16" s="1"/>
  <c r="S64" i="16" s="1"/>
  <c r="E64" i="16" s="1"/>
  <c r="L64" i="16"/>
  <c r="K336" i="16"/>
  <c r="N336" i="16"/>
  <c r="R336" i="16" s="1"/>
  <c r="S336" i="16" s="1"/>
  <c r="E336" i="16" s="1"/>
  <c r="L336" i="16"/>
  <c r="N245" i="16"/>
  <c r="R245" i="16" s="1"/>
  <c r="S245" i="16" s="1"/>
  <c r="E245" i="16" s="1"/>
  <c r="K245" i="16"/>
  <c r="L245" i="16"/>
  <c r="N468" i="16"/>
  <c r="R468" i="16" s="1"/>
  <c r="S468" i="16" s="1"/>
  <c r="K468" i="16"/>
  <c r="L468" i="16"/>
  <c r="N448" i="16"/>
  <c r="R448" i="16" s="1"/>
  <c r="S448" i="16" s="1"/>
  <c r="E448" i="16" s="1"/>
  <c r="K448" i="16"/>
  <c r="L448" i="16"/>
  <c r="N282" i="16"/>
  <c r="R282" i="16" s="1"/>
  <c r="S282" i="16" s="1"/>
  <c r="Q282" i="16" s="1"/>
  <c r="L282" i="16"/>
  <c r="K282" i="16"/>
  <c r="AG424" i="16"/>
  <c r="AG414" i="16"/>
  <c r="K383" i="16"/>
  <c r="L383" i="16"/>
  <c r="N383" i="16"/>
  <c r="R383" i="16" s="1"/>
  <c r="S383" i="16" s="1"/>
  <c r="E383" i="16" s="1"/>
  <c r="K500" i="16"/>
  <c r="N500" i="16"/>
  <c r="R500" i="16" s="1"/>
  <c r="S500" i="16" s="1"/>
  <c r="E500" i="16" s="1"/>
  <c r="L500" i="16"/>
  <c r="N257" i="16"/>
  <c r="R257" i="16" s="1"/>
  <c r="S257" i="16" s="1"/>
  <c r="E257" i="16" s="1"/>
  <c r="L257" i="16"/>
  <c r="K257" i="16"/>
  <c r="K152" i="16"/>
  <c r="N152" i="16"/>
  <c r="R152" i="16" s="1"/>
  <c r="S152" i="16" s="1"/>
  <c r="E152" i="16" s="1"/>
  <c r="L152" i="16"/>
  <c r="N36" i="16"/>
  <c r="R36" i="16" s="1"/>
  <c r="S36" i="16" s="1"/>
  <c r="E36" i="16" s="1"/>
  <c r="K36" i="16"/>
  <c r="L36" i="16"/>
  <c r="N290" i="16"/>
  <c r="R290" i="16" s="1"/>
  <c r="S290" i="16" s="1"/>
  <c r="E290" i="16" s="1"/>
  <c r="L290" i="16"/>
  <c r="K290" i="16"/>
  <c r="N169" i="16"/>
  <c r="R169" i="16" s="1"/>
  <c r="S169" i="16" s="1"/>
  <c r="L169" i="16"/>
  <c r="K169" i="16"/>
  <c r="N467" i="16"/>
  <c r="R467" i="16" s="1"/>
  <c r="S467" i="16" s="1"/>
  <c r="E467" i="16" s="1"/>
  <c r="L467" i="16"/>
  <c r="K467" i="16"/>
  <c r="AG51" i="16"/>
  <c r="N284" i="16"/>
  <c r="R284" i="16" s="1"/>
  <c r="S284" i="16" s="1"/>
  <c r="E284" i="16" s="1"/>
  <c r="K284" i="16"/>
  <c r="L284" i="16"/>
  <c r="N359" i="16"/>
  <c r="R359" i="16" s="1"/>
  <c r="S359" i="16" s="1"/>
  <c r="E359" i="16" s="1"/>
  <c r="K359" i="16"/>
  <c r="L359" i="16"/>
  <c r="K96" i="16"/>
  <c r="N96" i="16"/>
  <c r="R96" i="16" s="1"/>
  <c r="S96" i="16" s="1"/>
  <c r="E96" i="16" s="1"/>
  <c r="L96" i="16"/>
  <c r="N138" i="16"/>
  <c r="R138" i="16" s="1"/>
  <c r="S138" i="16" s="1"/>
  <c r="E138" i="16" s="1"/>
  <c r="K138" i="16"/>
  <c r="L138" i="16"/>
  <c r="N301" i="16"/>
  <c r="R301" i="16" s="1"/>
  <c r="S301" i="16" s="1"/>
  <c r="E301" i="16" s="1"/>
  <c r="K301" i="16"/>
  <c r="L301" i="16"/>
  <c r="N123" i="16"/>
  <c r="R123" i="16" s="1"/>
  <c r="S123" i="16" s="1"/>
  <c r="E123" i="16" s="1"/>
  <c r="K123" i="16"/>
  <c r="L123" i="16"/>
  <c r="N20" i="16"/>
  <c r="R20" i="16" s="1"/>
  <c r="S20" i="16" s="1"/>
  <c r="E20" i="16" s="1"/>
  <c r="L20" i="16"/>
  <c r="K20" i="16"/>
  <c r="N456" i="16"/>
  <c r="R456" i="16" s="1"/>
  <c r="S456" i="16" s="1"/>
  <c r="E456" i="16" s="1"/>
  <c r="L456" i="16"/>
  <c r="K456" i="16"/>
  <c r="AF303" i="16"/>
  <c r="AG282" i="16"/>
  <c r="N338" i="16"/>
  <c r="R338" i="16" s="1"/>
  <c r="S338" i="16" s="1"/>
  <c r="E338" i="16" s="1"/>
  <c r="K338" i="16"/>
  <c r="L338" i="16"/>
  <c r="P11" i="16"/>
  <c r="E11" i="16"/>
  <c r="P127" i="16"/>
  <c r="P3" i="16"/>
  <c r="Q275" i="16"/>
  <c r="P493" i="16"/>
  <c r="Q334" i="16"/>
  <c r="Q69" i="16"/>
  <c r="Q372" i="16"/>
  <c r="Q437" i="16"/>
  <c r="E437" i="16"/>
  <c r="Q80" i="16"/>
  <c r="P224" i="16"/>
  <c r="P439" i="16"/>
  <c r="E439" i="16"/>
  <c r="P163" i="16"/>
  <c r="Q343" i="16"/>
  <c r="Q225" i="16"/>
  <c r="Q441" i="16"/>
  <c r="Q8" i="16"/>
  <c r="E8" i="16"/>
  <c r="P68" i="16"/>
  <c r="P357" i="16"/>
  <c r="P43" i="16"/>
  <c r="E43" i="16"/>
  <c r="Q226" i="16"/>
  <c r="Q331" i="16"/>
  <c r="Q339" i="16"/>
  <c r="Q271" i="16"/>
  <c r="AG471" i="16"/>
  <c r="L457" i="16"/>
  <c r="N457" i="16"/>
  <c r="R457" i="16" s="1"/>
  <c r="S457" i="16" s="1"/>
  <c r="E457" i="16" s="1"/>
  <c r="K457" i="16"/>
  <c r="N119" i="16"/>
  <c r="R119" i="16" s="1"/>
  <c r="S119" i="16" s="1"/>
  <c r="E119" i="16" s="1"/>
  <c r="L119" i="16"/>
  <c r="K119" i="16"/>
  <c r="N517" i="16"/>
  <c r="R517" i="16" s="1"/>
  <c r="S517" i="16" s="1"/>
  <c r="E517" i="16" s="1"/>
  <c r="L517" i="16"/>
  <c r="K517" i="16"/>
  <c r="N42" i="16"/>
  <c r="R42" i="16" s="1"/>
  <c r="S42" i="16" s="1"/>
  <c r="E42" i="16" s="1"/>
  <c r="L42" i="16"/>
  <c r="K42" i="16"/>
  <c r="N171" i="16"/>
  <c r="R171" i="16" s="1"/>
  <c r="S171" i="16" s="1"/>
  <c r="E171" i="16" s="1"/>
  <c r="L171" i="16"/>
  <c r="K171" i="16"/>
  <c r="N238" i="16"/>
  <c r="R238" i="16" s="1"/>
  <c r="S238" i="16" s="1"/>
  <c r="E238" i="16" s="1"/>
  <c r="K238" i="16"/>
  <c r="L238" i="16"/>
  <c r="N102" i="16"/>
  <c r="R102" i="16" s="1"/>
  <c r="S102" i="16" s="1"/>
  <c r="E102" i="16" s="1"/>
  <c r="L102" i="16"/>
  <c r="K102" i="16"/>
  <c r="N90" i="16"/>
  <c r="R90" i="16" s="1"/>
  <c r="S90" i="16" s="1"/>
  <c r="E90" i="16" s="1"/>
  <c r="L90" i="16"/>
  <c r="K90" i="16"/>
  <c r="AG313" i="16"/>
  <c r="AG194" i="16"/>
  <c r="P48" i="16"/>
  <c r="P136" i="16"/>
  <c r="P455" i="16"/>
  <c r="Q374" i="16"/>
  <c r="P297" i="16"/>
  <c r="P309" i="16"/>
  <c r="Q137" i="16"/>
  <c r="Q24" i="16"/>
  <c r="P59" i="16"/>
  <c r="Q292" i="16"/>
  <c r="P332" i="16"/>
  <c r="Q188" i="16"/>
  <c r="P115" i="16"/>
  <c r="P435" i="16"/>
  <c r="Q94" i="16"/>
  <c r="P516" i="16"/>
  <c r="Q385" i="16"/>
  <c r="L492" i="16"/>
  <c r="K492" i="16"/>
  <c r="N492" i="16"/>
  <c r="R492" i="16" s="1"/>
  <c r="S492" i="16" s="1"/>
  <c r="E492" i="16" s="1"/>
  <c r="N300" i="16"/>
  <c r="R300" i="16" s="1"/>
  <c r="S300" i="16" s="1"/>
  <c r="E300" i="16" s="1"/>
  <c r="K300" i="16"/>
  <c r="L300" i="16"/>
  <c r="N267" i="16"/>
  <c r="R267" i="16" s="1"/>
  <c r="S267" i="16" s="1"/>
  <c r="E267" i="16" s="1"/>
  <c r="K267" i="16"/>
  <c r="L267" i="16"/>
  <c r="N156" i="16"/>
  <c r="R156" i="16" s="1"/>
  <c r="S156" i="16" s="1"/>
  <c r="E156" i="16" s="1"/>
  <c r="K156" i="16"/>
  <c r="L156" i="16"/>
  <c r="N503" i="16"/>
  <c r="R503" i="16" s="1"/>
  <c r="S503" i="16" s="1"/>
  <c r="E503" i="16" s="1"/>
  <c r="K503" i="16"/>
  <c r="L503" i="16"/>
  <c r="N264" i="16"/>
  <c r="R264" i="16" s="1"/>
  <c r="S264" i="16" s="1"/>
  <c r="E264" i="16" s="1"/>
  <c r="L264" i="16"/>
  <c r="K264" i="16"/>
  <c r="N180" i="16"/>
  <c r="R180" i="16" s="1"/>
  <c r="S180" i="16" s="1"/>
  <c r="E180" i="16" s="1"/>
  <c r="K180" i="16"/>
  <c r="L180" i="16"/>
  <c r="N140" i="16"/>
  <c r="R140" i="16" s="1"/>
  <c r="S140" i="16" s="1"/>
  <c r="E140" i="16" s="1"/>
  <c r="L140" i="16"/>
  <c r="K140" i="16"/>
  <c r="AF157" i="16"/>
  <c r="AF450" i="16"/>
  <c r="N254" i="16"/>
  <c r="R254" i="16" s="1"/>
  <c r="S254" i="16" s="1"/>
  <c r="E254" i="16" s="1"/>
  <c r="L254" i="16"/>
  <c r="K254" i="16"/>
  <c r="K7" i="16"/>
  <c r="N7" i="16"/>
  <c r="R7" i="16" s="1"/>
  <c r="S7" i="16" s="1"/>
  <c r="E7" i="16" s="1"/>
  <c r="L7" i="16"/>
  <c r="N133" i="16"/>
  <c r="R133" i="16" s="1"/>
  <c r="S133" i="16" s="1"/>
  <c r="E133" i="16" s="1"/>
  <c r="K133" i="16"/>
  <c r="L133" i="16"/>
  <c r="N472" i="16"/>
  <c r="R472" i="16" s="1"/>
  <c r="S472" i="16" s="1"/>
  <c r="E472" i="16" s="1"/>
  <c r="K472" i="16"/>
  <c r="L472" i="16"/>
  <c r="N65" i="16"/>
  <c r="R65" i="16" s="1"/>
  <c r="S65" i="16" s="1"/>
  <c r="E65" i="16" s="1"/>
  <c r="L65" i="16"/>
  <c r="K65" i="16"/>
  <c r="N379" i="16"/>
  <c r="R379" i="16" s="1"/>
  <c r="S379" i="16" s="1"/>
  <c r="E379" i="16" s="1"/>
  <c r="K379" i="16"/>
  <c r="L379" i="16"/>
  <c r="N313" i="16"/>
  <c r="R313" i="16" s="1"/>
  <c r="S313" i="16" s="1"/>
  <c r="E313" i="16" s="1"/>
  <c r="K313" i="16"/>
  <c r="L313" i="16"/>
  <c r="N83" i="16"/>
  <c r="R83" i="16" s="1"/>
  <c r="S83" i="16" s="1"/>
  <c r="Q83" i="16" s="1"/>
  <c r="L83" i="16"/>
  <c r="K83" i="16"/>
  <c r="N218" i="16"/>
  <c r="R218" i="16" s="1"/>
  <c r="S218" i="16" s="1"/>
  <c r="E218" i="16" s="1"/>
  <c r="K218" i="16"/>
  <c r="L218" i="16"/>
  <c r="AG263" i="16"/>
  <c r="AF300" i="16"/>
  <c r="AF174" i="16"/>
  <c r="L38" i="16"/>
  <c r="K38" i="16"/>
  <c r="N38" i="16"/>
  <c r="R38" i="16" s="1"/>
  <c r="S38" i="16" s="1"/>
  <c r="E38" i="16" s="1"/>
  <c r="N219" i="16"/>
  <c r="R219" i="16" s="1"/>
  <c r="S219" i="16" s="1"/>
  <c r="E219" i="16" s="1"/>
  <c r="L219" i="16"/>
  <c r="K219" i="16"/>
  <c r="N103" i="16"/>
  <c r="R103" i="16" s="1"/>
  <c r="S103" i="16" s="1"/>
  <c r="E103" i="16" s="1"/>
  <c r="L103" i="16"/>
  <c r="K103" i="16"/>
  <c r="N117" i="16"/>
  <c r="R117" i="16" s="1"/>
  <c r="S117" i="16" s="1"/>
  <c r="E117" i="16" s="1"/>
  <c r="L117" i="16"/>
  <c r="K117" i="16"/>
  <c r="N333" i="16"/>
  <c r="R333" i="16" s="1"/>
  <c r="S333" i="16" s="1"/>
  <c r="E333" i="16" s="1"/>
  <c r="L333" i="16"/>
  <c r="K333" i="16"/>
  <c r="N204" i="16"/>
  <c r="R204" i="16" s="1"/>
  <c r="S204" i="16" s="1"/>
  <c r="E204" i="16" s="1"/>
  <c r="K204" i="16"/>
  <c r="L204" i="16"/>
  <c r="N61" i="16"/>
  <c r="R61" i="16" s="1"/>
  <c r="S61" i="16" s="1"/>
  <c r="E61" i="16" s="1"/>
  <c r="L61" i="16"/>
  <c r="K61" i="16"/>
  <c r="N350" i="16"/>
  <c r="R350" i="16" s="1"/>
  <c r="S350" i="16" s="1"/>
  <c r="E350" i="16" s="1"/>
  <c r="K350" i="16"/>
  <c r="L350" i="16"/>
  <c r="N205" i="16"/>
  <c r="R205" i="16" s="1"/>
  <c r="S205" i="16" s="1"/>
  <c r="E205" i="16" s="1"/>
  <c r="K205" i="16"/>
  <c r="L205" i="16"/>
  <c r="N214" i="16"/>
  <c r="R214" i="16" s="1"/>
  <c r="S214" i="16" s="1"/>
  <c r="E214" i="16" s="1"/>
  <c r="K214" i="16"/>
  <c r="L214" i="16"/>
  <c r="N337" i="16"/>
  <c r="R337" i="16" s="1"/>
  <c r="S337" i="16" s="1"/>
  <c r="E337" i="16" s="1"/>
  <c r="L337" i="16"/>
  <c r="K337" i="16"/>
  <c r="N426" i="16"/>
  <c r="R426" i="16" s="1"/>
  <c r="S426" i="16" s="1"/>
  <c r="E426" i="16" s="1"/>
  <c r="K426" i="16"/>
  <c r="L426" i="16"/>
  <c r="N49" i="16"/>
  <c r="R49" i="16" s="1"/>
  <c r="S49" i="16" s="1"/>
  <c r="E49" i="16" s="1"/>
  <c r="K49" i="16"/>
  <c r="L49" i="16"/>
  <c r="N293" i="16"/>
  <c r="R293" i="16" s="1"/>
  <c r="S293" i="16" s="1"/>
  <c r="E293" i="16" s="1"/>
  <c r="K293" i="16"/>
  <c r="L293" i="16"/>
  <c r="N274" i="16"/>
  <c r="R274" i="16" s="1"/>
  <c r="S274" i="16" s="1"/>
  <c r="E274" i="16" s="1"/>
  <c r="L274" i="16"/>
  <c r="K274" i="16"/>
  <c r="N277" i="16"/>
  <c r="R277" i="16" s="1"/>
  <c r="S277" i="16" s="1"/>
  <c r="E277" i="16" s="1"/>
  <c r="L277" i="16"/>
  <c r="K277" i="16"/>
  <c r="AF465" i="16"/>
  <c r="AF129" i="16"/>
  <c r="Q127" i="16"/>
  <c r="Q3" i="16"/>
  <c r="P334" i="16"/>
  <c r="P99" i="16"/>
  <c r="E99" i="16"/>
  <c r="Q224" i="16"/>
  <c r="AG93" i="16"/>
  <c r="AF276" i="16"/>
  <c r="AG87" i="16"/>
  <c r="N122" i="16"/>
  <c r="R122" i="16" s="1"/>
  <c r="S122" i="16" s="1"/>
  <c r="E122" i="16" s="1"/>
  <c r="K122" i="16"/>
  <c r="L122" i="16"/>
  <c r="N98" i="16"/>
  <c r="R98" i="16" s="1"/>
  <c r="S98" i="16" s="1"/>
  <c r="P98" i="16" s="1"/>
  <c r="L98" i="16"/>
  <c r="K98" i="16"/>
  <c r="K88" i="16"/>
  <c r="N88" i="16"/>
  <c r="R88" i="16" s="1"/>
  <c r="S88" i="16" s="1"/>
  <c r="E88" i="16" s="1"/>
  <c r="L88" i="16"/>
  <c r="K392" i="16"/>
  <c r="N392" i="16"/>
  <c r="R392" i="16" s="1"/>
  <c r="S392" i="16" s="1"/>
  <c r="E392" i="16" s="1"/>
  <c r="L392" i="16"/>
  <c r="N466" i="16"/>
  <c r="R466" i="16" s="1"/>
  <c r="S466" i="16" s="1"/>
  <c r="E466" i="16" s="1"/>
  <c r="K466" i="16"/>
  <c r="L466" i="16"/>
  <c r="N397" i="16"/>
  <c r="R397" i="16" s="1"/>
  <c r="S397" i="16" s="1"/>
  <c r="E397" i="16" s="1"/>
  <c r="K397" i="16"/>
  <c r="L397" i="16"/>
  <c r="N113" i="16"/>
  <c r="R113" i="16" s="1"/>
  <c r="S113" i="16" s="1"/>
  <c r="E113" i="16" s="1"/>
  <c r="K113" i="16"/>
  <c r="L113" i="16"/>
  <c r="K62" i="16"/>
  <c r="N62" i="16"/>
  <c r="R62" i="16" s="1"/>
  <c r="S62" i="16" s="1"/>
  <c r="E62" i="16" s="1"/>
  <c r="L62" i="16"/>
  <c r="AF131" i="16"/>
  <c r="AG102" i="16"/>
  <c r="P486" i="16"/>
  <c r="P374" i="16"/>
  <c r="Q297" i="16"/>
  <c r="Q309" i="16"/>
  <c r="P24" i="16"/>
  <c r="Q59" i="16"/>
  <c r="Q151" i="16"/>
  <c r="P94" i="16"/>
  <c r="AF434" i="16"/>
  <c r="AF110" i="16"/>
  <c r="K112" i="16"/>
  <c r="N112" i="16"/>
  <c r="R112" i="16" s="1"/>
  <c r="S112" i="16" s="1"/>
  <c r="E112" i="16" s="1"/>
  <c r="L112" i="16"/>
  <c r="N173" i="16"/>
  <c r="R173" i="16" s="1"/>
  <c r="S173" i="16" s="1"/>
  <c r="E173" i="16" s="1"/>
  <c r="K173" i="16"/>
  <c r="L173" i="16"/>
  <c r="K158" i="16"/>
  <c r="N158" i="16"/>
  <c r="R158" i="16" s="1"/>
  <c r="S158" i="16" s="1"/>
  <c r="E158" i="16" s="1"/>
  <c r="L158" i="16"/>
  <c r="N417" i="16"/>
  <c r="R417" i="16" s="1"/>
  <c r="S417" i="16" s="1"/>
  <c r="E417" i="16" s="1"/>
  <c r="L417" i="16"/>
  <c r="K417" i="16"/>
  <c r="N255" i="16"/>
  <c r="R255" i="16" s="1"/>
  <c r="S255" i="16" s="1"/>
  <c r="E255" i="16" s="1"/>
  <c r="K255" i="16"/>
  <c r="L255" i="16"/>
  <c r="N499" i="16"/>
  <c r="R499" i="16" s="1"/>
  <c r="S499" i="16" s="1"/>
  <c r="E499" i="16" s="1"/>
  <c r="K499" i="16"/>
  <c r="L499" i="16"/>
  <c r="N433" i="16"/>
  <c r="R433" i="16" s="1"/>
  <c r="S433" i="16" s="1"/>
  <c r="E433" i="16" s="1"/>
  <c r="L433" i="16"/>
  <c r="K433" i="16"/>
  <c r="N364" i="16"/>
  <c r="R364" i="16" s="1"/>
  <c r="S364" i="16" s="1"/>
  <c r="E364" i="16" s="1"/>
  <c r="K364" i="16"/>
  <c r="L364" i="16"/>
  <c r="AG135" i="16"/>
  <c r="N389" i="16"/>
  <c r="R389" i="16" s="1"/>
  <c r="S389" i="16" s="1"/>
  <c r="E389" i="16" s="1"/>
  <c r="K389" i="16"/>
  <c r="L389" i="16"/>
  <c r="K142" i="16"/>
  <c r="L142" i="16"/>
  <c r="N142" i="16"/>
  <c r="R142" i="16" s="1"/>
  <c r="S142" i="16" s="1"/>
  <c r="E142" i="16" s="1"/>
  <c r="N178" i="16"/>
  <c r="R178" i="16" s="1"/>
  <c r="S178" i="16" s="1"/>
  <c r="E178" i="16" s="1"/>
  <c r="K178" i="16"/>
  <c r="L178" i="16"/>
  <c r="N449" i="16"/>
  <c r="R449" i="16" s="1"/>
  <c r="S449" i="16" s="1"/>
  <c r="E449" i="16" s="1"/>
  <c r="K449" i="16"/>
  <c r="L449" i="16"/>
  <c r="N289" i="16"/>
  <c r="R289" i="16" s="1"/>
  <c r="S289" i="16" s="1"/>
  <c r="E289" i="16" s="1"/>
  <c r="L289" i="16"/>
  <c r="K289" i="16"/>
  <c r="N187" i="16"/>
  <c r="R187" i="16" s="1"/>
  <c r="S187" i="16" s="1"/>
  <c r="E187" i="16" s="1"/>
  <c r="K187" i="16"/>
  <c r="L187" i="16"/>
  <c r="N82" i="16"/>
  <c r="R82" i="16" s="1"/>
  <c r="S82" i="16" s="1"/>
  <c r="Q82" i="16" s="1"/>
  <c r="L82" i="16"/>
  <c r="K82" i="16"/>
  <c r="N39" i="16"/>
  <c r="R39" i="16" s="1"/>
  <c r="S39" i="16" s="1"/>
  <c r="E39" i="16" s="1"/>
  <c r="K39" i="16"/>
  <c r="L39" i="16"/>
  <c r="K160" i="16"/>
  <c r="N160" i="16"/>
  <c r="R160" i="16" s="1"/>
  <c r="S160" i="16" s="1"/>
  <c r="E160" i="16" s="1"/>
  <c r="L160" i="16"/>
  <c r="N100" i="16"/>
  <c r="R100" i="16" s="1"/>
  <c r="S100" i="16" s="1"/>
  <c r="E100" i="16" s="1"/>
  <c r="K100" i="16"/>
  <c r="L100" i="16"/>
  <c r="N148" i="16"/>
  <c r="R148" i="16" s="1"/>
  <c r="S148" i="16" s="1"/>
  <c r="E148" i="16" s="1"/>
  <c r="K148" i="16"/>
  <c r="L148" i="16"/>
  <c r="N294" i="16"/>
  <c r="R294" i="16" s="1"/>
  <c r="S294" i="16" s="1"/>
  <c r="E294" i="16" s="1"/>
  <c r="L294" i="16"/>
  <c r="K294" i="16"/>
  <c r="N346" i="16"/>
  <c r="R346" i="16" s="1"/>
  <c r="S346" i="16" s="1"/>
  <c r="E346" i="16" s="1"/>
  <c r="K346" i="16"/>
  <c r="L346" i="16"/>
  <c r="N321" i="16"/>
  <c r="R321" i="16" s="1"/>
  <c r="S321" i="16" s="1"/>
  <c r="E321" i="16" s="1"/>
  <c r="L321" i="16"/>
  <c r="K321" i="16"/>
  <c r="N157" i="16"/>
  <c r="R157" i="16" s="1"/>
  <c r="S157" i="16" s="1"/>
  <c r="E157" i="16" s="1"/>
  <c r="L157" i="16"/>
  <c r="K157" i="16"/>
  <c r="K320" i="16"/>
  <c r="N320" i="16"/>
  <c r="R320" i="16" s="1"/>
  <c r="S320" i="16" s="1"/>
  <c r="E320" i="16" s="1"/>
  <c r="L320" i="16"/>
  <c r="N434" i="16"/>
  <c r="R434" i="16" s="1"/>
  <c r="S434" i="16" s="1"/>
  <c r="E434" i="16" s="1"/>
  <c r="L434" i="16"/>
  <c r="K434" i="16"/>
  <c r="L363" i="16"/>
  <c r="N363" i="16"/>
  <c r="R363" i="16" s="1"/>
  <c r="S363" i="16" s="1"/>
  <c r="E363" i="16" s="1"/>
  <c r="K363" i="16"/>
  <c r="N17" i="16"/>
  <c r="R17" i="16" s="1"/>
  <c r="S17" i="16" s="1"/>
  <c r="E17" i="16" s="1"/>
  <c r="K17" i="16"/>
  <c r="L17" i="16"/>
  <c r="K18" i="16"/>
  <c r="N18" i="16"/>
  <c r="R18" i="16" s="1"/>
  <c r="S18" i="16" s="1"/>
  <c r="E18" i="16" s="1"/>
  <c r="L18" i="16"/>
  <c r="N304" i="16"/>
  <c r="R304" i="16" s="1"/>
  <c r="S304" i="16" s="1"/>
  <c r="E304" i="16" s="1"/>
  <c r="K304" i="16"/>
  <c r="L304" i="16"/>
  <c r="N279" i="16"/>
  <c r="R279" i="16" s="1"/>
  <c r="S279" i="16" s="1"/>
  <c r="E279" i="16" s="1"/>
  <c r="K279" i="16"/>
  <c r="L279" i="16"/>
  <c r="N199" i="16"/>
  <c r="R199" i="16" s="1"/>
  <c r="S199" i="16" s="1"/>
  <c r="E199" i="16" s="1"/>
  <c r="K199" i="16"/>
  <c r="L199" i="16"/>
  <c r="N287" i="16"/>
  <c r="R287" i="16" s="1"/>
  <c r="S287" i="16" s="1"/>
  <c r="E287" i="16" s="1"/>
  <c r="K287" i="16"/>
  <c r="L287" i="16"/>
  <c r="N308" i="16"/>
  <c r="R308" i="16" s="1"/>
  <c r="S308" i="16" s="1"/>
  <c r="E308" i="16" s="1"/>
  <c r="K308" i="16"/>
  <c r="L308" i="16"/>
  <c r="L29" i="16"/>
  <c r="K29" i="16"/>
  <c r="N29" i="16"/>
  <c r="R29" i="16" s="1"/>
  <c r="S29" i="16" s="1"/>
  <c r="E29" i="16" s="1"/>
  <c r="AG84" i="16"/>
  <c r="N317" i="16"/>
  <c r="R317" i="16" s="1"/>
  <c r="S317" i="16" s="1"/>
  <c r="E317" i="16" s="1"/>
  <c r="K317" i="16"/>
  <c r="L317" i="16"/>
  <c r="Q329" i="16"/>
  <c r="P463" i="16"/>
  <c r="P405" i="16"/>
  <c r="P246" i="16"/>
  <c r="P114" i="16"/>
  <c r="Q55" i="16"/>
  <c r="Q52" i="16"/>
  <c r="AG280" i="16"/>
  <c r="AF371" i="16"/>
  <c r="L220" i="16"/>
  <c r="K220" i="16"/>
  <c r="N220" i="16"/>
  <c r="R220" i="16" s="1"/>
  <c r="S220" i="16" s="1"/>
  <c r="E220" i="16" s="1"/>
  <c r="L444" i="16"/>
  <c r="K444" i="16"/>
  <c r="N444" i="16"/>
  <c r="R444" i="16" s="1"/>
  <c r="S444" i="16" s="1"/>
  <c r="E444" i="16" s="1"/>
  <c r="N26" i="16"/>
  <c r="R26" i="16" s="1"/>
  <c r="S26" i="16" s="1"/>
  <c r="E26" i="16" s="1"/>
  <c r="L26" i="16"/>
  <c r="K26" i="16"/>
  <c r="N360" i="16"/>
  <c r="R360" i="16" s="1"/>
  <c r="S360" i="16" s="1"/>
  <c r="E360" i="16" s="1"/>
  <c r="K360" i="16"/>
  <c r="L360" i="16"/>
  <c r="N5" i="16"/>
  <c r="R5" i="16" s="1"/>
  <c r="S5" i="16" s="1"/>
  <c r="E5" i="16" s="1"/>
  <c r="K5" i="16"/>
  <c r="L5" i="16"/>
  <c r="N407" i="16"/>
  <c r="R407" i="16" s="1"/>
  <c r="S407" i="16" s="1"/>
  <c r="E407" i="16" s="1"/>
  <c r="L407" i="16"/>
  <c r="K407" i="16"/>
  <c r="N470" i="16"/>
  <c r="R470" i="16" s="1"/>
  <c r="S470" i="16" s="1"/>
  <c r="E470" i="16" s="1"/>
  <c r="L470" i="16"/>
  <c r="K470" i="16"/>
  <c r="N93" i="16"/>
  <c r="R93" i="16" s="1"/>
  <c r="S93" i="16" s="1"/>
  <c r="E93" i="16" s="1"/>
  <c r="L93" i="16"/>
  <c r="K93" i="16"/>
  <c r="N406" i="16"/>
  <c r="R406" i="16" s="1"/>
  <c r="S406" i="16" s="1"/>
  <c r="E406" i="16" s="1"/>
  <c r="K406" i="16"/>
  <c r="L406" i="16"/>
  <c r="AG158" i="16"/>
  <c r="AG148" i="16"/>
  <c r="AF77" i="16"/>
  <c r="AG5" i="16"/>
  <c r="Q269" i="16"/>
  <c r="Q486" i="16"/>
  <c r="Q401" i="16"/>
  <c r="P387" i="16"/>
  <c r="Q166" i="16"/>
  <c r="Q495" i="16"/>
  <c r="Q28" i="16"/>
  <c r="Q358" i="16"/>
  <c r="Q32" i="16"/>
  <c r="K249" i="16"/>
  <c r="L249" i="16"/>
  <c r="N249" i="16"/>
  <c r="R249" i="16" s="1"/>
  <c r="S249" i="16" s="1"/>
  <c r="E249" i="16" s="1"/>
  <c r="L195" i="16"/>
  <c r="K195" i="16"/>
  <c r="N195" i="16"/>
  <c r="R195" i="16" s="1"/>
  <c r="S195" i="16" s="1"/>
  <c r="N45" i="16"/>
  <c r="R45" i="16" s="1"/>
  <c r="S45" i="16" s="1"/>
  <c r="E45" i="16" s="1"/>
  <c r="K45" i="16"/>
  <c r="L45" i="16"/>
  <c r="N50" i="16"/>
  <c r="R50" i="16" s="1"/>
  <c r="S50" i="16" s="1"/>
  <c r="E50" i="16" s="1"/>
  <c r="K50" i="16"/>
  <c r="L50" i="16"/>
  <c r="N445" i="16"/>
  <c r="R445" i="16" s="1"/>
  <c r="S445" i="16" s="1"/>
  <c r="E445" i="16" s="1"/>
  <c r="K445" i="16"/>
  <c r="L445" i="16"/>
  <c r="K479" i="16"/>
  <c r="N479" i="16"/>
  <c r="R479" i="16" s="1"/>
  <c r="S479" i="16" s="1"/>
  <c r="E479" i="16" s="1"/>
  <c r="L479" i="16"/>
  <c r="N261" i="16"/>
  <c r="R261" i="16" s="1"/>
  <c r="S261" i="16" s="1"/>
  <c r="L261" i="16"/>
  <c r="K261" i="16"/>
  <c r="N481" i="16"/>
  <c r="R481" i="16" s="1"/>
  <c r="S481" i="16" s="1"/>
  <c r="E481" i="16" s="1"/>
  <c r="K481" i="16"/>
  <c r="L481" i="16"/>
  <c r="N203" i="16"/>
  <c r="R203" i="16" s="1"/>
  <c r="S203" i="16" s="1"/>
  <c r="E203" i="16" s="1"/>
  <c r="K203" i="16"/>
  <c r="L203" i="16"/>
  <c r="AG216" i="16"/>
  <c r="K235" i="16"/>
  <c r="L235" i="16"/>
  <c r="N235" i="16"/>
  <c r="R235" i="16" s="1"/>
  <c r="S235" i="16" s="1"/>
  <c r="E235" i="16" s="1"/>
  <c r="K302" i="16"/>
  <c r="L302" i="16"/>
  <c r="N302" i="16"/>
  <c r="R302" i="16" s="1"/>
  <c r="S302" i="16" s="1"/>
  <c r="E302" i="16" s="1"/>
  <c r="N177" i="16"/>
  <c r="R177" i="16" s="1"/>
  <c r="S177" i="16" s="1"/>
  <c r="E177" i="16" s="1"/>
  <c r="K177" i="16"/>
  <c r="L177" i="16"/>
  <c r="N428" i="16"/>
  <c r="R428" i="16" s="1"/>
  <c r="S428" i="16" s="1"/>
  <c r="E428" i="16" s="1"/>
  <c r="K428" i="16"/>
  <c r="L428" i="16"/>
  <c r="N230" i="16"/>
  <c r="R230" i="16" s="1"/>
  <c r="S230" i="16" s="1"/>
  <c r="E230" i="16" s="1"/>
  <c r="K230" i="16"/>
  <c r="L230" i="16"/>
  <c r="K490" i="16"/>
  <c r="N490" i="16"/>
  <c r="R490" i="16" s="1"/>
  <c r="S490" i="16" s="1"/>
  <c r="E490" i="16" s="1"/>
  <c r="L490" i="16"/>
  <c r="N349" i="16"/>
  <c r="R349" i="16" s="1"/>
  <c r="S349" i="16" s="1"/>
  <c r="E349" i="16" s="1"/>
  <c r="K349" i="16"/>
  <c r="L349" i="16"/>
  <c r="N228" i="16"/>
  <c r="R228" i="16" s="1"/>
  <c r="S228" i="16" s="1"/>
  <c r="E228" i="16" s="1"/>
  <c r="K228" i="16"/>
  <c r="L228" i="16"/>
  <c r="K325" i="16"/>
  <c r="L325" i="16"/>
  <c r="N325" i="16"/>
  <c r="R325" i="16" s="1"/>
  <c r="S325" i="16" s="1"/>
  <c r="E325" i="16" s="1"/>
  <c r="N270" i="16"/>
  <c r="R270" i="16" s="1"/>
  <c r="S270" i="16" s="1"/>
  <c r="E270" i="16" s="1"/>
  <c r="K270" i="16"/>
  <c r="L270" i="16"/>
  <c r="N131" i="16"/>
  <c r="R131" i="16" s="1"/>
  <c r="S131" i="16" s="1"/>
  <c r="Q131" i="16" s="1"/>
  <c r="L131" i="16"/>
  <c r="K131" i="16"/>
  <c r="N101" i="16"/>
  <c r="R101" i="16" s="1"/>
  <c r="S101" i="16" s="1"/>
  <c r="E101" i="16" s="1"/>
  <c r="L101" i="16"/>
  <c r="K101" i="16"/>
  <c r="N326" i="16"/>
  <c r="R326" i="16" s="1"/>
  <c r="S326" i="16" s="1"/>
  <c r="E326" i="16" s="1"/>
  <c r="L326" i="16"/>
  <c r="K326" i="16"/>
  <c r="K398" i="16"/>
  <c r="N398" i="16"/>
  <c r="R398" i="16" s="1"/>
  <c r="S398" i="16" s="1"/>
  <c r="E398" i="16" s="1"/>
  <c r="L398" i="16"/>
  <c r="K480" i="16"/>
  <c r="N480" i="16"/>
  <c r="R480" i="16" s="1"/>
  <c r="S480" i="16" s="1"/>
  <c r="E480" i="16" s="1"/>
  <c r="L480" i="16"/>
  <c r="N34" i="16"/>
  <c r="R34" i="16" s="1"/>
  <c r="S34" i="16" s="1"/>
  <c r="E34" i="16" s="1"/>
  <c r="K34" i="16"/>
  <c r="L34" i="16"/>
  <c r="N510" i="16"/>
  <c r="R510" i="16" s="1"/>
  <c r="S510" i="16" s="1"/>
  <c r="E510" i="16" s="1"/>
  <c r="L510" i="16"/>
  <c r="K510" i="16"/>
  <c r="N147" i="16"/>
  <c r="R147" i="16" s="1"/>
  <c r="S147" i="16" s="1"/>
  <c r="Q147" i="16" s="1"/>
  <c r="K147" i="16"/>
  <c r="L147" i="16"/>
  <c r="N239" i="16"/>
  <c r="R239" i="16" s="1"/>
  <c r="S239" i="16" s="1"/>
  <c r="E239" i="16" s="1"/>
  <c r="K239" i="16"/>
  <c r="L239" i="16"/>
  <c r="N89" i="16"/>
  <c r="R89" i="16" s="1"/>
  <c r="S89" i="16" s="1"/>
  <c r="E89" i="16" s="1"/>
  <c r="L89" i="16"/>
  <c r="K89" i="16"/>
  <c r="N118" i="16"/>
  <c r="R118" i="16" s="1"/>
  <c r="S118" i="16" s="1"/>
  <c r="E118" i="16" s="1"/>
  <c r="K118" i="16"/>
  <c r="L118" i="16"/>
  <c r="N242" i="16"/>
  <c r="R242" i="16" s="1"/>
  <c r="S242" i="16" s="1"/>
  <c r="E242" i="16" s="1"/>
  <c r="K242" i="16"/>
  <c r="L242" i="16"/>
  <c r="N496" i="16"/>
  <c r="R496" i="16" s="1"/>
  <c r="S496" i="16" s="1"/>
  <c r="E496" i="16" s="1"/>
  <c r="L496" i="16"/>
  <c r="K496" i="16"/>
  <c r="N347" i="16"/>
  <c r="R347" i="16" s="1"/>
  <c r="S347" i="16" s="1"/>
  <c r="E347" i="16" s="1"/>
  <c r="K347" i="16"/>
  <c r="L347" i="16"/>
  <c r="N509" i="16"/>
  <c r="R509" i="16" s="1"/>
  <c r="S509" i="16" s="1"/>
  <c r="E509" i="16" s="1"/>
  <c r="K509" i="16"/>
  <c r="L509" i="16"/>
  <c r="AF449" i="16"/>
  <c r="K73" i="16"/>
  <c r="N73" i="16"/>
  <c r="R73" i="16" s="1"/>
  <c r="S73" i="16" s="1"/>
  <c r="E73" i="16" s="1"/>
  <c r="L73" i="16"/>
  <c r="Q431" i="16"/>
  <c r="P40" i="16"/>
  <c r="Q504" i="16"/>
  <c r="P369" i="16"/>
  <c r="P377" i="16"/>
  <c r="P476" i="16"/>
  <c r="Q497" i="16"/>
  <c r="P41" i="16"/>
  <c r="Q67" i="16"/>
  <c r="Q273" i="16"/>
  <c r="P344" i="16"/>
  <c r="Q190" i="16"/>
  <c r="P409" i="16"/>
  <c r="P109" i="16"/>
  <c r="Q77" i="16"/>
  <c r="K33" i="16"/>
  <c r="L33" i="16"/>
  <c r="N33" i="16"/>
  <c r="R33" i="16" s="1"/>
  <c r="S33" i="16" s="1"/>
  <c r="E33" i="16" s="1"/>
  <c r="P329" i="16"/>
  <c r="P402" i="16"/>
  <c r="Q27" i="16"/>
  <c r="Q413" i="16"/>
  <c r="Q463" i="16"/>
  <c r="Q405" i="16"/>
  <c r="Q246" i="16"/>
  <c r="P124" i="16"/>
  <c r="Q114" i="16"/>
  <c r="P60" i="16"/>
  <c r="Q491" i="16"/>
  <c r="P55" i="16"/>
  <c r="P386" i="16"/>
  <c r="P52" i="16"/>
  <c r="P424" i="16"/>
  <c r="Q296" i="16"/>
  <c r="P110" i="16"/>
  <c r="AF65" i="16"/>
  <c r="K454" i="16"/>
  <c r="N454" i="16"/>
  <c r="R454" i="16" s="1"/>
  <c r="S454" i="16" s="1"/>
  <c r="E454" i="16" s="1"/>
  <c r="L454" i="16"/>
  <c r="K167" i="16"/>
  <c r="N167" i="16"/>
  <c r="R167" i="16" s="1"/>
  <c r="S167" i="16" s="1"/>
  <c r="E167" i="16" s="1"/>
  <c r="L167" i="16"/>
  <c r="N4" i="16"/>
  <c r="R4" i="16" s="1"/>
  <c r="S4" i="16" s="1"/>
  <c r="P4" i="16" s="1"/>
  <c r="K4" i="16"/>
  <c r="L4" i="16"/>
  <c r="N135" i="16"/>
  <c r="R135" i="16" s="1"/>
  <c r="S135" i="16" s="1"/>
  <c r="E135" i="16" s="1"/>
  <c r="L135" i="16"/>
  <c r="K135" i="16"/>
  <c r="N165" i="16"/>
  <c r="R165" i="16" s="1"/>
  <c r="S165" i="16" s="1"/>
  <c r="E165" i="16" s="1"/>
  <c r="L165" i="16"/>
  <c r="K165" i="16"/>
  <c r="N16" i="16"/>
  <c r="R16" i="16" s="1"/>
  <c r="S16" i="16" s="1"/>
  <c r="E16" i="16" s="1"/>
  <c r="K16" i="16"/>
  <c r="L16" i="16"/>
  <c r="N502" i="16"/>
  <c r="R502" i="16" s="1"/>
  <c r="S502" i="16" s="1"/>
  <c r="E502" i="16" s="1"/>
  <c r="K502" i="16"/>
  <c r="L502" i="16"/>
  <c r="N111" i="16"/>
  <c r="R111" i="16" s="1"/>
  <c r="S111" i="16" s="1"/>
  <c r="E111" i="16" s="1"/>
  <c r="K111" i="16"/>
  <c r="L111" i="16"/>
  <c r="Q376" i="16"/>
  <c r="P269" i="16"/>
  <c r="P401" i="16"/>
  <c r="Q209" i="16"/>
  <c r="Q387" i="16"/>
  <c r="Q172" i="16"/>
  <c r="P524" i="16"/>
  <c r="P259" i="16"/>
  <c r="P166" i="16"/>
  <c r="P495" i="16"/>
  <c r="P28" i="16"/>
  <c r="Q501" i="16"/>
  <c r="P358" i="16"/>
  <c r="P368" i="16"/>
  <c r="Q291" i="16"/>
  <c r="P32" i="16"/>
  <c r="Y3" i="14"/>
  <c r="AA3" i="14" s="1"/>
  <c r="X3" i="14" s="1"/>
  <c r="P350" i="16" l="1"/>
  <c r="Q191" i="16"/>
  <c r="Q451" i="16"/>
  <c r="P430" i="16"/>
  <c r="Q375" i="16"/>
  <c r="P375" i="16"/>
  <c r="P202" i="16"/>
  <c r="Q330" i="16"/>
  <c r="Q214" i="16"/>
  <c r="Q167" i="16"/>
  <c r="P33" i="16"/>
  <c r="P279" i="16"/>
  <c r="P488" i="16"/>
  <c r="Q194" i="16"/>
  <c r="P398" i="16"/>
  <c r="P444" i="16"/>
  <c r="P361" i="16"/>
  <c r="P494" i="16"/>
  <c r="P194" i="16"/>
  <c r="P158" i="16"/>
  <c r="P277" i="16"/>
  <c r="Q338" i="16"/>
  <c r="P36" i="16"/>
  <c r="P487" i="16"/>
  <c r="P348" i="16"/>
  <c r="P394" i="16"/>
  <c r="P507" i="16"/>
  <c r="P119" i="16"/>
  <c r="Q361" i="16"/>
  <c r="P2" i="16"/>
  <c r="Q71" i="16"/>
  <c r="Q417" i="16"/>
  <c r="P62" i="16"/>
  <c r="Q426" i="16"/>
  <c r="P7" i="16"/>
  <c r="Q462" i="16"/>
  <c r="Q422" i="16"/>
  <c r="P116" i="16"/>
  <c r="P174" i="16"/>
  <c r="P191" i="16"/>
  <c r="P438" i="16"/>
  <c r="P39" i="16"/>
  <c r="Q394" i="16"/>
  <c r="P73" i="16"/>
  <c r="P496" i="16"/>
  <c r="Q480" i="16"/>
  <c r="Q325" i="16"/>
  <c r="P492" i="16"/>
  <c r="Q36" i="16"/>
  <c r="P257" i="16"/>
  <c r="Q57" i="16"/>
  <c r="Q370" i="16"/>
  <c r="P145" i="16"/>
  <c r="P480" i="16"/>
  <c r="Q205" i="16"/>
  <c r="Q247" i="16"/>
  <c r="Q408" i="16"/>
  <c r="Q255" i="16"/>
  <c r="Q187" i="16"/>
  <c r="P433" i="16"/>
  <c r="P255" i="16"/>
  <c r="Q267" i="16"/>
  <c r="P457" i="16"/>
  <c r="P123" i="16"/>
  <c r="P380" i="16"/>
  <c r="Q498" i="16"/>
  <c r="Q519" i="16"/>
  <c r="Q227" i="16"/>
  <c r="P345" i="16"/>
  <c r="Q101" i="16"/>
  <c r="Q199" i="16"/>
  <c r="P35" i="16"/>
  <c r="P101" i="16"/>
  <c r="Q270" i="16"/>
  <c r="Q308" i="16"/>
  <c r="P199" i="16"/>
  <c r="Q346" i="16"/>
  <c r="Q142" i="16"/>
  <c r="P214" i="16"/>
  <c r="Q2" i="16"/>
  <c r="P427" i="16"/>
  <c r="Q186" i="16"/>
  <c r="P312" i="16"/>
  <c r="Q265" i="16"/>
  <c r="P106" i="16"/>
  <c r="E521" i="16"/>
  <c r="P521" i="16"/>
  <c r="Q510" i="16"/>
  <c r="P389" i="16"/>
  <c r="Q392" i="16"/>
  <c r="Q520" i="16"/>
  <c r="Q285" i="16"/>
  <c r="P311" i="16"/>
  <c r="Q312" i="16"/>
  <c r="P210" i="16"/>
  <c r="P200" i="16"/>
  <c r="P244" i="16"/>
  <c r="P352" i="16"/>
  <c r="Q135" i="16"/>
  <c r="Q93" i="16"/>
  <c r="Q484" i="16"/>
  <c r="Q244" i="16"/>
  <c r="P135" i="16"/>
  <c r="P349" i="16"/>
  <c r="P230" i="16"/>
  <c r="P93" i="16"/>
  <c r="P122" i="16"/>
  <c r="P205" i="16"/>
  <c r="P254" i="16"/>
  <c r="P42" i="16"/>
  <c r="P168" i="16"/>
  <c r="Q276" i="16"/>
  <c r="Q487" i="16"/>
  <c r="Q153" i="16"/>
  <c r="Q30" i="16"/>
  <c r="P484" i="16"/>
  <c r="P247" i="16"/>
  <c r="Q318" i="16"/>
  <c r="P111" i="16"/>
  <c r="Q203" i="16"/>
  <c r="P434" i="16"/>
  <c r="P103" i="16"/>
  <c r="P133" i="16"/>
  <c r="P152" i="16"/>
  <c r="P518" i="16"/>
  <c r="P97" i="16"/>
  <c r="P378" i="16"/>
  <c r="Q366" i="16"/>
  <c r="Q155" i="16"/>
  <c r="Q19" i="16"/>
  <c r="Q414" i="16"/>
  <c r="P330" i="16"/>
  <c r="Q345" i="16"/>
  <c r="P161" i="16"/>
  <c r="P505" i="16"/>
  <c r="Q398" i="16"/>
  <c r="P490" i="16"/>
  <c r="Q235" i="16"/>
  <c r="Q406" i="16"/>
  <c r="P17" i="16"/>
  <c r="P333" i="16"/>
  <c r="P65" i="16"/>
  <c r="Q90" i="16"/>
  <c r="Q381" i="16"/>
  <c r="P19" i="16"/>
  <c r="Q161" i="16"/>
  <c r="Q159" i="16"/>
  <c r="P388" i="16"/>
  <c r="P159" i="16"/>
  <c r="Q208" i="16"/>
  <c r="P510" i="16"/>
  <c r="E382" i="16"/>
  <c r="P382" i="16"/>
  <c r="Q382" i="16"/>
  <c r="E169" i="16"/>
  <c r="P169" i="16"/>
  <c r="Q169" i="16"/>
  <c r="Q165" i="16"/>
  <c r="Q454" i="16"/>
  <c r="Q317" i="16"/>
  <c r="Q49" i="16"/>
  <c r="Q500" i="16"/>
  <c r="Q288" i="16"/>
  <c r="P342" i="16"/>
  <c r="Q258" i="16"/>
  <c r="Q404" i="16"/>
  <c r="P340" i="16"/>
  <c r="P502" i="16"/>
  <c r="P165" i="16"/>
  <c r="Q349" i="16"/>
  <c r="Q177" i="16"/>
  <c r="P481" i="16"/>
  <c r="P220" i="16"/>
  <c r="Q279" i="16"/>
  <c r="Q18" i="16"/>
  <c r="Q363" i="16"/>
  <c r="P320" i="16"/>
  <c r="P364" i="16"/>
  <c r="P417" i="16"/>
  <c r="P392" i="16"/>
  <c r="Q274" i="16"/>
  <c r="Q350" i="16"/>
  <c r="Q117" i="16"/>
  <c r="Q492" i="16"/>
  <c r="P90" i="16"/>
  <c r="Q20" i="16"/>
  <c r="Q301" i="16"/>
  <c r="Q336" i="16"/>
  <c r="P288" i="16"/>
  <c r="Q391" i="16"/>
  <c r="Q213" i="16"/>
  <c r="Q427" i="16"/>
  <c r="Q380" i="16"/>
  <c r="P57" i="16"/>
  <c r="Q342" i="16"/>
  <c r="P258" i="16"/>
  <c r="Q215" i="16"/>
  <c r="P298" i="16"/>
  <c r="P404" i="16"/>
  <c r="P58" i="16"/>
  <c r="Q388" i="16"/>
  <c r="Q340" i="16"/>
  <c r="P408" i="16"/>
  <c r="Q352" i="16"/>
  <c r="Q236" i="16"/>
  <c r="P240" i="16"/>
  <c r="Q182" i="16"/>
  <c r="P236" i="16"/>
  <c r="Q511" i="16"/>
  <c r="Q507" i="16"/>
  <c r="P167" i="16"/>
  <c r="Q347" i="16"/>
  <c r="Q89" i="16"/>
  <c r="P445" i="16"/>
  <c r="P406" i="16"/>
  <c r="P5" i="16"/>
  <c r="P26" i="16"/>
  <c r="P321" i="16"/>
  <c r="Q100" i="16"/>
  <c r="Q178" i="16"/>
  <c r="Q389" i="16"/>
  <c r="P218" i="16"/>
  <c r="Q313" i="16"/>
  <c r="P180" i="16"/>
  <c r="P503" i="16"/>
  <c r="P267" i="16"/>
  <c r="Q238" i="16"/>
  <c r="Q359" i="16"/>
  <c r="Q92" i="16"/>
  <c r="P523" i="16"/>
  <c r="Q168" i="16"/>
  <c r="Q266" i="16"/>
  <c r="Q105" i="16"/>
  <c r="P519" i="16"/>
  <c r="Q175" i="16"/>
  <c r="P390" i="16"/>
  <c r="Q14" i="16"/>
  <c r="P347" i="16"/>
  <c r="Q34" i="16"/>
  <c r="Q470" i="16"/>
  <c r="P29" i="16"/>
  <c r="Q321" i="16"/>
  <c r="P359" i="16"/>
  <c r="P383" i="16"/>
  <c r="P104" i="16"/>
  <c r="Q371" i="16"/>
  <c r="Q351" i="16"/>
  <c r="Q35" i="16"/>
  <c r="P508" i="16"/>
  <c r="P105" i="16"/>
  <c r="P175" i="16"/>
  <c r="Q390" i="16"/>
  <c r="Q315" i="16"/>
  <c r="P14" i="16"/>
  <c r="P421" i="16"/>
  <c r="Q278" i="16"/>
  <c r="Q200" i="16"/>
  <c r="Q106" i="16"/>
  <c r="Q400" i="16"/>
  <c r="P400" i="16"/>
  <c r="Q125" i="16"/>
  <c r="Q509" i="16"/>
  <c r="P317" i="16"/>
  <c r="P304" i="16"/>
  <c r="Q157" i="16"/>
  <c r="P466" i="16"/>
  <c r="P88" i="16"/>
  <c r="Q61" i="16"/>
  <c r="Q472" i="16"/>
  <c r="Q102" i="16"/>
  <c r="P517" i="16"/>
  <c r="P284" i="16"/>
  <c r="Q467" i="16"/>
  <c r="Q245" i="16"/>
  <c r="Q66" i="16"/>
  <c r="Q97" i="16"/>
  <c r="Q15" i="16"/>
  <c r="Q452" i="16"/>
  <c r="Q196" i="16"/>
  <c r="Q241" i="16"/>
  <c r="Q174" i="16"/>
  <c r="P155" i="16"/>
  <c r="P30" i="16"/>
  <c r="Q183" i="16"/>
  <c r="P429" i="16"/>
  <c r="Q438" i="16"/>
  <c r="P318" i="16"/>
  <c r="Q281" i="16"/>
  <c r="P125" i="16"/>
  <c r="Q12" i="16"/>
  <c r="P509" i="16"/>
  <c r="P118" i="16"/>
  <c r="P239" i="16"/>
  <c r="P50" i="16"/>
  <c r="P249" i="16"/>
  <c r="Q360" i="16"/>
  <c r="P157" i="16"/>
  <c r="Q148" i="16"/>
  <c r="Q449" i="16"/>
  <c r="P113" i="16"/>
  <c r="Q88" i="16"/>
  <c r="Q264" i="16"/>
  <c r="Q300" i="16"/>
  <c r="P102" i="16"/>
  <c r="Q284" i="16"/>
  <c r="P467" i="16"/>
  <c r="P500" i="16"/>
  <c r="P237" i="16"/>
  <c r="Q76" i="16"/>
  <c r="P196" i="16"/>
  <c r="P241" i="16"/>
  <c r="P419" i="16"/>
  <c r="Q429" i="16"/>
  <c r="E195" i="16"/>
  <c r="Q195" i="16"/>
  <c r="P195" i="16"/>
  <c r="E261" i="16"/>
  <c r="P261" i="16"/>
  <c r="Q261" i="16"/>
  <c r="E303" i="16"/>
  <c r="Q303" i="16"/>
  <c r="P303" i="16"/>
  <c r="E420" i="16"/>
  <c r="P420" i="16"/>
  <c r="Q420" i="16"/>
  <c r="E206" i="16"/>
  <c r="P206" i="16"/>
  <c r="Q206" i="16"/>
  <c r="E468" i="16"/>
  <c r="Q468" i="16"/>
  <c r="P468" i="16"/>
  <c r="E141" i="16"/>
  <c r="Q141" i="16"/>
  <c r="P141" i="16"/>
  <c r="E471" i="16"/>
  <c r="P471" i="16"/>
  <c r="Q471" i="16"/>
  <c r="E23" i="16"/>
  <c r="Q23" i="16"/>
  <c r="P23" i="16"/>
  <c r="E286" i="16"/>
  <c r="Q286" i="16"/>
  <c r="P286" i="16"/>
  <c r="E460" i="16"/>
  <c r="Q460" i="16"/>
  <c r="P460" i="16"/>
  <c r="E295" i="16"/>
  <c r="P295" i="16"/>
  <c r="Q295" i="16"/>
  <c r="E353" i="16"/>
  <c r="P353" i="16"/>
  <c r="Q353" i="16"/>
  <c r="E63" i="16"/>
  <c r="P63" i="16"/>
  <c r="Q63" i="16"/>
  <c r="P131" i="16"/>
  <c r="E131" i="16"/>
  <c r="Q38" i="16"/>
  <c r="Q164" i="16"/>
  <c r="Q95" i="16"/>
  <c r="P181" i="16"/>
  <c r="P208" i="16"/>
  <c r="Q474" i="16"/>
  <c r="P47" i="16"/>
  <c r="P446" i="16"/>
  <c r="Q502" i="16"/>
  <c r="Q242" i="16"/>
  <c r="Q239" i="16"/>
  <c r="Q428" i="16"/>
  <c r="P302" i="16"/>
  <c r="Q50" i="16"/>
  <c r="Q407" i="16"/>
  <c r="Q26" i="16"/>
  <c r="Q220" i="16"/>
  <c r="P308" i="16"/>
  <c r="P18" i="16"/>
  <c r="P363" i="16"/>
  <c r="Q434" i="16"/>
  <c r="P294" i="16"/>
  <c r="P82" i="16"/>
  <c r="E82" i="16"/>
  <c r="P289" i="16"/>
  <c r="Q433" i="16"/>
  <c r="Q173" i="16"/>
  <c r="Q397" i="16"/>
  <c r="Q122" i="16"/>
  <c r="P274" i="16"/>
  <c r="P426" i="16"/>
  <c r="Q204" i="16"/>
  <c r="Q103" i="16"/>
  <c r="P38" i="16"/>
  <c r="P83" i="16"/>
  <c r="E83" i="16"/>
  <c r="P379" i="16"/>
  <c r="Q133" i="16"/>
  <c r="Q254" i="16"/>
  <c r="Q140" i="16"/>
  <c r="Q503" i="16"/>
  <c r="P300" i="16"/>
  <c r="Q171" i="16"/>
  <c r="Q119" i="16"/>
  <c r="P338" i="16"/>
  <c r="Q456" i="16"/>
  <c r="P301" i="16"/>
  <c r="P96" i="16"/>
  <c r="Q448" i="16"/>
  <c r="P336" i="16"/>
  <c r="P66" i="16"/>
  <c r="Q523" i="16"/>
  <c r="Q211" i="16"/>
  <c r="P213" i="16"/>
  <c r="P164" i="16"/>
  <c r="P462" i="16"/>
  <c r="Q232" i="16"/>
  <c r="P415" i="16"/>
  <c r="E415" i="16"/>
  <c r="Q367" i="16"/>
  <c r="P351" i="16"/>
  <c r="P260" i="16"/>
  <c r="P153" i="16"/>
  <c r="P423" i="16"/>
  <c r="Q488" i="16"/>
  <c r="P381" i="16"/>
  <c r="P465" i="16"/>
  <c r="P183" i="16"/>
  <c r="Q355" i="16"/>
  <c r="P370" i="16"/>
  <c r="Q494" i="16"/>
  <c r="P458" i="16"/>
  <c r="Q298" i="16"/>
  <c r="P243" i="16"/>
  <c r="Q54" i="16"/>
  <c r="Q306" i="16"/>
  <c r="P227" i="16"/>
  <c r="Q222" i="16"/>
  <c r="P248" i="16"/>
  <c r="P75" i="16"/>
  <c r="E75" i="16"/>
  <c r="Q108" i="16"/>
  <c r="Q412" i="16"/>
  <c r="Q421" i="16"/>
  <c r="Q146" i="16"/>
  <c r="Q234" i="16"/>
  <c r="Q181" i="16"/>
  <c r="Q384" i="16"/>
  <c r="P341" i="16"/>
  <c r="P474" i="16"/>
  <c r="P459" i="16"/>
  <c r="Q47" i="16"/>
  <c r="Q446" i="16"/>
  <c r="P242" i="16"/>
  <c r="P428" i="16"/>
  <c r="Q302" i="16"/>
  <c r="P407" i="16"/>
  <c r="Q294" i="16"/>
  <c r="Q289" i="16"/>
  <c r="P173" i="16"/>
  <c r="P397" i="16"/>
  <c r="P49" i="16"/>
  <c r="P204" i="16"/>
  <c r="Q379" i="16"/>
  <c r="P140" i="16"/>
  <c r="P171" i="16"/>
  <c r="P456" i="16"/>
  <c r="Q96" i="16"/>
  <c r="P448" i="16"/>
  <c r="P211" i="16"/>
  <c r="P232" i="16"/>
  <c r="P367" i="16"/>
  <c r="Q260" i="16"/>
  <c r="Q423" i="16"/>
  <c r="Q465" i="16"/>
  <c r="P355" i="16"/>
  <c r="Q458" i="16"/>
  <c r="Q243" i="16"/>
  <c r="P54" i="16"/>
  <c r="P306" i="16"/>
  <c r="P222" i="16"/>
  <c r="Q248" i="16"/>
  <c r="P108" i="16"/>
  <c r="Q521" i="16"/>
  <c r="P146" i="16"/>
  <c r="P234" i="16"/>
  <c r="P384" i="16"/>
  <c r="Q341" i="16"/>
  <c r="Q240" i="16"/>
  <c r="Q459" i="16"/>
  <c r="P81" i="16"/>
  <c r="Q111" i="16"/>
  <c r="P454" i="16"/>
  <c r="Q33" i="16"/>
  <c r="Q73" i="16"/>
  <c r="Q496" i="16"/>
  <c r="P89" i="16"/>
  <c r="P270" i="16"/>
  <c r="Q230" i="16"/>
  <c r="Q481" i="16"/>
  <c r="Q445" i="16"/>
  <c r="P470" i="16"/>
  <c r="P360" i="16"/>
  <c r="Q444" i="16"/>
  <c r="Q304" i="16"/>
  <c r="Q320" i="16"/>
  <c r="P346" i="16"/>
  <c r="P100" i="16"/>
  <c r="Q39" i="16"/>
  <c r="P187" i="16"/>
  <c r="P178" i="16"/>
  <c r="Q364" i="16"/>
  <c r="Q158" i="16"/>
  <c r="Q113" i="16"/>
  <c r="Q277" i="16"/>
  <c r="P61" i="16"/>
  <c r="P117" i="16"/>
  <c r="Q218" i="16"/>
  <c r="P313" i="16"/>
  <c r="P472" i="16"/>
  <c r="Q7" i="16"/>
  <c r="P264" i="16"/>
  <c r="P238" i="16"/>
  <c r="Q517" i="16"/>
  <c r="Q457" i="16"/>
  <c r="Q123" i="16"/>
  <c r="Q257" i="16"/>
  <c r="Q383" i="16"/>
  <c r="P245" i="16"/>
  <c r="Q237" i="16"/>
  <c r="P520" i="16"/>
  <c r="P276" i="16"/>
  <c r="P107" i="16"/>
  <c r="E107" i="16"/>
  <c r="P285" i="16"/>
  <c r="Q104" i="16"/>
  <c r="Q378" i="16"/>
  <c r="P15" i="16"/>
  <c r="P366" i="16"/>
  <c r="Q348" i="16"/>
  <c r="P223" i="16"/>
  <c r="P452" i="16"/>
  <c r="P266" i="16"/>
  <c r="P451" i="16"/>
  <c r="Q508" i="16"/>
  <c r="Q419" i="16"/>
  <c r="Q311" i="16"/>
  <c r="Q430" i="16"/>
  <c r="P186" i="16"/>
  <c r="P498" i="16"/>
  <c r="P307" i="16"/>
  <c r="P414" i="16"/>
  <c r="Q272" i="16"/>
  <c r="Q362" i="16"/>
  <c r="P395" i="16"/>
  <c r="P216" i="16"/>
  <c r="Q58" i="16"/>
  <c r="P315" i="16"/>
  <c r="Q145" i="16"/>
  <c r="Q210" i="16"/>
  <c r="Q81" i="16"/>
  <c r="P469" i="16"/>
  <c r="P182" i="16"/>
  <c r="P262" i="16"/>
  <c r="P193" i="16"/>
  <c r="Q505" i="16"/>
  <c r="P511" i="16"/>
  <c r="P12" i="16"/>
  <c r="P16" i="16"/>
  <c r="Q4" i="16"/>
  <c r="E4" i="16"/>
  <c r="P326" i="16"/>
  <c r="Q228" i="16"/>
  <c r="P479" i="16"/>
  <c r="P45" i="16"/>
  <c r="P287" i="16"/>
  <c r="Q160" i="16"/>
  <c r="Q499" i="16"/>
  <c r="Q112" i="16"/>
  <c r="P293" i="16"/>
  <c r="P337" i="16"/>
  <c r="P219" i="16"/>
  <c r="Q156" i="16"/>
  <c r="P138" i="16"/>
  <c r="P290" i="16"/>
  <c r="P64" i="16"/>
  <c r="Q10" i="16"/>
  <c r="P37" i="16"/>
  <c r="E37" i="16"/>
  <c r="Q322" i="16"/>
  <c r="Q128" i="16"/>
  <c r="Q223" i="16"/>
  <c r="P126" i="16"/>
  <c r="Q201" i="16"/>
  <c r="P85" i="16"/>
  <c r="P252" i="16"/>
  <c r="E252" i="16"/>
  <c r="Q179" i="16"/>
  <c r="Q307" i="16"/>
  <c r="Q335" i="16"/>
  <c r="P272" i="16"/>
  <c r="P362" i="16"/>
  <c r="P31" i="16"/>
  <c r="Q46" i="16"/>
  <c r="Q395" i="16"/>
  <c r="Q216" i="16"/>
  <c r="P440" i="16"/>
  <c r="P416" i="16"/>
  <c r="P22" i="16"/>
  <c r="P483" i="16"/>
  <c r="Q79" i="16"/>
  <c r="Q469" i="16"/>
  <c r="Q262" i="16"/>
  <c r="Q193" i="16"/>
  <c r="Q475" i="16"/>
  <c r="P411" i="16"/>
  <c r="Q436" i="16"/>
  <c r="Q16" i="16"/>
  <c r="Q118" i="16"/>
  <c r="P147" i="16"/>
  <c r="E147" i="16"/>
  <c r="P34" i="16"/>
  <c r="Q326" i="16"/>
  <c r="P325" i="16"/>
  <c r="P228" i="16"/>
  <c r="Q490" i="16"/>
  <c r="P177" i="16"/>
  <c r="P235" i="16"/>
  <c r="P203" i="16"/>
  <c r="Q479" i="16"/>
  <c r="Q45" i="16"/>
  <c r="Q249" i="16"/>
  <c r="Q5" i="16"/>
  <c r="Q29" i="16"/>
  <c r="Q287" i="16"/>
  <c r="Q17" i="16"/>
  <c r="P148" i="16"/>
  <c r="P160" i="16"/>
  <c r="P449" i="16"/>
  <c r="P142" i="16"/>
  <c r="P499" i="16"/>
  <c r="P112" i="16"/>
  <c r="Q62" i="16"/>
  <c r="Q466" i="16"/>
  <c r="Q293" i="16"/>
  <c r="Q337" i="16"/>
  <c r="Q333" i="16"/>
  <c r="Q219" i="16"/>
  <c r="Q65" i="16"/>
  <c r="Q180" i="16"/>
  <c r="P156" i="16"/>
  <c r="Q42" i="16"/>
  <c r="P20" i="16"/>
  <c r="Q138" i="16"/>
  <c r="Q290" i="16"/>
  <c r="Q152" i="16"/>
  <c r="P282" i="16"/>
  <c r="E282" i="16"/>
  <c r="Q64" i="16"/>
  <c r="P92" i="16"/>
  <c r="P10" i="16"/>
  <c r="Q518" i="16"/>
  <c r="P391" i="16"/>
  <c r="P322" i="16"/>
  <c r="P76" i="16"/>
  <c r="P422" i="16"/>
  <c r="P371" i="16"/>
  <c r="P128" i="16"/>
  <c r="Q116" i="16"/>
  <c r="Q126" i="16"/>
  <c r="P71" i="16"/>
  <c r="P201" i="16"/>
  <c r="Q85" i="16"/>
  <c r="P95" i="16"/>
  <c r="P179" i="16"/>
  <c r="P215" i="16"/>
  <c r="P84" i="16"/>
  <c r="E84" i="16"/>
  <c r="P265" i="16"/>
  <c r="P335" i="16"/>
  <c r="P281" i="16"/>
  <c r="Q31" i="16"/>
  <c r="P46" i="16"/>
  <c r="Q440" i="16"/>
  <c r="Q202" i="16"/>
  <c r="Q416" i="16"/>
  <c r="Q22" i="16"/>
  <c r="Q483" i="16"/>
  <c r="P79" i="16"/>
  <c r="P475" i="16"/>
  <c r="Q411" i="16"/>
  <c r="P436" i="16"/>
  <c r="Q98" i="16"/>
  <c r="E98" i="16"/>
  <c r="Q410" i="16"/>
  <c r="E410" i="16"/>
  <c r="H3" i="14"/>
  <c r="W3" i="14"/>
  <c r="Z3" i="14"/>
  <c r="E1" i="1"/>
  <c r="G1" i="1"/>
  <c r="F1" i="1"/>
  <c r="H742" i="14" l="1"/>
  <c r="H711" i="14"/>
  <c r="H700" i="14"/>
  <c r="H710" i="14"/>
  <c r="H740" i="14"/>
  <c r="H734" i="14"/>
  <c r="H736" i="14"/>
  <c r="H767" i="14"/>
  <c r="H723" i="14"/>
  <c r="H744" i="14"/>
  <c r="H756" i="14"/>
  <c r="H763" i="14"/>
  <c r="H757" i="14"/>
  <c r="H761" i="14"/>
  <c r="H726" i="14"/>
  <c r="H766" i="14"/>
  <c r="H707" i="14"/>
  <c r="H729" i="14"/>
  <c r="H705" i="14"/>
  <c r="H731" i="14"/>
  <c r="H721" i="14"/>
  <c r="H720" i="14"/>
  <c r="H724" i="14"/>
  <c r="H753" i="14"/>
  <c r="H732" i="14"/>
  <c r="H743" i="14"/>
  <c r="H733" i="14"/>
  <c r="H719" i="14"/>
  <c r="H739" i="14"/>
  <c r="H709" i="14"/>
  <c r="H697" i="14"/>
  <c r="H699" i="14"/>
  <c r="H748" i="14"/>
  <c r="H751" i="14"/>
  <c r="H754" i="14"/>
  <c r="H725" i="14"/>
  <c r="H712" i="14"/>
  <c r="H706" i="14"/>
  <c r="H762" i="14"/>
  <c r="H714" i="14"/>
  <c r="H704" i="14"/>
  <c r="H708" i="14"/>
  <c r="H758" i="14"/>
  <c r="H745" i="14"/>
  <c r="H698" i="14"/>
  <c r="H749" i="14"/>
  <c r="H730" i="14"/>
  <c r="H737" i="14"/>
  <c r="H701" i="14"/>
  <c r="H703" i="14"/>
  <c r="H746" i="14"/>
  <c r="H765" i="14"/>
  <c r="H702" i="14"/>
  <c r="H713" i="14"/>
  <c r="H722" i="14"/>
  <c r="H735" i="14"/>
  <c r="H717" i="14"/>
  <c r="H768" i="14"/>
  <c r="H747" i="14"/>
  <c r="H755" i="14"/>
  <c r="H764" i="14"/>
  <c r="H752" i="14"/>
  <c r="H738" i="14"/>
  <c r="H727" i="14"/>
  <c r="H728" i="14"/>
  <c r="H715" i="14"/>
  <c r="H718" i="14"/>
  <c r="H760" i="14"/>
  <c r="H759" i="14"/>
  <c r="H716" i="14"/>
  <c r="H750" i="14"/>
  <c r="H741" i="14"/>
  <c r="J706" i="14" l="1"/>
  <c r="J716" i="14"/>
  <c r="J750" i="14"/>
  <c r="J739" i="14"/>
  <c r="J753" i="14"/>
  <c r="J704" i="14"/>
  <c r="J720" i="14"/>
  <c r="J764" i="14"/>
  <c r="J740" i="14"/>
  <c r="J724" i="14"/>
  <c r="J721" i="14"/>
  <c r="J698" i="14"/>
  <c r="J702" i="14"/>
  <c r="J725" i="14"/>
  <c r="J728" i="14"/>
  <c r="J714" i="14"/>
  <c r="J715" i="14"/>
  <c r="J758" i="14"/>
  <c r="J708" i="14"/>
  <c r="J745" i="14"/>
  <c r="J697" i="14"/>
  <c r="J709" i="14"/>
  <c r="J747" i="14"/>
  <c r="J744" i="14"/>
  <c r="J726" i="14"/>
  <c r="J710" i="14"/>
  <c r="J761" i="14"/>
  <c r="J730" i="14"/>
  <c r="J766" i="14"/>
  <c r="J743" i="14"/>
  <c r="J752" i="14"/>
  <c r="J711" i="14"/>
  <c r="J742" i="14"/>
  <c r="J703" i="14"/>
  <c r="J748" i="14"/>
  <c r="J760" i="14"/>
  <c r="J763" i="14"/>
  <c r="J713" i="14"/>
  <c r="J719" i="14"/>
  <c r="J733" i="14"/>
  <c r="J722" i="14"/>
  <c r="J768" i="14"/>
  <c r="J746" i="14"/>
  <c r="J737" i="14"/>
  <c r="J699" i="14"/>
  <c r="J762" i="14"/>
  <c r="J738" i="14"/>
  <c r="J717" i="14"/>
  <c r="J749" i="14"/>
  <c r="J757" i="14"/>
  <c r="J741" i="14"/>
  <c r="J755" i="14"/>
  <c r="J700" i="14"/>
  <c r="J734" i="14"/>
  <c r="J718" i="14"/>
  <c r="J767" i="14"/>
  <c r="J735" i="14"/>
  <c r="J756" i="14"/>
  <c r="J731" i="14"/>
  <c r="J736" i="14"/>
  <c r="J727" i="14"/>
  <c r="J705" i="14"/>
  <c r="J729" i="14"/>
  <c r="J712" i="14"/>
  <c r="J701" i="14"/>
  <c r="J759" i="14"/>
  <c r="J754" i="14"/>
  <c r="J751" i="14"/>
  <c r="J765" i="14"/>
  <c r="J707" i="14"/>
  <c r="J732" i="14"/>
  <c r="J723" i="14"/>
  <c r="J3" i="14"/>
  <c r="G3" i="14" s="1"/>
  <c r="AP3" i="14" l="1"/>
  <c r="AR3" i="14" s="1"/>
  <c r="AN35" i="16"/>
  <c r="AP35" i="16" s="1"/>
  <c r="AN461" i="16"/>
  <c r="AP461" i="16" s="1"/>
  <c r="AN227" i="16"/>
  <c r="AP227" i="16" s="1"/>
  <c r="AN327" i="16"/>
  <c r="AP327" i="16" s="1"/>
  <c r="AN173" i="16"/>
  <c r="AP173" i="16" s="1"/>
  <c r="AN473" i="16"/>
  <c r="AP473" i="16" s="1"/>
  <c r="AN233" i="16"/>
  <c r="AP233" i="16" s="1"/>
  <c r="AN78" i="16"/>
  <c r="AP78" i="16" s="1"/>
  <c r="AN380" i="16"/>
  <c r="AP380" i="16" s="1"/>
  <c r="AN286" i="16"/>
  <c r="AP286" i="16" s="1"/>
  <c r="AN422" i="16"/>
  <c r="AP422" i="16" s="1"/>
  <c r="AN324" i="16"/>
  <c r="AP324" i="16" s="1"/>
  <c r="AN403" i="16"/>
  <c r="AP403" i="16" s="1"/>
  <c r="AN239" i="16"/>
  <c r="AP239" i="16" s="1"/>
  <c r="AN371" i="16"/>
  <c r="AP371" i="16" s="1"/>
  <c r="AN96" i="16"/>
  <c r="AP96" i="16" s="1"/>
  <c r="AN432" i="16"/>
  <c r="AP432" i="16" s="1"/>
  <c r="AN484" i="16"/>
  <c r="AP484" i="16" s="1"/>
  <c r="AN369" i="16"/>
  <c r="AP369" i="16" s="1"/>
  <c r="AN290" i="16"/>
  <c r="AP290" i="16" s="1"/>
  <c r="AN103" i="16"/>
  <c r="AP103" i="16" s="1"/>
  <c r="AN54" i="16"/>
  <c r="AP54" i="16" s="1"/>
  <c r="AN390" i="16"/>
  <c r="AP390" i="16" s="1"/>
  <c r="AN489" i="16"/>
  <c r="AP489" i="16" s="1"/>
  <c r="AN87" i="16"/>
  <c r="AP87" i="16" s="1"/>
  <c r="AN200" i="16"/>
  <c r="AP200" i="16" s="1"/>
  <c r="AN56" i="16"/>
  <c r="AP56" i="16" s="1"/>
  <c r="AN250" i="16"/>
  <c r="AP250" i="16" s="1"/>
  <c r="AN334" i="16"/>
  <c r="AP334" i="16" s="1"/>
  <c r="AN213" i="16"/>
  <c r="AP213" i="16" s="1"/>
  <c r="AN462" i="16"/>
  <c r="AP462" i="16" s="1"/>
  <c r="AN102" i="16"/>
  <c r="AP102" i="16" s="1"/>
  <c r="AN455" i="16"/>
  <c r="AP455" i="16" s="1"/>
  <c r="AN223" i="16"/>
  <c r="AP223" i="16" s="1"/>
  <c r="AN522" i="16"/>
  <c r="AP522" i="16" s="1"/>
  <c r="AN486" i="16"/>
  <c r="AP486" i="16" s="1"/>
  <c r="AN521" i="16"/>
  <c r="AP521" i="16" s="1"/>
  <c r="AN328" i="16"/>
  <c r="AP328" i="16" s="1"/>
  <c r="AN185" i="16"/>
  <c r="AP185" i="16" s="1"/>
  <c r="AN284" i="16"/>
  <c r="AP284" i="16" s="1"/>
  <c r="AN191" i="16"/>
  <c r="AP191" i="16" s="1"/>
  <c r="AN60" i="16"/>
  <c r="AP60" i="16" s="1"/>
  <c r="AN317" i="16"/>
  <c r="AP317" i="16" s="1"/>
  <c r="AN201" i="16"/>
  <c r="AP201" i="16" s="1"/>
  <c r="AN400" i="16"/>
  <c r="AP400" i="16" s="1"/>
  <c r="AN379" i="16"/>
  <c r="AP379" i="16" s="1"/>
  <c r="AN437" i="16"/>
  <c r="AP437" i="16" s="1"/>
  <c r="AN22" i="16"/>
  <c r="AP22" i="16" s="1"/>
  <c r="AN179" i="16"/>
  <c r="AP179" i="16" s="1"/>
  <c r="AN182" i="16"/>
  <c r="AP182" i="16" s="1"/>
  <c r="AN156" i="16"/>
  <c r="AP156" i="16" s="1"/>
  <c r="AN100" i="16"/>
  <c r="AP100" i="16" s="1"/>
  <c r="AN517" i="16"/>
  <c r="AP517" i="16" s="1"/>
  <c r="AN248" i="16"/>
  <c r="AP248" i="16" s="1"/>
  <c r="AN381" i="16"/>
  <c r="AP381" i="16" s="1"/>
  <c r="AN207" i="16"/>
  <c r="AP207" i="16" s="1"/>
  <c r="AN209" i="16"/>
  <c r="AP209" i="16" s="1"/>
  <c r="AN426" i="16"/>
  <c r="AP426" i="16" s="1"/>
  <c r="AN119" i="16"/>
  <c r="AP119" i="16" s="1"/>
  <c r="AN416" i="16"/>
  <c r="AP416" i="16" s="1"/>
  <c r="AN420" i="16"/>
  <c r="AP420" i="16" s="1"/>
  <c r="AN304" i="16"/>
  <c r="AP304" i="16" s="1"/>
  <c r="AN275" i="16"/>
  <c r="AP275" i="16" s="1"/>
  <c r="AN487" i="16"/>
  <c r="AP487" i="16" s="1"/>
  <c r="AN225" i="16"/>
  <c r="AP225" i="16" s="1"/>
  <c r="AN11" i="16"/>
  <c r="AP11" i="16" s="1"/>
  <c r="AN259" i="16"/>
  <c r="AP259" i="16" s="1"/>
  <c r="AN276" i="16"/>
  <c r="AP276" i="16" s="1"/>
  <c r="AN288" i="16"/>
  <c r="AP288" i="16" s="1"/>
  <c r="AN360" i="16"/>
  <c r="AP360" i="16" s="1"/>
  <c r="AN409" i="16"/>
  <c r="AP409" i="16" s="1"/>
  <c r="AN251" i="16"/>
  <c r="AP251" i="16" s="1"/>
  <c r="AN85" i="16"/>
  <c r="AP85" i="16" s="1"/>
  <c r="AN39" i="16"/>
  <c r="AP39" i="16" s="1"/>
  <c r="AN178" i="16"/>
  <c r="AP178" i="16" s="1"/>
  <c r="AN230" i="16"/>
  <c r="AP230" i="16" s="1"/>
  <c r="AN366" i="16"/>
  <c r="AP366" i="16" s="1"/>
  <c r="AN73" i="16"/>
  <c r="AP73" i="16" s="1"/>
  <c r="AN475" i="16"/>
  <c r="AP475" i="16" s="1"/>
  <c r="AN331" i="16"/>
  <c r="AP331" i="16" s="1"/>
  <c r="AN117" i="16"/>
  <c r="AP117" i="16" s="1"/>
  <c r="AN405" i="16"/>
  <c r="AP405" i="16" s="1"/>
  <c r="AN348" i="16"/>
  <c r="AP348" i="16" s="1"/>
  <c r="AN354" i="16"/>
  <c r="AP354" i="16" s="1"/>
  <c r="AN502" i="16"/>
  <c r="AP502" i="16" s="1"/>
  <c r="AN474" i="16"/>
  <c r="AP474" i="16" s="1"/>
  <c r="AN485" i="16"/>
  <c r="AP485" i="16" s="1"/>
  <c r="AN165" i="16"/>
  <c r="AP165" i="16" s="1"/>
  <c r="AN271" i="16"/>
  <c r="AP271" i="16" s="1"/>
  <c r="AN4" i="16"/>
  <c r="AP4" i="16" s="1"/>
  <c r="AN26" i="16"/>
  <c r="AP26" i="16" s="1"/>
  <c r="AN291" i="16"/>
  <c r="AP291" i="16" s="1"/>
  <c r="AN137" i="16"/>
  <c r="AP137" i="16" s="1"/>
  <c r="AN387" i="16"/>
  <c r="AP387" i="16" s="1"/>
  <c r="AN280" i="16"/>
  <c r="AP280" i="16" s="1"/>
  <c r="AN228" i="16"/>
  <c r="AP228" i="16" s="1"/>
  <c r="AN358" i="16"/>
  <c r="AP358" i="16" s="1"/>
  <c r="AN498" i="16"/>
  <c r="AP498" i="16" s="1"/>
  <c r="AN361" i="16"/>
  <c r="AP361" i="16" s="1"/>
  <c r="AN453" i="16"/>
  <c r="AP453" i="16" s="1"/>
  <c r="AN293" i="16"/>
  <c r="AP293" i="16" s="1"/>
  <c r="AN295" i="16"/>
  <c r="AP295" i="16" s="1"/>
  <c r="AN184" i="16"/>
  <c r="AP184" i="16" s="1"/>
  <c r="AN155" i="16"/>
  <c r="AP155" i="16" s="1"/>
  <c r="AN496" i="16"/>
  <c r="AP496" i="16" s="1"/>
  <c r="AN367" i="16"/>
  <c r="AP367" i="16" s="1"/>
  <c r="AN61" i="16"/>
  <c r="AP61" i="16" s="1"/>
  <c r="AN222" i="16"/>
  <c r="AP222" i="16" s="1"/>
  <c r="AN25" i="16"/>
  <c r="AP25" i="16" s="1"/>
  <c r="AN145" i="16"/>
  <c r="AP145" i="16" s="1"/>
  <c r="AN108" i="16"/>
  <c r="AP108" i="16" s="1"/>
  <c r="AN329" i="16"/>
  <c r="AP329" i="16" s="1"/>
  <c r="AN433" i="16"/>
  <c r="AP433" i="16" s="1"/>
  <c r="AN63" i="16"/>
  <c r="AP63" i="16" s="1"/>
  <c r="AN94" i="16"/>
  <c r="AP94" i="16" s="1"/>
  <c r="AN289" i="16"/>
  <c r="AP289" i="16" s="1"/>
  <c r="AN253" i="16"/>
  <c r="AP253" i="16" s="1"/>
  <c r="AN161" i="16"/>
  <c r="AP161" i="16" s="1"/>
  <c r="AN244" i="16"/>
  <c r="AP244" i="16" s="1"/>
  <c r="AN246" i="16"/>
  <c r="AP246" i="16" s="1"/>
  <c r="AN492" i="16"/>
  <c r="AP492" i="16" s="1"/>
  <c r="AN447" i="16"/>
  <c r="AP447" i="16" s="1"/>
  <c r="AN306" i="16"/>
  <c r="AP306" i="16" s="1"/>
  <c r="AN342" i="16"/>
  <c r="AP342" i="16" s="1"/>
  <c r="AN147" i="16"/>
  <c r="AP147" i="16" s="1"/>
  <c r="AN245" i="16"/>
  <c r="AP245" i="16" s="1"/>
  <c r="AN344" i="16"/>
  <c r="AP344" i="16" s="1"/>
  <c r="AN523" i="16"/>
  <c r="AP523" i="16" s="1"/>
  <c r="AN16" i="16"/>
  <c r="AP16" i="16" s="1"/>
  <c r="AN355" i="16"/>
  <c r="AP355" i="16" s="1"/>
  <c r="AN273" i="16"/>
  <c r="AP273" i="16" s="1"/>
  <c r="AN491" i="16"/>
  <c r="AP491" i="16" s="1"/>
  <c r="AN152" i="16"/>
  <c r="AP152" i="16" s="1"/>
  <c r="AN363" i="16"/>
  <c r="AP363" i="16" s="1"/>
  <c r="AN415" i="16"/>
  <c r="AP415" i="16" s="1"/>
  <c r="AN76" i="16"/>
  <c r="AP76" i="16" s="1"/>
  <c r="AN493" i="16"/>
  <c r="AP493" i="16" s="1"/>
  <c r="AN72" i="16"/>
  <c r="AP72" i="16" s="1"/>
  <c r="AN322" i="16"/>
  <c r="AP322" i="16" s="1"/>
  <c r="AN110" i="16"/>
  <c r="AP110" i="16" s="1"/>
  <c r="AN57" i="16"/>
  <c r="AP57" i="16" s="1"/>
  <c r="AN197" i="16"/>
  <c r="AP197" i="16" s="1"/>
  <c r="AN480" i="16"/>
  <c r="AP480" i="16" s="1"/>
  <c r="AN235" i="16"/>
  <c r="AP235" i="16" s="1"/>
  <c r="AN88" i="16"/>
  <c r="AP88" i="16" s="1"/>
  <c r="AN406" i="16"/>
  <c r="AP406" i="16" s="1"/>
  <c r="AN218" i="16"/>
  <c r="AP218" i="16" s="1"/>
  <c r="AN255" i="16"/>
  <c r="AP255" i="16" s="1"/>
  <c r="AN483" i="16"/>
  <c r="AP483" i="16" s="1"/>
  <c r="AN299" i="16"/>
  <c r="AP299" i="16" s="1"/>
  <c r="AN340" i="16"/>
  <c r="AP340" i="16" s="1"/>
  <c r="AN436" i="16"/>
  <c r="AP436" i="16" s="1"/>
  <c r="AN124" i="16"/>
  <c r="AP124" i="16" s="1"/>
  <c r="AN167" i="16"/>
  <c r="AP167" i="16" s="1"/>
  <c r="AN164" i="16"/>
  <c r="AP164" i="16" s="1"/>
  <c r="AN84" i="16"/>
  <c r="AP84" i="16" s="1"/>
  <c r="AN41" i="16"/>
  <c r="AP41" i="16" s="1"/>
  <c r="AN442" i="16"/>
  <c r="AP442" i="16" s="1"/>
  <c r="AN515" i="16"/>
  <c r="AP515" i="16" s="1"/>
  <c r="AN262" i="16"/>
  <c r="AP262" i="16" s="1"/>
  <c r="AN168" i="16"/>
  <c r="AP168" i="16" s="1"/>
  <c r="AN188" i="16"/>
  <c r="AP188" i="16" s="1"/>
  <c r="AN356" i="16"/>
  <c r="AP356" i="16" s="1"/>
  <c r="AN177" i="16"/>
  <c r="AP177" i="16" s="1"/>
  <c r="AN107" i="16"/>
  <c r="AP107" i="16" s="1"/>
  <c r="AN129" i="16"/>
  <c r="AP129" i="16" s="1"/>
  <c r="AN395" i="16"/>
  <c r="AP395" i="16" s="1"/>
  <c r="AN316" i="16"/>
  <c r="AP316" i="16" s="1"/>
  <c r="AN183" i="16"/>
  <c r="AP183" i="16" s="1"/>
  <c r="AN126" i="16"/>
  <c r="AP126" i="16" s="1"/>
  <c r="AN261" i="16"/>
  <c r="AP261" i="16" s="1"/>
  <c r="AN135" i="16"/>
  <c r="AP135" i="16" s="1"/>
  <c r="AN211" i="16"/>
  <c r="AP211" i="16" s="1"/>
  <c r="AN408" i="16"/>
  <c r="AP408" i="16" s="1"/>
  <c r="AN464" i="16"/>
  <c r="AP464" i="16" s="1"/>
  <c r="AN186" i="16"/>
  <c r="AP186" i="16" s="1"/>
  <c r="AN258" i="16"/>
  <c r="AP258" i="16" s="1"/>
  <c r="AN516" i="16"/>
  <c r="AP516" i="16" s="1"/>
  <c r="AN158" i="16"/>
  <c r="AP158" i="16" s="1"/>
  <c r="AN106" i="16"/>
  <c r="AP106" i="16" s="1"/>
  <c r="AN95" i="16"/>
  <c r="AP95" i="16" s="1"/>
  <c r="AN364" i="16"/>
  <c r="AP364" i="16" s="1"/>
  <c r="AN132" i="16"/>
  <c r="AP132" i="16" s="1"/>
  <c r="AN398" i="16"/>
  <c r="AP398" i="16" s="1"/>
  <c r="AN508" i="16"/>
  <c r="AP508" i="16" s="1"/>
  <c r="AN134" i="16"/>
  <c r="AP134" i="16" s="1"/>
  <c r="AN281" i="16"/>
  <c r="AP281" i="16" s="1"/>
  <c r="AN224" i="16"/>
  <c r="AP224" i="16" s="1"/>
  <c r="AN434" i="16"/>
  <c r="AP434" i="16" s="1"/>
  <c r="AN397" i="16"/>
  <c r="AP397" i="16" s="1"/>
  <c r="AN238" i="16"/>
  <c r="AP238" i="16" s="1"/>
  <c r="AN8" i="16"/>
  <c r="AP8" i="16" s="1"/>
  <c r="AN81" i="16"/>
  <c r="AP81" i="16" s="1"/>
  <c r="AN362" i="16"/>
  <c r="AP362" i="16" s="1"/>
  <c r="AN257" i="16"/>
  <c r="AP257" i="16" s="1"/>
  <c r="AN237" i="16"/>
  <c r="AP237" i="16" s="1"/>
  <c r="AN396" i="16"/>
  <c r="AP396" i="16" s="1"/>
  <c r="AN138" i="16"/>
  <c r="AP138" i="16" s="1"/>
  <c r="AN127" i="16"/>
  <c r="AP127" i="16" s="1"/>
  <c r="AN312" i="16"/>
  <c r="AP312" i="16" s="1"/>
  <c r="AN154" i="16"/>
  <c r="AP154" i="16" s="1"/>
  <c r="AN454" i="16"/>
  <c r="AP454" i="16" s="1"/>
  <c r="AN393" i="16"/>
  <c r="AP393" i="16" s="1"/>
  <c r="AN458" i="16"/>
  <c r="AP458" i="16" s="1"/>
  <c r="AN336" i="16"/>
  <c r="AP336" i="16" s="1"/>
  <c r="AN49" i="16"/>
  <c r="AP49" i="16" s="1"/>
  <c r="AN149" i="16"/>
  <c r="AP149" i="16" s="1"/>
  <c r="AN2" i="16"/>
  <c r="AP2" i="16" s="1"/>
  <c r="AN267" i="16"/>
  <c r="AP267" i="16" s="1"/>
  <c r="AN266" i="16"/>
  <c r="AP266" i="16" s="1"/>
  <c r="AN220" i="16"/>
  <c r="AP220" i="16" s="1"/>
  <c r="AN343" i="16"/>
  <c r="AP343" i="16" s="1"/>
  <c r="AN494" i="16"/>
  <c r="AP494" i="16" s="1"/>
  <c r="AN99" i="16"/>
  <c r="AP99" i="16" s="1"/>
  <c r="AN309" i="16"/>
  <c r="AP309" i="16" s="1"/>
  <c r="AN93" i="16"/>
  <c r="AP93" i="16" s="1"/>
  <c r="AN500" i="16"/>
  <c r="AP500" i="16" s="1"/>
  <c r="AN101" i="16"/>
  <c r="AP101" i="16" s="1"/>
  <c r="AN519" i="16"/>
  <c r="AP519" i="16" s="1"/>
  <c r="AN166" i="16"/>
  <c r="AP166" i="16" s="1"/>
  <c r="AN357" i="16"/>
  <c r="AP357" i="16" s="1"/>
  <c r="AN456" i="16"/>
  <c r="AP456" i="16" s="1"/>
  <c r="AN300" i="16"/>
  <c r="AP300" i="16" s="1"/>
  <c r="AN190" i="16"/>
  <c r="AP190" i="16" s="1"/>
  <c r="AN368" i="16"/>
  <c r="AP368" i="16" s="1"/>
  <c r="AN444" i="16"/>
  <c r="AP444" i="16" s="1"/>
  <c r="AN80" i="16"/>
  <c r="AP80" i="16" s="1"/>
  <c r="AN274" i="16"/>
  <c r="AP274" i="16" s="1"/>
  <c r="AN287" i="16"/>
  <c r="AP287" i="16" s="1"/>
  <c r="AN413" i="16"/>
  <c r="AP413" i="16" s="1"/>
  <c r="AN384" i="16"/>
  <c r="AP384" i="16" s="1"/>
  <c r="AN125" i="16"/>
  <c r="AP125" i="16" s="1"/>
  <c r="AN524" i="16"/>
  <c r="AP524" i="16" s="1"/>
  <c r="AN90" i="16"/>
  <c r="AP90" i="16" s="1"/>
  <c r="AN77" i="16"/>
  <c r="AP77" i="16" s="1"/>
  <c r="AN404" i="16"/>
  <c r="AP404" i="16" s="1"/>
  <c r="AN476" i="16"/>
  <c r="AP476" i="16" s="1"/>
  <c r="AN303" i="16"/>
  <c r="AP303" i="16" s="1"/>
  <c r="AN7" i="16"/>
  <c r="AP7" i="16" s="1"/>
  <c r="AN143" i="16"/>
  <c r="AP143" i="16" s="1"/>
  <c r="AN305" i="16"/>
  <c r="AP305" i="16" s="1"/>
  <c r="AN495" i="16"/>
  <c r="AP495" i="16" s="1"/>
  <c r="AN514" i="16"/>
  <c r="AP514" i="16" s="1"/>
  <c r="AN46" i="16"/>
  <c r="AP46" i="16" s="1"/>
  <c r="AN240" i="16"/>
  <c r="AP240" i="16" s="1"/>
  <c r="AN92" i="16"/>
  <c r="AP92" i="16" s="1"/>
  <c r="AN104" i="16"/>
  <c r="AP104" i="16" s="1"/>
  <c r="AN481" i="16"/>
  <c r="AP481" i="16" s="1"/>
  <c r="AN482" i="16"/>
  <c r="AP482" i="16" s="1"/>
  <c r="AN47" i="16"/>
  <c r="AP47" i="16" s="1"/>
  <c r="AN130" i="16"/>
  <c r="AP130" i="16" s="1"/>
  <c r="AN385" i="16"/>
  <c r="AP385" i="16" s="1"/>
  <c r="AN45" i="16"/>
  <c r="AP45" i="16" s="1"/>
  <c r="AN333" i="16"/>
  <c r="AP333" i="16" s="1"/>
  <c r="AN159" i="16"/>
  <c r="AP159" i="16" s="1"/>
  <c r="AN452" i="16"/>
  <c r="AP452" i="16" s="1"/>
  <c r="AN412" i="16"/>
  <c r="AP412" i="16" s="1"/>
  <c r="AN221" i="16"/>
  <c r="AP221" i="16" s="1"/>
  <c r="AN203" i="16"/>
  <c r="AP203" i="16" s="1"/>
  <c r="AN391" i="16"/>
  <c r="AP391" i="16" s="1"/>
  <c r="AN247" i="16"/>
  <c r="AP247" i="16" s="1"/>
  <c r="AN346" i="16"/>
  <c r="AP346" i="16" s="1"/>
  <c r="AN169" i="16"/>
  <c r="AP169" i="16" s="1"/>
  <c r="AN206" i="16"/>
  <c r="AP206" i="16" s="1"/>
  <c r="AN10" i="16"/>
  <c r="AP10" i="16" s="1"/>
  <c r="AN151" i="16"/>
  <c r="AP151" i="16" s="1"/>
  <c r="AN313" i="16"/>
  <c r="AP313" i="16" s="1"/>
  <c r="AN70" i="16"/>
  <c r="AP70" i="16" s="1"/>
  <c r="AN378" i="16"/>
  <c r="AP378" i="16" s="1"/>
  <c r="AN448" i="16"/>
  <c r="AP448" i="16" s="1"/>
  <c r="AN29" i="16"/>
  <c r="AP29" i="16" s="1"/>
  <c r="AN497" i="16"/>
  <c r="AP497" i="16" s="1"/>
  <c r="AN418" i="16"/>
  <c r="AP418" i="16" s="1"/>
  <c r="AN86" i="16"/>
  <c r="AP86" i="16" s="1"/>
  <c r="AN283" i="16"/>
  <c r="AP283" i="16" s="1"/>
  <c r="AN30" i="16"/>
  <c r="AP30" i="16" s="1"/>
  <c r="AN457" i="16"/>
  <c r="AP457" i="16" s="1"/>
  <c r="AN121" i="16"/>
  <c r="AP121" i="16" s="1"/>
  <c r="AN109" i="16"/>
  <c r="AP109" i="16" s="1"/>
  <c r="AN67" i="16"/>
  <c r="AP67" i="16" s="1"/>
  <c r="AN499" i="16"/>
  <c r="AP499" i="16" s="1"/>
  <c r="AN326" i="16"/>
  <c r="AP326" i="16" s="1"/>
  <c r="AN236" i="16"/>
  <c r="AP236" i="16" s="1"/>
  <c r="AN383" i="16"/>
  <c r="AP383" i="16" s="1"/>
  <c r="AN352" i="16"/>
  <c r="AP352" i="16" s="1"/>
  <c r="AN196" i="16"/>
  <c r="AP196" i="16" s="1"/>
  <c r="AN31" i="16"/>
  <c r="AP31" i="16" s="1"/>
  <c r="AN254" i="16"/>
  <c r="AP254" i="16" s="1"/>
  <c r="AN111" i="16"/>
  <c r="AP111" i="16" s="1"/>
  <c r="AN120" i="16"/>
  <c r="AP120" i="16" s="1"/>
  <c r="AN314" i="16"/>
  <c r="AP314" i="16" s="1"/>
  <c r="AN123" i="16"/>
  <c r="AP123" i="16" s="1"/>
  <c r="AN513" i="16"/>
  <c r="AP513" i="16" s="1"/>
  <c r="AN28" i="16"/>
  <c r="AP28" i="16" s="1"/>
  <c r="AN79" i="16"/>
  <c r="AP79" i="16" s="1"/>
  <c r="AN194" i="16"/>
  <c r="AP194" i="16" s="1"/>
  <c r="AN407" i="16"/>
  <c r="AP407" i="16" s="1"/>
  <c r="AN460" i="16"/>
  <c r="AP460" i="16" s="1"/>
  <c r="AN359" i="16"/>
  <c r="AP359" i="16" s="1"/>
  <c r="AN479" i="16"/>
  <c r="AP479" i="16" s="1"/>
  <c r="AN226" i="16"/>
  <c r="AP226" i="16" s="1"/>
  <c r="AN374" i="16"/>
  <c r="AP374" i="16" s="1"/>
  <c r="AN298" i="16"/>
  <c r="AP298" i="16" s="1"/>
  <c r="AN375" i="16"/>
  <c r="AP375" i="16" s="1"/>
  <c r="AN339" i="16"/>
  <c r="AP339" i="16" s="1"/>
  <c r="AN133" i="16"/>
  <c r="AP133" i="16" s="1"/>
  <c r="AN292" i="16"/>
  <c r="AP292" i="16" s="1"/>
  <c r="AN466" i="16"/>
  <c r="AP466" i="16" s="1"/>
  <c r="AN141" i="16"/>
  <c r="AP141" i="16" s="1"/>
  <c r="AN429" i="16"/>
  <c r="AP429" i="16" s="1"/>
  <c r="AN199" i="16"/>
  <c r="AP199" i="16" s="1"/>
  <c r="AN53" i="16"/>
  <c r="AP53" i="16" s="1"/>
  <c r="AN386" i="16"/>
  <c r="AP386" i="16" s="1"/>
  <c r="AN469" i="16"/>
  <c r="AP469" i="16" s="1"/>
  <c r="AN501" i="16"/>
  <c r="AP501" i="16" s="1"/>
  <c r="AN170" i="16"/>
  <c r="AP170" i="16" s="1"/>
  <c r="AN504" i="16"/>
  <c r="AP504" i="16" s="1"/>
  <c r="AN214" i="16"/>
  <c r="AP214" i="16" s="1"/>
  <c r="AN42" i="16"/>
  <c r="AP42" i="16" s="1"/>
  <c r="AN349" i="16"/>
  <c r="AP349" i="16" s="1"/>
  <c r="AN24" i="16"/>
  <c r="AP24" i="16" s="1"/>
  <c r="AN268" i="16"/>
  <c r="AP268" i="16" s="1"/>
  <c r="AN17" i="16"/>
  <c r="AP17" i="16" s="1"/>
  <c r="AN234" i="16"/>
  <c r="AP234" i="16" s="1"/>
  <c r="AN14" i="16"/>
  <c r="AP14" i="16" s="1"/>
  <c r="AN136" i="16"/>
  <c r="AP136" i="16" s="1"/>
  <c r="AN65" i="16"/>
  <c r="AP65" i="16" s="1"/>
  <c r="AN389" i="16"/>
  <c r="AP389" i="16" s="1"/>
  <c r="AN321" i="16"/>
  <c r="AP321" i="16" s="1"/>
  <c r="AN217" i="16"/>
  <c r="AP217" i="16" s="1"/>
  <c r="AN6" i="16"/>
  <c r="AP6" i="16" s="1"/>
  <c r="AN315" i="16"/>
  <c r="AP315" i="16" s="1"/>
  <c r="AN373" i="16"/>
  <c r="AP373" i="16" s="1"/>
  <c r="AN146" i="16"/>
  <c r="AP146" i="16" s="1"/>
  <c r="AN115" i="16"/>
  <c r="AP115" i="16" s="1"/>
  <c r="AN319" i="16"/>
  <c r="AP319" i="16" s="1"/>
  <c r="AN509" i="16"/>
  <c r="AP509" i="16" s="1"/>
  <c r="AN301" i="16"/>
  <c r="AP301" i="16" s="1"/>
  <c r="AN439" i="16"/>
  <c r="AP439" i="16" s="1"/>
  <c r="AN459" i="16"/>
  <c r="AP459" i="16" s="1"/>
  <c r="AN195" i="16"/>
  <c r="AP195" i="16" s="1"/>
  <c r="AN307" i="16"/>
  <c r="AP307" i="16" s="1"/>
  <c r="AN430" i="16"/>
  <c r="AP430" i="16" s="1"/>
  <c r="AN180" i="16"/>
  <c r="AP180" i="16" s="1"/>
  <c r="AN318" i="16"/>
  <c r="AP318" i="16" s="1"/>
  <c r="AN394" i="16"/>
  <c r="AP394" i="16" s="1"/>
  <c r="AN488" i="16"/>
  <c r="AP488" i="16" s="1"/>
  <c r="AN38" i="16"/>
  <c r="AP38" i="16" s="1"/>
  <c r="AN345" i="16"/>
  <c r="AP345" i="16" s="1"/>
  <c r="AN91" i="16"/>
  <c r="AP91" i="16" s="1"/>
  <c r="AN150" i="16"/>
  <c r="AP150" i="16" s="1"/>
  <c r="AN512" i="16"/>
  <c r="AP512" i="16" s="1"/>
  <c r="AN417" i="16"/>
  <c r="AP417" i="16" s="1"/>
  <c r="AN467" i="16"/>
  <c r="AP467" i="16" s="1"/>
  <c r="AN472" i="16"/>
  <c r="AP472" i="16" s="1"/>
  <c r="AN139" i="16"/>
  <c r="AP139" i="16" s="1"/>
  <c r="AN470" i="16"/>
  <c r="AP470" i="16" s="1"/>
  <c r="AN520" i="16"/>
  <c r="AP520" i="16" s="1"/>
  <c r="AN175" i="16"/>
  <c r="AP175" i="16" s="1"/>
  <c r="AN392" i="16"/>
  <c r="AP392" i="16" s="1"/>
  <c r="AN265" i="16"/>
  <c r="AP265" i="16" s="1"/>
  <c r="AN338" i="16"/>
  <c r="AP338" i="16" s="1"/>
  <c r="AN351" i="16"/>
  <c r="AP351" i="16" s="1"/>
  <c r="AN477" i="16"/>
  <c r="AP477" i="16" s="1"/>
  <c r="AN282" i="16"/>
  <c r="AP282" i="16" s="1"/>
  <c r="AN296" i="16"/>
  <c r="AP296" i="16" s="1"/>
  <c r="AN98" i="16"/>
  <c r="AP98" i="16" s="1"/>
  <c r="AN241" i="16"/>
  <c r="AP241" i="16" s="1"/>
  <c r="AN294" i="16"/>
  <c r="AP294" i="16" s="1"/>
  <c r="AN202" i="16"/>
  <c r="AP202" i="16" s="1"/>
  <c r="AN13" i="16"/>
  <c r="AP13" i="16" s="1"/>
  <c r="AN59" i="16"/>
  <c r="AP59" i="16" s="1"/>
  <c r="AN64" i="16"/>
  <c r="AP64" i="16" s="1"/>
  <c r="AN450" i="16"/>
  <c r="AP450" i="16" s="1"/>
  <c r="AN341" i="16"/>
  <c r="AP341" i="16" s="1"/>
  <c r="AN399" i="16"/>
  <c r="AP399" i="16" s="1"/>
  <c r="AN40" i="16"/>
  <c r="AP40" i="16" s="1"/>
  <c r="AN272" i="16"/>
  <c r="AP272" i="16" s="1"/>
  <c r="AN353" i="16"/>
  <c r="AP353" i="16" s="1"/>
  <c r="AN311" i="16"/>
  <c r="AP311" i="16" s="1"/>
  <c r="AN302" i="16"/>
  <c r="AP302" i="16" s="1"/>
  <c r="AN69" i="16"/>
  <c r="AP69" i="16" s="1"/>
  <c r="AN208" i="16"/>
  <c r="AP208" i="16" s="1"/>
  <c r="AN382" i="16"/>
  <c r="AP382" i="16" s="1"/>
  <c r="AN83" i="16"/>
  <c r="AP83" i="16" s="1"/>
  <c r="AN370" i="16"/>
  <c r="AP370" i="16" s="1"/>
  <c r="AN297" i="16"/>
  <c r="AP297" i="16" s="1"/>
  <c r="AN36" i="16"/>
  <c r="AP36" i="16" s="1"/>
  <c r="AN229" i="16"/>
  <c r="AP229" i="16" s="1"/>
  <c r="AN51" i="16"/>
  <c r="AP51" i="16" s="1"/>
  <c r="AN372" i="16"/>
  <c r="AP372" i="16" s="1"/>
  <c r="AN270" i="16"/>
  <c r="AP270" i="16" s="1"/>
  <c r="AN116" i="16"/>
  <c r="AP116" i="16" s="1"/>
  <c r="AN440" i="16"/>
  <c r="AP440" i="16" s="1"/>
  <c r="AN427" i="16"/>
  <c r="AP427" i="16" s="1"/>
  <c r="AN260" i="16"/>
  <c r="AP260" i="16" s="1"/>
  <c r="AN118" i="16"/>
  <c r="AP118" i="16" s="1"/>
  <c r="AN365" i="16"/>
  <c r="AP365" i="16" s="1"/>
  <c r="AN423" i="16"/>
  <c r="AP423" i="16" s="1"/>
  <c r="AN105" i="16"/>
  <c r="AP105" i="16" s="1"/>
  <c r="AN264" i="16"/>
  <c r="AP264" i="16" s="1"/>
  <c r="AN113" i="16"/>
  <c r="AP113" i="16" s="1"/>
  <c r="AN43" i="16"/>
  <c r="AP43" i="16" s="1"/>
  <c r="AN66" i="16"/>
  <c r="AP66" i="16" s="1"/>
  <c r="AN330" i="16"/>
  <c r="AP330" i="16" s="1"/>
  <c r="AN242" i="16"/>
  <c r="AP242" i="16" s="1"/>
  <c r="AN376" i="16"/>
  <c r="AP376" i="16" s="1"/>
  <c r="AN310" i="16"/>
  <c r="AP310" i="16" s="1"/>
  <c r="AN12" i="16"/>
  <c r="AP12" i="16" s="1"/>
  <c r="AN162" i="16"/>
  <c r="AP162" i="16" s="1"/>
  <c r="AN58" i="16"/>
  <c r="AP58" i="16" s="1"/>
  <c r="AN256" i="16"/>
  <c r="AP256" i="16" s="1"/>
  <c r="AN140" i="16"/>
  <c r="AP140" i="16" s="1"/>
  <c r="AN510" i="16"/>
  <c r="AP510" i="16" s="1"/>
  <c r="AN148" i="16"/>
  <c r="AP148" i="16" s="1"/>
  <c r="AN62" i="16"/>
  <c r="AP62" i="16" s="1"/>
  <c r="AN112" i="16"/>
  <c r="AP112" i="16" s="1"/>
  <c r="AN20" i="16"/>
  <c r="AP20" i="16" s="1"/>
  <c r="AN269" i="16"/>
  <c r="AP269" i="16" s="1"/>
  <c r="AN128" i="16"/>
  <c r="AP128" i="16" s="1"/>
  <c r="AN15" i="16"/>
  <c r="AP15" i="16" s="1"/>
  <c r="AN419" i="16"/>
  <c r="AP419" i="16" s="1"/>
  <c r="AN337" i="16"/>
  <c r="AP337" i="16" s="1"/>
  <c r="AN122" i="16"/>
  <c r="AP122" i="16" s="1"/>
  <c r="AN249" i="16"/>
  <c r="AP249" i="16" s="1"/>
  <c r="AN74" i="16"/>
  <c r="AP74" i="16" s="1"/>
  <c r="AN465" i="16"/>
  <c r="AP465" i="16" s="1"/>
  <c r="AN97" i="16"/>
  <c r="AP97" i="16" s="1"/>
  <c r="AN27" i="16"/>
  <c r="AP27" i="16" s="1"/>
  <c r="AN9" i="16"/>
  <c r="AP9" i="16" s="1"/>
  <c r="AN451" i="16"/>
  <c r="AP451" i="16" s="1"/>
  <c r="AN347" i="16"/>
  <c r="AP347" i="16" s="1"/>
  <c r="AN204" i="16"/>
  <c r="AP204" i="16" s="1"/>
  <c r="AN75" i="16"/>
  <c r="AP75" i="16" s="1"/>
  <c r="AN5" i="16"/>
  <c r="AP5" i="16" s="1"/>
  <c r="AN507" i="16"/>
  <c r="AP507" i="16" s="1"/>
  <c r="AN503" i="16"/>
  <c r="AP503" i="16" s="1"/>
  <c r="AN402" i="16"/>
  <c r="AP402" i="16" s="1"/>
  <c r="AN325" i="16"/>
  <c r="AP325" i="16" s="1"/>
  <c r="AN34" i="16"/>
  <c r="AP34" i="16" s="1"/>
  <c r="AN308" i="16"/>
  <c r="AP308" i="16" s="1"/>
  <c r="AN23" i="16"/>
  <c r="AP23" i="16" s="1"/>
  <c r="AN205" i="16"/>
  <c r="AP205" i="16" s="1"/>
  <c r="AN441" i="16"/>
  <c r="AP441" i="16" s="1"/>
  <c r="AN511" i="16"/>
  <c r="AP511" i="16" s="1"/>
  <c r="AN350" i="16"/>
  <c r="AP350" i="16" s="1"/>
  <c r="AN37" i="16"/>
  <c r="AP37" i="16" s="1"/>
  <c r="AN171" i="16"/>
  <c r="AP171" i="16" s="1"/>
  <c r="AN68" i="16"/>
  <c r="AP68" i="16" s="1"/>
  <c r="AN446" i="16"/>
  <c r="AP446" i="16" s="1"/>
  <c r="AN189" i="16"/>
  <c r="AP189" i="16" s="1"/>
  <c r="AN468" i="16"/>
  <c r="AP468" i="16" s="1"/>
  <c r="AN71" i="16"/>
  <c r="AP71" i="16" s="1"/>
  <c r="AN163" i="16"/>
  <c r="AP163" i="16" s="1"/>
  <c r="AN232" i="16"/>
  <c r="AP232" i="16" s="1"/>
  <c r="AN332" i="16"/>
  <c r="AP332" i="16" s="1"/>
  <c r="AN411" i="16"/>
  <c r="AP411" i="16" s="1"/>
  <c r="AN320" i="16"/>
  <c r="AP320" i="16" s="1"/>
  <c r="AN424" i="16"/>
  <c r="AP424" i="16" s="1"/>
  <c r="AN478" i="16"/>
  <c r="AP478" i="16" s="1"/>
  <c r="AN323" i="16"/>
  <c r="AP323" i="16" s="1"/>
  <c r="AN428" i="16"/>
  <c r="AP428" i="16" s="1"/>
  <c r="AN157" i="16"/>
  <c r="AP157" i="16" s="1"/>
  <c r="AN388" i="16"/>
  <c r="AP388" i="16" s="1"/>
  <c r="AN219" i="16"/>
  <c r="AP219" i="16" s="1"/>
  <c r="AN216" i="16"/>
  <c r="AP216" i="16" s="1"/>
  <c r="AN471" i="16"/>
  <c r="AP471" i="16" s="1"/>
  <c r="AN438" i="16"/>
  <c r="AP438" i="16" s="1"/>
  <c r="AN279" i="16"/>
  <c r="AP279" i="16" s="1"/>
  <c r="AN410" i="16"/>
  <c r="AP410" i="16" s="1"/>
  <c r="AN278" i="16"/>
  <c r="AP278" i="16" s="1"/>
  <c r="AN174" i="16"/>
  <c r="AP174" i="16" s="1"/>
  <c r="AN48" i="16"/>
  <c r="AP48" i="16" s="1"/>
  <c r="AN210" i="16"/>
  <c r="AP210" i="16" s="1"/>
  <c r="AN285" i="16"/>
  <c r="AP285" i="16" s="1"/>
  <c r="AN506" i="16"/>
  <c r="AP506" i="16" s="1"/>
  <c r="AN414" i="16"/>
  <c r="AP414" i="16" s="1"/>
  <c r="AN425" i="16"/>
  <c r="AP425" i="16" s="1"/>
  <c r="AN212" i="16"/>
  <c r="AP212" i="16" s="1"/>
  <c r="AN52" i="16"/>
  <c r="AP52" i="16" s="1"/>
  <c r="AN21" i="16"/>
  <c r="AP21" i="16" s="1"/>
  <c r="AN33" i="16"/>
  <c r="AP33" i="16" s="1"/>
  <c r="AN243" i="16"/>
  <c r="AP243" i="16" s="1"/>
  <c r="AN490" i="16"/>
  <c r="AP490" i="16" s="1"/>
  <c r="AN89" i="16"/>
  <c r="AP89" i="16" s="1"/>
  <c r="AN187" i="16"/>
  <c r="AP187" i="16" s="1"/>
  <c r="AN445" i="16"/>
  <c r="AP445" i="16" s="1"/>
  <c r="AN431" i="16"/>
  <c r="AP431" i="16" s="1"/>
  <c r="AN55" i="16"/>
  <c r="AP55" i="16" s="1"/>
  <c r="AN198" i="16"/>
  <c r="AP198" i="16" s="1"/>
  <c r="AN176" i="16"/>
  <c r="AP176" i="16" s="1"/>
  <c r="AN172" i="16"/>
  <c r="AP172" i="16" s="1"/>
  <c r="AN114" i="16"/>
  <c r="AP114" i="16" s="1"/>
  <c r="AN449" i="16"/>
  <c r="AP449" i="16" s="1"/>
  <c r="AN335" i="16"/>
  <c r="AP335" i="16" s="1"/>
  <c r="AN44" i="16"/>
  <c r="AP44" i="16" s="1"/>
  <c r="AN19" i="16"/>
  <c r="AP19" i="16" s="1"/>
  <c r="AN215" i="16"/>
  <c r="AP215" i="16" s="1"/>
  <c r="AN231" i="16"/>
  <c r="AP231" i="16" s="1"/>
  <c r="AN50" i="16"/>
  <c r="AP50" i="16" s="1"/>
  <c r="AN443" i="16"/>
  <c r="AP443" i="16" s="1"/>
  <c r="AN131" i="16"/>
  <c r="AP131" i="16" s="1"/>
  <c r="AN18" i="16"/>
  <c r="AP18" i="16" s="1"/>
  <c r="AN463" i="16"/>
  <c r="AP463" i="16" s="1"/>
  <c r="AN377" i="16"/>
  <c r="AP377" i="16" s="1"/>
  <c r="AN263" i="16"/>
  <c r="AP263" i="16" s="1"/>
  <c r="AN142" i="16"/>
  <c r="AP142" i="16" s="1"/>
  <c r="AN153" i="16"/>
  <c r="AP153" i="16" s="1"/>
  <c r="AN401" i="16"/>
  <c r="AP401" i="16" s="1"/>
  <c r="AN421" i="16"/>
  <c r="AP421" i="16" s="1"/>
  <c r="AN160" i="16"/>
  <c r="AP160" i="16" s="1"/>
  <c r="AN252" i="16"/>
  <c r="AP252" i="16" s="1"/>
  <c r="AN144" i="16"/>
  <c r="AP144" i="16" s="1"/>
  <c r="AN518" i="16"/>
  <c r="AP518" i="16" s="1"/>
  <c r="AN82" i="16"/>
  <c r="AP82" i="16" s="1"/>
  <c r="AN192" i="16"/>
  <c r="AP192" i="16" s="1"/>
  <c r="AN435" i="16"/>
  <c r="AP435" i="16" s="1"/>
  <c r="AN3" i="16"/>
  <c r="AP3" i="16" s="1"/>
  <c r="AN32" i="16"/>
  <c r="AP32" i="16" s="1"/>
  <c r="AN277" i="16"/>
  <c r="AP277" i="16" s="1"/>
  <c r="AN181" i="16"/>
  <c r="AP181" i="16" s="1"/>
  <c r="AN193" i="16"/>
  <c r="AP193" i="16" s="1"/>
  <c r="AN505" i="16"/>
  <c r="AP505" i="16" s="1"/>
  <c r="I731" i="14"/>
  <c r="M731" i="14" s="1"/>
  <c r="O731" i="14" s="1"/>
  <c r="K731" i="14" s="1"/>
  <c r="G731" i="14"/>
  <c r="F731" i="14"/>
  <c r="I734" i="14"/>
  <c r="M734" i="14" s="1"/>
  <c r="O734" i="14" s="1"/>
  <c r="L734" i="14" s="1"/>
  <c r="G734" i="14"/>
  <c r="F734" i="14"/>
  <c r="I733" i="14"/>
  <c r="M733" i="14" s="1"/>
  <c r="O733" i="14" s="1"/>
  <c r="L733" i="14" s="1"/>
  <c r="F733" i="14"/>
  <c r="G733" i="14"/>
  <c r="I713" i="14"/>
  <c r="M713" i="14" s="1"/>
  <c r="O713" i="14" s="1"/>
  <c r="F713" i="14"/>
  <c r="G713" i="14"/>
  <c r="F747" i="14"/>
  <c r="I747" i="14"/>
  <c r="M747" i="14" s="1"/>
  <c r="O747" i="14" s="1"/>
  <c r="K747" i="14" s="1"/>
  <c r="G747" i="14"/>
  <c r="I704" i="14"/>
  <c r="M704" i="14" s="1"/>
  <c r="O704" i="14" s="1"/>
  <c r="G704" i="14"/>
  <c r="F704" i="14"/>
  <c r="I750" i="14"/>
  <c r="M750" i="14" s="1"/>
  <c r="O750" i="14" s="1"/>
  <c r="L750" i="14" s="1"/>
  <c r="F750" i="14"/>
  <c r="G750" i="14"/>
  <c r="I716" i="14"/>
  <c r="M716" i="14" s="1"/>
  <c r="O716" i="14" s="1"/>
  <c r="G716" i="14"/>
  <c r="F716" i="14"/>
  <c r="G723" i="14"/>
  <c r="I723" i="14"/>
  <c r="M723" i="14" s="1"/>
  <c r="O723" i="14" s="1"/>
  <c r="K723" i="14" s="1"/>
  <c r="F723" i="14"/>
  <c r="F751" i="14"/>
  <c r="I751" i="14"/>
  <c r="M751" i="14" s="1"/>
  <c r="O751" i="14" s="1"/>
  <c r="G751" i="14"/>
  <c r="F700" i="14"/>
  <c r="G700" i="14"/>
  <c r="I700" i="14"/>
  <c r="M700" i="14" s="1"/>
  <c r="O700" i="14" s="1"/>
  <c r="K700" i="14" s="1"/>
  <c r="F768" i="14"/>
  <c r="I768" i="14"/>
  <c r="M768" i="14" s="1"/>
  <c r="O768" i="14" s="1"/>
  <c r="G768" i="14"/>
  <c r="F722" i="14"/>
  <c r="G722" i="14"/>
  <c r="I722" i="14"/>
  <c r="M722" i="14" s="1"/>
  <c r="O722" i="14" s="1"/>
  <c r="K722" i="14" s="1"/>
  <c r="I760" i="14"/>
  <c r="M760" i="14" s="1"/>
  <c r="O760" i="14" s="1"/>
  <c r="F760" i="14"/>
  <c r="G760" i="14"/>
  <c r="G743" i="14"/>
  <c r="I743" i="14"/>
  <c r="M743" i="14" s="1"/>
  <c r="O743" i="14" s="1"/>
  <c r="F743" i="14"/>
  <c r="F764" i="14"/>
  <c r="I764" i="14"/>
  <c r="M764" i="14" s="1"/>
  <c r="O764" i="14" s="1"/>
  <c r="K764" i="14" s="1"/>
  <c r="G764" i="14"/>
  <c r="I756" i="14"/>
  <c r="M756" i="14" s="1"/>
  <c r="O756" i="14" s="1"/>
  <c r="L756" i="14" s="1"/>
  <c r="G756" i="14"/>
  <c r="F756" i="14"/>
  <c r="F755" i="14"/>
  <c r="I755" i="14"/>
  <c r="M755" i="14" s="1"/>
  <c r="O755" i="14" s="1"/>
  <c r="K755" i="14" s="1"/>
  <c r="G755" i="14"/>
  <c r="G749" i="14"/>
  <c r="F749" i="14"/>
  <c r="I749" i="14"/>
  <c r="M749" i="14" s="1"/>
  <c r="O749" i="14" s="1"/>
  <c r="L749" i="14" s="1"/>
  <c r="F717" i="14"/>
  <c r="G717" i="14"/>
  <c r="I717" i="14"/>
  <c r="M717" i="14" s="1"/>
  <c r="O717" i="14" s="1"/>
  <c r="K717" i="14" s="1"/>
  <c r="I738" i="14"/>
  <c r="M738" i="14" s="1"/>
  <c r="O738" i="14" s="1"/>
  <c r="F738" i="14"/>
  <c r="G738" i="14"/>
  <c r="I730" i="14"/>
  <c r="M730" i="14" s="1"/>
  <c r="O730" i="14" s="1"/>
  <c r="L730" i="14" s="1"/>
  <c r="G730" i="14"/>
  <c r="F730" i="14"/>
  <c r="I745" i="14"/>
  <c r="M745" i="14" s="1"/>
  <c r="O745" i="14" s="1"/>
  <c r="K745" i="14" s="1"/>
  <c r="F745" i="14"/>
  <c r="G745" i="14"/>
  <c r="F724" i="14"/>
  <c r="I724" i="14"/>
  <c r="M724" i="14" s="1"/>
  <c r="O724" i="14" s="1"/>
  <c r="K724" i="14" s="1"/>
  <c r="G724" i="14"/>
  <c r="F765" i="14"/>
  <c r="G765" i="14"/>
  <c r="I765" i="14"/>
  <c r="M765" i="14" s="1"/>
  <c r="O765" i="14" s="1"/>
  <c r="L765" i="14" s="1"/>
  <c r="I701" i="14"/>
  <c r="M701" i="14" s="1"/>
  <c r="O701" i="14" s="1"/>
  <c r="G701" i="14"/>
  <c r="F701" i="14"/>
  <c r="G727" i="14"/>
  <c r="I727" i="14"/>
  <c r="M727" i="14" s="1"/>
  <c r="O727" i="14" s="1"/>
  <c r="K727" i="14" s="1"/>
  <c r="F727" i="14"/>
  <c r="I741" i="14"/>
  <c r="M741" i="14" s="1"/>
  <c r="O741" i="14" s="1"/>
  <c r="K741" i="14" s="1"/>
  <c r="F741" i="14"/>
  <c r="G741" i="14"/>
  <c r="I763" i="14"/>
  <c r="M763" i="14" s="1"/>
  <c r="O763" i="14" s="1"/>
  <c r="L763" i="14" s="1"/>
  <c r="G763" i="14"/>
  <c r="F763" i="14"/>
  <c r="F748" i="14"/>
  <c r="G748" i="14"/>
  <c r="I748" i="14"/>
  <c r="M748" i="14" s="1"/>
  <c r="O748" i="14" s="1"/>
  <c r="F752" i="14"/>
  <c r="I752" i="14"/>
  <c r="M752" i="14" s="1"/>
  <c r="O752" i="14" s="1"/>
  <c r="G752" i="14"/>
  <c r="G761" i="14"/>
  <c r="I761" i="14"/>
  <c r="M761" i="14" s="1"/>
  <c r="O761" i="14" s="1"/>
  <c r="F761" i="14"/>
  <c r="F710" i="14"/>
  <c r="G710" i="14"/>
  <c r="I710" i="14"/>
  <c r="M710" i="14" s="1"/>
  <c r="O710" i="14" s="1"/>
  <c r="K710" i="14" s="1"/>
  <c r="I697" i="14"/>
  <c r="M697" i="14" s="1"/>
  <c r="O697" i="14" s="1"/>
  <c r="F697" i="14"/>
  <c r="G697" i="14"/>
  <c r="G698" i="14"/>
  <c r="I698" i="14"/>
  <c r="M698" i="14" s="1"/>
  <c r="O698" i="14" s="1"/>
  <c r="K698" i="14" s="1"/>
  <c r="F698" i="14"/>
  <c r="G753" i="14"/>
  <c r="I753" i="14"/>
  <c r="M753" i="14" s="1"/>
  <c r="O753" i="14" s="1"/>
  <c r="K753" i="14" s="1"/>
  <c r="F753" i="14"/>
  <c r="F736" i="14"/>
  <c r="G736" i="14"/>
  <c r="I736" i="14"/>
  <c r="M736" i="14" s="1"/>
  <c r="O736" i="14" s="1"/>
  <c r="L736" i="14" s="1"/>
  <c r="I767" i="14"/>
  <c r="M767" i="14" s="1"/>
  <c r="O767" i="14" s="1"/>
  <c r="L767" i="14" s="1"/>
  <c r="G767" i="14"/>
  <c r="F767" i="14"/>
  <c r="F762" i="14"/>
  <c r="I762" i="14"/>
  <c r="M762" i="14" s="1"/>
  <c r="O762" i="14" s="1"/>
  <c r="L762" i="14" s="1"/>
  <c r="G762" i="14"/>
  <c r="G699" i="14"/>
  <c r="I699" i="14"/>
  <c r="M699" i="14" s="1"/>
  <c r="O699" i="14" s="1"/>
  <c r="F699" i="14"/>
  <c r="G742" i="14"/>
  <c r="I742" i="14"/>
  <c r="M742" i="14" s="1"/>
  <c r="O742" i="14" s="1"/>
  <c r="K742" i="14" s="1"/>
  <c r="F742" i="14"/>
  <c r="I706" i="14"/>
  <c r="M706" i="14" s="1"/>
  <c r="O706" i="14" s="1"/>
  <c r="G706" i="14"/>
  <c r="F706" i="14"/>
  <c r="F732" i="14"/>
  <c r="G732" i="14"/>
  <c r="I732" i="14"/>
  <c r="M732" i="14" s="1"/>
  <c r="O732" i="14" s="1"/>
  <c r="L732" i="14" s="1"/>
  <c r="F737" i="14"/>
  <c r="G737" i="14"/>
  <c r="I737" i="14"/>
  <c r="M737" i="14" s="1"/>
  <c r="O737" i="14" s="1"/>
  <c r="K737" i="14" s="1"/>
  <c r="I719" i="14"/>
  <c r="M719" i="14" s="1"/>
  <c r="O719" i="14" s="1"/>
  <c r="L719" i="14" s="1"/>
  <c r="F719" i="14"/>
  <c r="G719" i="14"/>
  <c r="G703" i="14"/>
  <c r="F703" i="14"/>
  <c r="I703" i="14"/>
  <c r="M703" i="14" s="1"/>
  <c r="O703" i="14" s="1"/>
  <c r="L703" i="14" s="1"/>
  <c r="F766" i="14"/>
  <c r="I766" i="14"/>
  <c r="M766" i="14" s="1"/>
  <c r="O766" i="14" s="1"/>
  <c r="K766" i="14" s="1"/>
  <c r="G766" i="14"/>
  <c r="I758" i="14"/>
  <c r="M758" i="14" s="1"/>
  <c r="O758" i="14" s="1"/>
  <c r="L758" i="14" s="1"/>
  <c r="G758" i="14"/>
  <c r="F758" i="14"/>
  <c r="I715" i="14"/>
  <c r="M715" i="14" s="1"/>
  <c r="O715" i="14" s="1"/>
  <c r="F715" i="14"/>
  <c r="G715" i="14"/>
  <c r="G728" i="14"/>
  <c r="F728" i="14"/>
  <c r="I728" i="14"/>
  <c r="M728" i="14" s="1"/>
  <c r="O728" i="14" s="1"/>
  <c r="K728" i="14" s="1"/>
  <c r="I720" i="14"/>
  <c r="M720" i="14" s="1"/>
  <c r="O720" i="14" s="1"/>
  <c r="G720" i="14"/>
  <c r="F720" i="14"/>
  <c r="G707" i="14"/>
  <c r="F707" i="14"/>
  <c r="I707" i="14"/>
  <c r="M707" i="14" s="1"/>
  <c r="O707" i="14" s="1"/>
  <c r="L707" i="14" s="1"/>
  <c r="I754" i="14"/>
  <c r="M754" i="14" s="1"/>
  <c r="O754" i="14" s="1"/>
  <c r="G754" i="14"/>
  <c r="F754" i="14"/>
  <c r="I712" i="14"/>
  <c r="M712" i="14" s="1"/>
  <c r="O712" i="14" s="1"/>
  <c r="F712" i="14"/>
  <c r="G712" i="14"/>
  <c r="I718" i="14"/>
  <c r="M718" i="14" s="1"/>
  <c r="O718" i="14" s="1"/>
  <c r="L718" i="14" s="1"/>
  <c r="G718" i="14"/>
  <c r="F718" i="14"/>
  <c r="G757" i="14"/>
  <c r="F757" i="14"/>
  <c r="I757" i="14"/>
  <c r="M757" i="14" s="1"/>
  <c r="O757" i="14" s="1"/>
  <c r="K757" i="14" s="1"/>
  <c r="G746" i="14"/>
  <c r="I746" i="14"/>
  <c r="M746" i="14" s="1"/>
  <c r="O746" i="14" s="1"/>
  <c r="K746" i="14" s="1"/>
  <c r="F746" i="14"/>
  <c r="G726" i="14"/>
  <c r="F726" i="14"/>
  <c r="I726" i="14"/>
  <c r="M726" i="14" s="1"/>
  <c r="O726" i="14" s="1"/>
  <c r="I709" i="14"/>
  <c r="M709" i="14" s="1"/>
  <c r="O709" i="14" s="1"/>
  <c r="F709" i="14"/>
  <c r="G709" i="14"/>
  <c r="I708" i="14"/>
  <c r="M708" i="14" s="1"/>
  <c r="O708" i="14" s="1"/>
  <c r="F708" i="14"/>
  <c r="G708" i="14"/>
  <c r="I725" i="14"/>
  <c r="M725" i="14" s="1"/>
  <c r="O725" i="14" s="1"/>
  <c r="F725" i="14"/>
  <c r="G725" i="14"/>
  <c r="F702" i="14"/>
  <c r="G702" i="14"/>
  <c r="I702" i="14"/>
  <c r="M702" i="14" s="1"/>
  <c r="O702" i="14" s="1"/>
  <c r="L702" i="14" s="1"/>
  <c r="I740" i="14"/>
  <c r="M740" i="14" s="1"/>
  <c r="O740" i="14" s="1"/>
  <c r="K740" i="14" s="1"/>
  <c r="F740" i="14"/>
  <c r="G740" i="14"/>
  <c r="G759" i="14"/>
  <c r="F759" i="14"/>
  <c r="I759" i="14"/>
  <c r="M759" i="14" s="1"/>
  <c r="O759" i="14" s="1"/>
  <c r="F729" i="14"/>
  <c r="I729" i="14"/>
  <c r="M729" i="14" s="1"/>
  <c r="O729" i="14" s="1"/>
  <c r="G729" i="14"/>
  <c r="I705" i="14"/>
  <c r="M705" i="14" s="1"/>
  <c r="O705" i="14" s="1"/>
  <c r="F705" i="14"/>
  <c r="G705" i="14"/>
  <c r="F735" i="14"/>
  <c r="G735" i="14"/>
  <c r="I735" i="14"/>
  <c r="M735" i="14" s="1"/>
  <c r="O735" i="14" s="1"/>
  <c r="K735" i="14" s="1"/>
  <c r="I711" i="14"/>
  <c r="M711" i="14" s="1"/>
  <c r="O711" i="14" s="1"/>
  <c r="K711" i="14" s="1"/>
  <c r="G711" i="14"/>
  <c r="F711" i="14"/>
  <c r="F744" i="14"/>
  <c r="I744" i="14"/>
  <c r="M744" i="14" s="1"/>
  <c r="O744" i="14" s="1"/>
  <c r="G744" i="14"/>
  <c r="I714" i="14"/>
  <c r="M714" i="14" s="1"/>
  <c r="O714" i="14" s="1"/>
  <c r="L714" i="14" s="1"/>
  <c r="F714" i="14"/>
  <c r="G714" i="14"/>
  <c r="F721" i="14"/>
  <c r="G721" i="14"/>
  <c r="I721" i="14"/>
  <c r="M721" i="14" s="1"/>
  <c r="O721" i="14" s="1"/>
  <c r="K721" i="14" s="1"/>
  <c r="G739" i="14"/>
  <c r="F739" i="14"/>
  <c r="I739" i="14"/>
  <c r="M739" i="14" s="1"/>
  <c r="O739" i="14" s="1"/>
  <c r="K739" i="14" s="1"/>
  <c r="I3" i="14"/>
  <c r="M3" i="14" s="1"/>
  <c r="O3" i="14" s="1"/>
  <c r="F3" i="14"/>
  <c r="AO505" i="16" l="1"/>
  <c r="AS505" i="16" s="1"/>
  <c r="AU505" i="16" s="1"/>
  <c r="AL505" i="16"/>
  <c r="AM505" i="16"/>
  <c r="AO82" i="16"/>
  <c r="AS82" i="16" s="1"/>
  <c r="AU82" i="16" s="1"/>
  <c r="AM82" i="16"/>
  <c r="AL82" i="16"/>
  <c r="AL153" i="16"/>
  <c r="AM153" i="16"/>
  <c r="AO153" i="16"/>
  <c r="AS153" i="16" s="1"/>
  <c r="AU153" i="16" s="1"/>
  <c r="AQ153" i="16" s="1"/>
  <c r="AL44" i="16"/>
  <c r="AM44" i="16"/>
  <c r="AO44" i="16"/>
  <c r="AS44" i="16" s="1"/>
  <c r="AU44" i="16" s="1"/>
  <c r="AQ44" i="16" s="1"/>
  <c r="AO431" i="16"/>
  <c r="AS431" i="16" s="1"/>
  <c r="AU431" i="16" s="1"/>
  <c r="AQ431" i="16" s="1"/>
  <c r="AM431" i="16"/>
  <c r="AL431" i="16"/>
  <c r="AM52" i="16"/>
  <c r="AO52" i="16"/>
  <c r="AS52" i="16" s="1"/>
  <c r="AU52" i="16" s="1"/>
  <c r="AR52" i="16" s="1"/>
  <c r="AL52" i="16"/>
  <c r="AO471" i="16"/>
  <c r="AS471" i="16" s="1"/>
  <c r="AU471" i="16" s="1"/>
  <c r="AR471" i="16" s="1"/>
  <c r="AM471" i="16"/>
  <c r="AL471" i="16"/>
  <c r="AO424" i="16"/>
  <c r="AS424" i="16" s="1"/>
  <c r="AU424" i="16" s="1"/>
  <c r="AL424" i="16"/>
  <c r="AM424" i="16"/>
  <c r="AO189" i="16"/>
  <c r="AS189" i="16" s="1"/>
  <c r="AU189" i="16" s="1"/>
  <c r="AQ189" i="16" s="1"/>
  <c r="AM189" i="16"/>
  <c r="AL189" i="16"/>
  <c r="AO441" i="16"/>
  <c r="AS441" i="16" s="1"/>
  <c r="AU441" i="16" s="1"/>
  <c r="AR441" i="16" s="1"/>
  <c r="AL441" i="16"/>
  <c r="AM441" i="16"/>
  <c r="AO507" i="16"/>
  <c r="AS507" i="16" s="1"/>
  <c r="AU507" i="16" s="1"/>
  <c r="AQ507" i="16" s="1"/>
  <c r="AL507" i="16"/>
  <c r="AM507" i="16"/>
  <c r="AO97" i="16"/>
  <c r="AS97" i="16" s="1"/>
  <c r="AU97" i="16" s="1"/>
  <c r="AQ97" i="16" s="1"/>
  <c r="AL97" i="16"/>
  <c r="AM97" i="16"/>
  <c r="AM419" i="16"/>
  <c r="AL419" i="16"/>
  <c r="AO419" i="16"/>
  <c r="AS419" i="16" s="1"/>
  <c r="AU419" i="16" s="1"/>
  <c r="AQ419" i="16" s="1"/>
  <c r="AO62" i="16"/>
  <c r="AS62" i="16" s="1"/>
  <c r="AU62" i="16" s="1"/>
  <c r="AM62" i="16"/>
  <c r="AL62" i="16"/>
  <c r="AO162" i="16"/>
  <c r="AS162" i="16" s="1"/>
  <c r="AU162" i="16" s="1"/>
  <c r="AR162" i="16" s="1"/>
  <c r="AM162" i="16"/>
  <c r="AL162" i="16"/>
  <c r="AM330" i="16"/>
  <c r="AO330" i="16"/>
  <c r="AS330" i="16" s="1"/>
  <c r="AU330" i="16" s="1"/>
  <c r="AR330" i="16" s="1"/>
  <c r="AL330" i="16"/>
  <c r="AO118" i="16"/>
  <c r="AS118" i="16" s="1"/>
  <c r="AU118" i="16" s="1"/>
  <c r="AL118" i="16"/>
  <c r="AM118" i="16"/>
  <c r="AO229" i="16"/>
  <c r="AS229" i="16" s="1"/>
  <c r="AU229" i="16" s="1"/>
  <c r="AL229" i="16"/>
  <c r="AM229" i="16"/>
  <c r="AL69" i="16"/>
  <c r="AM69" i="16"/>
  <c r="AO69" i="16"/>
  <c r="AS69" i="16" s="1"/>
  <c r="AU69" i="16" s="1"/>
  <c r="AR69" i="16" s="1"/>
  <c r="AO341" i="16"/>
  <c r="AS341" i="16" s="1"/>
  <c r="AU341" i="16" s="1"/>
  <c r="AL341" i="16"/>
  <c r="AM341" i="16"/>
  <c r="AO241" i="16"/>
  <c r="AS241" i="16" s="1"/>
  <c r="AU241" i="16" s="1"/>
  <c r="AQ241" i="16" s="1"/>
  <c r="AM241" i="16"/>
  <c r="AL241" i="16"/>
  <c r="AL265" i="16"/>
  <c r="AM265" i="16"/>
  <c r="AO265" i="16"/>
  <c r="AS265" i="16" s="1"/>
  <c r="AU265" i="16" s="1"/>
  <c r="AQ265" i="16" s="1"/>
  <c r="AL417" i="16"/>
  <c r="AO417" i="16"/>
  <c r="AS417" i="16" s="1"/>
  <c r="AU417" i="16" s="1"/>
  <c r="AR417" i="16" s="1"/>
  <c r="AM417" i="16"/>
  <c r="AM38" i="16"/>
  <c r="AO38" i="16"/>
  <c r="AS38" i="16" s="1"/>
  <c r="AU38" i="16" s="1"/>
  <c r="AQ38" i="16" s="1"/>
  <c r="AL38" i="16"/>
  <c r="AO307" i="16"/>
  <c r="AS307" i="16" s="1"/>
  <c r="AU307" i="16" s="1"/>
  <c r="AQ307" i="16" s="1"/>
  <c r="AM307" i="16"/>
  <c r="AL307" i="16"/>
  <c r="AO146" i="16"/>
  <c r="AS146" i="16" s="1"/>
  <c r="AU146" i="16" s="1"/>
  <c r="AL146" i="16"/>
  <c r="AM146" i="16"/>
  <c r="AO136" i="16"/>
  <c r="AS136" i="16" s="1"/>
  <c r="AU136" i="16" s="1"/>
  <c r="AQ136" i="16" s="1"/>
  <c r="AM136" i="16"/>
  <c r="AL136" i="16"/>
  <c r="AO24" i="16"/>
  <c r="AS24" i="16" s="1"/>
  <c r="AU24" i="16" s="1"/>
  <c r="AR24" i="16" s="1"/>
  <c r="AL24" i="16"/>
  <c r="AM24" i="16"/>
  <c r="AM501" i="16"/>
  <c r="AL501" i="16"/>
  <c r="AO501" i="16"/>
  <c r="AS501" i="16" s="1"/>
  <c r="AU501" i="16" s="1"/>
  <c r="AQ501" i="16" s="1"/>
  <c r="AO141" i="16"/>
  <c r="AS141" i="16" s="1"/>
  <c r="AU141" i="16" s="1"/>
  <c r="AQ141" i="16" s="1"/>
  <c r="AL141" i="16"/>
  <c r="AM141" i="16"/>
  <c r="AO407" i="16"/>
  <c r="AS407" i="16" s="1"/>
  <c r="AU407" i="16" s="1"/>
  <c r="AM407" i="16"/>
  <c r="AL407" i="16"/>
  <c r="AM120" i="16"/>
  <c r="AL120" i="16"/>
  <c r="AO120" i="16"/>
  <c r="AS120" i="16" s="1"/>
  <c r="AU120" i="16" s="1"/>
  <c r="AQ120" i="16" s="1"/>
  <c r="AO326" i="16"/>
  <c r="AS326" i="16" s="1"/>
  <c r="AU326" i="16" s="1"/>
  <c r="AL326" i="16"/>
  <c r="AM326" i="16"/>
  <c r="AO86" i="16"/>
  <c r="AS86" i="16" s="1"/>
  <c r="AU86" i="16" s="1"/>
  <c r="AQ86" i="16" s="1"/>
  <c r="AL86" i="16"/>
  <c r="AM86" i="16"/>
  <c r="AO70" i="16"/>
  <c r="AS70" i="16" s="1"/>
  <c r="AU70" i="16" s="1"/>
  <c r="AQ70" i="16" s="1"/>
  <c r="AL70" i="16"/>
  <c r="AM70" i="16"/>
  <c r="AO247" i="16"/>
  <c r="AS247" i="16" s="1"/>
  <c r="AU247" i="16" s="1"/>
  <c r="AQ247" i="16" s="1"/>
  <c r="AM247" i="16"/>
  <c r="AL247" i="16"/>
  <c r="AO45" i="16"/>
  <c r="AS45" i="16" s="1"/>
  <c r="AU45" i="16" s="1"/>
  <c r="AQ45" i="16" s="1"/>
  <c r="AL45" i="16"/>
  <c r="AM45" i="16"/>
  <c r="AO495" i="16"/>
  <c r="AS495" i="16" s="1"/>
  <c r="AU495" i="16" s="1"/>
  <c r="AR495" i="16" s="1"/>
  <c r="AM495" i="16"/>
  <c r="AL495" i="16"/>
  <c r="AO77" i="16"/>
  <c r="AS77" i="16" s="1"/>
  <c r="AU77" i="16" s="1"/>
  <c r="AR77" i="16" s="1"/>
  <c r="AL77" i="16"/>
  <c r="AM77" i="16"/>
  <c r="AO274" i="16"/>
  <c r="AS274" i="16" s="1"/>
  <c r="AU274" i="16" s="1"/>
  <c r="AM274" i="16"/>
  <c r="AL274" i="16"/>
  <c r="AM166" i="16"/>
  <c r="AO166" i="16"/>
  <c r="AS166" i="16" s="1"/>
  <c r="AU166" i="16" s="1"/>
  <c r="AR166" i="16" s="1"/>
  <c r="AL166" i="16"/>
  <c r="AM494" i="16"/>
  <c r="AL494" i="16"/>
  <c r="AO494" i="16"/>
  <c r="AS494" i="16" s="1"/>
  <c r="AU494" i="16" s="1"/>
  <c r="AQ494" i="16" s="1"/>
  <c r="AM49" i="16"/>
  <c r="AL49" i="16"/>
  <c r="AO49" i="16"/>
  <c r="AS49" i="16" s="1"/>
  <c r="AU49" i="16" s="1"/>
  <c r="AQ49" i="16" s="1"/>
  <c r="AO127" i="16"/>
  <c r="AS127" i="16" s="1"/>
  <c r="AU127" i="16" s="1"/>
  <c r="AQ127" i="16" s="1"/>
  <c r="AM127" i="16"/>
  <c r="AL127" i="16"/>
  <c r="AO362" i="16"/>
  <c r="AS362" i="16" s="1"/>
  <c r="AU362" i="16" s="1"/>
  <c r="AQ362" i="16" s="1"/>
  <c r="AL362" i="16"/>
  <c r="AM362" i="16"/>
  <c r="AM134" i="16"/>
  <c r="AL134" i="16"/>
  <c r="AO134" i="16"/>
  <c r="AS134" i="16" s="1"/>
  <c r="AU134" i="16" s="1"/>
  <c r="AQ134" i="16" s="1"/>
  <c r="AO158" i="16"/>
  <c r="AS158" i="16" s="1"/>
  <c r="AU158" i="16" s="1"/>
  <c r="AR158" i="16" s="1"/>
  <c r="AM158" i="16"/>
  <c r="AL158" i="16"/>
  <c r="AO261" i="16"/>
  <c r="AS261" i="16" s="1"/>
  <c r="AU261" i="16" s="1"/>
  <c r="AQ261" i="16" s="1"/>
  <c r="AM261" i="16"/>
  <c r="AL261" i="16"/>
  <c r="AO177" i="16"/>
  <c r="AS177" i="16" s="1"/>
  <c r="AU177" i="16" s="1"/>
  <c r="AR177" i="16" s="1"/>
  <c r="AM177" i="16"/>
  <c r="AL177" i="16"/>
  <c r="AO41" i="16"/>
  <c r="AS41" i="16" s="1"/>
  <c r="AU41" i="16" s="1"/>
  <c r="AQ41" i="16" s="1"/>
  <c r="AM41" i="16"/>
  <c r="AL41" i="16"/>
  <c r="AL436" i="16"/>
  <c r="AO436" i="16"/>
  <c r="AS436" i="16" s="1"/>
  <c r="AU436" i="16" s="1"/>
  <c r="AR436" i="16" s="1"/>
  <c r="AM436" i="16"/>
  <c r="AL235" i="16"/>
  <c r="AM235" i="16"/>
  <c r="AO235" i="16"/>
  <c r="AS235" i="16" s="1"/>
  <c r="AU235" i="16" s="1"/>
  <c r="AQ235" i="16" s="1"/>
  <c r="AO322" i="16"/>
  <c r="AS322" i="16" s="1"/>
  <c r="AU322" i="16" s="1"/>
  <c r="AL322" i="16"/>
  <c r="AM322" i="16"/>
  <c r="AM152" i="16"/>
  <c r="AL152" i="16"/>
  <c r="AO152" i="16"/>
  <c r="AS152" i="16" s="1"/>
  <c r="AU152" i="16" s="1"/>
  <c r="AR152" i="16" s="1"/>
  <c r="AO147" i="16"/>
  <c r="AS147" i="16" s="1"/>
  <c r="AU147" i="16" s="1"/>
  <c r="AQ147" i="16" s="1"/>
  <c r="AL147" i="16"/>
  <c r="AM147" i="16"/>
  <c r="AO253" i="16"/>
  <c r="AS253" i="16" s="1"/>
  <c r="AU253" i="16" s="1"/>
  <c r="AQ253" i="16" s="1"/>
  <c r="AL253" i="16"/>
  <c r="AM253" i="16"/>
  <c r="AL145" i="16"/>
  <c r="AO145" i="16"/>
  <c r="AS145" i="16" s="1"/>
  <c r="AU145" i="16" s="1"/>
  <c r="AQ145" i="16" s="1"/>
  <c r="AM145" i="16"/>
  <c r="AM295" i="16"/>
  <c r="AO295" i="16"/>
  <c r="AS295" i="16" s="1"/>
  <c r="AU295" i="16" s="1"/>
  <c r="AL295" i="16"/>
  <c r="AO228" i="16"/>
  <c r="AS228" i="16" s="1"/>
  <c r="AU228" i="16" s="1"/>
  <c r="AR228" i="16" s="1"/>
  <c r="AM228" i="16"/>
  <c r="AL228" i="16"/>
  <c r="AO474" i="16"/>
  <c r="AS474" i="16" s="1"/>
  <c r="AU474" i="16" s="1"/>
  <c r="AL474" i="16"/>
  <c r="AM474" i="16"/>
  <c r="AL475" i="16"/>
  <c r="AM475" i="16"/>
  <c r="AO475" i="16"/>
  <c r="AS475" i="16" s="1"/>
  <c r="AU475" i="16" s="1"/>
  <c r="AQ475" i="16" s="1"/>
  <c r="AO85" i="16"/>
  <c r="AS85" i="16" s="1"/>
  <c r="AU85" i="16" s="1"/>
  <c r="AQ85" i="16" s="1"/>
  <c r="AL85" i="16"/>
  <c r="AM85" i="16"/>
  <c r="AO225" i="16"/>
  <c r="AS225" i="16" s="1"/>
  <c r="AU225" i="16" s="1"/>
  <c r="AL225" i="16"/>
  <c r="AM225" i="16"/>
  <c r="AO156" i="16"/>
  <c r="AS156" i="16" s="1"/>
  <c r="AU156" i="16" s="1"/>
  <c r="AR156" i="16" s="1"/>
  <c r="AL156" i="16"/>
  <c r="AM156" i="16"/>
  <c r="AM201" i="16"/>
  <c r="AL201" i="16"/>
  <c r="AO201" i="16"/>
  <c r="AS201" i="16" s="1"/>
  <c r="AU201" i="16" s="1"/>
  <c r="AR201" i="16" s="1"/>
  <c r="AO223" i="16"/>
  <c r="AS223" i="16" s="1"/>
  <c r="AU223" i="16" s="1"/>
  <c r="AR223" i="16" s="1"/>
  <c r="AM223" i="16"/>
  <c r="AL223" i="16"/>
  <c r="AO200" i="16"/>
  <c r="AS200" i="16" s="1"/>
  <c r="AU200" i="16" s="1"/>
  <c r="AQ200" i="16" s="1"/>
  <c r="AM200" i="16"/>
  <c r="AL200" i="16"/>
  <c r="AO369" i="16"/>
  <c r="AS369" i="16" s="1"/>
  <c r="AU369" i="16" s="1"/>
  <c r="AQ369" i="16" s="1"/>
  <c r="AL369" i="16"/>
  <c r="AM369" i="16"/>
  <c r="AO286" i="16"/>
  <c r="AS286" i="16" s="1"/>
  <c r="AU286" i="16" s="1"/>
  <c r="AL286" i="16"/>
  <c r="AM286" i="16"/>
  <c r="AO233" i="16"/>
  <c r="AS233" i="16" s="1"/>
  <c r="AU233" i="16" s="1"/>
  <c r="AQ233" i="16" s="1"/>
  <c r="AL233" i="16"/>
  <c r="AM233" i="16"/>
  <c r="AL193" i="16"/>
  <c r="AO193" i="16"/>
  <c r="AS193" i="16" s="1"/>
  <c r="AU193" i="16" s="1"/>
  <c r="AR193" i="16" s="1"/>
  <c r="AM193" i="16"/>
  <c r="AM518" i="16"/>
  <c r="AL518" i="16"/>
  <c r="AO518" i="16"/>
  <c r="AS518" i="16" s="1"/>
  <c r="AU518" i="16" s="1"/>
  <c r="AQ518" i="16" s="1"/>
  <c r="AO142" i="16"/>
  <c r="AS142" i="16" s="1"/>
  <c r="AU142" i="16" s="1"/>
  <c r="AL142" i="16"/>
  <c r="AM142" i="16"/>
  <c r="AM50" i="16"/>
  <c r="AL50" i="16"/>
  <c r="AO50" i="16"/>
  <c r="AS50" i="16" s="1"/>
  <c r="AU50" i="16" s="1"/>
  <c r="AR50" i="16" s="1"/>
  <c r="AO335" i="16"/>
  <c r="AS335" i="16" s="1"/>
  <c r="AU335" i="16" s="1"/>
  <c r="AM335" i="16"/>
  <c r="AL335" i="16"/>
  <c r="AO445" i="16"/>
  <c r="AS445" i="16" s="1"/>
  <c r="AU445" i="16" s="1"/>
  <c r="AQ445" i="16" s="1"/>
  <c r="AM445" i="16"/>
  <c r="AL445" i="16"/>
  <c r="AL212" i="16"/>
  <c r="AM212" i="16"/>
  <c r="AO212" i="16"/>
  <c r="AS212" i="16" s="1"/>
  <c r="AU212" i="16" s="1"/>
  <c r="AR212" i="16" s="1"/>
  <c r="AO174" i="16"/>
  <c r="AS174" i="16" s="1"/>
  <c r="AU174" i="16" s="1"/>
  <c r="AL174" i="16"/>
  <c r="AM174" i="16"/>
  <c r="AO216" i="16"/>
  <c r="AS216" i="16" s="1"/>
  <c r="AU216" i="16" s="1"/>
  <c r="AQ216" i="16" s="1"/>
  <c r="AM216" i="16"/>
  <c r="AL216" i="16"/>
  <c r="AO320" i="16"/>
  <c r="AS320" i="16" s="1"/>
  <c r="AU320" i="16" s="1"/>
  <c r="AQ320" i="16" s="1"/>
  <c r="AM320" i="16"/>
  <c r="AL320" i="16"/>
  <c r="AM446" i="16"/>
  <c r="AL446" i="16"/>
  <c r="AO446" i="16"/>
  <c r="AS446" i="16" s="1"/>
  <c r="AU446" i="16" s="1"/>
  <c r="AQ446" i="16" s="1"/>
  <c r="AO205" i="16"/>
  <c r="AS205" i="16" s="1"/>
  <c r="AU205" i="16" s="1"/>
  <c r="AM205" i="16"/>
  <c r="AL205" i="16"/>
  <c r="AL5" i="16"/>
  <c r="AM5" i="16"/>
  <c r="AO5" i="16"/>
  <c r="AS5" i="16" s="1"/>
  <c r="AU5" i="16" s="1"/>
  <c r="AR5" i="16" s="1"/>
  <c r="AL148" i="16"/>
  <c r="AM148" i="16"/>
  <c r="AO148" i="16"/>
  <c r="AS148" i="16" s="1"/>
  <c r="AU148" i="16" s="1"/>
  <c r="AQ148" i="16" s="1"/>
  <c r="AM12" i="16"/>
  <c r="AL12" i="16"/>
  <c r="AO12" i="16"/>
  <c r="AS12" i="16" s="1"/>
  <c r="AU12" i="16" s="1"/>
  <c r="AQ12" i="16" s="1"/>
  <c r="AO66" i="16"/>
  <c r="AS66" i="16" s="1"/>
  <c r="AU66" i="16" s="1"/>
  <c r="AQ66" i="16" s="1"/>
  <c r="AM66" i="16"/>
  <c r="AL66" i="16"/>
  <c r="AM260" i="16"/>
  <c r="AL260" i="16"/>
  <c r="AO260" i="16"/>
  <c r="AS260" i="16" s="1"/>
  <c r="AU260" i="16" s="1"/>
  <c r="AR260" i="16" s="1"/>
  <c r="AL36" i="16"/>
  <c r="AO36" i="16"/>
  <c r="AS36" i="16" s="1"/>
  <c r="AU36" i="16" s="1"/>
  <c r="AQ36" i="16" s="1"/>
  <c r="AM36" i="16"/>
  <c r="AO302" i="16"/>
  <c r="AS302" i="16" s="1"/>
  <c r="AU302" i="16" s="1"/>
  <c r="AR302" i="16" s="1"/>
  <c r="AL302" i="16"/>
  <c r="AM302" i="16"/>
  <c r="AM450" i="16"/>
  <c r="AO450" i="16"/>
  <c r="AS450" i="16" s="1"/>
  <c r="AU450" i="16" s="1"/>
  <c r="AR450" i="16" s="1"/>
  <c r="AL450" i="16"/>
  <c r="AO98" i="16"/>
  <c r="AS98" i="16" s="1"/>
  <c r="AU98" i="16" s="1"/>
  <c r="AQ98" i="16" s="1"/>
  <c r="AM98" i="16"/>
  <c r="AL98" i="16"/>
  <c r="AM392" i="16"/>
  <c r="AL392" i="16"/>
  <c r="AO392" i="16"/>
  <c r="AS392" i="16" s="1"/>
  <c r="AU392" i="16" s="1"/>
  <c r="AR392" i="16" s="1"/>
  <c r="AL195" i="16"/>
  <c r="AO195" i="16"/>
  <c r="AS195" i="16" s="1"/>
  <c r="AU195" i="16" s="1"/>
  <c r="AQ195" i="16" s="1"/>
  <c r="AM195" i="16"/>
  <c r="AM373" i="16"/>
  <c r="AO373" i="16"/>
  <c r="AS373" i="16" s="1"/>
  <c r="AU373" i="16" s="1"/>
  <c r="AQ373" i="16" s="1"/>
  <c r="AL373" i="16"/>
  <c r="AO14" i="16"/>
  <c r="AS14" i="16" s="1"/>
  <c r="AU14" i="16" s="1"/>
  <c r="AQ14" i="16" s="1"/>
  <c r="AM14" i="16"/>
  <c r="AL14" i="16"/>
  <c r="AO349" i="16"/>
  <c r="AS349" i="16" s="1"/>
  <c r="AU349" i="16" s="1"/>
  <c r="AL349" i="16"/>
  <c r="AM349" i="16"/>
  <c r="AO469" i="16"/>
  <c r="AS469" i="16" s="1"/>
  <c r="AU469" i="16" s="1"/>
  <c r="AR469" i="16" s="1"/>
  <c r="AL469" i="16"/>
  <c r="AM469" i="16"/>
  <c r="AO466" i="16"/>
  <c r="AS466" i="16" s="1"/>
  <c r="AU466" i="16" s="1"/>
  <c r="AR466" i="16" s="1"/>
  <c r="AL466" i="16"/>
  <c r="AM466" i="16"/>
  <c r="AO194" i="16"/>
  <c r="AS194" i="16" s="1"/>
  <c r="AU194" i="16" s="1"/>
  <c r="AR194" i="16" s="1"/>
  <c r="AL194" i="16"/>
  <c r="AM194" i="16"/>
  <c r="AO111" i="16"/>
  <c r="AS111" i="16" s="1"/>
  <c r="AU111" i="16" s="1"/>
  <c r="AR111" i="16" s="1"/>
  <c r="AL111" i="16"/>
  <c r="AM111" i="16"/>
  <c r="AM499" i="16"/>
  <c r="AO499" i="16"/>
  <c r="AS499" i="16" s="1"/>
  <c r="AU499" i="16" s="1"/>
  <c r="AQ499" i="16" s="1"/>
  <c r="AL499" i="16"/>
  <c r="AL418" i="16"/>
  <c r="AO418" i="16"/>
  <c r="AS418" i="16" s="1"/>
  <c r="AU418" i="16" s="1"/>
  <c r="AR418" i="16" s="1"/>
  <c r="AM418" i="16"/>
  <c r="AM313" i="16"/>
  <c r="AL313" i="16"/>
  <c r="AO313" i="16"/>
  <c r="AS313" i="16" s="1"/>
  <c r="AU313" i="16" s="1"/>
  <c r="AR313" i="16" s="1"/>
  <c r="AM391" i="16"/>
  <c r="AO391" i="16"/>
  <c r="AS391" i="16" s="1"/>
  <c r="AU391" i="16" s="1"/>
  <c r="AR391" i="16" s="1"/>
  <c r="AL391" i="16"/>
  <c r="AO385" i="16"/>
  <c r="AS385" i="16" s="1"/>
  <c r="AU385" i="16" s="1"/>
  <c r="AR385" i="16" s="1"/>
  <c r="AL385" i="16"/>
  <c r="AM385" i="16"/>
  <c r="AM481" i="16"/>
  <c r="AL481" i="16"/>
  <c r="AO481" i="16"/>
  <c r="AS481" i="16" s="1"/>
  <c r="AU481" i="16" s="1"/>
  <c r="AQ481" i="16" s="1"/>
  <c r="AO90" i="16"/>
  <c r="AS90" i="16" s="1"/>
  <c r="AU90" i="16" s="1"/>
  <c r="AR90" i="16" s="1"/>
  <c r="AL90" i="16"/>
  <c r="AM90" i="16"/>
  <c r="AL80" i="16"/>
  <c r="AO80" i="16"/>
  <c r="AS80" i="16" s="1"/>
  <c r="AU80" i="16" s="1"/>
  <c r="AR80" i="16" s="1"/>
  <c r="AM80" i="16"/>
  <c r="AM519" i="16"/>
  <c r="AO519" i="16"/>
  <c r="AS519" i="16" s="1"/>
  <c r="AU519" i="16" s="1"/>
  <c r="AQ519" i="16" s="1"/>
  <c r="AL519" i="16"/>
  <c r="AO343" i="16"/>
  <c r="AS343" i="16" s="1"/>
  <c r="AU343" i="16" s="1"/>
  <c r="AR343" i="16" s="1"/>
  <c r="AM343" i="16"/>
  <c r="AL343" i="16"/>
  <c r="AM336" i="16"/>
  <c r="AL336" i="16"/>
  <c r="AO336" i="16"/>
  <c r="AS336" i="16" s="1"/>
  <c r="AU336" i="16" s="1"/>
  <c r="AQ336" i="16" s="1"/>
  <c r="AO138" i="16"/>
  <c r="AS138" i="16" s="1"/>
  <c r="AU138" i="16" s="1"/>
  <c r="AR138" i="16" s="1"/>
  <c r="AL138" i="16"/>
  <c r="AM138" i="16"/>
  <c r="AL81" i="16"/>
  <c r="AM81" i="16"/>
  <c r="AO81" i="16"/>
  <c r="AS81" i="16" s="1"/>
  <c r="AU81" i="16" s="1"/>
  <c r="AQ81" i="16" s="1"/>
  <c r="AL508" i="16"/>
  <c r="AO508" i="16"/>
  <c r="AS508" i="16" s="1"/>
  <c r="AU508" i="16" s="1"/>
  <c r="AR508" i="16" s="1"/>
  <c r="AM508" i="16"/>
  <c r="AL516" i="16"/>
  <c r="AO516" i="16"/>
  <c r="AS516" i="16" s="1"/>
  <c r="AU516" i="16" s="1"/>
  <c r="AQ516" i="16" s="1"/>
  <c r="AM516" i="16"/>
  <c r="AM356" i="16"/>
  <c r="AL356" i="16"/>
  <c r="AO356" i="16"/>
  <c r="AS356" i="16" s="1"/>
  <c r="AU356" i="16" s="1"/>
  <c r="AQ356" i="16" s="1"/>
  <c r="AL340" i="16"/>
  <c r="AM340" i="16"/>
  <c r="AO340" i="16"/>
  <c r="AS340" i="16" s="1"/>
  <c r="AU340" i="16" s="1"/>
  <c r="AQ340" i="16" s="1"/>
  <c r="AO480" i="16"/>
  <c r="AS480" i="16" s="1"/>
  <c r="AU480" i="16" s="1"/>
  <c r="AQ480" i="16" s="1"/>
  <c r="AM480" i="16"/>
  <c r="AL480" i="16"/>
  <c r="AO72" i="16"/>
  <c r="AS72" i="16" s="1"/>
  <c r="AU72" i="16" s="1"/>
  <c r="AM72" i="16"/>
  <c r="AL72" i="16"/>
  <c r="AO491" i="16"/>
  <c r="AS491" i="16" s="1"/>
  <c r="AU491" i="16" s="1"/>
  <c r="AQ491" i="16" s="1"/>
  <c r="AL491" i="16"/>
  <c r="AM491" i="16"/>
  <c r="AM342" i="16"/>
  <c r="AL342" i="16"/>
  <c r="AO342" i="16"/>
  <c r="AS342" i="16" s="1"/>
  <c r="AU342" i="16" s="1"/>
  <c r="AQ342" i="16" s="1"/>
  <c r="AO289" i="16"/>
  <c r="AS289" i="16" s="1"/>
  <c r="AU289" i="16" s="1"/>
  <c r="AQ289" i="16" s="1"/>
  <c r="AL289" i="16"/>
  <c r="AM289" i="16"/>
  <c r="AL25" i="16"/>
  <c r="AM25" i="16"/>
  <c r="AO25" i="16"/>
  <c r="AS25" i="16" s="1"/>
  <c r="AU25" i="16" s="1"/>
  <c r="AQ25" i="16" s="1"/>
  <c r="AO280" i="16"/>
  <c r="AS280" i="16" s="1"/>
  <c r="AU280" i="16" s="1"/>
  <c r="AR280" i="16" s="1"/>
  <c r="AM280" i="16"/>
  <c r="AL280" i="16"/>
  <c r="AM502" i="16"/>
  <c r="AL502" i="16"/>
  <c r="AO502" i="16"/>
  <c r="AS502" i="16" s="1"/>
  <c r="AU502" i="16" s="1"/>
  <c r="AR502" i="16" s="1"/>
  <c r="AO73" i="16"/>
  <c r="AS73" i="16" s="1"/>
  <c r="AU73" i="16" s="1"/>
  <c r="AQ73" i="16" s="1"/>
  <c r="AL73" i="16"/>
  <c r="AM73" i="16"/>
  <c r="AO251" i="16"/>
  <c r="AS251" i="16" s="1"/>
  <c r="AU251" i="16" s="1"/>
  <c r="AR251" i="16" s="1"/>
  <c r="AL251" i="16"/>
  <c r="AM251" i="16"/>
  <c r="AO487" i="16"/>
  <c r="AS487" i="16" s="1"/>
  <c r="AU487" i="16" s="1"/>
  <c r="AQ487" i="16" s="1"/>
  <c r="AM487" i="16"/>
  <c r="AL487" i="16"/>
  <c r="AM209" i="16"/>
  <c r="AO209" i="16"/>
  <c r="AS209" i="16" s="1"/>
  <c r="AU209" i="16" s="1"/>
  <c r="AQ209" i="16" s="1"/>
  <c r="AL209" i="16"/>
  <c r="AO182" i="16"/>
  <c r="AS182" i="16" s="1"/>
  <c r="AU182" i="16" s="1"/>
  <c r="AL182" i="16"/>
  <c r="AM182" i="16"/>
  <c r="AO455" i="16"/>
  <c r="AS455" i="16" s="1"/>
  <c r="AU455" i="16" s="1"/>
  <c r="AQ455" i="16" s="1"/>
  <c r="AM455" i="16"/>
  <c r="AL455" i="16"/>
  <c r="AL484" i="16"/>
  <c r="AO484" i="16"/>
  <c r="AS484" i="16" s="1"/>
  <c r="AU484" i="16" s="1"/>
  <c r="AQ484" i="16" s="1"/>
  <c r="AM484" i="16"/>
  <c r="AL473" i="16"/>
  <c r="AM473" i="16"/>
  <c r="AO473" i="16"/>
  <c r="AS473" i="16" s="1"/>
  <c r="AU473" i="16" s="1"/>
  <c r="AO181" i="16"/>
  <c r="AS181" i="16" s="1"/>
  <c r="AU181" i="16" s="1"/>
  <c r="AM181" i="16"/>
  <c r="AL181" i="16"/>
  <c r="AM144" i="16"/>
  <c r="AL144" i="16"/>
  <c r="AO144" i="16"/>
  <c r="AS144" i="16" s="1"/>
  <c r="AU144" i="16" s="1"/>
  <c r="AR144" i="16" s="1"/>
  <c r="AO263" i="16"/>
  <c r="AS263" i="16" s="1"/>
  <c r="AU263" i="16" s="1"/>
  <c r="AQ263" i="16" s="1"/>
  <c r="AM263" i="16"/>
  <c r="AL263" i="16"/>
  <c r="AM231" i="16"/>
  <c r="AO231" i="16"/>
  <c r="AS231" i="16" s="1"/>
  <c r="AU231" i="16" s="1"/>
  <c r="AR231" i="16" s="1"/>
  <c r="AL231" i="16"/>
  <c r="AM449" i="16"/>
  <c r="AL449" i="16"/>
  <c r="AO449" i="16"/>
  <c r="AS449" i="16" s="1"/>
  <c r="AU449" i="16" s="1"/>
  <c r="AR449" i="16" s="1"/>
  <c r="AM187" i="16"/>
  <c r="AO187" i="16"/>
  <c r="AS187" i="16" s="1"/>
  <c r="AU187" i="16" s="1"/>
  <c r="AQ187" i="16" s="1"/>
  <c r="AL187" i="16"/>
  <c r="AL425" i="16"/>
  <c r="AM425" i="16"/>
  <c r="AO425" i="16"/>
  <c r="AS425" i="16" s="1"/>
  <c r="AU425" i="16" s="1"/>
  <c r="AR425" i="16" s="1"/>
  <c r="AM278" i="16"/>
  <c r="AL278" i="16"/>
  <c r="AO278" i="16"/>
  <c r="AS278" i="16" s="1"/>
  <c r="AU278" i="16" s="1"/>
  <c r="AR278" i="16" s="1"/>
  <c r="AL219" i="16"/>
  <c r="AM219" i="16"/>
  <c r="AO219" i="16"/>
  <c r="AS219" i="16" s="1"/>
  <c r="AU219" i="16" s="1"/>
  <c r="AR219" i="16" s="1"/>
  <c r="AO411" i="16"/>
  <c r="AS411" i="16" s="1"/>
  <c r="AU411" i="16" s="1"/>
  <c r="AQ411" i="16" s="1"/>
  <c r="AL411" i="16"/>
  <c r="AM411" i="16"/>
  <c r="AM68" i="16"/>
  <c r="AO68" i="16"/>
  <c r="AS68" i="16" s="1"/>
  <c r="AU68" i="16" s="1"/>
  <c r="AQ68" i="16" s="1"/>
  <c r="AL68" i="16"/>
  <c r="AL23" i="16"/>
  <c r="AM23" i="16"/>
  <c r="AO23" i="16"/>
  <c r="AS23" i="16" s="1"/>
  <c r="AU23" i="16" s="1"/>
  <c r="AR23" i="16" s="1"/>
  <c r="AO75" i="16"/>
  <c r="AS75" i="16" s="1"/>
  <c r="AU75" i="16" s="1"/>
  <c r="AQ75" i="16" s="1"/>
  <c r="AL75" i="16"/>
  <c r="AM75" i="16"/>
  <c r="AM465" i="16"/>
  <c r="AO465" i="16"/>
  <c r="AS465" i="16" s="1"/>
  <c r="AU465" i="16" s="1"/>
  <c r="AR465" i="16" s="1"/>
  <c r="AL465" i="16"/>
  <c r="AM15" i="16"/>
  <c r="AL15" i="16"/>
  <c r="AO15" i="16"/>
  <c r="AS15" i="16" s="1"/>
  <c r="AU15" i="16" s="1"/>
  <c r="AQ15" i="16" s="1"/>
  <c r="AL510" i="16"/>
  <c r="AO510" i="16"/>
  <c r="AS510" i="16" s="1"/>
  <c r="AU510" i="16" s="1"/>
  <c r="AM510" i="16"/>
  <c r="AM43" i="16"/>
  <c r="AO43" i="16"/>
  <c r="AS43" i="16" s="1"/>
  <c r="AU43" i="16" s="1"/>
  <c r="AQ43" i="16" s="1"/>
  <c r="AL43" i="16"/>
  <c r="AL427" i="16"/>
  <c r="AM427" i="16"/>
  <c r="AO427" i="16"/>
  <c r="AS427" i="16" s="1"/>
  <c r="AU427" i="16" s="1"/>
  <c r="AQ427" i="16" s="1"/>
  <c r="AM297" i="16"/>
  <c r="AL297" i="16"/>
  <c r="AO297" i="16"/>
  <c r="AS297" i="16" s="1"/>
  <c r="AU297" i="16" s="1"/>
  <c r="AQ297" i="16" s="1"/>
  <c r="AM311" i="16"/>
  <c r="AO311" i="16"/>
  <c r="AS311" i="16" s="1"/>
  <c r="AU311" i="16" s="1"/>
  <c r="AQ311" i="16" s="1"/>
  <c r="AL311" i="16"/>
  <c r="AM64" i="16"/>
  <c r="AL64" i="16"/>
  <c r="AO64" i="16"/>
  <c r="AS64" i="16" s="1"/>
  <c r="AU64" i="16" s="1"/>
  <c r="AQ64" i="16" s="1"/>
  <c r="AM296" i="16"/>
  <c r="AL296" i="16"/>
  <c r="AO296" i="16"/>
  <c r="AS296" i="16" s="1"/>
  <c r="AU296" i="16" s="1"/>
  <c r="AQ296" i="16" s="1"/>
  <c r="AO175" i="16"/>
  <c r="AS175" i="16" s="1"/>
  <c r="AU175" i="16" s="1"/>
  <c r="AQ175" i="16" s="1"/>
  <c r="AL175" i="16"/>
  <c r="AM175" i="16"/>
  <c r="AM488" i="16"/>
  <c r="AO488" i="16"/>
  <c r="AS488" i="16" s="1"/>
  <c r="AU488" i="16" s="1"/>
  <c r="AQ488" i="16" s="1"/>
  <c r="AL488" i="16"/>
  <c r="AM459" i="16"/>
  <c r="AO459" i="16"/>
  <c r="AS459" i="16" s="1"/>
  <c r="AU459" i="16" s="1"/>
  <c r="AQ459" i="16" s="1"/>
  <c r="AL459" i="16"/>
  <c r="AO315" i="16"/>
  <c r="AS315" i="16" s="1"/>
  <c r="AU315" i="16" s="1"/>
  <c r="AR315" i="16" s="1"/>
  <c r="AM315" i="16"/>
  <c r="AL315" i="16"/>
  <c r="AO234" i="16"/>
  <c r="AS234" i="16" s="1"/>
  <c r="AU234" i="16" s="1"/>
  <c r="AR234" i="16" s="1"/>
  <c r="AL234" i="16"/>
  <c r="AM234" i="16"/>
  <c r="AO42" i="16"/>
  <c r="AS42" i="16" s="1"/>
  <c r="AU42" i="16" s="1"/>
  <c r="AM42" i="16"/>
  <c r="AL42" i="16"/>
  <c r="AO386" i="16"/>
  <c r="AS386" i="16" s="1"/>
  <c r="AU386" i="16" s="1"/>
  <c r="AR386" i="16" s="1"/>
  <c r="AM386" i="16"/>
  <c r="AL386" i="16"/>
  <c r="AL292" i="16"/>
  <c r="AM292" i="16"/>
  <c r="AO292" i="16"/>
  <c r="AS292" i="16" s="1"/>
  <c r="AU292" i="16" s="1"/>
  <c r="AR292" i="16" s="1"/>
  <c r="AL374" i="16"/>
  <c r="AM374" i="16"/>
  <c r="AO374" i="16"/>
  <c r="AS374" i="16" s="1"/>
  <c r="AU374" i="16" s="1"/>
  <c r="AL254" i="16"/>
  <c r="AM254" i="16"/>
  <c r="AO254" i="16"/>
  <c r="AS254" i="16" s="1"/>
  <c r="AU254" i="16" s="1"/>
  <c r="AQ254" i="16" s="1"/>
  <c r="AM67" i="16"/>
  <c r="AO67" i="16"/>
  <c r="AS67" i="16" s="1"/>
  <c r="AU67" i="16" s="1"/>
  <c r="AR67" i="16" s="1"/>
  <c r="AL67" i="16"/>
  <c r="AM151" i="16"/>
  <c r="AO151" i="16"/>
  <c r="AS151" i="16" s="1"/>
  <c r="AU151" i="16" s="1"/>
  <c r="AQ151" i="16" s="1"/>
  <c r="AL151" i="16"/>
  <c r="AO203" i="16"/>
  <c r="AS203" i="16" s="1"/>
  <c r="AU203" i="16" s="1"/>
  <c r="AQ203" i="16" s="1"/>
  <c r="AL203" i="16"/>
  <c r="AM203" i="16"/>
  <c r="AO104" i="16"/>
  <c r="AS104" i="16" s="1"/>
  <c r="AU104" i="16" s="1"/>
  <c r="AM104" i="16"/>
  <c r="AL104" i="16"/>
  <c r="AM305" i="16"/>
  <c r="AL305" i="16"/>
  <c r="AO305" i="16"/>
  <c r="AS305" i="16" s="1"/>
  <c r="AU305" i="16" s="1"/>
  <c r="AR305" i="16" s="1"/>
  <c r="AL444" i="16"/>
  <c r="AO444" i="16"/>
  <c r="AS444" i="16" s="1"/>
  <c r="AU444" i="16" s="1"/>
  <c r="AR444" i="16" s="1"/>
  <c r="AM444" i="16"/>
  <c r="AL101" i="16"/>
  <c r="AM101" i="16"/>
  <c r="AO101" i="16"/>
  <c r="AS101" i="16" s="1"/>
  <c r="AU101" i="16" s="1"/>
  <c r="AQ101" i="16" s="1"/>
  <c r="AO220" i="16"/>
  <c r="AS220" i="16" s="1"/>
  <c r="AU220" i="16" s="1"/>
  <c r="AR220" i="16" s="1"/>
  <c r="AL220" i="16"/>
  <c r="AM220" i="16"/>
  <c r="AO458" i="16"/>
  <c r="AS458" i="16" s="1"/>
  <c r="AU458" i="16" s="1"/>
  <c r="AQ458" i="16" s="1"/>
  <c r="AL458" i="16"/>
  <c r="AM458" i="16"/>
  <c r="AM396" i="16"/>
  <c r="AL396" i="16"/>
  <c r="AO396" i="16"/>
  <c r="AS396" i="16" s="1"/>
  <c r="AU396" i="16" s="1"/>
  <c r="AR396" i="16" s="1"/>
  <c r="AM8" i="16"/>
  <c r="AL8" i="16"/>
  <c r="AO8" i="16"/>
  <c r="AS8" i="16" s="1"/>
  <c r="AU8" i="16" s="1"/>
  <c r="AR8" i="16" s="1"/>
  <c r="AO258" i="16"/>
  <c r="AS258" i="16" s="1"/>
  <c r="AU258" i="16" s="1"/>
  <c r="AQ258" i="16" s="1"/>
  <c r="AL258" i="16"/>
  <c r="AM258" i="16"/>
  <c r="AO126" i="16"/>
  <c r="AS126" i="16" s="1"/>
  <c r="AU126" i="16" s="1"/>
  <c r="AM126" i="16"/>
  <c r="AL126" i="16"/>
  <c r="AM188" i="16"/>
  <c r="AO188" i="16"/>
  <c r="AS188" i="16" s="1"/>
  <c r="AU188" i="16" s="1"/>
  <c r="AR188" i="16" s="1"/>
  <c r="AL188" i="16"/>
  <c r="AL84" i="16"/>
  <c r="AM84" i="16"/>
  <c r="AO84" i="16"/>
  <c r="AS84" i="16" s="1"/>
  <c r="AU84" i="16" s="1"/>
  <c r="AQ84" i="16" s="1"/>
  <c r="AL299" i="16"/>
  <c r="AM299" i="16"/>
  <c r="AO299" i="16"/>
  <c r="AS299" i="16" s="1"/>
  <c r="AU299" i="16" s="1"/>
  <c r="AR299" i="16" s="1"/>
  <c r="AO197" i="16"/>
  <c r="AS197" i="16" s="1"/>
  <c r="AU197" i="16" s="1"/>
  <c r="AR197" i="16" s="1"/>
  <c r="AM197" i="16"/>
  <c r="AL197" i="16"/>
  <c r="AM493" i="16"/>
  <c r="AO493" i="16"/>
  <c r="AS493" i="16" s="1"/>
  <c r="AU493" i="16" s="1"/>
  <c r="AR493" i="16" s="1"/>
  <c r="AL493" i="16"/>
  <c r="AO273" i="16"/>
  <c r="AS273" i="16" s="1"/>
  <c r="AU273" i="16" s="1"/>
  <c r="AR273" i="16" s="1"/>
  <c r="AM273" i="16"/>
  <c r="AL273" i="16"/>
  <c r="AO306" i="16"/>
  <c r="AS306" i="16" s="1"/>
  <c r="AU306" i="16" s="1"/>
  <c r="AL306" i="16"/>
  <c r="AM306" i="16"/>
  <c r="AO94" i="16"/>
  <c r="AS94" i="16" s="1"/>
  <c r="AU94" i="16" s="1"/>
  <c r="AM94" i="16"/>
  <c r="AL94" i="16"/>
  <c r="AO222" i="16"/>
  <c r="AS222" i="16" s="1"/>
  <c r="AU222" i="16" s="1"/>
  <c r="AL222" i="16"/>
  <c r="AM222" i="16"/>
  <c r="AO387" i="16"/>
  <c r="AS387" i="16" s="1"/>
  <c r="AU387" i="16" s="1"/>
  <c r="AM387" i="16"/>
  <c r="AL387" i="16"/>
  <c r="AO354" i="16"/>
  <c r="AS354" i="16" s="1"/>
  <c r="AU354" i="16" s="1"/>
  <c r="AL354" i="16"/>
  <c r="AM354" i="16"/>
  <c r="AL366" i="16"/>
  <c r="AM366" i="16"/>
  <c r="AO366" i="16"/>
  <c r="AS366" i="16" s="1"/>
  <c r="AU366" i="16" s="1"/>
  <c r="AQ366" i="16" s="1"/>
  <c r="AO409" i="16"/>
  <c r="AS409" i="16" s="1"/>
  <c r="AU409" i="16" s="1"/>
  <c r="AR409" i="16" s="1"/>
  <c r="AM409" i="16"/>
  <c r="AL409" i="16"/>
  <c r="AL275" i="16"/>
  <c r="AM275" i="16"/>
  <c r="AO275" i="16"/>
  <c r="AS275" i="16" s="1"/>
  <c r="AU275" i="16" s="1"/>
  <c r="AM207" i="16"/>
  <c r="AO207" i="16"/>
  <c r="AS207" i="16" s="1"/>
  <c r="AU207" i="16" s="1"/>
  <c r="AR207" i="16" s="1"/>
  <c r="AL207" i="16"/>
  <c r="AM185" i="16"/>
  <c r="AO185" i="16"/>
  <c r="AS185" i="16" s="1"/>
  <c r="AU185" i="16" s="1"/>
  <c r="AQ185" i="16" s="1"/>
  <c r="AL185" i="16"/>
  <c r="AM102" i="16"/>
  <c r="AO102" i="16"/>
  <c r="AS102" i="16" s="1"/>
  <c r="AU102" i="16" s="1"/>
  <c r="AQ102" i="16" s="1"/>
  <c r="AL102" i="16"/>
  <c r="AO87" i="16"/>
  <c r="AS87" i="16" s="1"/>
  <c r="AU87" i="16" s="1"/>
  <c r="AM87" i="16"/>
  <c r="AL87" i="16"/>
  <c r="AO432" i="16"/>
  <c r="AS432" i="16" s="1"/>
  <c r="AU432" i="16" s="1"/>
  <c r="AQ432" i="16" s="1"/>
  <c r="AL432" i="16"/>
  <c r="AM432" i="16"/>
  <c r="AO380" i="16"/>
  <c r="AS380" i="16" s="1"/>
  <c r="AU380" i="16" s="1"/>
  <c r="AQ380" i="16" s="1"/>
  <c r="AL380" i="16"/>
  <c r="AM380" i="16"/>
  <c r="AM227" i="16"/>
  <c r="AO227" i="16"/>
  <c r="AS227" i="16" s="1"/>
  <c r="AU227" i="16" s="1"/>
  <c r="AQ227" i="16" s="1"/>
  <c r="AL227" i="16"/>
  <c r="AO277" i="16"/>
  <c r="AS277" i="16" s="1"/>
  <c r="AU277" i="16" s="1"/>
  <c r="AR277" i="16" s="1"/>
  <c r="AL277" i="16"/>
  <c r="AM277" i="16"/>
  <c r="AL252" i="16"/>
  <c r="AM252" i="16"/>
  <c r="AO252" i="16"/>
  <c r="AS252" i="16" s="1"/>
  <c r="AU252" i="16" s="1"/>
  <c r="AR252" i="16" s="1"/>
  <c r="AL377" i="16"/>
  <c r="AM377" i="16"/>
  <c r="AO377" i="16"/>
  <c r="AS377" i="16" s="1"/>
  <c r="AU377" i="16" s="1"/>
  <c r="AR377" i="16" s="1"/>
  <c r="AO114" i="16"/>
  <c r="AS114" i="16" s="1"/>
  <c r="AU114" i="16" s="1"/>
  <c r="AQ114" i="16" s="1"/>
  <c r="AM114" i="16"/>
  <c r="AL114" i="16"/>
  <c r="AO89" i="16"/>
  <c r="AS89" i="16" s="1"/>
  <c r="AU89" i="16" s="1"/>
  <c r="AQ89" i="16" s="1"/>
  <c r="AL89" i="16"/>
  <c r="AM89" i="16"/>
  <c r="AM414" i="16"/>
  <c r="AL414" i="16"/>
  <c r="AO414" i="16"/>
  <c r="AS414" i="16" s="1"/>
  <c r="AU414" i="16" s="1"/>
  <c r="AR414" i="16" s="1"/>
  <c r="AM388" i="16"/>
  <c r="AO388" i="16"/>
  <c r="AS388" i="16" s="1"/>
  <c r="AU388" i="16" s="1"/>
  <c r="AQ388" i="16" s="1"/>
  <c r="AL388" i="16"/>
  <c r="AM332" i="16"/>
  <c r="AL332" i="16"/>
  <c r="AO332" i="16"/>
  <c r="AS332" i="16" s="1"/>
  <c r="AU332" i="16" s="1"/>
  <c r="AR332" i="16" s="1"/>
  <c r="AM171" i="16"/>
  <c r="AO171" i="16"/>
  <c r="AS171" i="16" s="1"/>
  <c r="AU171" i="16" s="1"/>
  <c r="AQ171" i="16" s="1"/>
  <c r="AL171" i="16"/>
  <c r="AL308" i="16"/>
  <c r="AM308" i="16"/>
  <c r="AO308" i="16"/>
  <c r="AS308" i="16" s="1"/>
  <c r="AU308" i="16" s="1"/>
  <c r="AQ308" i="16" s="1"/>
  <c r="AM204" i="16"/>
  <c r="AL204" i="16"/>
  <c r="AO204" i="16"/>
  <c r="AS204" i="16" s="1"/>
  <c r="AU204" i="16" s="1"/>
  <c r="AO74" i="16"/>
  <c r="AS74" i="16" s="1"/>
  <c r="AU74" i="16" s="1"/>
  <c r="AR74" i="16" s="1"/>
  <c r="AL74" i="16"/>
  <c r="AM74" i="16"/>
  <c r="AM128" i="16"/>
  <c r="AL128" i="16"/>
  <c r="AO128" i="16"/>
  <c r="AS128" i="16" s="1"/>
  <c r="AU128" i="16" s="1"/>
  <c r="AR128" i="16" s="1"/>
  <c r="AL140" i="16"/>
  <c r="AM140" i="16"/>
  <c r="AO140" i="16"/>
  <c r="AS140" i="16" s="1"/>
  <c r="AU140" i="16" s="1"/>
  <c r="AR140" i="16" s="1"/>
  <c r="AM113" i="16"/>
  <c r="AO113" i="16"/>
  <c r="AS113" i="16" s="1"/>
  <c r="AU113" i="16" s="1"/>
  <c r="AQ113" i="16" s="1"/>
  <c r="AL113" i="16"/>
  <c r="AM440" i="16"/>
  <c r="AL440" i="16"/>
  <c r="AO440" i="16"/>
  <c r="AS440" i="16" s="1"/>
  <c r="AU440" i="16" s="1"/>
  <c r="AR440" i="16" s="1"/>
  <c r="AM353" i="16"/>
  <c r="AL353" i="16"/>
  <c r="AO353" i="16"/>
  <c r="AS353" i="16" s="1"/>
  <c r="AU353" i="16" s="1"/>
  <c r="AR353" i="16" s="1"/>
  <c r="AM59" i="16"/>
  <c r="AL59" i="16"/>
  <c r="AO59" i="16"/>
  <c r="AS59" i="16" s="1"/>
  <c r="AU59" i="16" s="1"/>
  <c r="AQ59" i="16" s="1"/>
  <c r="AL520" i="16"/>
  <c r="AO520" i="16"/>
  <c r="AS520" i="16" s="1"/>
  <c r="AU520" i="16" s="1"/>
  <c r="AQ520" i="16" s="1"/>
  <c r="AM520" i="16"/>
  <c r="AO394" i="16"/>
  <c r="AS394" i="16" s="1"/>
  <c r="AU394" i="16" s="1"/>
  <c r="AR394" i="16" s="1"/>
  <c r="AM394" i="16"/>
  <c r="AL394" i="16"/>
  <c r="AO439" i="16"/>
  <c r="AS439" i="16" s="1"/>
  <c r="AU439" i="16" s="1"/>
  <c r="AQ439" i="16" s="1"/>
  <c r="AM439" i="16"/>
  <c r="AL439" i="16"/>
  <c r="AM6" i="16"/>
  <c r="AO6" i="16"/>
  <c r="AS6" i="16" s="1"/>
  <c r="AU6" i="16" s="1"/>
  <c r="AQ6" i="16" s="1"/>
  <c r="AL6" i="16"/>
  <c r="AM133" i="16"/>
  <c r="AL133" i="16"/>
  <c r="AO133" i="16"/>
  <c r="AS133" i="16" s="1"/>
  <c r="AU133" i="16" s="1"/>
  <c r="AQ133" i="16" s="1"/>
  <c r="AM79" i="16"/>
  <c r="AO79" i="16"/>
  <c r="AS79" i="16" s="1"/>
  <c r="AU79" i="16" s="1"/>
  <c r="AR79" i="16" s="1"/>
  <c r="AL79" i="16"/>
  <c r="AO31" i="16"/>
  <c r="AS31" i="16" s="1"/>
  <c r="AU31" i="16" s="1"/>
  <c r="AL31" i="16"/>
  <c r="AM31" i="16"/>
  <c r="AO109" i="16"/>
  <c r="AS109" i="16" s="1"/>
  <c r="AU109" i="16" s="1"/>
  <c r="AL109" i="16"/>
  <c r="AM109" i="16"/>
  <c r="AO221" i="16"/>
  <c r="AS221" i="16" s="1"/>
  <c r="AU221" i="16" s="1"/>
  <c r="AL221" i="16"/>
  <c r="AM221" i="16"/>
  <c r="AO130" i="16"/>
  <c r="AS130" i="16" s="1"/>
  <c r="AU130" i="16" s="1"/>
  <c r="AQ130" i="16" s="1"/>
  <c r="AL130" i="16"/>
  <c r="AM130" i="16"/>
  <c r="AL92" i="16"/>
  <c r="AO92" i="16"/>
  <c r="AS92" i="16" s="1"/>
  <c r="AU92" i="16" s="1"/>
  <c r="AM92" i="16"/>
  <c r="AM143" i="16"/>
  <c r="AO143" i="16"/>
  <c r="AS143" i="16" s="1"/>
  <c r="AU143" i="16" s="1"/>
  <c r="AQ143" i="16" s="1"/>
  <c r="AL143" i="16"/>
  <c r="AO524" i="16"/>
  <c r="AS524" i="16" s="1"/>
  <c r="AU524" i="16" s="1"/>
  <c r="AL524" i="16"/>
  <c r="AM524" i="16"/>
  <c r="AO368" i="16"/>
  <c r="AS368" i="16" s="1"/>
  <c r="AU368" i="16" s="1"/>
  <c r="AL368" i="16"/>
  <c r="AM368" i="16"/>
  <c r="AM500" i="16"/>
  <c r="AL500" i="16"/>
  <c r="AO500" i="16"/>
  <c r="AS500" i="16" s="1"/>
  <c r="AU500" i="16" s="1"/>
  <c r="AR500" i="16" s="1"/>
  <c r="AO266" i="16"/>
  <c r="AS266" i="16" s="1"/>
  <c r="AU266" i="16" s="1"/>
  <c r="AR266" i="16" s="1"/>
  <c r="AM266" i="16"/>
  <c r="AL266" i="16"/>
  <c r="AM393" i="16"/>
  <c r="AL393" i="16"/>
  <c r="AO393" i="16"/>
  <c r="AS393" i="16" s="1"/>
  <c r="AU393" i="16" s="1"/>
  <c r="AQ393" i="16" s="1"/>
  <c r="AO237" i="16"/>
  <c r="AS237" i="16" s="1"/>
  <c r="AU237" i="16" s="1"/>
  <c r="AL237" i="16"/>
  <c r="AM237" i="16"/>
  <c r="AO238" i="16"/>
  <c r="AS238" i="16" s="1"/>
  <c r="AU238" i="16" s="1"/>
  <c r="AL238" i="16"/>
  <c r="AM238" i="16"/>
  <c r="AO398" i="16"/>
  <c r="AS398" i="16" s="1"/>
  <c r="AU398" i="16" s="1"/>
  <c r="AM398" i="16"/>
  <c r="AL398" i="16"/>
  <c r="AL186" i="16"/>
  <c r="AO186" i="16"/>
  <c r="AS186" i="16" s="1"/>
  <c r="AU186" i="16" s="1"/>
  <c r="AQ186" i="16" s="1"/>
  <c r="AM186" i="16"/>
  <c r="AM183" i="16"/>
  <c r="AO183" i="16"/>
  <c r="AS183" i="16" s="1"/>
  <c r="AU183" i="16" s="1"/>
  <c r="AQ183" i="16" s="1"/>
  <c r="AL183" i="16"/>
  <c r="AO168" i="16"/>
  <c r="AS168" i="16" s="1"/>
  <c r="AU168" i="16" s="1"/>
  <c r="AQ168" i="16" s="1"/>
  <c r="AM168" i="16"/>
  <c r="AL168" i="16"/>
  <c r="AL164" i="16"/>
  <c r="AO164" i="16"/>
  <c r="AS164" i="16" s="1"/>
  <c r="AU164" i="16" s="1"/>
  <c r="AM164" i="16"/>
  <c r="AM483" i="16"/>
  <c r="AO483" i="16"/>
  <c r="AS483" i="16" s="1"/>
  <c r="AU483" i="16" s="1"/>
  <c r="AR483" i="16" s="1"/>
  <c r="AL483" i="16"/>
  <c r="AM57" i="16"/>
  <c r="AO57" i="16"/>
  <c r="AS57" i="16" s="1"/>
  <c r="AU57" i="16" s="1"/>
  <c r="AQ57" i="16" s="1"/>
  <c r="AL57" i="16"/>
  <c r="AL76" i="16"/>
  <c r="AM76" i="16"/>
  <c r="AO76" i="16"/>
  <c r="AS76" i="16" s="1"/>
  <c r="AU76" i="16" s="1"/>
  <c r="AQ76" i="16" s="1"/>
  <c r="AL355" i="16"/>
  <c r="AO355" i="16"/>
  <c r="AS355" i="16" s="1"/>
  <c r="AU355" i="16" s="1"/>
  <c r="AQ355" i="16" s="1"/>
  <c r="AM355" i="16"/>
  <c r="AM447" i="16"/>
  <c r="AO447" i="16"/>
  <c r="AS447" i="16" s="1"/>
  <c r="AU447" i="16" s="1"/>
  <c r="AL447" i="16"/>
  <c r="AO63" i="16"/>
  <c r="AS63" i="16" s="1"/>
  <c r="AU63" i="16" s="1"/>
  <c r="AR63" i="16" s="1"/>
  <c r="AM63" i="16"/>
  <c r="AL63" i="16"/>
  <c r="AO61" i="16"/>
  <c r="AS61" i="16" s="1"/>
  <c r="AU61" i="16" s="1"/>
  <c r="AQ61" i="16" s="1"/>
  <c r="AM61" i="16"/>
  <c r="AL61" i="16"/>
  <c r="AO293" i="16"/>
  <c r="AS293" i="16" s="1"/>
  <c r="AU293" i="16" s="1"/>
  <c r="AR293" i="16" s="1"/>
  <c r="AL293" i="16"/>
  <c r="AM293" i="16"/>
  <c r="AO137" i="16"/>
  <c r="AS137" i="16" s="1"/>
  <c r="AU137" i="16" s="1"/>
  <c r="AR137" i="16" s="1"/>
  <c r="AM137" i="16"/>
  <c r="AL137" i="16"/>
  <c r="AL348" i="16"/>
  <c r="AO348" i="16"/>
  <c r="AS348" i="16" s="1"/>
  <c r="AU348" i="16" s="1"/>
  <c r="AQ348" i="16" s="1"/>
  <c r="AM348" i="16"/>
  <c r="AO230" i="16"/>
  <c r="AS230" i="16" s="1"/>
  <c r="AU230" i="16" s="1"/>
  <c r="AM230" i="16"/>
  <c r="AL230" i="16"/>
  <c r="AO360" i="16"/>
  <c r="AS360" i="16" s="1"/>
  <c r="AU360" i="16" s="1"/>
  <c r="AR360" i="16" s="1"/>
  <c r="AM360" i="16"/>
  <c r="AL360" i="16"/>
  <c r="AO304" i="16"/>
  <c r="AS304" i="16" s="1"/>
  <c r="AU304" i="16" s="1"/>
  <c r="AR304" i="16" s="1"/>
  <c r="AL304" i="16"/>
  <c r="AM304" i="16"/>
  <c r="AO381" i="16"/>
  <c r="AS381" i="16" s="1"/>
  <c r="AU381" i="16" s="1"/>
  <c r="AQ381" i="16" s="1"/>
  <c r="AL381" i="16"/>
  <c r="AM381" i="16"/>
  <c r="AL179" i="16"/>
  <c r="AM179" i="16"/>
  <c r="AO179" i="16"/>
  <c r="AS179" i="16" s="1"/>
  <c r="AU179" i="16" s="1"/>
  <c r="AR179" i="16" s="1"/>
  <c r="AO317" i="16"/>
  <c r="AS317" i="16" s="1"/>
  <c r="AU317" i="16" s="1"/>
  <c r="AL317" i="16"/>
  <c r="AM317" i="16"/>
  <c r="AL462" i="16"/>
  <c r="AM462" i="16"/>
  <c r="AO462" i="16"/>
  <c r="AS462" i="16" s="1"/>
  <c r="AU462" i="16" s="1"/>
  <c r="AR462" i="16" s="1"/>
  <c r="AO489" i="16"/>
  <c r="AS489" i="16" s="1"/>
  <c r="AU489" i="16" s="1"/>
  <c r="AL489" i="16"/>
  <c r="AM489" i="16"/>
  <c r="AL403" i="16"/>
  <c r="AM403" i="16"/>
  <c r="AO403" i="16"/>
  <c r="AS403" i="16" s="1"/>
  <c r="AU403" i="16" s="1"/>
  <c r="AQ403" i="16" s="1"/>
  <c r="AO173" i="16"/>
  <c r="AS173" i="16" s="1"/>
  <c r="AU173" i="16" s="1"/>
  <c r="AQ173" i="16" s="1"/>
  <c r="AL173" i="16"/>
  <c r="AM173" i="16"/>
  <c r="AO32" i="16"/>
  <c r="AS32" i="16" s="1"/>
  <c r="AU32" i="16" s="1"/>
  <c r="AM32" i="16"/>
  <c r="AL32" i="16"/>
  <c r="AL160" i="16"/>
  <c r="AO160" i="16"/>
  <c r="AS160" i="16" s="1"/>
  <c r="AU160" i="16" s="1"/>
  <c r="AQ160" i="16" s="1"/>
  <c r="AM160" i="16"/>
  <c r="AO463" i="16"/>
  <c r="AS463" i="16" s="1"/>
  <c r="AU463" i="16" s="1"/>
  <c r="AQ463" i="16" s="1"/>
  <c r="AM463" i="16"/>
  <c r="AL463" i="16"/>
  <c r="AO215" i="16"/>
  <c r="AS215" i="16" s="1"/>
  <c r="AU215" i="16" s="1"/>
  <c r="AM215" i="16"/>
  <c r="AL215" i="16"/>
  <c r="AO172" i="16"/>
  <c r="AS172" i="16" s="1"/>
  <c r="AU172" i="16" s="1"/>
  <c r="AQ172" i="16" s="1"/>
  <c r="AL172" i="16"/>
  <c r="AM172" i="16"/>
  <c r="AO490" i="16"/>
  <c r="AS490" i="16" s="1"/>
  <c r="AU490" i="16" s="1"/>
  <c r="AQ490" i="16" s="1"/>
  <c r="AL490" i="16"/>
  <c r="AM490" i="16"/>
  <c r="AO506" i="16"/>
  <c r="AS506" i="16" s="1"/>
  <c r="AU506" i="16" s="1"/>
  <c r="AR506" i="16" s="1"/>
  <c r="AL506" i="16"/>
  <c r="AM506" i="16"/>
  <c r="AO410" i="16"/>
  <c r="AS410" i="16" s="1"/>
  <c r="AU410" i="16" s="1"/>
  <c r="AR410" i="16" s="1"/>
  <c r="AL410" i="16"/>
  <c r="AM410" i="16"/>
  <c r="AO157" i="16"/>
  <c r="AS157" i="16" s="1"/>
  <c r="AU157" i="16" s="1"/>
  <c r="AR157" i="16" s="1"/>
  <c r="AL157" i="16"/>
  <c r="AM157" i="16"/>
  <c r="AL232" i="16"/>
  <c r="AO232" i="16"/>
  <c r="AS232" i="16" s="1"/>
  <c r="AU232" i="16" s="1"/>
  <c r="AQ232" i="16" s="1"/>
  <c r="AM232" i="16"/>
  <c r="AL37" i="16"/>
  <c r="AM37" i="16"/>
  <c r="AO37" i="16"/>
  <c r="AS37" i="16" s="1"/>
  <c r="AU37" i="16" s="1"/>
  <c r="AR37" i="16" s="1"/>
  <c r="AO34" i="16"/>
  <c r="AS34" i="16" s="1"/>
  <c r="AU34" i="16" s="1"/>
  <c r="AR34" i="16" s="1"/>
  <c r="AM34" i="16"/>
  <c r="AL34" i="16"/>
  <c r="AM347" i="16"/>
  <c r="AO347" i="16"/>
  <c r="AS347" i="16" s="1"/>
  <c r="AU347" i="16" s="1"/>
  <c r="AQ347" i="16" s="1"/>
  <c r="AL347" i="16"/>
  <c r="AO249" i="16"/>
  <c r="AS249" i="16" s="1"/>
  <c r="AU249" i="16" s="1"/>
  <c r="AQ249" i="16" s="1"/>
  <c r="AL249" i="16"/>
  <c r="AM249" i="16"/>
  <c r="AL256" i="16"/>
  <c r="AO256" i="16"/>
  <c r="AS256" i="16" s="1"/>
  <c r="AU256" i="16" s="1"/>
  <c r="AR256" i="16" s="1"/>
  <c r="AM256" i="16"/>
  <c r="AM264" i="16"/>
  <c r="AL264" i="16"/>
  <c r="AO264" i="16"/>
  <c r="AS264" i="16" s="1"/>
  <c r="AU264" i="16" s="1"/>
  <c r="AQ264" i="16" s="1"/>
  <c r="AM116" i="16"/>
  <c r="AO116" i="16"/>
  <c r="AS116" i="16" s="1"/>
  <c r="AU116" i="16" s="1"/>
  <c r="AQ116" i="16" s="1"/>
  <c r="AL116" i="16"/>
  <c r="AO370" i="16"/>
  <c r="AS370" i="16" s="1"/>
  <c r="AU370" i="16" s="1"/>
  <c r="AR370" i="16" s="1"/>
  <c r="AL370" i="16"/>
  <c r="AM370" i="16"/>
  <c r="AO13" i="16"/>
  <c r="AS13" i="16" s="1"/>
  <c r="AU13" i="16" s="1"/>
  <c r="AL13" i="16"/>
  <c r="AM13" i="16"/>
  <c r="AO282" i="16"/>
  <c r="AS282" i="16" s="1"/>
  <c r="AU282" i="16" s="1"/>
  <c r="AQ282" i="16" s="1"/>
  <c r="AM282" i="16"/>
  <c r="AL282" i="16"/>
  <c r="AO470" i="16"/>
  <c r="AS470" i="16" s="1"/>
  <c r="AU470" i="16" s="1"/>
  <c r="AR470" i="16" s="1"/>
  <c r="AM470" i="16"/>
  <c r="AL470" i="16"/>
  <c r="AL512" i="16"/>
  <c r="AO512" i="16"/>
  <c r="AS512" i="16" s="1"/>
  <c r="AU512" i="16" s="1"/>
  <c r="AR512" i="16" s="1"/>
  <c r="AM512" i="16"/>
  <c r="AO301" i="16"/>
  <c r="AS301" i="16" s="1"/>
  <c r="AU301" i="16" s="1"/>
  <c r="AR301" i="16" s="1"/>
  <c r="AL301" i="16"/>
  <c r="AM301" i="16"/>
  <c r="AO217" i="16"/>
  <c r="AS217" i="16" s="1"/>
  <c r="AU217" i="16" s="1"/>
  <c r="AR217" i="16" s="1"/>
  <c r="AL217" i="16"/>
  <c r="AM217" i="16"/>
  <c r="AL17" i="16"/>
  <c r="AO17" i="16"/>
  <c r="AS17" i="16" s="1"/>
  <c r="AU17" i="16" s="1"/>
  <c r="AR17" i="16" s="1"/>
  <c r="AM17" i="16"/>
  <c r="AO53" i="16"/>
  <c r="AS53" i="16" s="1"/>
  <c r="AU53" i="16" s="1"/>
  <c r="AR53" i="16" s="1"/>
  <c r="AL53" i="16"/>
  <c r="AM53" i="16"/>
  <c r="AL339" i="16"/>
  <c r="AM339" i="16"/>
  <c r="AO339" i="16"/>
  <c r="AS339" i="16" s="1"/>
  <c r="AU339" i="16" s="1"/>
  <c r="AR339" i="16" s="1"/>
  <c r="AM226" i="16"/>
  <c r="AL226" i="16"/>
  <c r="AO226" i="16"/>
  <c r="AS226" i="16" s="1"/>
  <c r="AU226" i="16" s="1"/>
  <c r="AR226" i="16" s="1"/>
  <c r="AO28" i="16"/>
  <c r="AS28" i="16" s="1"/>
  <c r="AU28" i="16" s="1"/>
  <c r="AQ28" i="16" s="1"/>
  <c r="AM28" i="16"/>
  <c r="AL28" i="16"/>
  <c r="AM196" i="16"/>
  <c r="AL196" i="16"/>
  <c r="AO196" i="16"/>
  <c r="AS196" i="16" s="1"/>
  <c r="AU196" i="16" s="1"/>
  <c r="AR196" i="16" s="1"/>
  <c r="AL121" i="16"/>
  <c r="AM121" i="16"/>
  <c r="AO121" i="16"/>
  <c r="AS121" i="16" s="1"/>
  <c r="AU121" i="16" s="1"/>
  <c r="AQ121" i="16" s="1"/>
  <c r="AO497" i="16"/>
  <c r="AS497" i="16" s="1"/>
  <c r="AU497" i="16" s="1"/>
  <c r="AR497" i="16" s="1"/>
  <c r="AL497" i="16"/>
  <c r="AM497" i="16"/>
  <c r="AO10" i="16"/>
  <c r="AS10" i="16" s="1"/>
  <c r="AU10" i="16" s="1"/>
  <c r="AM10" i="16"/>
  <c r="AL10" i="16"/>
  <c r="AL412" i="16"/>
  <c r="AO412" i="16"/>
  <c r="AS412" i="16" s="1"/>
  <c r="AU412" i="16" s="1"/>
  <c r="AR412" i="16" s="1"/>
  <c r="AM412" i="16"/>
  <c r="AO47" i="16"/>
  <c r="AS47" i="16" s="1"/>
  <c r="AU47" i="16" s="1"/>
  <c r="AR47" i="16" s="1"/>
  <c r="AL47" i="16"/>
  <c r="AM47" i="16"/>
  <c r="AO240" i="16"/>
  <c r="AS240" i="16" s="1"/>
  <c r="AU240" i="16" s="1"/>
  <c r="AR240" i="16" s="1"/>
  <c r="AL240" i="16"/>
  <c r="AM240" i="16"/>
  <c r="AM7" i="16"/>
  <c r="AO7" i="16"/>
  <c r="AS7" i="16" s="1"/>
  <c r="AU7" i="16" s="1"/>
  <c r="AR7" i="16" s="1"/>
  <c r="AL7" i="16"/>
  <c r="AO125" i="16"/>
  <c r="AS125" i="16" s="1"/>
  <c r="AU125" i="16" s="1"/>
  <c r="AM125" i="16"/>
  <c r="AL125" i="16"/>
  <c r="AO190" i="16"/>
  <c r="AS190" i="16" s="1"/>
  <c r="AU190" i="16" s="1"/>
  <c r="AQ190" i="16" s="1"/>
  <c r="AL190" i="16"/>
  <c r="AM190" i="16"/>
  <c r="AO267" i="16"/>
  <c r="AS267" i="16" s="1"/>
  <c r="AU267" i="16" s="1"/>
  <c r="AM267" i="16"/>
  <c r="AL267" i="16"/>
  <c r="AO454" i="16"/>
  <c r="AS454" i="16" s="1"/>
  <c r="AU454" i="16" s="1"/>
  <c r="AM454" i="16"/>
  <c r="AL454" i="16"/>
  <c r="AL257" i="16"/>
  <c r="AM257" i="16"/>
  <c r="AO257" i="16"/>
  <c r="AS257" i="16" s="1"/>
  <c r="AU257" i="16" s="1"/>
  <c r="AQ257" i="16" s="1"/>
  <c r="AO397" i="16"/>
  <c r="AS397" i="16" s="1"/>
  <c r="AU397" i="16" s="1"/>
  <c r="AM397" i="16"/>
  <c r="AL397" i="16"/>
  <c r="AO132" i="16"/>
  <c r="AS132" i="16" s="1"/>
  <c r="AU132" i="16" s="1"/>
  <c r="AQ132" i="16" s="1"/>
  <c r="AM132" i="16"/>
  <c r="AL132" i="16"/>
  <c r="AO464" i="16"/>
  <c r="AS464" i="16" s="1"/>
  <c r="AU464" i="16" s="1"/>
  <c r="AQ464" i="16" s="1"/>
  <c r="AL464" i="16"/>
  <c r="AM464" i="16"/>
  <c r="AO316" i="16"/>
  <c r="AS316" i="16" s="1"/>
  <c r="AU316" i="16" s="1"/>
  <c r="AR316" i="16" s="1"/>
  <c r="AL316" i="16"/>
  <c r="AM316" i="16"/>
  <c r="AM255" i="16"/>
  <c r="AO255" i="16"/>
  <c r="AS255" i="16" s="1"/>
  <c r="AU255" i="16" s="1"/>
  <c r="AQ255" i="16" s="1"/>
  <c r="AL255" i="16"/>
  <c r="AM16" i="16"/>
  <c r="AO16" i="16"/>
  <c r="AS16" i="16" s="1"/>
  <c r="AU16" i="16" s="1"/>
  <c r="AQ16" i="16" s="1"/>
  <c r="AL16" i="16"/>
  <c r="AL492" i="16"/>
  <c r="AM492" i="16"/>
  <c r="AO492" i="16"/>
  <c r="AS492" i="16" s="1"/>
  <c r="AU492" i="16" s="1"/>
  <c r="AR492" i="16" s="1"/>
  <c r="AO367" i="16"/>
  <c r="AS367" i="16" s="1"/>
  <c r="AU367" i="16" s="1"/>
  <c r="AR367" i="16" s="1"/>
  <c r="AL367" i="16"/>
  <c r="AM367" i="16"/>
  <c r="AO453" i="16"/>
  <c r="AS453" i="16" s="1"/>
  <c r="AU453" i="16" s="1"/>
  <c r="AM453" i="16"/>
  <c r="AL453" i="16"/>
  <c r="AO291" i="16"/>
  <c r="AS291" i="16" s="1"/>
  <c r="AU291" i="16" s="1"/>
  <c r="AQ291" i="16" s="1"/>
  <c r="AL291" i="16"/>
  <c r="AM291" i="16"/>
  <c r="AO405" i="16"/>
  <c r="AS405" i="16" s="1"/>
  <c r="AU405" i="16" s="1"/>
  <c r="AR405" i="16" s="1"/>
  <c r="AL405" i="16"/>
  <c r="AM405" i="16"/>
  <c r="AL178" i="16"/>
  <c r="AM178" i="16"/>
  <c r="AO178" i="16"/>
  <c r="AS178" i="16" s="1"/>
  <c r="AU178" i="16" s="1"/>
  <c r="AR178" i="16" s="1"/>
  <c r="AO288" i="16"/>
  <c r="AS288" i="16" s="1"/>
  <c r="AU288" i="16" s="1"/>
  <c r="AR288" i="16" s="1"/>
  <c r="AM288" i="16"/>
  <c r="AL288" i="16"/>
  <c r="AM420" i="16"/>
  <c r="AL420" i="16"/>
  <c r="AO420" i="16"/>
  <c r="AS420" i="16" s="1"/>
  <c r="AU420" i="16" s="1"/>
  <c r="AR420" i="16" s="1"/>
  <c r="AO248" i="16"/>
  <c r="AS248" i="16" s="1"/>
  <c r="AU248" i="16" s="1"/>
  <c r="AQ248" i="16" s="1"/>
  <c r="AM248" i="16"/>
  <c r="AL248" i="16"/>
  <c r="AO22" i="16"/>
  <c r="AS22" i="16" s="1"/>
  <c r="AU22" i="16" s="1"/>
  <c r="AQ22" i="16" s="1"/>
  <c r="AM22" i="16"/>
  <c r="AL22" i="16"/>
  <c r="AM60" i="16"/>
  <c r="AL60" i="16"/>
  <c r="AO60" i="16"/>
  <c r="AS60" i="16" s="1"/>
  <c r="AU60" i="16" s="1"/>
  <c r="AR60" i="16" s="1"/>
  <c r="AL328" i="16"/>
  <c r="AO328" i="16"/>
  <c r="AS328" i="16" s="1"/>
  <c r="AU328" i="16" s="1"/>
  <c r="AR328" i="16" s="1"/>
  <c r="AM328" i="16"/>
  <c r="AO213" i="16"/>
  <c r="AS213" i="16" s="1"/>
  <c r="AU213" i="16" s="1"/>
  <c r="AR213" i="16" s="1"/>
  <c r="AM213" i="16"/>
  <c r="AL213" i="16"/>
  <c r="AL390" i="16"/>
  <c r="AM390" i="16"/>
  <c r="AO390" i="16"/>
  <c r="AS390" i="16" s="1"/>
  <c r="AU390" i="16" s="1"/>
  <c r="AQ390" i="16" s="1"/>
  <c r="AO371" i="16"/>
  <c r="AS371" i="16" s="1"/>
  <c r="AU371" i="16" s="1"/>
  <c r="AQ371" i="16" s="1"/>
  <c r="AL371" i="16"/>
  <c r="AM371" i="16"/>
  <c r="AM3" i="16"/>
  <c r="AO3" i="16"/>
  <c r="AS3" i="16" s="1"/>
  <c r="AU3" i="16" s="1"/>
  <c r="AQ3" i="16" s="1"/>
  <c r="AL3" i="16"/>
  <c r="AO421" i="16"/>
  <c r="AS421" i="16" s="1"/>
  <c r="AU421" i="16" s="1"/>
  <c r="AR421" i="16" s="1"/>
  <c r="AM421" i="16"/>
  <c r="AL421" i="16"/>
  <c r="AO18" i="16"/>
  <c r="AS18" i="16" s="1"/>
  <c r="AU18" i="16" s="1"/>
  <c r="AM18" i="16"/>
  <c r="AL18" i="16"/>
  <c r="AM19" i="16"/>
  <c r="AO19" i="16"/>
  <c r="AS19" i="16" s="1"/>
  <c r="AU19" i="16" s="1"/>
  <c r="AQ19" i="16" s="1"/>
  <c r="AL19" i="16"/>
  <c r="AL176" i="16"/>
  <c r="AM176" i="16"/>
  <c r="AO176" i="16"/>
  <c r="AS176" i="16" s="1"/>
  <c r="AU176" i="16" s="1"/>
  <c r="AQ176" i="16" s="1"/>
  <c r="AM243" i="16"/>
  <c r="AO243" i="16"/>
  <c r="AS243" i="16" s="1"/>
  <c r="AU243" i="16" s="1"/>
  <c r="AQ243" i="16" s="1"/>
  <c r="AL243" i="16"/>
  <c r="AO285" i="16"/>
  <c r="AS285" i="16" s="1"/>
  <c r="AU285" i="16" s="1"/>
  <c r="AL285" i="16"/>
  <c r="AM285" i="16"/>
  <c r="AO428" i="16"/>
  <c r="AS428" i="16" s="1"/>
  <c r="AU428" i="16" s="1"/>
  <c r="AR428" i="16" s="1"/>
  <c r="AL428" i="16"/>
  <c r="AM428" i="16"/>
  <c r="AL163" i="16"/>
  <c r="AO163" i="16"/>
  <c r="AS163" i="16" s="1"/>
  <c r="AU163" i="16" s="1"/>
  <c r="AQ163" i="16" s="1"/>
  <c r="AM163" i="16"/>
  <c r="AO350" i="16"/>
  <c r="AS350" i="16" s="1"/>
  <c r="AU350" i="16" s="1"/>
  <c r="AR350" i="16" s="1"/>
  <c r="AM350" i="16"/>
  <c r="AL350" i="16"/>
  <c r="AO325" i="16"/>
  <c r="AS325" i="16" s="1"/>
  <c r="AU325" i="16" s="1"/>
  <c r="AQ325" i="16" s="1"/>
  <c r="AM325" i="16"/>
  <c r="AL325" i="16"/>
  <c r="AO451" i="16"/>
  <c r="AS451" i="16" s="1"/>
  <c r="AU451" i="16" s="1"/>
  <c r="AQ451" i="16" s="1"/>
  <c r="AM451" i="16"/>
  <c r="AL451" i="16"/>
  <c r="AO269" i="16"/>
  <c r="AS269" i="16" s="1"/>
  <c r="AU269" i="16" s="1"/>
  <c r="AM269" i="16"/>
  <c r="AL269" i="16"/>
  <c r="AL310" i="16"/>
  <c r="AM310" i="16"/>
  <c r="AO310" i="16"/>
  <c r="AS310" i="16" s="1"/>
  <c r="AU310" i="16" s="1"/>
  <c r="AM105" i="16"/>
  <c r="AL105" i="16"/>
  <c r="AO105" i="16"/>
  <c r="AS105" i="16" s="1"/>
  <c r="AU105" i="16" s="1"/>
  <c r="AQ105" i="16" s="1"/>
  <c r="AO270" i="16"/>
  <c r="AS270" i="16" s="1"/>
  <c r="AU270" i="16" s="1"/>
  <c r="AL270" i="16"/>
  <c r="AM270" i="16"/>
  <c r="AM83" i="16"/>
  <c r="AO83" i="16"/>
  <c r="AS83" i="16" s="1"/>
  <c r="AU83" i="16" s="1"/>
  <c r="AQ83" i="16" s="1"/>
  <c r="AL83" i="16"/>
  <c r="AM272" i="16"/>
  <c r="AL272" i="16"/>
  <c r="AO272" i="16"/>
  <c r="AS272" i="16" s="1"/>
  <c r="AU272" i="16" s="1"/>
  <c r="AR272" i="16" s="1"/>
  <c r="AO202" i="16"/>
  <c r="AS202" i="16" s="1"/>
  <c r="AU202" i="16" s="1"/>
  <c r="AR202" i="16" s="1"/>
  <c r="AL202" i="16"/>
  <c r="AM202" i="16"/>
  <c r="AL477" i="16"/>
  <c r="AM477" i="16"/>
  <c r="AO477" i="16"/>
  <c r="AS477" i="16" s="1"/>
  <c r="AU477" i="16" s="1"/>
  <c r="AR477" i="16" s="1"/>
  <c r="AO139" i="16"/>
  <c r="AS139" i="16" s="1"/>
  <c r="AU139" i="16" s="1"/>
  <c r="AQ139" i="16" s="1"/>
  <c r="AL139" i="16"/>
  <c r="AM139" i="16"/>
  <c r="AL150" i="16"/>
  <c r="AM150" i="16"/>
  <c r="AO150" i="16"/>
  <c r="AS150" i="16" s="1"/>
  <c r="AU150" i="16" s="1"/>
  <c r="AQ150" i="16" s="1"/>
  <c r="AO318" i="16"/>
  <c r="AS318" i="16" s="1"/>
  <c r="AU318" i="16" s="1"/>
  <c r="AL318" i="16"/>
  <c r="AM318" i="16"/>
  <c r="AO509" i="16"/>
  <c r="AS509" i="16" s="1"/>
  <c r="AU509" i="16" s="1"/>
  <c r="AR509" i="16" s="1"/>
  <c r="AM509" i="16"/>
  <c r="AL509" i="16"/>
  <c r="AO321" i="16"/>
  <c r="AS321" i="16" s="1"/>
  <c r="AU321" i="16" s="1"/>
  <c r="AR321" i="16" s="1"/>
  <c r="AL321" i="16"/>
  <c r="AM321" i="16"/>
  <c r="AO214" i="16"/>
  <c r="AS214" i="16" s="1"/>
  <c r="AU214" i="16" s="1"/>
  <c r="AL214" i="16"/>
  <c r="AM214" i="16"/>
  <c r="AO199" i="16"/>
  <c r="AS199" i="16" s="1"/>
  <c r="AU199" i="16" s="1"/>
  <c r="AM199" i="16"/>
  <c r="AL199" i="16"/>
  <c r="AM375" i="16"/>
  <c r="AO375" i="16"/>
  <c r="AS375" i="16" s="1"/>
  <c r="AU375" i="16" s="1"/>
  <c r="AL375" i="16"/>
  <c r="AO479" i="16"/>
  <c r="AS479" i="16" s="1"/>
  <c r="AU479" i="16" s="1"/>
  <c r="AQ479" i="16" s="1"/>
  <c r="AM479" i="16"/>
  <c r="AL479" i="16"/>
  <c r="AM513" i="16"/>
  <c r="AL513" i="16"/>
  <c r="AO513" i="16"/>
  <c r="AS513" i="16" s="1"/>
  <c r="AU513" i="16" s="1"/>
  <c r="AL352" i="16"/>
  <c r="AO352" i="16"/>
  <c r="AS352" i="16" s="1"/>
  <c r="AU352" i="16" s="1"/>
  <c r="AQ352" i="16" s="1"/>
  <c r="AM352" i="16"/>
  <c r="AO457" i="16"/>
  <c r="AS457" i="16" s="1"/>
  <c r="AU457" i="16" s="1"/>
  <c r="AL457" i="16"/>
  <c r="AM457" i="16"/>
  <c r="AO29" i="16"/>
  <c r="AS29" i="16" s="1"/>
  <c r="AU29" i="16" s="1"/>
  <c r="AM29" i="16"/>
  <c r="AL29" i="16"/>
  <c r="AM206" i="16"/>
  <c r="AL206" i="16"/>
  <c r="AO206" i="16"/>
  <c r="AS206" i="16" s="1"/>
  <c r="AU206" i="16" s="1"/>
  <c r="AR206" i="16" s="1"/>
  <c r="AO452" i="16"/>
  <c r="AS452" i="16" s="1"/>
  <c r="AU452" i="16" s="1"/>
  <c r="AM452" i="16"/>
  <c r="AL452" i="16"/>
  <c r="AL482" i="16"/>
  <c r="AO482" i="16"/>
  <c r="AS482" i="16" s="1"/>
  <c r="AU482" i="16" s="1"/>
  <c r="AQ482" i="16" s="1"/>
  <c r="AM482" i="16"/>
  <c r="AO303" i="16"/>
  <c r="AS303" i="16" s="1"/>
  <c r="AU303" i="16" s="1"/>
  <c r="AL303" i="16"/>
  <c r="AM303" i="16"/>
  <c r="AO384" i="16"/>
  <c r="AS384" i="16" s="1"/>
  <c r="AU384" i="16" s="1"/>
  <c r="AQ384" i="16" s="1"/>
  <c r="AM384" i="16"/>
  <c r="AL384" i="16"/>
  <c r="AL300" i="16"/>
  <c r="AM300" i="16"/>
  <c r="AO300" i="16"/>
  <c r="AS300" i="16" s="1"/>
  <c r="AU300" i="16" s="1"/>
  <c r="AQ300" i="16" s="1"/>
  <c r="AO93" i="16"/>
  <c r="AS93" i="16" s="1"/>
  <c r="AU93" i="16" s="1"/>
  <c r="AR93" i="16" s="1"/>
  <c r="AL93" i="16"/>
  <c r="AM93" i="16"/>
  <c r="AL154" i="16"/>
  <c r="AO154" i="16"/>
  <c r="AS154" i="16" s="1"/>
  <c r="AU154" i="16" s="1"/>
  <c r="AQ154" i="16" s="1"/>
  <c r="AM154" i="16"/>
  <c r="AO434" i="16"/>
  <c r="AS434" i="16" s="1"/>
  <c r="AU434" i="16" s="1"/>
  <c r="AQ434" i="16" s="1"/>
  <c r="AL434" i="16"/>
  <c r="AM434" i="16"/>
  <c r="AL364" i="16"/>
  <c r="AM364" i="16"/>
  <c r="AO364" i="16"/>
  <c r="AS364" i="16" s="1"/>
  <c r="AU364" i="16" s="1"/>
  <c r="AO408" i="16"/>
  <c r="AS408" i="16" s="1"/>
  <c r="AU408" i="16" s="1"/>
  <c r="AR408" i="16" s="1"/>
  <c r="AM408" i="16"/>
  <c r="AL408" i="16"/>
  <c r="AO395" i="16"/>
  <c r="AS395" i="16" s="1"/>
  <c r="AU395" i="16" s="1"/>
  <c r="AM395" i="16"/>
  <c r="AL395" i="16"/>
  <c r="AO262" i="16"/>
  <c r="AS262" i="16" s="1"/>
  <c r="AU262" i="16" s="1"/>
  <c r="AM262" i="16"/>
  <c r="AL262" i="16"/>
  <c r="AL218" i="16"/>
  <c r="AO218" i="16"/>
  <c r="AS218" i="16" s="1"/>
  <c r="AU218" i="16" s="1"/>
  <c r="AR218" i="16" s="1"/>
  <c r="AM218" i="16"/>
  <c r="AO415" i="16"/>
  <c r="AS415" i="16" s="1"/>
  <c r="AU415" i="16" s="1"/>
  <c r="AQ415" i="16" s="1"/>
  <c r="AM415" i="16"/>
  <c r="AL415" i="16"/>
  <c r="AM523" i="16"/>
  <c r="AO523" i="16"/>
  <c r="AS523" i="16" s="1"/>
  <c r="AU523" i="16" s="1"/>
  <c r="AL523" i="16"/>
  <c r="AL246" i="16"/>
  <c r="AM246" i="16"/>
  <c r="AO246" i="16"/>
  <c r="AS246" i="16" s="1"/>
  <c r="AU246" i="16" s="1"/>
  <c r="AM433" i="16"/>
  <c r="AL433" i="16"/>
  <c r="AO433" i="16"/>
  <c r="AS433" i="16" s="1"/>
  <c r="AU433" i="16" s="1"/>
  <c r="AR433" i="16" s="1"/>
  <c r="AO496" i="16"/>
  <c r="AS496" i="16" s="1"/>
  <c r="AU496" i="16" s="1"/>
  <c r="AR496" i="16" s="1"/>
  <c r="AL496" i="16"/>
  <c r="AM496" i="16"/>
  <c r="AM361" i="16"/>
  <c r="AL361" i="16"/>
  <c r="AO361" i="16"/>
  <c r="AS361" i="16" s="1"/>
  <c r="AU361" i="16" s="1"/>
  <c r="AQ361" i="16" s="1"/>
  <c r="AM26" i="16"/>
  <c r="AO26" i="16"/>
  <c r="AS26" i="16" s="1"/>
  <c r="AU26" i="16" s="1"/>
  <c r="AR26" i="16" s="1"/>
  <c r="AL26" i="16"/>
  <c r="AO271" i="16"/>
  <c r="AS271" i="16" s="1"/>
  <c r="AU271" i="16" s="1"/>
  <c r="AR271" i="16" s="1"/>
  <c r="AM271" i="16"/>
  <c r="AL271" i="16"/>
  <c r="AO117" i="16"/>
  <c r="AS117" i="16" s="1"/>
  <c r="AU117" i="16" s="1"/>
  <c r="AQ117" i="16" s="1"/>
  <c r="AM117" i="16"/>
  <c r="AL117" i="16"/>
  <c r="AL276" i="16"/>
  <c r="AM276" i="16"/>
  <c r="AO276" i="16"/>
  <c r="AS276" i="16" s="1"/>
  <c r="AU276" i="16" s="1"/>
  <c r="AQ276" i="16" s="1"/>
  <c r="AO416" i="16"/>
  <c r="AS416" i="16" s="1"/>
  <c r="AU416" i="16" s="1"/>
  <c r="AQ416" i="16" s="1"/>
  <c r="AM416" i="16"/>
  <c r="AL416" i="16"/>
  <c r="AO517" i="16"/>
  <c r="AS517" i="16" s="1"/>
  <c r="AU517" i="16" s="1"/>
  <c r="AQ517" i="16" s="1"/>
  <c r="AM517" i="16"/>
  <c r="AL517" i="16"/>
  <c r="AL437" i="16"/>
  <c r="AO437" i="16"/>
  <c r="AS437" i="16" s="1"/>
  <c r="AU437" i="16" s="1"/>
  <c r="AR437" i="16" s="1"/>
  <c r="AM437" i="16"/>
  <c r="AM191" i="16"/>
  <c r="AO191" i="16"/>
  <c r="AS191" i="16" s="1"/>
  <c r="AU191" i="16" s="1"/>
  <c r="AL191" i="16"/>
  <c r="AL521" i="16"/>
  <c r="AO521" i="16"/>
  <c r="AS521" i="16" s="1"/>
  <c r="AU521" i="16" s="1"/>
  <c r="AQ521" i="16" s="1"/>
  <c r="AM521" i="16"/>
  <c r="AO334" i="16"/>
  <c r="AS334" i="16" s="1"/>
  <c r="AU334" i="16" s="1"/>
  <c r="AQ334" i="16" s="1"/>
  <c r="AM334" i="16"/>
  <c r="AL334" i="16"/>
  <c r="AO54" i="16"/>
  <c r="AS54" i="16" s="1"/>
  <c r="AU54" i="16" s="1"/>
  <c r="AL54" i="16"/>
  <c r="AM54" i="16"/>
  <c r="AM324" i="16"/>
  <c r="AO324" i="16"/>
  <c r="AS324" i="16" s="1"/>
  <c r="AU324" i="16" s="1"/>
  <c r="AQ324" i="16" s="1"/>
  <c r="AL324" i="16"/>
  <c r="AO327" i="16"/>
  <c r="AS327" i="16" s="1"/>
  <c r="AU327" i="16" s="1"/>
  <c r="AR327" i="16" s="1"/>
  <c r="AM327" i="16"/>
  <c r="AL327" i="16"/>
  <c r="AO461" i="16"/>
  <c r="AS461" i="16" s="1"/>
  <c r="AU461" i="16" s="1"/>
  <c r="AL461" i="16"/>
  <c r="AM461" i="16"/>
  <c r="AO435" i="16"/>
  <c r="AS435" i="16" s="1"/>
  <c r="AU435" i="16" s="1"/>
  <c r="AQ435" i="16" s="1"/>
  <c r="AL435" i="16"/>
  <c r="AM435" i="16"/>
  <c r="AM131" i="16"/>
  <c r="AL131" i="16"/>
  <c r="AO131" i="16"/>
  <c r="AS131" i="16" s="1"/>
  <c r="AU131" i="16" s="1"/>
  <c r="AR131" i="16" s="1"/>
  <c r="AM198" i="16"/>
  <c r="AL198" i="16"/>
  <c r="AO198" i="16"/>
  <c r="AS198" i="16" s="1"/>
  <c r="AU198" i="16" s="1"/>
  <c r="AQ198" i="16" s="1"/>
  <c r="AL33" i="16"/>
  <c r="AM33" i="16"/>
  <c r="AO33" i="16"/>
  <c r="AS33" i="16" s="1"/>
  <c r="AU33" i="16" s="1"/>
  <c r="AQ33" i="16" s="1"/>
  <c r="AO210" i="16"/>
  <c r="AS210" i="16" s="1"/>
  <c r="AU210" i="16" s="1"/>
  <c r="AR210" i="16" s="1"/>
  <c r="AM210" i="16"/>
  <c r="AL210" i="16"/>
  <c r="AM279" i="16"/>
  <c r="AO279" i="16"/>
  <c r="AS279" i="16" s="1"/>
  <c r="AU279" i="16" s="1"/>
  <c r="AL279" i="16"/>
  <c r="AM323" i="16"/>
  <c r="AL323" i="16"/>
  <c r="AO323" i="16"/>
  <c r="AS323" i="16" s="1"/>
  <c r="AU323" i="16" s="1"/>
  <c r="AR323" i="16" s="1"/>
  <c r="AO71" i="16"/>
  <c r="AS71" i="16" s="1"/>
  <c r="AU71" i="16" s="1"/>
  <c r="AR71" i="16" s="1"/>
  <c r="AM71" i="16"/>
  <c r="AL71" i="16"/>
  <c r="AO511" i="16"/>
  <c r="AS511" i="16" s="1"/>
  <c r="AU511" i="16" s="1"/>
  <c r="AR511" i="16" s="1"/>
  <c r="AM511" i="16"/>
  <c r="AL511" i="16"/>
  <c r="AM402" i="16"/>
  <c r="AO402" i="16"/>
  <c r="AS402" i="16" s="1"/>
  <c r="AU402" i="16" s="1"/>
  <c r="AR402" i="16" s="1"/>
  <c r="AL402" i="16"/>
  <c r="AO9" i="16"/>
  <c r="AS9" i="16" s="1"/>
  <c r="AU9" i="16" s="1"/>
  <c r="AL9" i="16"/>
  <c r="AM9" i="16"/>
  <c r="AM122" i="16"/>
  <c r="AO122" i="16"/>
  <c r="AS122" i="16" s="1"/>
  <c r="AU122" i="16" s="1"/>
  <c r="AQ122" i="16" s="1"/>
  <c r="AL122" i="16"/>
  <c r="AM20" i="16"/>
  <c r="AL20" i="16"/>
  <c r="AO20" i="16"/>
  <c r="AS20" i="16" s="1"/>
  <c r="AU20" i="16" s="1"/>
  <c r="AR20" i="16" s="1"/>
  <c r="AO58" i="16"/>
  <c r="AS58" i="16" s="1"/>
  <c r="AU58" i="16" s="1"/>
  <c r="AR58" i="16" s="1"/>
  <c r="AM58" i="16"/>
  <c r="AL58" i="16"/>
  <c r="AL376" i="16"/>
  <c r="AO376" i="16"/>
  <c r="AS376" i="16" s="1"/>
  <c r="AU376" i="16" s="1"/>
  <c r="AQ376" i="16" s="1"/>
  <c r="AM376" i="16"/>
  <c r="AO423" i="16"/>
  <c r="AS423" i="16" s="1"/>
  <c r="AU423" i="16" s="1"/>
  <c r="AM423" i="16"/>
  <c r="AL423" i="16"/>
  <c r="AL372" i="16"/>
  <c r="AM372" i="16"/>
  <c r="AO372" i="16"/>
  <c r="AS372" i="16" s="1"/>
  <c r="AU372" i="16" s="1"/>
  <c r="AR372" i="16" s="1"/>
  <c r="AM382" i="16"/>
  <c r="AO382" i="16"/>
  <c r="AS382" i="16" s="1"/>
  <c r="AU382" i="16" s="1"/>
  <c r="AR382" i="16" s="1"/>
  <c r="AL382" i="16"/>
  <c r="AO40" i="16"/>
  <c r="AS40" i="16" s="1"/>
  <c r="AU40" i="16" s="1"/>
  <c r="AM40" i="16"/>
  <c r="AL40" i="16"/>
  <c r="AM294" i="16"/>
  <c r="AO294" i="16"/>
  <c r="AS294" i="16" s="1"/>
  <c r="AU294" i="16" s="1"/>
  <c r="AQ294" i="16" s="1"/>
  <c r="AL294" i="16"/>
  <c r="AO351" i="16"/>
  <c r="AS351" i="16" s="1"/>
  <c r="AU351" i="16" s="1"/>
  <c r="AM351" i="16"/>
  <c r="AL351" i="16"/>
  <c r="AM472" i="16"/>
  <c r="AL472" i="16"/>
  <c r="AO472" i="16"/>
  <c r="AS472" i="16" s="1"/>
  <c r="AU472" i="16" s="1"/>
  <c r="AR472" i="16" s="1"/>
  <c r="AL91" i="16"/>
  <c r="AO91" i="16"/>
  <c r="AS91" i="16" s="1"/>
  <c r="AU91" i="16" s="1"/>
  <c r="AQ91" i="16" s="1"/>
  <c r="AM91" i="16"/>
  <c r="AL180" i="16"/>
  <c r="AM180" i="16"/>
  <c r="AO180" i="16"/>
  <c r="AS180" i="16" s="1"/>
  <c r="AU180" i="16" s="1"/>
  <c r="AM319" i="16"/>
  <c r="AO319" i="16"/>
  <c r="AS319" i="16" s="1"/>
  <c r="AU319" i="16" s="1"/>
  <c r="AR319" i="16" s="1"/>
  <c r="AL319" i="16"/>
  <c r="AO389" i="16"/>
  <c r="AS389" i="16" s="1"/>
  <c r="AU389" i="16" s="1"/>
  <c r="AL389" i="16"/>
  <c r="AM389" i="16"/>
  <c r="AM504" i="16"/>
  <c r="AO504" i="16"/>
  <c r="AS504" i="16" s="1"/>
  <c r="AU504" i="16" s="1"/>
  <c r="AQ504" i="16" s="1"/>
  <c r="AL504" i="16"/>
  <c r="AO298" i="16"/>
  <c r="AS298" i="16" s="1"/>
  <c r="AU298" i="16" s="1"/>
  <c r="AL298" i="16"/>
  <c r="AM298" i="16"/>
  <c r="AO359" i="16"/>
  <c r="AS359" i="16" s="1"/>
  <c r="AU359" i="16" s="1"/>
  <c r="AR359" i="16" s="1"/>
  <c r="AM359" i="16"/>
  <c r="AL359" i="16"/>
  <c r="AO123" i="16"/>
  <c r="AS123" i="16" s="1"/>
  <c r="AU123" i="16" s="1"/>
  <c r="AQ123" i="16" s="1"/>
  <c r="AM123" i="16"/>
  <c r="AL123" i="16"/>
  <c r="AM383" i="16"/>
  <c r="AO383" i="16"/>
  <c r="AS383" i="16" s="1"/>
  <c r="AU383" i="16" s="1"/>
  <c r="AQ383" i="16" s="1"/>
  <c r="AL383" i="16"/>
  <c r="AO30" i="16"/>
  <c r="AS30" i="16" s="1"/>
  <c r="AU30" i="16" s="1"/>
  <c r="AR30" i="16" s="1"/>
  <c r="AM30" i="16"/>
  <c r="AL30" i="16"/>
  <c r="AO448" i="16"/>
  <c r="AS448" i="16" s="1"/>
  <c r="AU448" i="16" s="1"/>
  <c r="AQ448" i="16" s="1"/>
  <c r="AM448" i="16"/>
  <c r="AL448" i="16"/>
  <c r="AM169" i="16"/>
  <c r="AL169" i="16"/>
  <c r="AO169" i="16"/>
  <c r="AS169" i="16" s="1"/>
  <c r="AU169" i="16" s="1"/>
  <c r="AQ169" i="16" s="1"/>
  <c r="AO159" i="16"/>
  <c r="AS159" i="16" s="1"/>
  <c r="AU159" i="16" s="1"/>
  <c r="AR159" i="16" s="1"/>
  <c r="AM159" i="16"/>
  <c r="AL159" i="16"/>
  <c r="AO46" i="16"/>
  <c r="AS46" i="16" s="1"/>
  <c r="AU46" i="16" s="1"/>
  <c r="AL46" i="16"/>
  <c r="AM46" i="16"/>
  <c r="AL476" i="16"/>
  <c r="AO476" i="16"/>
  <c r="AS476" i="16" s="1"/>
  <c r="AU476" i="16" s="1"/>
  <c r="AR476" i="16" s="1"/>
  <c r="AM476" i="16"/>
  <c r="AO413" i="16"/>
  <c r="AS413" i="16" s="1"/>
  <c r="AU413" i="16" s="1"/>
  <c r="AR413" i="16" s="1"/>
  <c r="AL413" i="16"/>
  <c r="AM413" i="16"/>
  <c r="AL456" i="16"/>
  <c r="AM456" i="16"/>
  <c r="AO456" i="16"/>
  <c r="AS456" i="16" s="1"/>
  <c r="AU456" i="16" s="1"/>
  <c r="AM309" i="16"/>
  <c r="AO309" i="16"/>
  <c r="AS309" i="16" s="1"/>
  <c r="AU309" i="16" s="1"/>
  <c r="AR309" i="16" s="1"/>
  <c r="AL309" i="16"/>
  <c r="AO2" i="16"/>
  <c r="AS2" i="16" s="1"/>
  <c r="AU2" i="16" s="1"/>
  <c r="AR2" i="16" s="1"/>
  <c r="AL2" i="16"/>
  <c r="AM2" i="16"/>
  <c r="AO224" i="16"/>
  <c r="AS224" i="16" s="1"/>
  <c r="AU224" i="16" s="1"/>
  <c r="AM224" i="16"/>
  <c r="AL224" i="16"/>
  <c r="AO95" i="16"/>
  <c r="AS95" i="16" s="1"/>
  <c r="AU95" i="16" s="1"/>
  <c r="AQ95" i="16" s="1"/>
  <c r="AM95" i="16"/>
  <c r="AL95" i="16"/>
  <c r="AO211" i="16"/>
  <c r="AS211" i="16" s="1"/>
  <c r="AU211" i="16" s="1"/>
  <c r="AM211" i="16"/>
  <c r="AL211" i="16"/>
  <c r="AL129" i="16"/>
  <c r="AM129" i="16"/>
  <c r="AO129" i="16"/>
  <c r="AS129" i="16" s="1"/>
  <c r="AU129" i="16" s="1"/>
  <c r="AR129" i="16" s="1"/>
  <c r="AO515" i="16"/>
  <c r="AS515" i="16" s="1"/>
  <c r="AU515" i="16" s="1"/>
  <c r="AQ515" i="16" s="1"/>
  <c r="AM515" i="16"/>
  <c r="AL515" i="16"/>
  <c r="AM167" i="16"/>
  <c r="AO167" i="16"/>
  <c r="AS167" i="16" s="1"/>
  <c r="AU167" i="16" s="1"/>
  <c r="AL167" i="16"/>
  <c r="AO406" i="16"/>
  <c r="AS406" i="16" s="1"/>
  <c r="AU406" i="16" s="1"/>
  <c r="AQ406" i="16" s="1"/>
  <c r="AM406" i="16"/>
  <c r="AL406" i="16"/>
  <c r="AL110" i="16"/>
  <c r="AM110" i="16"/>
  <c r="AO110" i="16"/>
  <c r="AS110" i="16" s="1"/>
  <c r="AU110" i="16" s="1"/>
  <c r="AR110" i="16" s="1"/>
  <c r="AM344" i="16"/>
  <c r="AL344" i="16"/>
  <c r="AO344" i="16"/>
  <c r="AS344" i="16" s="1"/>
  <c r="AU344" i="16" s="1"/>
  <c r="AR344" i="16" s="1"/>
  <c r="AL244" i="16"/>
  <c r="AM244" i="16"/>
  <c r="AO244" i="16"/>
  <c r="AS244" i="16" s="1"/>
  <c r="AU244" i="16" s="1"/>
  <c r="AQ244" i="16" s="1"/>
  <c r="AL329" i="16"/>
  <c r="AM329" i="16"/>
  <c r="AO329" i="16"/>
  <c r="AS329" i="16" s="1"/>
  <c r="AU329" i="16" s="1"/>
  <c r="AQ329" i="16" s="1"/>
  <c r="AL155" i="16"/>
  <c r="AM155" i="16"/>
  <c r="AO155" i="16"/>
  <c r="AS155" i="16" s="1"/>
  <c r="AU155" i="16" s="1"/>
  <c r="AR155" i="16" s="1"/>
  <c r="AL498" i="16"/>
  <c r="AO498" i="16"/>
  <c r="AS498" i="16" s="1"/>
  <c r="AU498" i="16" s="1"/>
  <c r="AR498" i="16" s="1"/>
  <c r="AM498" i="16"/>
  <c r="AO165" i="16"/>
  <c r="AS165" i="16" s="1"/>
  <c r="AU165" i="16" s="1"/>
  <c r="AQ165" i="16" s="1"/>
  <c r="AL165" i="16"/>
  <c r="AM165" i="16"/>
  <c r="AO259" i="16"/>
  <c r="AS259" i="16" s="1"/>
  <c r="AU259" i="16" s="1"/>
  <c r="AR259" i="16" s="1"/>
  <c r="AM259" i="16"/>
  <c r="AL259" i="16"/>
  <c r="AM119" i="16"/>
  <c r="AO119" i="16"/>
  <c r="AS119" i="16" s="1"/>
  <c r="AU119" i="16" s="1"/>
  <c r="AQ119" i="16" s="1"/>
  <c r="AL119" i="16"/>
  <c r="AO379" i="16"/>
  <c r="AS379" i="16" s="1"/>
  <c r="AU379" i="16" s="1"/>
  <c r="AQ379" i="16" s="1"/>
  <c r="AM379" i="16"/>
  <c r="AL379" i="16"/>
  <c r="AO486" i="16"/>
  <c r="AS486" i="16" s="1"/>
  <c r="AU486" i="16" s="1"/>
  <c r="AM486" i="16"/>
  <c r="AL486" i="16"/>
  <c r="AO250" i="16"/>
  <c r="AS250" i="16" s="1"/>
  <c r="AU250" i="16" s="1"/>
  <c r="AM250" i="16"/>
  <c r="AL250" i="16"/>
  <c r="AO103" i="16"/>
  <c r="AS103" i="16" s="1"/>
  <c r="AU103" i="16" s="1"/>
  <c r="AM103" i="16"/>
  <c r="AL103" i="16"/>
  <c r="AO35" i="16"/>
  <c r="AS35" i="16" s="1"/>
  <c r="AU35" i="16" s="1"/>
  <c r="AM35" i="16"/>
  <c r="AL35" i="16"/>
  <c r="AM192" i="16"/>
  <c r="AL192" i="16"/>
  <c r="AO192" i="16"/>
  <c r="AS192" i="16" s="1"/>
  <c r="AU192" i="16" s="1"/>
  <c r="AR192" i="16" s="1"/>
  <c r="AL401" i="16"/>
  <c r="AM401" i="16"/>
  <c r="AO401" i="16"/>
  <c r="AS401" i="16" s="1"/>
  <c r="AU401" i="16" s="1"/>
  <c r="AR401" i="16" s="1"/>
  <c r="AO443" i="16"/>
  <c r="AS443" i="16" s="1"/>
  <c r="AU443" i="16" s="1"/>
  <c r="AR443" i="16" s="1"/>
  <c r="AL443" i="16"/>
  <c r="AM443" i="16"/>
  <c r="AO55" i="16"/>
  <c r="AS55" i="16" s="1"/>
  <c r="AU55" i="16" s="1"/>
  <c r="AM55" i="16"/>
  <c r="AL55" i="16"/>
  <c r="AO21" i="16"/>
  <c r="AS21" i="16" s="1"/>
  <c r="AU21" i="16" s="1"/>
  <c r="AL21" i="16"/>
  <c r="AM21" i="16"/>
  <c r="AL48" i="16"/>
  <c r="AM48" i="16"/>
  <c r="AO48" i="16"/>
  <c r="AS48" i="16" s="1"/>
  <c r="AU48" i="16" s="1"/>
  <c r="AL438" i="16"/>
  <c r="AO438" i="16"/>
  <c r="AS438" i="16" s="1"/>
  <c r="AU438" i="16" s="1"/>
  <c r="AQ438" i="16" s="1"/>
  <c r="AM438" i="16"/>
  <c r="AO478" i="16"/>
  <c r="AS478" i="16" s="1"/>
  <c r="AU478" i="16" s="1"/>
  <c r="AM478" i="16"/>
  <c r="AL478" i="16"/>
  <c r="AL468" i="16"/>
  <c r="AO468" i="16"/>
  <c r="AS468" i="16" s="1"/>
  <c r="AU468" i="16" s="1"/>
  <c r="AR468" i="16" s="1"/>
  <c r="AM468" i="16"/>
  <c r="AO503" i="16"/>
  <c r="AS503" i="16" s="1"/>
  <c r="AU503" i="16" s="1"/>
  <c r="AR503" i="16" s="1"/>
  <c r="AM503" i="16"/>
  <c r="AL503" i="16"/>
  <c r="AM27" i="16"/>
  <c r="AO27" i="16"/>
  <c r="AS27" i="16" s="1"/>
  <c r="AU27" i="16" s="1"/>
  <c r="AQ27" i="16" s="1"/>
  <c r="AL27" i="16"/>
  <c r="AM337" i="16"/>
  <c r="AO337" i="16"/>
  <c r="AS337" i="16" s="1"/>
  <c r="AU337" i="16" s="1"/>
  <c r="AQ337" i="16" s="1"/>
  <c r="AL337" i="16"/>
  <c r="AO112" i="16"/>
  <c r="AS112" i="16" s="1"/>
  <c r="AU112" i="16" s="1"/>
  <c r="AR112" i="16" s="1"/>
  <c r="AL112" i="16"/>
  <c r="AM112" i="16"/>
  <c r="AL242" i="16"/>
  <c r="AM242" i="16"/>
  <c r="AO242" i="16"/>
  <c r="AS242" i="16" s="1"/>
  <c r="AU242" i="16" s="1"/>
  <c r="AO365" i="16"/>
  <c r="AS365" i="16" s="1"/>
  <c r="AU365" i="16" s="1"/>
  <c r="AL365" i="16"/>
  <c r="AM365" i="16"/>
  <c r="AO51" i="16"/>
  <c r="AS51" i="16" s="1"/>
  <c r="AU51" i="16" s="1"/>
  <c r="AL51" i="16"/>
  <c r="AM51" i="16"/>
  <c r="AL208" i="16"/>
  <c r="AO208" i="16"/>
  <c r="AS208" i="16" s="1"/>
  <c r="AU208" i="16" s="1"/>
  <c r="AQ208" i="16" s="1"/>
  <c r="AM208" i="16"/>
  <c r="AO399" i="16"/>
  <c r="AS399" i="16" s="1"/>
  <c r="AU399" i="16" s="1"/>
  <c r="AQ399" i="16" s="1"/>
  <c r="AM399" i="16"/>
  <c r="AL399" i="16"/>
  <c r="AO338" i="16"/>
  <c r="AS338" i="16" s="1"/>
  <c r="AU338" i="16" s="1"/>
  <c r="AM338" i="16"/>
  <c r="AL338" i="16"/>
  <c r="AO467" i="16"/>
  <c r="AS467" i="16" s="1"/>
  <c r="AU467" i="16" s="1"/>
  <c r="AL467" i="16"/>
  <c r="AM467" i="16"/>
  <c r="AL345" i="16"/>
  <c r="AO345" i="16"/>
  <c r="AS345" i="16" s="1"/>
  <c r="AU345" i="16" s="1"/>
  <c r="AQ345" i="16" s="1"/>
  <c r="AM345" i="16"/>
  <c r="AO430" i="16"/>
  <c r="AS430" i="16" s="1"/>
  <c r="AU430" i="16" s="1"/>
  <c r="AL430" i="16"/>
  <c r="AM430" i="16"/>
  <c r="AM115" i="16"/>
  <c r="AO115" i="16"/>
  <c r="AS115" i="16" s="1"/>
  <c r="AU115" i="16" s="1"/>
  <c r="AL115" i="16"/>
  <c r="AO65" i="16"/>
  <c r="AS65" i="16" s="1"/>
  <c r="AU65" i="16" s="1"/>
  <c r="AR65" i="16" s="1"/>
  <c r="AL65" i="16"/>
  <c r="AM65" i="16"/>
  <c r="AM268" i="16"/>
  <c r="AL268" i="16"/>
  <c r="AO268" i="16"/>
  <c r="AS268" i="16" s="1"/>
  <c r="AU268" i="16" s="1"/>
  <c r="AR268" i="16" s="1"/>
  <c r="AO170" i="16"/>
  <c r="AS170" i="16" s="1"/>
  <c r="AU170" i="16" s="1"/>
  <c r="AR170" i="16" s="1"/>
  <c r="AL170" i="16"/>
  <c r="AM170" i="16"/>
  <c r="AO429" i="16"/>
  <c r="AS429" i="16" s="1"/>
  <c r="AU429" i="16" s="1"/>
  <c r="AQ429" i="16" s="1"/>
  <c r="AM429" i="16"/>
  <c r="AL429" i="16"/>
  <c r="AM460" i="16"/>
  <c r="AO460" i="16"/>
  <c r="AS460" i="16" s="1"/>
  <c r="AU460" i="16" s="1"/>
  <c r="AQ460" i="16" s="1"/>
  <c r="AL460" i="16"/>
  <c r="AO314" i="16"/>
  <c r="AS314" i="16" s="1"/>
  <c r="AU314" i="16" s="1"/>
  <c r="AR314" i="16" s="1"/>
  <c r="AL314" i="16"/>
  <c r="AM314" i="16"/>
  <c r="AL236" i="16"/>
  <c r="AM236" i="16"/>
  <c r="AO236" i="16"/>
  <c r="AS236" i="16" s="1"/>
  <c r="AU236" i="16" s="1"/>
  <c r="AQ236" i="16" s="1"/>
  <c r="AO283" i="16"/>
  <c r="AS283" i="16" s="1"/>
  <c r="AU283" i="16" s="1"/>
  <c r="AL283" i="16"/>
  <c r="AM283" i="16"/>
  <c r="AM378" i="16"/>
  <c r="AL378" i="16"/>
  <c r="AO378" i="16"/>
  <c r="AS378" i="16" s="1"/>
  <c r="AU378" i="16" s="1"/>
  <c r="AQ378" i="16" s="1"/>
  <c r="AL346" i="16"/>
  <c r="AO346" i="16"/>
  <c r="AS346" i="16" s="1"/>
  <c r="AU346" i="16" s="1"/>
  <c r="AR346" i="16" s="1"/>
  <c r="AM346" i="16"/>
  <c r="AO333" i="16"/>
  <c r="AS333" i="16" s="1"/>
  <c r="AU333" i="16" s="1"/>
  <c r="AQ333" i="16" s="1"/>
  <c r="AM333" i="16"/>
  <c r="AL333" i="16"/>
  <c r="AO514" i="16"/>
  <c r="AS514" i="16" s="1"/>
  <c r="AU514" i="16" s="1"/>
  <c r="AR514" i="16" s="1"/>
  <c r="AM514" i="16"/>
  <c r="AL514" i="16"/>
  <c r="AL404" i="16"/>
  <c r="AM404" i="16"/>
  <c r="AO404" i="16"/>
  <c r="AS404" i="16" s="1"/>
  <c r="AU404" i="16" s="1"/>
  <c r="AR404" i="16" s="1"/>
  <c r="AO287" i="16"/>
  <c r="AS287" i="16" s="1"/>
  <c r="AU287" i="16" s="1"/>
  <c r="AQ287" i="16" s="1"/>
  <c r="AM287" i="16"/>
  <c r="AL287" i="16"/>
  <c r="AO357" i="16"/>
  <c r="AS357" i="16" s="1"/>
  <c r="AU357" i="16" s="1"/>
  <c r="AR357" i="16" s="1"/>
  <c r="AL357" i="16"/>
  <c r="AM357" i="16"/>
  <c r="AM99" i="16"/>
  <c r="AL99" i="16"/>
  <c r="AO99" i="16"/>
  <c r="AS99" i="16" s="1"/>
  <c r="AU99" i="16" s="1"/>
  <c r="AR99" i="16" s="1"/>
  <c r="AO149" i="16"/>
  <c r="AS149" i="16" s="1"/>
  <c r="AU149" i="16" s="1"/>
  <c r="AM149" i="16"/>
  <c r="AL149" i="16"/>
  <c r="AO312" i="16"/>
  <c r="AS312" i="16" s="1"/>
  <c r="AU312" i="16" s="1"/>
  <c r="AR312" i="16" s="1"/>
  <c r="AM312" i="16"/>
  <c r="AL312" i="16"/>
  <c r="AM281" i="16"/>
  <c r="AL281" i="16"/>
  <c r="AO281" i="16"/>
  <c r="AS281" i="16" s="1"/>
  <c r="AU281" i="16" s="1"/>
  <c r="AR281" i="16" s="1"/>
  <c r="AL106" i="16"/>
  <c r="AO106" i="16"/>
  <c r="AS106" i="16" s="1"/>
  <c r="AU106" i="16" s="1"/>
  <c r="AR106" i="16" s="1"/>
  <c r="AM106" i="16"/>
  <c r="AM135" i="16"/>
  <c r="AO135" i="16"/>
  <c r="AS135" i="16" s="1"/>
  <c r="AU135" i="16" s="1"/>
  <c r="AQ135" i="16" s="1"/>
  <c r="AL135" i="16"/>
  <c r="AM107" i="16"/>
  <c r="AO107" i="16"/>
  <c r="AS107" i="16" s="1"/>
  <c r="AU107" i="16" s="1"/>
  <c r="AQ107" i="16" s="1"/>
  <c r="AL107" i="16"/>
  <c r="AL442" i="16"/>
  <c r="AO442" i="16"/>
  <c r="AS442" i="16" s="1"/>
  <c r="AU442" i="16" s="1"/>
  <c r="AR442" i="16" s="1"/>
  <c r="AM442" i="16"/>
  <c r="AM124" i="16"/>
  <c r="AL124" i="16"/>
  <c r="AO124" i="16"/>
  <c r="AS124" i="16" s="1"/>
  <c r="AU124" i="16" s="1"/>
  <c r="AQ124" i="16" s="1"/>
  <c r="AO88" i="16"/>
  <c r="AS88" i="16" s="1"/>
  <c r="AU88" i="16" s="1"/>
  <c r="AM88" i="16"/>
  <c r="AL88" i="16"/>
  <c r="AL363" i="16"/>
  <c r="AM363" i="16"/>
  <c r="AO363" i="16"/>
  <c r="AS363" i="16" s="1"/>
  <c r="AU363" i="16" s="1"/>
  <c r="AQ363" i="16" s="1"/>
  <c r="AM245" i="16"/>
  <c r="AL245" i="16"/>
  <c r="AO245" i="16"/>
  <c r="AS245" i="16" s="1"/>
  <c r="AU245" i="16" s="1"/>
  <c r="AR245" i="16" s="1"/>
  <c r="AO161" i="16"/>
  <c r="AS161" i="16" s="1"/>
  <c r="AU161" i="16" s="1"/>
  <c r="AQ161" i="16" s="1"/>
  <c r="AL161" i="16"/>
  <c r="AM161" i="16"/>
  <c r="AM108" i="16"/>
  <c r="AO108" i="16"/>
  <c r="AS108" i="16" s="1"/>
  <c r="AU108" i="16" s="1"/>
  <c r="AR108" i="16" s="1"/>
  <c r="AL108" i="16"/>
  <c r="AL184" i="16"/>
  <c r="AO184" i="16"/>
  <c r="AS184" i="16" s="1"/>
  <c r="AU184" i="16" s="1"/>
  <c r="AQ184" i="16" s="1"/>
  <c r="AM184" i="16"/>
  <c r="AM358" i="16"/>
  <c r="AO358" i="16"/>
  <c r="AS358" i="16" s="1"/>
  <c r="AU358" i="16" s="1"/>
  <c r="AR358" i="16" s="1"/>
  <c r="AL358" i="16"/>
  <c r="AM4" i="16"/>
  <c r="AO4" i="16"/>
  <c r="AS4" i="16" s="1"/>
  <c r="AU4" i="16" s="1"/>
  <c r="AL4" i="16"/>
  <c r="AO485" i="16"/>
  <c r="AS485" i="16" s="1"/>
  <c r="AU485" i="16" s="1"/>
  <c r="AQ485" i="16" s="1"/>
  <c r="AM485" i="16"/>
  <c r="AL485" i="16"/>
  <c r="AO331" i="16"/>
  <c r="AS331" i="16" s="1"/>
  <c r="AU331" i="16" s="1"/>
  <c r="AQ331" i="16" s="1"/>
  <c r="AM331" i="16"/>
  <c r="AL331" i="16"/>
  <c r="AO39" i="16"/>
  <c r="AS39" i="16" s="1"/>
  <c r="AU39" i="16" s="1"/>
  <c r="AM39" i="16"/>
  <c r="AL39" i="16"/>
  <c r="AL11" i="16"/>
  <c r="AO11" i="16"/>
  <c r="AS11" i="16" s="1"/>
  <c r="AU11" i="16" s="1"/>
  <c r="AQ11" i="16" s="1"/>
  <c r="AM11" i="16"/>
  <c r="AL426" i="16"/>
  <c r="AO426" i="16"/>
  <c r="AS426" i="16" s="1"/>
  <c r="AU426" i="16" s="1"/>
  <c r="AR426" i="16" s="1"/>
  <c r="AM426" i="16"/>
  <c r="AL100" i="16"/>
  <c r="AO100" i="16"/>
  <c r="AS100" i="16" s="1"/>
  <c r="AU100" i="16" s="1"/>
  <c r="AR100" i="16" s="1"/>
  <c r="AM100" i="16"/>
  <c r="AL400" i="16"/>
  <c r="AO400" i="16"/>
  <c r="AS400" i="16" s="1"/>
  <c r="AU400" i="16" s="1"/>
  <c r="AR400" i="16" s="1"/>
  <c r="AM400" i="16"/>
  <c r="AL284" i="16"/>
  <c r="AO284" i="16"/>
  <c r="AS284" i="16" s="1"/>
  <c r="AU284" i="16" s="1"/>
  <c r="AR284" i="16" s="1"/>
  <c r="AM284" i="16"/>
  <c r="AO522" i="16"/>
  <c r="AS522" i="16" s="1"/>
  <c r="AU522" i="16" s="1"/>
  <c r="AR522" i="16" s="1"/>
  <c r="AM522" i="16"/>
  <c r="AL522" i="16"/>
  <c r="AO56" i="16"/>
  <c r="AS56" i="16" s="1"/>
  <c r="AU56" i="16" s="1"/>
  <c r="AR56" i="16" s="1"/>
  <c r="AL56" i="16"/>
  <c r="AM56" i="16"/>
  <c r="AL290" i="16"/>
  <c r="AM290" i="16"/>
  <c r="AO290" i="16"/>
  <c r="AS290" i="16" s="1"/>
  <c r="AU290" i="16" s="1"/>
  <c r="AR290" i="16" s="1"/>
  <c r="AO96" i="16"/>
  <c r="AS96" i="16" s="1"/>
  <c r="AU96" i="16" s="1"/>
  <c r="AQ96" i="16" s="1"/>
  <c r="AM96" i="16"/>
  <c r="AL96" i="16"/>
  <c r="AO239" i="16"/>
  <c r="AS239" i="16" s="1"/>
  <c r="AU239" i="16" s="1"/>
  <c r="AQ239" i="16" s="1"/>
  <c r="AL239" i="16"/>
  <c r="AM239" i="16"/>
  <c r="AO422" i="16"/>
  <c r="AS422" i="16" s="1"/>
  <c r="AU422" i="16" s="1"/>
  <c r="AM422" i="16"/>
  <c r="AL422" i="16"/>
  <c r="AO78" i="16"/>
  <c r="AS78" i="16" s="1"/>
  <c r="AU78" i="16" s="1"/>
  <c r="AQ78" i="16" s="1"/>
  <c r="AL78" i="16"/>
  <c r="AM78" i="16"/>
  <c r="AO3" i="14"/>
  <c r="AQ3" i="14"/>
  <c r="AU3" i="14" s="1"/>
  <c r="AW3" i="14" s="1"/>
  <c r="AT3" i="14" s="1"/>
  <c r="AN3" i="14"/>
  <c r="L3" i="14"/>
  <c r="N3" i="14"/>
  <c r="R3" i="14" s="1"/>
  <c r="S3" i="14" s="1"/>
  <c r="E3" i="14" s="1"/>
  <c r="L717" i="14"/>
  <c r="L727" i="14"/>
  <c r="L757" i="14"/>
  <c r="K765" i="14"/>
  <c r="L764" i="14"/>
  <c r="L731" i="14"/>
  <c r="K756" i="14"/>
  <c r="K718" i="14"/>
  <c r="L710" i="14"/>
  <c r="L739" i="14"/>
  <c r="L735" i="14"/>
  <c r="L698" i="14"/>
  <c r="K748" i="14"/>
  <c r="L748" i="14"/>
  <c r="L740" i="14"/>
  <c r="L706" i="14"/>
  <c r="K706" i="14"/>
  <c r="K744" i="14"/>
  <c r="L744" i="14"/>
  <c r="L697" i="14"/>
  <c r="K697" i="14"/>
  <c r="K702" i="14"/>
  <c r="L700" i="14"/>
  <c r="N720" i="14"/>
  <c r="R720" i="14" s="1"/>
  <c r="S720" i="14" s="1"/>
  <c r="E720" i="14" s="1"/>
  <c r="K720" i="14"/>
  <c r="L720" i="14"/>
  <c r="N725" i="14"/>
  <c r="R725" i="14" s="1"/>
  <c r="S725" i="14" s="1"/>
  <c r="K725" i="14"/>
  <c r="L725" i="14"/>
  <c r="N709" i="14"/>
  <c r="R709" i="14" s="1"/>
  <c r="S709" i="14" s="1"/>
  <c r="L709" i="14"/>
  <c r="K709" i="14"/>
  <c r="N726" i="14"/>
  <c r="R726" i="14" s="1"/>
  <c r="S726" i="14" s="1"/>
  <c r="E726" i="14" s="1"/>
  <c r="L726" i="14"/>
  <c r="K726" i="14"/>
  <c r="N705" i="14"/>
  <c r="R705" i="14" s="1"/>
  <c r="S705" i="14" s="1"/>
  <c r="E705" i="14" s="1"/>
  <c r="L705" i="14"/>
  <c r="K705" i="14"/>
  <c r="N729" i="14"/>
  <c r="R729" i="14" s="1"/>
  <c r="S729" i="14" s="1"/>
  <c r="E729" i="14" s="1"/>
  <c r="L729" i="14"/>
  <c r="K729" i="14"/>
  <c r="L759" i="14"/>
  <c r="N759" i="14"/>
  <c r="R759" i="14" s="1"/>
  <c r="S759" i="14" s="1"/>
  <c r="E759" i="14" s="1"/>
  <c r="K759" i="14"/>
  <c r="K715" i="14"/>
  <c r="N715" i="14"/>
  <c r="R715" i="14" s="1"/>
  <c r="S715" i="14" s="1"/>
  <c r="E715" i="14" s="1"/>
  <c r="L715" i="14"/>
  <c r="N708" i="14"/>
  <c r="R708" i="14" s="1"/>
  <c r="S708" i="14" s="1"/>
  <c r="E708" i="14" s="1"/>
  <c r="N707" i="14"/>
  <c r="R707" i="14" s="1"/>
  <c r="S707" i="14" s="1"/>
  <c r="E707" i="14" s="1"/>
  <c r="K758" i="14"/>
  <c r="N762" i="14"/>
  <c r="R762" i="14" s="1"/>
  <c r="S762" i="14" s="1"/>
  <c r="K762" i="14"/>
  <c r="N753" i="14"/>
  <c r="R753" i="14" s="1"/>
  <c r="S753" i="14" s="1"/>
  <c r="E753" i="14" s="1"/>
  <c r="L753" i="14"/>
  <c r="N739" i="14"/>
  <c r="R739" i="14" s="1"/>
  <c r="S739" i="14" s="1"/>
  <c r="E739" i="14" s="1"/>
  <c r="K714" i="14"/>
  <c r="N714" i="14"/>
  <c r="R714" i="14" s="1"/>
  <c r="S714" i="14" s="1"/>
  <c r="N735" i="14"/>
  <c r="R735" i="14" s="1"/>
  <c r="S735" i="14" s="1"/>
  <c r="E735" i="14" s="1"/>
  <c r="N732" i="14"/>
  <c r="R732" i="14" s="1"/>
  <c r="S732" i="14" s="1"/>
  <c r="K732" i="14"/>
  <c r="N752" i="14"/>
  <c r="R752" i="14" s="1"/>
  <c r="S752" i="14" s="1"/>
  <c r="E752" i="14" s="1"/>
  <c r="L752" i="14"/>
  <c r="K752" i="14"/>
  <c r="N701" i="14"/>
  <c r="R701" i="14" s="1"/>
  <c r="S701" i="14" s="1"/>
  <c r="E701" i="14" s="1"/>
  <c r="L701" i="14"/>
  <c r="K701" i="14"/>
  <c r="N721" i="14"/>
  <c r="R721" i="14" s="1"/>
  <c r="S721" i="14" s="1"/>
  <c r="E721" i="14" s="1"/>
  <c r="L712" i="14"/>
  <c r="N712" i="14"/>
  <c r="R712" i="14" s="1"/>
  <c r="S712" i="14" s="1"/>
  <c r="E712" i="14" s="1"/>
  <c r="L754" i="14"/>
  <c r="N754" i="14"/>
  <c r="R754" i="14" s="1"/>
  <c r="S754" i="14" s="1"/>
  <c r="N728" i="14"/>
  <c r="R728" i="14" s="1"/>
  <c r="S728" i="14" s="1"/>
  <c r="E728" i="14" s="1"/>
  <c r="N758" i="14"/>
  <c r="R758" i="14" s="1"/>
  <c r="S758" i="14" s="1"/>
  <c r="E758" i="14" s="1"/>
  <c r="N737" i="14"/>
  <c r="R737" i="14" s="1"/>
  <c r="S737" i="14" s="1"/>
  <c r="E737" i="14" s="1"/>
  <c r="L737" i="14"/>
  <c r="N742" i="14"/>
  <c r="R742" i="14" s="1"/>
  <c r="S742" i="14" s="1"/>
  <c r="E742" i="14" s="1"/>
  <c r="L742" i="14"/>
  <c r="L761" i="14"/>
  <c r="N761" i="14"/>
  <c r="R761" i="14" s="1"/>
  <c r="S761" i="14" s="1"/>
  <c r="E761" i="14" s="1"/>
  <c r="K761" i="14"/>
  <c r="L721" i="14"/>
  <c r="N744" i="14"/>
  <c r="R744" i="14" s="1"/>
  <c r="S744" i="14" s="1"/>
  <c r="E744" i="14" s="1"/>
  <c r="L728" i="14"/>
  <c r="K719" i="14"/>
  <c r="N719" i="14"/>
  <c r="R719" i="14" s="1"/>
  <c r="S719" i="14" s="1"/>
  <c r="E719" i="14" s="1"/>
  <c r="L738" i="14"/>
  <c r="N738" i="14"/>
  <c r="R738" i="14" s="1"/>
  <c r="S738" i="14" s="1"/>
  <c r="K738" i="14"/>
  <c r="K716" i="14"/>
  <c r="N716" i="14"/>
  <c r="R716" i="14" s="1"/>
  <c r="S716" i="14" s="1"/>
  <c r="L716" i="14"/>
  <c r="N704" i="14"/>
  <c r="R704" i="14" s="1"/>
  <c r="S704" i="14" s="1"/>
  <c r="Q704" i="14" s="1"/>
  <c r="L704" i="14"/>
  <c r="K704" i="14"/>
  <c r="N702" i="14"/>
  <c r="R702" i="14" s="1"/>
  <c r="S702" i="14" s="1"/>
  <c r="L708" i="14"/>
  <c r="L746" i="14"/>
  <c r="N757" i="14"/>
  <c r="R757" i="14" s="1"/>
  <c r="S757" i="14" s="1"/>
  <c r="E757" i="14" s="1"/>
  <c r="N743" i="14"/>
  <c r="R743" i="14" s="1"/>
  <c r="S743" i="14" s="1"/>
  <c r="E743" i="14" s="1"/>
  <c r="K743" i="14"/>
  <c r="L743" i="14"/>
  <c r="K708" i="14"/>
  <c r="N718" i="14"/>
  <c r="R718" i="14" s="1"/>
  <c r="S718" i="14" s="1"/>
  <c r="N706" i="14"/>
  <c r="R706" i="14" s="1"/>
  <c r="S706" i="14" s="1"/>
  <c r="Q706" i="14" s="1"/>
  <c r="L768" i="14"/>
  <c r="N768" i="14"/>
  <c r="R768" i="14" s="1"/>
  <c r="S768" i="14" s="1"/>
  <c r="K768" i="14"/>
  <c r="N746" i="14"/>
  <c r="R746" i="14" s="1"/>
  <c r="S746" i="14" s="1"/>
  <c r="E746" i="14" s="1"/>
  <c r="L766" i="14"/>
  <c r="N766" i="14"/>
  <c r="R766" i="14" s="1"/>
  <c r="S766" i="14" s="1"/>
  <c r="P766" i="14" s="1"/>
  <c r="L699" i="14"/>
  <c r="N699" i="14"/>
  <c r="R699" i="14" s="1"/>
  <c r="S699" i="14" s="1"/>
  <c r="E699" i="14" s="1"/>
  <c r="K699" i="14"/>
  <c r="L711" i="14"/>
  <c r="N711" i="14"/>
  <c r="R711" i="14" s="1"/>
  <c r="S711" i="14" s="1"/>
  <c r="Q711" i="14" s="1"/>
  <c r="N740" i="14"/>
  <c r="R740" i="14" s="1"/>
  <c r="S740" i="14" s="1"/>
  <c r="P740" i="14" s="1"/>
  <c r="K712" i="14"/>
  <c r="K754" i="14"/>
  <c r="K707" i="14"/>
  <c r="N703" i="14"/>
  <c r="R703" i="14" s="1"/>
  <c r="S703" i="14" s="1"/>
  <c r="K703" i="14"/>
  <c r="N713" i="14"/>
  <c r="R713" i="14" s="1"/>
  <c r="S713" i="14" s="1"/>
  <c r="E713" i="14" s="1"/>
  <c r="K713" i="14"/>
  <c r="L713" i="14"/>
  <c r="N741" i="14"/>
  <c r="R741" i="14" s="1"/>
  <c r="S741" i="14" s="1"/>
  <c r="E741" i="14" s="1"/>
  <c r="K730" i="14"/>
  <c r="N749" i="14"/>
  <c r="R749" i="14" s="1"/>
  <c r="S749" i="14" s="1"/>
  <c r="E749" i="14" s="1"/>
  <c r="N760" i="14"/>
  <c r="R760" i="14" s="1"/>
  <c r="S760" i="14" s="1"/>
  <c r="P760" i="14" s="1"/>
  <c r="K751" i="14"/>
  <c r="N751" i="14"/>
  <c r="R751" i="14" s="1"/>
  <c r="S751" i="14" s="1"/>
  <c r="E751" i="14" s="1"/>
  <c r="N698" i="14"/>
  <c r="R698" i="14" s="1"/>
  <c r="S698" i="14" s="1"/>
  <c r="N717" i="14"/>
  <c r="R717" i="14" s="1"/>
  <c r="S717" i="14" s="1"/>
  <c r="E717" i="14" s="1"/>
  <c r="L755" i="14"/>
  <c r="L751" i="14"/>
  <c r="K750" i="14"/>
  <c r="N767" i="14"/>
  <c r="R767" i="14" s="1"/>
  <c r="S767" i="14" s="1"/>
  <c r="Q767" i="14" s="1"/>
  <c r="N697" i="14"/>
  <c r="R697" i="14" s="1"/>
  <c r="S697" i="14" s="1"/>
  <c r="Q697" i="14" s="1"/>
  <c r="N710" i="14"/>
  <c r="R710" i="14" s="1"/>
  <c r="S710" i="14" s="1"/>
  <c r="N748" i="14"/>
  <c r="R748" i="14" s="1"/>
  <c r="S748" i="14" s="1"/>
  <c r="P748" i="14" s="1"/>
  <c r="N727" i="14"/>
  <c r="R727" i="14" s="1"/>
  <c r="S727" i="14" s="1"/>
  <c r="E727" i="14" s="1"/>
  <c r="N700" i="14"/>
  <c r="R700" i="14" s="1"/>
  <c r="S700" i="14" s="1"/>
  <c r="E700" i="14" s="1"/>
  <c r="K734" i="14"/>
  <c r="N734" i="14"/>
  <c r="R734" i="14" s="1"/>
  <c r="S734" i="14" s="1"/>
  <c r="Q734" i="14" s="1"/>
  <c r="N763" i="14"/>
  <c r="R763" i="14" s="1"/>
  <c r="S763" i="14" s="1"/>
  <c r="P763" i="14" s="1"/>
  <c r="N724" i="14"/>
  <c r="R724" i="14" s="1"/>
  <c r="S724" i="14" s="1"/>
  <c r="N745" i="14"/>
  <c r="R745" i="14" s="1"/>
  <c r="S745" i="14" s="1"/>
  <c r="Q745" i="14" s="1"/>
  <c r="N756" i="14"/>
  <c r="R756" i="14" s="1"/>
  <c r="S756" i="14" s="1"/>
  <c r="E756" i="14" s="1"/>
  <c r="L747" i="14"/>
  <c r="N733" i="14"/>
  <c r="R733" i="14" s="1"/>
  <c r="S733" i="14" s="1"/>
  <c r="E733" i="14" s="1"/>
  <c r="N755" i="14"/>
  <c r="R755" i="14" s="1"/>
  <c r="S755" i="14" s="1"/>
  <c r="E755" i="14" s="1"/>
  <c r="K760" i="14"/>
  <c r="L722" i="14"/>
  <c r="L723" i="14"/>
  <c r="N750" i="14"/>
  <c r="R750" i="14" s="1"/>
  <c r="S750" i="14" s="1"/>
  <c r="E750" i="14" s="1"/>
  <c r="K767" i="14"/>
  <c r="L741" i="14"/>
  <c r="N764" i="14"/>
  <c r="R764" i="14" s="1"/>
  <c r="S764" i="14" s="1"/>
  <c r="E764" i="14" s="1"/>
  <c r="L760" i="14"/>
  <c r="N730" i="14"/>
  <c r="R730" i="14" s="1"/>
  <c r="S730" i="14" s="1"/>
  <c r="N722" i="14"/>
  <c r="R722" i="14" s="1"/>
  <c r="S722" i="14" s="1"/>
  <c r="E722" i="14" s="1"/>
  <c r="N723" i="14"/>
  <c r="R723" i="14" s="1"/>
  <c r="S723" i="14" s="1"/>
  <c r="E723" i="14" s="1"/>
  <c r="N747" i="14"/>
  <c r="R747" i="14" s="1"/>
  <c r="S747" i="14" s="1"/>
  <c r="E747" i="14" s="1"/>
  <c r="K736" i="14"/>
  <c r="N736" i="14"/>
  <c r="R736" i="14" s="1"/>
  <c r="S736" i="14" s="1"/>
  <c r="K763" i="14"/>
  <c r="N765" i="14"/>
  <c r="R765" i="14" s="1"/>
  <c r="S765" i="14" s="1"/>
  <c r="L724" i="14"/>
  <c r="L745" i="14"/>
  <c r="K749" i="14"/>
  <c r="K733" i="14"/>
  <c r="N731" i="14"/>
  <c r="R731" i="14" s="1"/>
  <c r="S731" i="14" s="1"/>
  <c r="E731" i="14" s="1"/>
  <c r="K3" i="14"/>
  <c r="AQ503" i="16" l="1"/>
  <c r="AQ277" i="16"/>
  <c r="AR345" i="16"/>
  <c r="AQ421" i="16"/>
  <c r="AR380" i="16"/>
  <c r="AR258" i="16"/>
  <c r="AR114" i="16"/>
  <c r="AQ466" i="16"/>
  <c r="AQ408" i="16"/>
  <c r="AR183" i="16"/>
  <c r="AR294" i="16"/>
  <c r="AQ192" i="16"/>
  <c r="AQ5" i="16"/>
  <c r="AQ449" i="16"/>
  <c r="AQ346" i="16"/>
  <c r="AR255" i="16"/>
  <c r="AQ7" i="16"/>
  <c r="AR70" i="16"/>
  <c r="AR479" i="16"/>
  <c r="AR297" i="16"/>
  <c r="AQ392" i="16"/>
  <c r="AQ293" i="16"/>
  <c r="AS3" i="14"/>
  <c r="AQ65" i="16"/>
  <c r="AQ476" i="16"/>
  <c r="AR331" i="16"/>
  <c r="AR378" i="16"/>
  <c r="AR134" i="16"/>
  <c r="AR141" i="16"/>
  <c r="AR208" i="16"/>
  <c r="AR438" i="16"/>
  <c r="AR515" i="16"/>
  <c r="AQ71" i="16"/>
  <c r="AQ367" i="16"/>
  <c r="AQ137" i="16"/>
  <c r="AR61" i="16"/>
  <c r="AQ409" i="16"/>
  <c r="AQ493" i="16"/>
  <c r="AQ266" i="16"/>
  <c r="AQ319" i="16"/>
  <c r="AQ323" i="16"/>
  <c r="AR62" i="16"/>
  <c r="AQ62" i="16"/>
  <c r="AR107" i="16"/>
  <c r="AQ404" i="16"/>
  <c r="AQ413" i="16"/>
  <c r="AQ477" i="16"/>
  <c r="AR22" i="16"/>
  <c r="AR381" i="16"/>
  <c r="AQ197" i="16"/>
  <c r="AQ8" i="16"/>
  <c r="AR81" i="16"/>
  <c r="AR333" i="16"/>
  <c r="AR169" i="16"/>
  <c r="AQ437" i="16"/>
  <c r="AQ271" i="16"/>
  <c r="AR388" i="16"/>
  <c r="AR419" i="16"/>
  <c r="AR11" i="16"/>
  <c r="AR434" i="16"/>
  <c r="AR347" i="16"/>
  <c r="AQ299" i="16"/>
  <c r="AR64" i="16"/>
  <c r="AR233" i="16"/>
  <c r="AQ511" i="16"/>
  <c r="AR198" i="16"/>
  <c r="AQ339" i="16"/>
  <c r="AQ410" i="16"/>
  <c r="AR263" i="16"/>
  <c r="AQ177" i="16"/>
  <c r="AQ309" i="16"/>
  <c r="AQ436" i="16"/>
  <c r="AR247" i="16"/>
  <c r="AQ56" i="16"/>
  <c r="AR363" i="16"/>
  <c r="AR460" i="16"/>
  <c r="AQ159" i="16"/>
  <c r="AR490" i="16"/>
  <c r="AR340" i="16"/>
  <c r="AR14" i="16"/>
  <c r="AQ182" i="16"/>
  <c r="AR182" i="16"/>
  <c r="AR10" i="16"/>
  <c r="AQ10" i="16"/>
  <c r="AQ149" i="16"/>
  <c r="AR149" i="16"/>
  <c r="AR216" i="16"/>
  <c r="AR287" i="16"/>
  <c r="AR27" i="16"/>
  <c r="AR415" i="16"/>
  <c r="AR325" i="16"/>
  <c r="AR439" i="16"/>
  <c r="AQ315" i="16"/>
  <c r="AR488" i="16"/>
  <c r="AQ508" i="16"/>
  <c r="AQ343" i="16"/>
  <c r="AQ80" i="16"/>
  <c r="AR195" i="16"/>
  <c r="AQ260" i="16"/>
  <c r="AR307" i="16"/>
  <c r="AQ358" i="16"/>
  <c r="AR429" i="16"/>
  <c r="AQ259" i="16"/>
  <c r="AQ110" i="16"/>
  <c r="AR123" i="16"/>
  <c r="AQ496" i="16"/>
  <c r="AQ202" i="16"/>
  <c r="AR243" i="16"/>
  <c r="AR248" i="16"/>
  <c r="AR16" i="16"/>
  <c r="AR116" i="16"/>
  <c r="AQ462" i="16"/>
  <c r="AR57" i="16"/>
  <c r="AR113" i="16"/>
  <c r="AR432" i="16"/>
  <c r="AQ220" i="16"/>
  <c r="AQ444" i="16"/>
  <c r="AQ111" i="16"/>
  <c r="AR235" i="16"/>
  <c r="AQ357" i="16"/>
  <c r="AQ93" i="16"/>
  <c r="AR352" i="16"/>
  <c r="AR172" i="16"/>
  <c r="AR59" i="16"/>
  <c r="AR227" i="16"/>
  <c r="AR296" i="16"/>
  <c r="AQ278" i="16"/>
  <c r="AQ391" i="16"/>
  <c r="AR320" i="16"/>
  <c r="AQ152" i="16"/>
  <c r="AQ77" i="16"/>
  <c r="AR265" i="16"/>
  <c r="AQ281" i="16"/>
  <c r="AQ312" i="16"/>
  <c r="AR95" i="16"/>
  <c r="AQ30" i="16"/>
  <c r="AR91" i="16"/>
  <c r="AR33" i="16"/>
  <c r="AR451" i="16"/>
  <c r="AR3" i="16"/>
  <c r="AQ288" i="16"/>
  <c r="AQ240" i="16"/>
  <c r="AR173" i="16"/>
  <c r="AR84" i="16"/>
  <c r="AR311" i="16"/>
  <c r="AQ201" i="16"/>
  <c r="AQ522" i="16"/>
  <c r="AQ314" i="16"/>
  <c r="AQ412" i="16"/>
  <c r="AR186" i="16"/>
  <c r="AR171" i="16"/>
  <c r="AR253" i="16"/>
  <c r="AR431" i="16"/>
  <c r="AQ99" i="16"/>
  <c r="AQ382" i="16"/>
  <c r="AQ272" i="16"/>
  <c r="AQ226" i="16"/>
  <c r="AQ370" i="16"/>
  <c r="AR264" i="16"/>
  <c r="AQ377" i="16"/>
  <c r="AT250" i="16"/>
  <c r="AX250" i="16" s="1"/>
  <c r="AY250" i="16" s="1"/>
  <c r="AR250" i="16"/>
  <c r="AQ250" i="16"/>
  <c r="AT214" i="16"/>
  <c r="AX214" i="16" s="1"/>
  <c r="AY214" i="16" s="1"/>
  <c r="AQ214" i="16"/>
  <c r="AR214" i="16"/>
  <c r="AT270" i="16"/>
  <c r="AX270" i="16" s="1"/>
  <c r="AY270" i="16" s="1"/>
  <c r="AV270" i="16" s="1"/>
  <c r="AR270" i="16"/>
  <c r="AQ270" i="16"/>
  <c r="AT221" i="16"/>
  <c r="AX221" i="16" s="1"/>
  <c r="AY221" i="16" s="1"/>
  <c r="AV221" i="16" s="1"/>
  <c r="AQ221" i="16"/>
  <c r="AR221" i="16"/>
  <c r="AT104" i="16"/>
  <c r="AX104" i="16" s="1"/>
  <c r="AY104" i="16" s="1"/>
  <c r="AR104" i="16"/>
  <c r="AQ104" i="16"/>
  <c r="AQ510" i="16"/>
  <c r="AT510" i="16"/>
  <c r="AX510" i="16" s="1"/>
  <c r="AY510" i="16" s="1"/>
  <c r="AW510" i="16" s="1"/>
  <c r="AR510" i="16"/>
  <c r="AT181" i="16"/>
  <c r="AX181" i="16" s="1"/>
  <c r="AY181" i="16" s="1"/>
  <c r="AQ181" i="16"/>
  <c r="AR181" i="16"/>
  <c r="AT72" i="16"/>
  <c r="AX72" i="16" s="1"/>
  <c r="AY72" i="16" s="1"/>
  <c r="AV72" i="16" s="1"/>
  <c r="AQ72" i="16"/>
  <c r="AR72" i="16"/>
  <c r="AT349" i="16"/>
  <c r="AX349" i="16" s="1"/>
  <c r="AY349" i="16" s="1"/>
  <c r="AQ349" i="16"/>
  <c r="AR349" i="16"/>
  <c r="AT335" i="16"/>
  <c r="AX335" i="16" s="1"/>
  <c r="AY335" i="16" s="1"/>
  <c r="AQ335" i="16"/>
  <c r="AR335" i="16"/>
  <c r="AQ407" i="16"/>
  <c r="AT407" i="16"/>
  <c r="AX407" i="16" s="1"/>
  <c r="AY407" i="16" s="1"/>
  <c r="AW407" i="16" s="1"/>
  <c r="AR407" i="16"/>
  <c r="AT424" i="16"/>
  <c r="AX424" i="16" s="1"/>
  <c r="AY424" i="16" s="1"/>
  <c r="AV424" i="16" s="1"/>
  <c r="AR424" i="16"/>
  <c r="AQ424" i="16"/>
  <c r="AT283" i="16"/>
  <c r="AX283" i="16" s="1"/>
  <c r="AY283" i="16" s="1"/>
  <c r="AW283" i="16" s="1"/>
  <c r="AR283" i="16"/>
  <c r="AQ283" i="16"/>
  <c r="AT224" i="16"/>
  <c r="AX224" i="16" s="1"/>
  <c r="AY224" i="16" s="1"/>
  <c r="AV224" i="16" s="1"/>
  <c r="AQ224" i="16"/>
  <c r="AR224" i="16"/>
  <c r="AT262" i="16"/>
  <c r="AX262" i="16" s="1"/>
  <c r="AY262" i="16" s="1"/>
  <c r="AW262" i="16" s="1"/>
  <c r="AR262" i="16"/>
  <c r="AQ262" i="16"/>
  <c r="AT285" i="16"/>
  <c r="AX285" i="16" s="1"/>
  <c r="AY285" i="16" s="1"/>
  <c r="AV285" i="16" s="1"/>
  <c r="AR285" i="16"/>
  <c r="AQ285" i="16"/>
  <c r="AT267" i="16"/>
  <c r="AX267" i="16" s="1"/>
  <c r="AY267" i="16" s="1"/>
  <c r="AW267" i="16" s="1"/>
  <c r="AQ267" i="16"/>
  <c r="AR267" i="16"/>
  <c r="AR215" i="16"/>
  <c r="AT215" i="16"/>
  <c r="AX215" i="16" s="1"/>
  <c r="AY215" i="16" s="1"/>
  <c r="AW215" i="16" s="1"/>
  <c r="AQ215" i="16"/>
  <c r="AT489" i="16"/>
  <c r="AX489" i="16" s="1"/>
  <c r="AY489" i="16" s="1"/>
  <c r="AV489" i="16" s="1"/>
  <c r="AQ489" i="16"/>
  <c r="AR489" i="16"/>
  <c r="AT368" i="16"/>
  <c r="AX368" i="16" s="1"/>
  <c r="AY368" i="16" s="1"/>
  <c r="AW368" i="16" s="1"/>
  <c r="AQ368" i="16"/>
  <c r="AR368" i="16"/>
  <c r="AT322" i="16"/>
  <c r="AX322" i="16" s="1"/>
  <c r="AY322" i="16" s="1"/>
  <c r="AV322" i="16" s="1"/>
  <c r="AR322" i="16"/>
  <c r="AQ322" i="16"/>
  <c r="AT326" i="16"/>
  <c r="AX326" i="16" s="1"/>
  <c r="AY326" i="16" s="1"/>
  <c r="AV326" i="16" s="1"/>
  <c r="AR326" i="16"/>
  <c r="AQ326" i="16"/>
  <c r="AT365" i="16"/>
  <c r="AX365" i="16" s="1"/>
  <c r="AY365" i="16" s="1"/>
  <c r="AV365" i="16" s="1"/>
  <c r="AQ365" i="16"/>
  <c r="AR365" i="16"/>
  <c r="AT55" i="16"/>
  <c r="AX55" i="16" s="1"/>
  <c r="AY55" i="16" s="1"/>
  <c r="AQ55" i="16"/>
  <c r="AR55" i="16"/>
  <c r="AT9" i="16"/>
  <c r="AX9" i="16" s="1"/>
  <c r="AY9" i="16" s="1"/>
  <c r="AW9" i="16" s="1"/>
  <c r="AQ9" i="16"/>
  <c r="AR9" i="16"/>
  <c r="AT109" i="16"/>
  <c r="AX109" i="16" s="1"/>
  <c r="AY109" i="16" s="1"/>
  <c r="AR109" i="16"/>
  <c r="AQ109" i="16"/>
  <c r="AT274" i="16"/>
  <c r="AX274" i="16" s="1"/>
  <c r="AY274" i="16" s="1"/>
  <c r="AV274" i="16" s="1"/>
  <c r="AR274" i="16"/>
  <c r="AQ274" i="16"/>
  <c r="AT246" i="16"/>
  <c r="AX246" i="16" s="1"/>
  <c r="AY246" i="16" s="1"/>
  <c r="AV246" i="16" s="1"/>
  <c r="AQ246" i="16"/>
  <c r="AR246" i="16"/>
  <c r="AT225" i="16"/>
  <c r="AX225" i="16" s="1"/>
  <c r="AY225" i="16" s="1"/>
  <c r="AW225" i="16" s="1"/>
  <c r="AQ225" i="16"/>
  <c r="AR225" i="16"/>
  <c r="AT338" i="16"/>
  <c r="AX338" i="16" s="1"/>
  <c r="AY338" i="16" s="1"/>
  <c r="AR338" i="16"/>
  <c r="AQ338" i="16"/>
  <c r="AT461" i="16"/>
  <c r="AX461" i="16" s="1"/>
  <c r="AY461" i="16" s="1"/>
  <c r="AW461" i="16" s="1"/>
  <c r="AQ461" i="16"/>
  <c r="AR461" i="16"/>
  <c r="AT398" i="16"/>
  <c r="AX398" i="16" s="1"/>
  <c r="AY398" i="16" s="1"/>
  <c r="AW398" i="16" s="1"/>
  <c r="AQ398" i="16"/>
  <c r="AR398" i="16"/>
  <c r="AT222" i="16"/>
  <c r="AX222" i="16" s="1"/>
  <c r="AY222" i="16" s="1"/>
  <c r="AV222" i="16" s="1"/>
  <c r="AQ222" i="16"/>
  <c r="AR222" i="16"/>
  <c r="AT229" i="16"/>
  <c r="AX229" i="16" s="1"/>
  <c r="AY229" i="16" s="1"/>
  <c r="AW229" i="16" s="1"/>
  <c r="AR229" i="16"/>
  <c r="AQ229" i="16"/>
  <c r="AT82" i="16"/>
  <c r="AX82" i="16" s="1"/>
  <c r="AY82" i="16" s="1"/>
  <c r="AR82" i="16"/>
  <c r="AQ82" i="16"/>
  <c r="AT88" i="16"/>
  <c r="AX88" i="16" s="1"/>
  <c r="AY88" i="16" s="1"/>
  <c r="AV88" i="16" s="1"/>
  <c r="AQ88" i="16"/>
  <c r="AR88" i="16"/>
  <c r="AT4" i="16"/>
  <c r="AX4" i="16" s="1"/>
  <c r="AY4" i="16" s="1"/>
  <c r="AW4" i="16" s="1"/>
  <c r="AR4" i="16"/>
  <c r="AQ4" i="16"/>
  <c r="AR422" i="16"/>
  <c r="AT422" i="16"/>
  <c r="AX422" i="16" s="1"/>
  <c r="AY422" i="16" s="1"/>
  <c r="AQ422" i="16"/>
  <c r="AQ478" i="16"/>
  <c r="AT478" i="16"/>
  <c r="AX478" i="16" s="1"/>
  <c r="AY478" i="16" s="1"/>
  <c r="AW478" i="16" s="1"/>
  <c r="AR478" i="16"/>
  <c r="AT103" i="16"/>
  <c r="AX103" i="16" s="1"/>
  <c r="AY103" i="16" s="1"/>
  <c r="AV103" i="16" s="1"/>
  <c r="AQ103" i="16"/>
  <c r="AR103" i="16"/>
  <c r="AT430" i="16"/>
  <c r="AX430" i="16" s="1"/>
  <c r="AY430" i="16" s="1"/>
  <c r="AW430" i="16" s="1"/>
  <c r="AR430" i="16"/>
  <c r="AQ430" i="16"/>
  <c r="AT298" i="16"/>
  <c r="AX298" i="16" s="1"/>
  <c r="AY298" i="16" s="1"/>
  <c r="AR298" i="16"/>
  <c r="AQ298" i="16"/>
  <c r="AT303" i="16"/>
  <c r="AX303" i="16" s="1"/>
  <c r="AY303" i="16" s="1"/>
  <c r="AW303" i="16" s="1"/>
  <c r="AR303" i="16"/>
  <c r="AQ303" i="16"/>
  <c r="AT310" i="16"/>
  <c r="AX310" i="16" s="1"/>
  <c r="AY310" i="16" s="1"/>
  <c r="AW310" i="16" s="1"/>
  <c r="AR310" i="16"/>
  <c r="AQ310" i="16"/>
  <c r="AR286" i="16"/>
  <c r="AT286" i="16"/>
  <c r="AX286" i="16" s="1"/>
  <c r="AY286" i="16" s="1"/>
  <c r="AW286" i="16" s="1"/>
  <c r="AQ286" i="16"/>
  <c r="AQ351" i="16"/>
  <c r="AT351" i="16"/>
  <c r="AX351" i="16" s="1"/>
  <c r="AY351" i="16" s="1"/>
  <c r="AW351" i="16" s="1"/>
  <c r="AR351" i="16"/>
  <c r="AT29" i="16"/>
  <c r="AX29" i="16" s="1"/>
  <c r="AY29" i="16" s="1"/>
  <c r="AV29" i="16" s="1"/>
  <c r="AR29" i="16"/>
  <c r="AQ29" i="16"/>
  <c r="AT18" i="16"/>
  <c r="AX18" i="16" s="1"/>
  <c r="AY18" i="16" s="1"/>
  <c r="AQ18" i="16"/>
  <c r="AR18" i="16"/>
  <c r="AT454" i="16"/>
  <c r="AX454" i="16" s="1"/>
  <c r="AY454" i="16" s="1"/>
  <c r="AW454" i="16" s="1"/>
  <c r="AR454" i="16"/>
  <c r="AQ454" i="16"/>
  <c r="AT125" i="16"/>
  <c r="AX125" i="16" s="1"/>
  <c r="AY125" i="16" s="1"/>
  <c r="AV125" i="16" s="1"/>
  <c r="AR125" i="16"/>
  <c r="AQ125" i="16"/>
  <c r="AT230" i="16"/>
  <c r="AX230" i="16" s="1"/>
  <c r="AY230" i="16" s="1"/>
  <c r="AW230" i="16" s="1"/>
  <c r="AQ230" i="16"/>
  <c r="AR230" i="16"/>
  <c r="AT87" i="16"/>
  <c r="AX87" i="16" s="1"/>
  <c r="AY87" i="16" s="1"/>
  <c r="AW87" i="16" s="1"/>
  <c r="AR87" i="16"/>
  <c r="AQ87" i="16"/>
  <c r="AT387" i="16"/>
  <c r="AX387" i="16" s="1"/>
  <c r="AY387" i="16" s="1"/>
  <c r="AW387" i="16" s="1"/>
  <c r="AQ387" i="16"/>
  <c r="AR387" i="16"/>
  <c r="AT126" i="16"/>
  <c r="AX126" i="16" s="1"/>
  <c r="AY126" i="16" s="1"/>
  <c r="AW126" i="16" s="1"/>
  <c r="AR126" i="16"/>
  <c r="AQ126" i="16"/>
  <c r="AT174" i="16"/>
  <c r="AX174" i="16" s="1"/>
  <c r="AY174" i="16" s="1"/>
  <c r="AW174" i="16" s="1"/>
  <c r="AR174" i="16"/>
  <c r="AQ174" i="16"/>
  <c r="AT142" i="16"/>
  <c r="AX142" i="16" s="1"/>
  <c r="AY142" i="16" s="1"/>
  <c r="AV142" i="16" s="1"/>
  <c r="AQ142" i="16"/>
  <c r="AR142" i="16"/>
  <c r="AT341" i="16"/>
  <c r="AX341" i="16" s="1"/>
  <c r="AY341" i="16" s="1"/>
  <c r="AW341" i="16" s="1"/>
  <c r="AR341" i="16"/>
  <c r="AQ341" i="16"/>
  <c r="AT21" i="16"/>
  <c r="AX21" i="16" s="1"/>
  <c r="AY21" i="16" s="1"/>
  <c r="AW21" i="16" s="1"/>
  <c r="AR21" i="16"/>
  <c r="AQ21" i="16"/>
  <c r="AR118" i="16"/>
  <c r="AT118" i="16"/>
  <c r="AX118" i="16" s="1"/>
  <c r="AY118" i="16" s="1"/>
  <c r="AW118" i="16" s="1"/>
  <c r="AQ118" i="16"/>
  <c r="AT115" i="16"/>
  <c r="AX115" i="16" s="1"/>
  <c r="AY115" i="16" s="1"/>
  <c r="AV115" i="16" s="1"/>
  <c r="AR467" i="16"/>
  <c r="AT467" i="16"/>
  <c r="AX467" i="16" s="1"/>
  <c r="AY467" i="16" s="1"/>
  <c r="AV467" i="16" s="1"/>
  <c r="AT51" i="16"/>
  <c r="AX51" i="16" s="1"/>
  <c r="AY51" i="16" s="1"/>
  <c r="AW51" i="16" s="1"/>
  <c r="AQ242" i="16"/>
  <c r="AT242" i="16"/>
  <c r="AX242" i="16" s="1"/>
  <c r="AY242" i="16" s="1"/>
  <c r="AV242" i="16" s="1"/>
  <c r="AT48" i="16"/>
  <c r="AX48" i="16" s="1"/>
  <c r="AY48" i="16" s="1"/>
  <c r="AW48" i="16" s="1"/>
  <c r="AR486" i="16"/>
  <c r="AT486" i="16"/>
  <c r="AX486" i="16" s="1"/>
  <c r="AY486" i="16" s="1"/>
  <c r="AW486" i="16" s="1"/>
  <c r="AR379" i="16"/>
  <c r="AT211" i="16"/>
  <c r="AX211" i="16" s="1"/>
  <c r="AY211" i="16" s="1"/>
  <c r="AW211" i="16" s="1"/>
  <c r="AQ456" i="16"/>
  <c r="AT456" i="16"/>
  <c r="AX456" i="16" s="1"/>
  <c r="AY456" i="16" s="1"/>
  <c r="AV456" i="16" s="1"/>
  <c r="AR180" i="16"/>
  <c r="AT180" i="16"/>
  <c r="AX180" i="16" s="1"/>
  <c r="AY180" i="16" s="1"/>
  <c r="AT423" i="16"/>
  <c r="AX423" i="16" s="1"/>
  <c r="AY423" i="16" s="1"/>
  <c r="AV423" i="16" s="1"/>
  <c r="AT279" i="16"/>
  <c r="AX279" i="16" s="1"/>
  <c r="AY279" i="16" s="1"/>
  <c r="AV279" i="16" s="1"/>
  <c r="AT54" i="16"/>
  <c r="AX54" i="16" s="1"/>
  <c r="AY54" i="16" s="1"/>
  <c r="AW54" i="16" s="1"/>
  <c r="AR191" i="16"/>
  <c r="AT191" i="16"/>
  <c r="AX191" i="16" s="1"/>
  <c r="AY191" i="16" s="1"/>
  <c r="AV191" i="16" s="1"/>
  <c r="AT523" i="16"/>
  <c r="AX523" i="16" s="1"/>
  <c r="AY523" i="16" s="1"/>
  <c r="AW523" i="16" s="1"/>
  <c r="AT395" i="16"/>
  <c r="AX395" i="16" s="1"/>
  <c r="AY395" i="16" s="1"/>
  <c r="AV395" i="16" s="1"/>
  <c r="AT364" i="16"/>
  <c r="AX364" i="16" s="1"/>
  <c r="AY364" i="16" s="1"/>
  <c r="AW364" i="16" s="1"/>
  <c r="AT452" i="16"/>
  <c r="AX452" i="16" s="1"/>
  <c r="AY452" i="16" s="1"/>
  <c r="AW452" i="16" s="1"/>
  <c r="AT457" i="16"/>
  <c r="AX457" i="16" s="1"/>
  <c r="AY457" i="16" s="1"/>
  <c r="AW457" i="16" s="1"/>
  <c r="AQ513" i="16"/>
  <c r="AT513" i="16"/>
  <c r="AX513" i="16" s="1"/>
  <c r="AY513" i="16" s="1"/>
  <c r="AW513" i="16" s="1"/>
  <c r="AT199" i="16"/>
  <c r="AX199" i="16" s="1"/>
  <c r="AY199" i="16" s="1"/>
  <c r="AT318" i="16"/>
  <c r="AX318" i="16" s="1"/>
  <c r="AY318" i="16" s="1"/>
  <c r="AV318" i="16" s="1"/>
  <c r="AT269" i="16"/>
  <c r="AX269" i="16" s="1"/>
  <c r="AY269" i="16" s="1"/>
  <c r="AT163" i="16"/>
  <c r="AX163" i="16" s="1"/>
  <c r="AY163" i="16" s="1"/>
  <c r="AV163" i="16" s="1"/>
  <c r="AT213" i="16"/>
  <c r="AX213" i="16" s="1"/>
  <c r="AY213" i="16" s="1"/>
  <c r="AW213" i="16" s="1"/>
  <c r="AT60" i="16"/>
  <c r="AX60" i="16" s="1"/>
  <c r="AY60" i="16" s="1"/>
  <c r="AW60" i="16" s="1"/>
  <c r="AT453" i="16"/>
  <c r="AX453" i="16" s="1"/>
  <c r="AY453" i="16" s="1"/>
  <c r="AV453" i="16" s="1"/>
  <c r="AT397" i="16"/>
  <c r="AX397" i="16" s="1"/>
  <c r="AY397" i="16" s="1"/>
  <c r="AW397" i="16" s="1"/>
  <c r="AT196" i="16"/>
  <c r="AX196" i="16" s="1"/>
  <c r="AY196" i="16" s="1"/>
  <c r="AV196" i="16" s="1"/>
  <c r="AT301" i="16"/>
  <c r="AX301" i="16" s="1"/>
  <c r="AY301" i="16" s="1"/>
  <c r="AW301" i="16" s="1"/>
  <c r="AQ512" i="16"/>
  <c r="AT512" i="16"/>
  <c r="AX512" i="16" s="1"/>
  <c r="AY512" i="16" s="1"/>
  <c r="AW512" i="16" s="1"/>
  <c r="AT13" i="16"/>
  <c r="AX13" i="16" s="1"/>
  <c r="AY13" i="16" s="1"/>
  <c r="AW13" i="16" s="1"/>
  <c r="AT157" i="16"/>
  <c r="AX157" i="16" s="1"/>
  <c r="AY157" i="16" s="1"/>
  <c r="AV157" i="16" s="1"/>
  <c r="AT32" i="16"/>
  <c r="AX32" i="16" s="1"/>
  <c r="AY32" i="16" s="1"/>
  <c r="AV32" i="16" s="1"/>
  <c r="AT403" i="16"/>
  <c r="AX403" i="16" s="1"/>
  <c r="AY403" i="16" s="1"/>
  <c r="AV403" i="16" s="1"/>
  <c r="AT317" i="16"/>
  <c r="AX317" i="16" s="1"/>
  <c r="AY317" i="16" s="1"/>
  <c r="AV317" i="16" s="1"/>
  <c r="AQ164" i="16"/>
  <c r="AT164" i="16"/>
  <c r="AX164" i="16" s="1"/>
  <c r="AY164" i="16" s="1"/>
  <c r="AW164" i="16" s="1"/>
  <c r="AR238" i="16"/>
  <c r="AT238" i="16"/>
  <c r="AX238" i="16" s="1"/>
  <c r="AY238" i="16" s="1"/>
  <c r="AW238" i="16" s="1"/>
  <c r="AT237" i="16"/>
  <c r="AX237" i="16" s="1"/>
  <c r="AY237" i="16" s="1"/>
  <c r="AV237" i="16" s="1"/>
  <c r="AQ524" i="16"/>
  <c r="AT524" i="16"/>
  <c r="AX524" i="16" s="1"/>
  <c r="AY524" i="16" s="1"/>
  <c r="AV524" i="16" s="1"/>
  <c r="AT92" i="16"/>
  <c r="AX92" i="16" s="1"/>
  <c r="AY92" i="16" s="1"/>
  <c r="AW92" i="16" s="1"/>
  <c r="AT31" i="16"/>
  <c r="AX31" i="16" s="1"/>
  <c r="AY31" i="16" s="1"/>
  <c r="AT204" i="16"/>
  <c r="AX204" i="16" s="1"/>
  <c r="AY204" i="16" s="1"/>
  <c r="AT275" i="16"/>
  <c r="AX275" i="16" s="1"/>
  <c r="AY275" i="16" s="1"/>
  <c r="AV275" i="16" s="1"/>
  <c r="AT354" i="16"/>
  <c r="AX354" i="16" s="1"/>
  <c r="AY354" i="16" s="1"/>
  <c r="AV354" i="16" s="1"/>
  <c r="AT94" i="16"/>
  <c r="AX94" i="16" s="1"/>
  <c r="AY94" i="16" s="1"/>
  <c r="AW94" i="16" s="1"/>
  <c r="AT306" i="16"/>
  <c r="AX306" i="16" s="1"/>
  <c r="AY306" i="16" s="1"/>
  <c r="AT374" i="16"/>
  <c r="AX374" i="16" s="1"/>
  <c r="AY374" i="16" s="1"/>
  <c r="AW374" i="16" s="1"/>
  <c r="AT42" i="16"/>
  <c r="AX42" i="16" s="1"/>
  <c r="AY42" i="16" s="1"/>
  <c r="AV42" i="16" s="1"/>
  <c r="AT15" i="16"/>
  <c r="AX15" i="16" s="1"/>
  <c r="AY15" i="16" s="1"/>
  <c r="AW15" i="16" s="1"/>
  <c r="AT23" i="16"/>
  <c r="AX23" i="16" s="1"/>
  <c r="AY23" i="16" s="1"/>
  <c r="AV23" i="16" s="1"/>
  <c r="AT425" i="16"/>
  <c r="AX425" i="16" s="1"/>
  <c r="AY425" i="16" s="1"/>
  <c r="AT473" i="16"/>
  <c r="AX473" i="16" s="1"/>
  <c r="AY473" i="16" s="1"/>
  <c r="AW473" i="16" s="1"/>
  <c r="AT455" i="16"/>
  <c r="AX455" i="16" s="1"/>
  <c r="AY455" i="16" s="1"/>
  <c r="AV455" i="16" s="1"/>
  <c r="AT502" i="16"/>
  <c r="AX502" i="16" s="1"/>
  <c r="AY502" i="16" s="1"/>
  <c r="AW502" i="16" s="1"/>
  <c r="AR289" i="16"/>
  <c r="AR336" i="16"/>
  <c r="AT194" i="16"/>
  <c r="AX194" i="16" s="1"/>
  <c r="AY194" i="16" s="1"/>
  <c r="AW194" i="16" s="1"/>
  <c r="AQ205" i="16"/>
  <c r="AT205" i="16"/>
  <c r="AX205" i="16" s="1"/>
  <c r="AY205" i="16" s="1"/>
  <c r="AR369" i="16"/>
  <c r="AT177" i="16"/>
  <c r="AX177" i="16" s="1"/>
  <c r="AY177" i="16" s="1"/>
  <c r="AV177" i="16" s="1"/>
  <c r="AR127" i="16"/>
  <c r="AT501" i="16"/>
  <c r="AX501" i="16" s="1"/>
  <c r="AY501" i="16" s="1"/>
  <c r="AV501" i="16" s="1"/>
  <c r="AT146" i="16"/>
  <c r="AX146" i="16" s="1"/>
  <c r="AY146" i="16" s="1"/>
  <c r="AW146" i="16" s="1"/>
  <c r="AT189" i="16"/>
  <c r="AX189" i="16" s="1"/>
  <c r="AY189" i="16" s="1"/>
  <c r="AQ471" i="16"/>
  <c r="AR239" i="16"/>
  <c r="AT96" i="16"/>
  <c r="AX96" i="16" s="1"/>
  <c r="AY96" i="16" s="1"/>
  <c r="AV96" i="16" s="1"/>
  <c r="AT39" i="16"/>
  <c r="AX39" i="16" s="1"/>
  <c r="AY39" i="16" s="1"/>
  <c r="AW39" i="16" s="1"/>
  <c r="AR184" i="16"/>
  <c r="AT184" i="16"/>
  <c r="AX184" i="16" s="1"/>
  <c r="AY184" i="16" s="1"/>
  <c r="AV184" i="16" s="1"/>
  <c r="AR161" i="16"/>
  <c r="AT135" i="16"/>
  <c r="AX135" i="16" s="1"/>
  <c r="AY135" i="16" s="1"/>
  <c r="AV135" i="16" s="1"/>
  <c r="AT281" i="16"/>
  <c r="AX281" i="16" s="1"/>
  <c r="AY281" i="16" s="1"/>
  <c r="AV281" i="16" s="1"/>
  <c r="AT149" i="16"/>
  <c r="AX149" i="16" s="1"/>
  <c r="AY149" i="16" s="1"/>
  <c r="AT287" i="16"/>
  <c r="AX287" i="16" s="1"/>
  <c r="AY287" i="16" s="1"/>
  <c r="AW287" i="16" s="1"/>
  <c r="AQ514" i="16"/>
  <c r="AT346" i="16"/>
  <c r="AX346" i="16" s="1"/>
  <c r="AY346" i="16" s="1"/>
  <c r="AW346" i="16" s="1"/>
  <c r="AT460" i="16"/>
  <c r="AX460" i="16" s="1"/>
  <c r="AY460" i="16" s="1"/>
  <c r="AV460" i="16" s="1"/>
  <c r="AQ170" i="16"/>
  <c r="AT401" i="16"/>
  <c r="AX401" i="16" s="1"/>
  <c r="AY401" i="16" s="1"/>
  <c r="AV401" i="16" s="1"/>
  <c r="AT35" i="16"/>
  <c r="AX35" i="16" s="1"/>
  <c r="AY35" i="16" s="1"/>
  <c r="AV35" i="16" s="1"/>
  <c r="AT167" i="16"/>
  <c r="AX167" i="16" s="1"/>
  <c r="AY167" i="16" s="1"/>
  <c r="AW167" i="16" s="1"/>
  <c r="AQ129" i="16"/>
  <c r="AT129" i="16"/>
  <c r="AX129" i="16" s="1"/>
  <c r="AY129" i="16" s="1"/>
  <c r="AW129" i="16" s="1"/>
  <c r="AT2" i="16"/>
  <c r="AX2" i="16" s="1"/>
  <c r="AY2" i="16" s="1"/>
  <c r="AW2" i="16" s="1"/>
  <c r="AT46" i="16"/>
  <c r="AX46" i="16" s="1"/>
  <c r="AY46" i="16" s="1"/>
  <c r="AV46" i="16" s="1"/>
  <c r="AT389" i="16"/>
  <c r="AX389" i="16" s="1"/>
  <c r="AY389" i="16" s="1"/>
  <c r="AW389" i="16" s="1"/>
  <c r="AT472" i="16"/>
  <c r="AX472" i="16" s="1"/>
  <c r="AY472" i="16" s="1"/>
  <c r="AW472" i="16" s="1"/>
  <c r="AQ372" i="16"/>
  <c r="AT372" i="16"/>
  <c r="AX372" i="16" s="1"/>
  <c r="AY372" i="16" s="1"/>
  <c r="AV372" i="16" s="1"/>
  <c r="AQ58" i="16"/>
  <c r="AT58" i="16"/>
  <c r="AX58" i="16" s="1"/>
  <c r="AY58" i="16" s="1"/>
  <c r="AV58" i="16" s="1"/>
  <c r="AT122" i="16"/>
  <c r="AX122" i="16" s="1"/>
  <c r="AY122" i="16" s="1"/>
  <c r="AW122" i="16" s="1"/>
  <c r="AT327" i="16"/>
  <c r="AX327" i="16" s="1"/>
  <c r="AY327" i="16" s="1"/>
  <c r="AW327" i="16" s="1"/>
  <c r="AR517" i="16"/>
  <c r="AR361" i="16"/>
  <c r="AT154" i="16"/>
  <c r="AX154" i="16" s="1"/>
  <c r="AY154" i="16" s="1"/>
  <c r="AV154" i="16" s="1"/>
  <c r="AQ206" i="16"/>
  <c r="AQ375" i="16"/>
  <c r="AT375" i="16"/>
  <c r="AX375" i="16" s="1"/>
  <c r="AY375" i="16" s="1"/>
  <c r="AV375" i="16" s="1"/>
  <c r="AR150" i="16"/>
  <c r="AQ350" i="16"/>
  <c r="AT350" i="16"/>
  <c r="AX350" i="16" s="1"/>
  <c r="AY350" i="16" s="1"/>
  <c r="AV350" i="16" s="1"/>
  <c r="AT371" i="16"/>
  <c r="AX371" i="16" s="1"/>
  <c r="AY371" i="16" s="1"/>
  <c r="AV371" i="16" s="1"/>
  <c r="AT390" i="16"/>
  <c r="AX390" i="16" s="1"/>
  <c r="AY390" i="16" s="1"/>
  <c r="AW390" i="16" s="1"/>
  <c r="AQ178" i="16"/>
  <c r="AT178" i="16"/>
  <c r="AX178" i="16" s="1"/>
  <c r="AY178" i="16" s="1"/>
  <c r="AW178" i="16" s="1"/>
  <c r="AT405" i="16"/>
  <c r="AX405" i="16" s="1"/>
  <c r="AY405" i="16" s="1"/>
  <c r="AV405" i="16" s="1"/>
  <c r="AQ316" i="16"/>
  <c r="AT316" i="16"/>
  <c r="AX316" i="16" s="1"/>
  <c r="AY316" i="16" s="1"/>
  <c r="AW316" i="16" s="1"/>
  <c r="AR257" i="16"/>
  <c r="AT47" i="16"/>
  <c r="AX47" i="16" s="1"/>
  <c r="AY47" i="16" s="1"/>
  <c r="AW47" i="16" s="1"/>
  <c r="AT497" i="16"/>
  <c r="AX497" i="16" s="1"/>
  <c r="AY497" i="16" s="1"/>
  <c r="AT34" i="16"/>
  <c r="AX34" i="16" s="1"/>
  <c r="AY34" i="16" s="1"/>
  <c r="AW34" i="16" s="1"/>
  <c r="AT173" i="16"/>
  <c r="AX173" i="16" s="1"/>
  <c r="AY173" i="16" s="1"/>
  <c r="AW173" i="16" s="1"/>
  <c r="AQ179" i="16"/>
  <c r="AR348" i="16"/>
  <c r="AT61" i="16"/>
  <c r="AX61" i="16" s="1"/>
  <c r="AY61" i="16" s="1"/>
  <c r="AW61" i="16" s="1"/>
  <c r="AQ447" i="16"/>
  <c r="AT447" i="16"/>
  <c r="AX447" i="16" s="1"/>
  <c r="AY447" i="16" s="1"/>
  <c r="AW447" i="16" s="1"/>
  <c r="AR76" i="16"/>
  <c r="AT76" i="16"/>
  <c r="AX76" i="16" s="1"/>
  <c r="AY76" i="16" s="1"/>
  <c r="AV76" i="16" s="1"/>
  <c r="AQ483" i="16"/>
  <c r="AR393" i="16"/>
  <c r="AQ79" i="16"/>
  <c r="AT6" i="16"/>
  <c r="AX6" i="16" s="1"/>
  <c r="AY6" i="16" s="1"/>
  <c r="AV6" i="16" s="1"/>
  <c r="AQ394" i="16"/>
  <c r="AQ74" i="16"/>
  <c r="AQ252" i="16"/>
  <c r="AT380" i="16"/>
  <c r="AX380" i="16" s="1"/>
  <c r="AY380" i="16" s="1"/>
  <c r="AT102" i="16"/>
  <c r="AX102" i="16" s="1"/>
  <c r="AY102" i="16" s="1"/>
  <c r="AV102" i="16" s="1"/>
  <c r="AR366" i="16"/>
  <c r="AT366" i="16"/>
  <c r="AX366" i="16" s="1"/>
  <c r="AY366" i="16" s="1"/>
  <c r="AW366" i="16" s="1"/>
  <c r="AQ273" i="16"/>
  <c r="AT493" i="16"/>
  <c r="AX493" i="16" s="1"/>
  <c r="AY493" i="16" s="1"/>
  <c r="AW493" i="16" s="1"/>
  <c r="AT258" i="16"/>
  <c r="AX258" i="16" s="1"/>
  <c r="AY258" i="16" s="1"/>
  <c r="AW258" i="16" s="1"/>
  <c r="AT8" i="16"/>
  <c r="AX8" i="16" s="1"/>
  <c r="AY8" i="16" s="1"/>
  <c r="AV8" i="16" s="1"/>
  <c r="AQ386" i="16"/>
  <c r="AR209" i="16"/>
  <c r="AR487" i="16"/>
  <c r="AT487" i="16"/>
  <c r="AX487" i="16" s="1"/>
  <c r="AY487" i="16" s="1"/>
  <c r="AW487" i="16" s="1"/>
  <c r="AR491" i="16"/>
  <c r="AT343" i="16"/>
  <c r="AX343" i="16" s="1"/>
  <c r="AY343" i="16" s="1"/>
  <c r="AW343" i="16" s="1"/>
  <c r="AT80" i="16"/>
  <c r="AX80" i="16" s="1"/>
  <c r="AY80" i="16" s="1"/>
  <c r="AV80" i="16" s="1"/>
  <c r="AT391" i="16"/>
  <c r="AX391" i="16" s="1"/>
  <c r="AY391" i="16" s="1"/>
  <c r="AW391" i="16" s="1"/>
  <c r="AQ418" i="16"/>
  <c r="AT418" i="16"/>
  <c r="AX418" i="16" s="1"/>
  <c r="AY418" i="16" s="1"/>
  <c r="AW418" i="16" s="1"/>
  <c r="AT466" i="16"/>
  <c r="AX466" i="16" s="1"/>
  <c r="AY466" i="16" s="1"/>
  <c r="AW466" i="16" s="1"/>
  <c r="AT14" i="16"/>
  <c r="AX14" i="16" s="1"/>
  <c r="AY14" i="16" s="1"/>
  <c r="AV14" i="16" s="1"/>
  <c r="AT195" i="16"/>
  <c r="AX195" i="16" s="1"/>
  <c r="AY195" i="16" s="1"/>
  <c r="AW195" i="16" s="1"/>
  <c r="AR12" i="16"/>
  <c r="AT12" i="16"/>
  <c r="AX12" i="16" s="1"/>
  <c r="AY12" i="16" s="1"/>
  <c r="AW12" i="16" s="1"/>
  <c r="AR446" i="16"/>
  <c r="AT518" i="16"/>
  <c r="AX518" i="16" s="1"/>
  <c r="AY518" i="16" s="1"/>
  <c r="AV518" i="16" s="1"/>
  <c r="AT200" i="16"/>
  <c r="AX200" i="16" s="1"/>
  <c r="AY200" i="16" s="1"/>
  <c r="AV200" i="16" s="1"/>
  <c r="AR85" i="16"/>
  <c r="AQ295" i="16"/>
  <c r="AT295" i="16"/>
  <c r="AX295" i="16" s="1"/>
  <c r="AY295" i="16" s="1"/>
  <c r="AT147" i="16"/>
  <c r="AX147" i="16" s="1"/>
  <c r="AY147" i="16" s="1"/>
  <c r="AV147" i="16" s="1"/>
  <c r="AT158" i="16"/>
  <c r="AX158" i="16" s="1"/>
  <c r="AY158" i="16" s="1"/>
  <c r="AW158" i="16" s="1"/>
  <c r="AR494" i="16"/>
  <c r="AT166" i="16"/>
  <c r="AX166" i="16" s="1"/>
  <c r="AY166" i="16" s="1"/>
  <c r="AW166" i="16" s="1"/>
  <c r="AQ495" i="16"/>
  <c r="AT495" i="16"/>
  <c r="AX495" i="16" s="1"/>
  <c r="AY495" i="16" s="1"/>
  <c r="AV495" i="16" s="1"/>
  <c r="AT247" i="16"/>
  <c r="AX247" i="16" s="1"/>
  <c r="AY247" i="16" s="1"/>
  <c r="AV247" i="16" s="1"/>
  <c r="AT86" i="16"/>
  <c r="AX86" i="16" s="1"/>
  <c r="AY86" i="16" s="1"/>
  <c r="AV86" i="16" s="1"/>
  <c r="AT241" i="16"/>
  <c r="AX241" i="16" s="1"/>
  <c r="AY241" i="16" s="1"/>
  <c r="AW241" i="16" s="1"/>
  <c r="AQ69" i="16"/>
  <c r="AT162" i="16"/>
  <c r="AX162" i="16" s="1"/>
  <c r="AY162" i="16" s="1"/>
  <c r="AV162" i="16" s="1"/>
  <c r="AT97" i="16"/>
  <c r="AX97" i="16" s="1"/>
  <c r="AY97" i="16" s="1"/>
  <c r="AV97" i="16" s="1"/>
  <c r="AT431" i="16"/>
  <c r="AX431" i="16" s="1"/>
  <c r="AY431" i="16" s="1"/>
  <c r="AV431" i="16" s="1"/>
  <c r="AT56" i="16"/>
  <c r="AX56" i="16" s="1"/>
  <c r="AY56" i="16" s="1"/>
  <c r="AV56" i="16" s="1"/>
  <c r="AQ284" i="16"/>
  <c r="AT284" i="16"/>
  <c r="AX284" i="16" s="1"/>
  <c r="AY284" i="16" s="1"/>
  <c r="AW284" i="16" s="1"/>
  <c r="AQ100" i="16"/>
  <c r="AT100" i="16"/>
  <c r="AX100" i="16" s="1"/>
  <c r="AY100" i="16" s="1"/>
  <c r="AW100" i="16" s="1"/>
  <c r="AT363" i="16"/>
  <c r="AX363" i="16" s="1"/>
  <c r="AY363" i="16" s="1"/>
  <c r="AW363" i="16" s="1"/>
  <c r="AR124" i="16"/>
  <c r="AT124" i="16"/>
  <c r="AX124" i="16" s="1"/>
  <c r="AY124" i="16" s="1"/>
  <c r="AV124" i="16" s="1"/>
  <c r="AT208" i="16"/>
  <c r="AX208" i="16" s="1"/>
  <c r="AY208" i="16" s="1"/>
  <c r="AW208" i="16" s="1"/>
  <c r="AT503" i="16"/>
  <c r="AX503" i="16" s="1"/>
  <c r="AY503" i="16" s="1"/>
  <c r="AQ468" i="16"/>
  <c r="AT468" i="16"/>
  <c r="AX468" i="16" s="1"/>
  <c r="AY468" i="16" s="1"/>
  <c r="AW468" i="16" s="1"/>
  <c r="AQ401" i="16"/>
  <c r="AR329" i="16"/>
  <c r="AT329" i="16"/>
  <c r="AX329" i="16" s="1"/>
  <c r="AY329" i="16" s="1"/>
  <c r="AW329" i="16" s="1"/>
  <c r="AT359" i="16"/>
  <c r="AX359" i="16" s="1"/>
  <c r="AY359" i="16" s="1"/>
  <c r="AW359" i="16" s="1"/>
  <c r="AQ472" i="16"/>
  <c r="AR40" i="16"/>
  <c r="AT40" i="16"/>
  <c r="AX40" i="16" s="1"/>
  <c r="AY40" i="16" s="1"/>
  <c r="AV40" i="16" s="1"/>
  <c r="AT511" i="16"/>
  <c r="AX511" i="16" s="1"/>
  <c r="AY511" i="16" s="1"/>
  <c r="AV511" i="16" s="1"/>
  <c r="AT323" i="16"/>
  <c r="AX323" i="16" s="1"/>
  <c r="AY323" i="16" s="1"/>
  <c r="AV323" i="16" s="1"/>
  <c r="AQ210" i="16"/>
  <c r="AT33" i="16"/>
  <c r="AX33" i="16" s="1"/>
  <c r="AY33" i="16" s="1"/>
  <c r="AV33" i="16" s="1"/>
  <c r="AT435" i="16"/>
  <c r="AX435" i="16" s="1"/>
  <c r="AY435" i="16" s="1"/>
  <c r="AW435" i="16" s="1"/>
  <c r="AT324" i="16"/>
  <c r="AX324" i="16" s="1"/>
  <c r="AY324" i="16" s="1"/>
  <c r="AW324" i="16" s="1"/>
  <c r="AT496" i="16"/>
  <c r="AX496" i="16" s="1"/>
  <c r="AY496" i="16" s="1"/>
  <c r="AV496" i="16" s="1"/>
  <c r="AT482" i="16"/>
  <c r="AX482" i="16" s="1"/>
  <c r="AY482" i="16" s="1"/>
  <c r="AV482" i="16" s="1"/>
  <c r="AR375" i="16"/>
  <c r="AT139" i="16"/>
  <c r="AX139" i="16" s="1"/>
  <c r="AY139" i="16" s="1"/>
  <c r="AV139" i="16" s="1"/>
  <c r="AT451" i="16"/>
  <c r="AX451" i="16" s="1"/>
  <c r="AY451" i="16" s="1"/>
  <c r="AW451" i="16" s="1"/>
  <c r="AT3" i="16"/>
  <c r="AX3" i="16" s="1"/>
  <c r="AY3" i="16" s="1"/>
  <c r="AW3" i="16" s="1"/>
  <c r="AR464" i="16"/>
  <c r="AT226" i="16"/>
  <c r="AX226" i="16" s="1"/>
  <c r="AY226" i="16" s="1"/>
  <c r="AV226" i="16" s="1"/>
  <c r="AQ470" i="16"/>
  <c r="AQ37" i="16"/>
  <c r="AT232" i="16"/>
  <c r="AX232" i="16" s="1"/>
  <c r="AY232" i="16" s="1"/>
  <c r="AV232" i="16" s="1"/>
  <c r="AT506" i="16"/>
  <c r="AX506" i="16" s="1"/>
  <c r="AY506" i="16" s="1"/>
  <c r="AR463" i="16"/>
  <c r="AT160" i="16"/>
  <c r="AX160" i="16" s="1"/>
  <c r="AY160" i="16" s="1"/>
  <c r="AW160" i="16" s="1"/>
  <c r="AT381" i="16"/>
  <c r="AX381" i="16" s="1"/>
  <c r="AY381" i="16" s="1"/>
  <c r="AV381" i="16" s="1"/>
  <c r="AQ360" i="16"/>
  <c r="AT360" i="16"/>
  <c r="AX360" i="16" s="1"/>
  <c r="AY360" i="16" s="1"/>
  <c r="AW360" i="16" s="1"/>
  <c r="AQ63" i="16"/>
  <c r="AR168" i="16"/>
  <c r="AT183" i="16"/>
  <c r="AX183" i="16" s="1"/>
  <c r="AY183" i="16" s="1"/>
  <c r="AW183" i="16" s="1"/>
  <c r="AT266" i="16"/>
  <c r="AX266" i="16" s="1"/>
  <c r="AY266" i="16" s="1"/>
  <c r="AR130" i="16"/>
  <c r="AR133" i="16"/>
  <c r="AQ353" i="16"/>
  <c r="AT353" i="16"/>
  <c r="AX353" i="16" s="1"/>
  <c r="AY353" i="16" s="1"/>
  <c r="AV353" i="16" s="1"/>
  <c r="AQ440" i="16"/>
  <c r="AT113" i="16"/>
  <c r="AX113" i="16" s="1"/>
  <c r="AY113" i="16" s="1"/>
  <c r="AV113" i="16" s="1"/>
  <c r="AQ140" i="16"/>
  <c r="AT140" i="16"/>
  <c r="AX140" i="16" s="1"/>
  <c r="AY140" i="16" s="1"/>
  <c r="AV140" i="16" s="1"/>
  <c r="AT171" i="16"/>
  <c r="AX171" i="16" s="1"/>
  <c r="AY171" i="16" s="1"/>
  <c r="AW171" i="16" s="1"/>
  <c r="AR89" i="16"/>
  <c r="AT89" i="16"/>
  <c r="AX89" i="16" s="1"/>
  <c r="AY89" i="16" s="1"/>
  <c r="AW89" i="16" s="1"/>
  <c r="AT277" i="16"/>
  <c r="AX277" i="16" s="1"/>
  <c r="AY277" i="16" s="1"/>
  <c r="AT299" i="16"/>
  <c r="AX299" i="16" s="1"/>
  <c r="AY299" i="16" s="1"/>
  <c r="AV299" i="16" s="1"/>
  <c r="AQ188" i="16"/>
  <c r="AR458" i="16"/>
  <c r="AT220" i="16"/>
  <c r="AX220" i="16" s="1"/>
  <c r="AY220" i="16" s="1"/>
  <c r="AV220" i="16" s="1"/>
  <c r="AQ305" i="16"/>
  <c r="AR203" i="16"/>
  <c r="AT151" i="16"/>
  <c r="AX151" i="16" s="1"/>
  <c r="AY151" i="16" s="1"/>
  <c r="AV151" i="16" s="1"/>
  <c r="AQ67" i="16"/>
  <c r="AT67" i="16"/>
  <c r="AX67" i="16" s="1"/>
  <c r="AY67" i="16" s="1"/>
  <c r="AW67" i="16" s="1"/>
  <c r="AT315" i="16"/>
  <c r="AX315" i="16" s="1"/>
  <c r="AY315" i="16" s="1"/>
  <c r="AV315" i="16" s="1"/>
  <c r="AR427" i="16"/>
  <c r="AT43" i="16"/>
  <c r="AX43" i="16" s="1"/>
  <c r="AY43" i="16" s="1"/>
  <c r="AW43" i="16" s="1"/>
  <c r="AR75" i="16"/>
  <c r="AT449" i="16"/>
  <c r="AX449" i="16" s="1"/>
  <c r="AY449" i="16" s="1"/>
  <c r="AV449" i="16" s="1"/>
  <c r="AR484" i="16"/>
  <c r="AQ251" i="16"/>
  <c r="AR73" i="16"/>
  <c r="AT289" i="16"/>
  <c r="AX289" i="16" s="1"/>
  <c r="AY289" i="16" s="1"/>
  <c r="AW289" i="16" s="1"/>
  <c r="AR356" i="16"/>
  <c r="AQ138" i="16"/>
  <c r="AT336" i="16"/>
  <c r="AX336" i="16" s="1"/>
  <c r="AY336" i="16" s="1"/>
  <c r="AW336" i="16" s="1"/>
  <c r="AQ385" i="16"/>
  <c r="AQ469" i="16"/>
  <c r="AR373" i="16"/>
  <c r="AR98" i="16"/>
  <c r="AT450" i="16"/>
  <c r="AX450" i="16" s="1"/>
  <c r="AY450" i="16" s="1"/>
  <c r="AW450" i="16" s="1"/>
  <c r="AT5" i="16"/>
  <c r="AX5" i="16" s="1"/>
  <c r="AY5" i="16" s="1"/>
  <c r="AV5" i="16" s="1"/>
  <c r="AT320" i="16"/>
  <c r="AX320" i="16" s="1"/>
  <c r="AY320" i="16" s="1"/>
  <c r="AV320" i="16" s="1"/>
  <c r="AR362" i="16"/>
  <c r="AT38" i="16"/>
  <c r="AX38" i="16" s="1"/>
  <c r="AY38" i="16" s="1"/>
  <c r="AW38" i="16" s="1"/>
  <c r="AT265" i="16"/>
  <c r="AX265" i="16" s="1"/>
  <c r="AY265" i="16" s="1"/>
  <c r="AW265" i="16" s="1"/>
  <c r="AT419" i="16"/>
  <c r="AX419" i="16" s="1"/>
  <c r="AY419" i="16" s="1"/>
  <c r="AW419" i="16" s="1"/>
  <c r="AR44" i="16"/>
  <c r="AR505" i="16"/>
  <c r="AT505" i="16"/>
  <c r="AX505" i="16" s="1"/>
  <c r="AY505" i="16" s="1"/>
  <c r="AV505" i="16" s="1"/>
  <c r="AT239" i="16"/>
  <c r="AX239" i="16" s="1"/>
  <c r="AY239" i="16" s="1"/>
  <c r="AV239" i="16" s="1"/>
  <c r="AQ290" i="16"/>
  <c r="AT290" i="16"/>
  <c r="AX290" i="16" s="1"/>
  <c r="AY290" i="16" s="1"/>
  <c r="AW290" i="16" s="1"/>
  <c r="AT11" i="16"/>
  <c r="AX11" i="16" s="1"/>
  <c r="AY11" i="16" s="1"/>
  <c r="AV11" i="16" s="1"/>
  <c r="AT485" i="16"/>
  <c r="AX485" i="16" s="1"/>
  <c r="AY485" i="16" s="1"/>
  <c r="AV485" i="16" s="1"/>
  <c r="AT161" i="16"/>
  <c r="AX161" i="16" s="1"/>
  <c r="AY161" i="16" s="1"/>
  <c r="AV161" i="16" s="1"/>
  <c r="AT514" i="16"/>
  <c r="AX514" i="16" s="1"/>
  <c r="AY514" i="16" s="1"/>
  <c r="AW514" i="16" s="1"/>
  <c r="AT170" i="16"/>
  <c r="AX170" i="16" s="1"/>
  <c r="AY170" i="16" s="1"/>
  <c r="AW170" i="16" s="1"/>
  <c r="AT345" i="16"/>
  <c r="AX345" i="16" s="1"/>
  <c r="AY345" i="16" s="1"/>
  <c r="AV345" i="16" s="1"/>
  <c r="AQ112" i="16"/>
  <c r="AT112" i="16"/>
  <c r="AX112" i="16" s="1"/>
  <c r="AY112" i="16" s="1"/>
  <c r="AW112" i="16" s="1"/>
  <c r="AT379" i="16"/>
  <c r="AX379" i="16" s="1"/>
  <c r="AY379" i="16" s="1"/>
  <c r="AW379" i="16" s="1"/>
  <c r="AT165" i="16"/>
  <c r="AX165" i="16" s="1"/>
  <c r="AY165" i="16" s="1"/>
  <c r="AV165" i="16" s="1"/>
  <c r="AQ498" i="16"/>
  <c r="AT498" i="16"/>
  <c r="AX498" i="16" s="1"/>
  <c r="AY498" i="16" s="1"/>
  <c r="AV498" i="16" s="1"/>
  <c r="AQ344" i="16"/>
  <c r="AT344" i="16"/>
  <c r="AX344" i="16" s="1"/>
  <c r="AY344" i="16" s="1"/>
  <c r="AW344" i="16" s="1"/>
  <c r="AT476" i="16"/>
  <c r="AX476" i="16" s="1"/>
  <c r="AY476" i="16" s="1"/>
  <c r="AV476" i="16" s="1"/>
  <c r="AT376" i="16"/>
  <c r="AX376" i="16" s="1"/>
  <c r="AY376" i="16" s="1"/>
  <c r="AW376" i="16" s="1"/>
  <c r="AQ20" i="16"/>
  <c r="AT20" i="16"/>
  <c r="AX20" i="16" s="1"/>
  <c r="AY20" i="16" s="1"/>
  <c r="AW20" i="16" s="1"/>
  <c r="AT402" i="16"/>
  <c r="AX402" i="16" s="1"/>
  <c r="AY402" i="16" s="1"/>
  <c r="AV402" i="16" s="1"/>
  <c r="AT517" i="16"/>
  <c r="AX517" i="16" s="1"/>
  <c r="AY517" i="16" s="1"/>
  <c r="AW517" i="16" s="1"/>
  <c r="AR276" i="16"/>
  <c r="AT276" i="16"/>
  <c r="AX276" i="16" s="1"/>
  <c r="AY276" i="16" s="1"/>
  <c r="AT361" i="16"/>
  <c r="AX361" i="16" s="1"/>
  <c r="AY361" i="16" s="1"/>
  <c r="AW361" i="16" s="1"/>
  <c r="AT206" i="16"/>
  <c r="AX206" i="16" s="1"/>
  <c r="AY206" i="16" s="1"/>
  <c r="AW206" i="16" s="1"/>
  <c r="AT509" i="16"/>
  <c r="AX509" i="16" s="1"/>
  <c r="AY509" i="16" s="1"/>
  <c r="AW509" i="16" s="1"/>
  <c r="AT150" i="16"/>
  <c r="AX150" i="16" s="1"/>
  <c r="AY150" i="16" s="1"/>
  <c r="AV150" i="16" s="1"/>
  <c r="AT243" i="16"/>
  <c r="AX243" i="16" s="1"/>
  <c r="AY243" i="16" s="1"/>
  <c r="AW243" i="16" s="1"/>
  <c r="AR19" i="16"/>
  <c r="AT19" i="16"/>
  <c r="AX19" i="16" s="1"/>
  <c r="AY19" i="16" s="1"/>
  <c r="AV19" i="16" s="1"/>
  <c r="AT291" i="16"/>
  <c r="AX291" i="16" s="1"/>
  <c r="AY291" i="16" s="1"/>
  <c r="AW291" i="16" s="1"/>
  <c r="AT132" i="16"/>
  <c r="AX132" i="16" s="1"/>
  <c r="AY132" i="16" s="1"/>
  <c r="AV132" i="16" s="1"/>
  <c r="AT257" i="16"/>
  <c r="AX257" i="16" s="1"/>
  <c r="AY257" i="16" s="1"/>
  <c r="AV257" i="16" s="1"/>
  <c r="AT190" i="16"/>
  <c r="AX190" i="16" s="1"/>
  <c r="AY190" i="16" s="1"/>
  <c r="AV190" i="16" s="1"/>
  <c r="AT10" i="16"/>
  <c r="AX10" i="16" s="1"/>
  <c r="AY10" i="16" s="1"/>
  <c r="AR121" i="16"/>
  <c r="AT121" i="16"/>
  <c r="AX121" i="16" s="1"/>
  <c r="AY121" i="16" s="1"/>
  <c r="AV121" i="16" s="1"/>
  <c r="AQ53" i="16"/>
  <c r="AQ217" i="16"/>
  <c r="AT217" i="16"/>
  <c r="AX217" i="16" s="1"/>
  <c r="AY217" i="16" s="1"/>
  <c r="AW217" i="16" s="1"/>
  <c r="AT282" i="16"/>
  <c r="AX282" i="16" s="1"/>
  <c r="AY282" i="16" s="1"/>
  <c r="AW282" i="16" s="1"/>
  <c r="AT370" i="16"/>
  <c r="AX370" i="16" s="1"/>
  <c r="AY370" i="16" s="1"/>
  <c r="AW370" i="16" s="1"/>
  <c r="AT264" i="16"/>
  <c r="AX264" i="16" s="1"/>
  <c r="AY264" i="16" s="1"/>
  <c r="AW264" i="16" s="1"/>
  <c r="AQ256" i="16"/>
  <c r="AT347" i="16"/>
  <c r="AX347" i="16" s="1"/>
  <c r="AY347" i="16" s="1"/>
  <c r="AT179" i="16"/>
  <c r="AX179" i="16" s="1"/>
  <c r="AY179" i="16" s="1"/>
  <c r="AV179" i="16" s="1"/>
  <c r="AR355" i="16"/>
  <c r="AT393" i="16"/>
  <c r="AX393" i="16" s="1"/>
  <c r="AY393" i="16" s="1"/>
  <c r="AW393" i="16" s="1"/>
  <c r="AR143" i="16"/>
  <c r="AT143" i="16"/>
  <c r="AX143" i="16" s="1"/>
  <c r="AY143" i="16" s="1"/>
  <c r="AV143" i="16" s="1"/>
  <c r="AT388" i="16"/>
  <c r="AX388" i="16" s="1"/>
  <c r="AY388" i="16" s="1"/>
  <c r="AW388" i="16" s="1"/>
  <c r="AT252" i="16"/>
  <c r="AX252" i="16" s="1"/>
  <c r="AY252" i="16" s="1"/>
  <c r="AW252" i="16" s="1"/>
  <c r="AR185" i="16"/>
  <c r="AR101" i="16"/>
  <c r="AT444" i="16"/>
  <c r="AX444" i="16" s="1"/>
  <c r="AY444" i="16" s="1"/>
  <c r="AW444" i="16" s="1"/>
  <c r="AT386" i="16"/>
  <c r="AX386" i="16" s="1"/>
  <c r="AY386" i="16" s="1"/>
  <c r="AW386" i="16" s="1"/>
  <c r="AQ234" i="16"/>
  <c r="AR459" i="16"/>
  <c r="AT488" i="16"/>
  <c r="AX488" i="16" s="1"/>
  <c r="AY488" i="16" s="1"/>
  <c r="AW488" i="16" s="1"/>
  <c r="AT311" i="16"/>
  <c r="AX311" i="16" s="1"/>
  <c r="AY311" i="16" s="1"/>
  <c r="AQ465" i="16"/>
  <c r="AT411" i="16"/>
  <c r="AX411" i="16" s="1"/>
  <c r="AY411" i="16" s="1"/>
  <c r="AV411" i="16" s="1"/>
  <c r="AT278" i="16"/>
  <c r="AX278" i="16" s="1"/>
  <c r="AY278" i="16" s="1"/>
  <c r="AV278" i="16" s="1"/>
  <c r="AR187" i="16"/>
  <c r="AT280" i="16"/>
  <c r="AX280" i="16" s="1"/>
  <c r="AY280" i="16" s="1"/>
  <c r="AW280" i="16" s="1"/>
  <c r="AR25" i="16"/>
  <c r="AT25" i="16"/>
  <c r="AX25" i="16" s="1"/>
  <c r="AY25" i="16" s="1"/>
  <c r="AW25" i="16" s="1"/>
  <c r="AR342" i="16"/>
  <c r="AT340" i="16"/>
  <c r="AX340" i="16" s="1"/>
  <c r="AY340" i="16" s="1"/>
  <c r="AW340" i="16" s="1"/>
  <c r="AR516" i="16"/>
  <c r="AT508" i="16"/>
  <c r="AX508" i="16" s="1"/>
  <c r="AY508" i="16" s="1"/>
  <c r="AW508" i="16" s="1"/>
  <c r="AR481" i="16"/>
  <c r="AT111" i="16"/>
  <c r="AX111" i="16" s="1"/>
  <c r="AY111" i="16" s="1"/>
  <c r="AV111" i="16" s="1"/>
  <c r="AR36" i="16"/>
  <c r="AT36" i="16"/>
  <c r="AX36" i="16" s="1"/>
  <c r="AY36" i="16" s="1"/>
  <c r="AV36" i="16" s="1"/>
  <c r="AT446" i="16"/>
  <c r="AX446" i="16" s="1"/>
  <c r="AY446" i="16" s="1"/>
  <c r="AV446" i="16" s="1"/>
  <c r="AR145" i="16"/>
  <c r="AT41" i="16"/>
  <c r="AX41" i="16" s="1"/>
  <c r="AY41" i="16" s="1"/>
  <c r="AW41" i="16" s="1"/>
  <c r="AR261" i="16"/>
  <c r="AT127" i="16"/>
  <c r="AX127" i="16" s="1"/>
  <c r="AY127" i="16" s="1"/>
  <c r="AW127" i="16" s="1"/>
  <c r="AT494" i="16"/>
  <c r="AX494" i="16" s="1"/>
  <c r="AY494" i="16" s="1"/>
  <c r="AV494" i="16" s="1"/>
  <c r="AT45" i="16"/>
  <c r="AX45" i="16" s="1"/>
  <c r="AY45" i="16" s="1"/>
  <c r="AW45" i="16" s="1"/>
  <c r="AT136" i="16"/>
  <c r="AX136" i="16" s="1"/>
  <c r="AY136" i="16" s="1"/>
  <c r="AV136" i="16" s="1"/>
  <c r="AT69" i="16"/>
  <c r="AX69" i="16" s="1"/>
  <c r="AY69" i="16" s="1"/>
  <c r="AV69" i="16" s="1"/>
  <c r="AQ330" i="16"/>
  <c r="AT330" i="16"/>
  <c r="AX330" i="16" s="1"/>
  <c r="AY330" i="16" s="1"/>
  <c r="AW330" i="16" s="1"/>
  <c r="AT441" i="16"/>
  <c r="AX441" i="16" s="1"/>
  <c r="AY441" i="16" s="1"/>
  <c r="AW441" i="16" s="1"/>
  <c r="AT471" i="16"/>
  <c r="AX471" i="16" s="1"/>
  <c r="AY471" i="16" s="1"/>
  <c r="AV471" i="16" s="1"/>
  <c r="AQ52" i="16"/>
  <c r="AT52" i="16"/>
  <c r="AX52" i="16" s="1"/>
  <c r="AY52" i="16" s="1"/>
  <c r="AV52" i="16" s="1"/>
  <c r="AR78" i="16"/>
  <c r="AQ245" i="16"/>
  <c r="AT107" i="16"/>
  <c r="AX107" i="16" s="1"/>
  <c r="AY107" i="16" s="1"/>
  <c r="AW107" i="16" s="1"/>
  <c r="AT312" i="16"/>
  <c r="AX312" i="16" s="1"/>
  <c r="AY312" i="16" s="1"/>
  <c r="AV312" i="16" s="1"/>
  <c r="AT357" i="16"/>
  <c r="AX357" i="16" s="1"/>
  <c r="AY357" i="16" s="1"/>
  <c r="AW357" i="16" s="1"/>
  <c r="AT404" i="16"/>
  <c r="AX404" i="16" s="1"/>
  <c r="AY404" i="16" s="1"/>
  <c r="AW404" i="16" s="1"/>
  <c r="AT378" i="16"/>
  <c r="AX378" i="16" s="1"/>
  <c r="AY378" i="16" s="1"/>
  <c r="AV378" i="16" s="1"/>
  <c r="AT65" i="16"/>
  <c r="AX65" i="16" s="1"/>
  <c r="AY65" i="16" s="1"/>
  <c r="AQ51" i="16"/>
  <c r="AT27" i="16"/>
  <c r="AX27" i="16" s="1"/>
  <c r="AY27" i="16" s="1"/>
  <c r="AW27" i="16" s="1"/>
  <c r="AT438" i="16"/>
  <c r="AX438" i="16" s="1"/>
  <c r="AY438" i="16" s="1"/>
  <c r="AW438" i="16" s="1"/>
  <c r="AR119" i="16"/>
  <c r="AR406" i="16"/>
  <c r="AT406" i="16"/>
  <c r="AX406" i="16" s="1"/>
  <c r="AY406" i="16" s="1"/>
  <c r="AW406" i="16" s="1"/>
  <c r="AR211" i="16"/>
  <c r="AT159" i="16"/>
  <c r="AX159" i="16" s="1"/>
  <c r="AY159" i="16" s="1"/>
  <c r="AV159" i="16" s="1"/>
  <c r="AR448" i="16"/>
  <c r="AT30" i="16"/>
  <c r="AX30" i="16" s="1"/>
  <c r="AY30" i="16" s="1"/>
  <c r="AW30" i="16" s="1"/>
  <c r="AR376" i="16"/>
  <c r="AQ402" i="16"/>
  <c r="AR334" i="16"/>
  <c r="AR521" i="16"/>
  <c r="AT521" i="16"/>
  <c r="AX521" i="16" s="1"/>
  <c r="AY521" i="16" s="1"/>
  <c r="AW521" i="16" s="1"/>
  <c r="AR416" i="16"/>
  <c r="AR117" i="16"/>
  <c r="AT271" i="16"/>
  <c r="AX271" i="16" s="1"/>
  <c r="AY271" i="16" s="1"/>
  <c r="AV271" i="16" s="1"/>
  <c r="AQ433" i="16"/>
  <c r="AT433" i="16"/>
  <c r="AX433" i="16" s="1"/>
  <c r="AY433" i="16" s="1"/>
  <c r="AV433" i="16" s="1"/>
  <c r="AT93" i="16"/>
  <c r="AX93" i="16" s="1"/>
  <c r="AY93" i="16" s="1"/>
  <c r="AR384" i="16"/>
  <c r="AT384" i="16"/>
  <c r="AX384" i="16" s="1"/>
  <c r="AY384" i="16" s="1"/>
  <c r="AW384" i="16" s="1"/>
  <c r="AR452" i="16"/>
  <c r="AR318" i="16"/>
  <c r="AT202" i="16"/>
  <c r="AX202" i="16" s="1"/>
  <c r="AY202" i="16" s="1"/>
  <c r="AV202" i="16" s="1"/>
  <c r="AR83" i="16"/>
  <c r="AT83" i="16"/>
  <c r="AX83" i="16" s="1"/>
  <c r="AY83" i="16" s="1"/>
  <c r="AR105" i="16"/>
  <c r="AR269" i="16"/>
  <c r="AQ328" i="16"/>
  <c r="AT328" i="16"/>
  <c r="AX328" i="16" s="1"/>
  <c r="AY328" i="16" s="1"/>
  <c r="AW328" i="16" s="1"/>
  <c r="AT248" i="16"/>
  <c r="AX248" i="16" s="1"/>
  <c r="AY248" i="16" s="1"/>
  <c r="AV248" i="16" s="1"/>
  <c r="AT288" i="16"/>
  <c r="AX288" i="16" s="1"/>
  <c r="AY288" i="16" s="1"/>
  <c r="AV288" i="16" s="1"/>
  <c r="AR453" i="16"/>
  <c r="AQ492" i="16"/>
  <c r="AT16" i="16"/>
  <c r="AX16" i="16" s="1"/>
  <c r="AY16" i="16" s="1"/>
  <c r="AW16" i="16" s="1"/>
  <c r="AT255" i="16"/>
  <c r="AX255" i="16" s="1"/>
  <c r="AY255" i="16" s="1"/>
  <c r="AW255" i="16" s="1"/>
  <c r="AR397" i="16"/>
  <c r="AT240" i="16"/>
  <c r="AX240" i="16" s="1"/>
  <c r="AY240" i="16" s="1"/>
  <c r="AW240" i="16" s="1"/>
  <c r="AQ17" i="16"/>
  <c r="AQ13" i="16"/>
  <c r="AT37" i="16"/>
  <c r="AX37" i="16" s="1"/>
  <c r="AY37" i="16" s="1"/>
  <c r="AT172" i="16"/>
  <c r="AX172" i="16" s="1"/>
  <c r="AY172" i="16" s="1"/>
  <c r="AQ32" i="16"/>
  <c r="AQ317" i="16"/>
  <c r="AT348" i="16"/>
  <c r="AX348" i="16" s="1"/>
  <c r="AY348" i="16" s="1"/>
  <c r="AW348" i="16" s="1"/>
  <c r="AT293" i="16"/>
  <c r="AX293" i="16" s="1"/>
  <c r="AY293" i="16" s="1"/>
  <c r="AW293" i="16" s="1"/>
  <c r="AT483" i="16"/>
  <c r="AX483" i="16" s="1"/>
  <c r="AY483" i="16" s="1"/>
  <c r="AW483" i="16" s="1"/>
  <c r="AR237" i="16"/>
  <c r="AQ500" i="16"/>
  <c r="AT500" i="16"/>
  <c r="AX500" i="16" s="1"/>
  <c r="AY500" i="16" s="1"/>
  <c r="AW500" i="16" s="1"/>
  <c r="AT79" i="16"/>
  <c r="AX79" i="16" s="1"/>
  <c r="AY79" i="16" s="1"/>
  <c r="AW79" i="16" s="1"/>
  <c r="AT133" i="16"/>
  <c r="AX133" i="16" s="1"/>
  <c r="AY133" i="16" s="1"/>
  <c r="AV133" i="16" s="1"/>
  <c r="AT394" i="16"/>
  <c r="AX394" i="16" s="1"/>
  <c r="AY394" i="16" s="1"/>
  <c r="AR520" i="16"/>
  <c r="AT520" i="16"/>
  <c r="AX520" i="16" s="1"/>
  <c r="AY520" i="16" s="1"/>
  <c r="AW520" i="16" s="1"/>
  <c r="AT440" i="16"/>
  <c r="AX440" i="16" s="1"/>
  <c r="AY440" i="16" s="1"/>
  <c r="AW440" i="16" s="1"/>
  <c r="AR308" i="16"/>
  <c r="AT308" i="16"/>
  <c r="AX308" i="16" s="1"/>
  <c r="AY308" i="16" s="1"/>
  <c r="AW308" i="16" s="1"/>
  <c r="AQ414" i="16"/>
  <c r="AT414" i="16"/>
  <c r="AX414" i="16" s="1"/>
  <c r="AY414" i="16" s="1"/>
  <c r="AV414" i="16" s="1"/>
  <c r="AQ207" i="16"/>
  <c r="AT207" i="16"/>
  <c r="AX207" i="16" s="1"/>
  <c r="AY207" i="16" s="1"/>
  <c r="AV207" i="16" s="1"/>
  <c r="AR354" i="16"/>
  <c r="AQ396" i="16"/>
  <c r="AT305" i="16"/>
  <c r="AX305" i="16" s="1"/>
  <c r="AY305" i="16" s="1"/>
  <c r="AR254" i="16"/>
  <c r="AQ292" i="16"/>
  <c r="AT292" i="16"/>
  <c r="AX292" i="16" s="1"/>
  <c r="AY292" i="16" s="1"/>
  <c r="AV292" i="16" s="1"/>
  <c r="AQ42" i="16"/>
  <c r="AT427" i="16"/>
  <c r="AX427" i="16" s="1"/>
  <c r="AY427" i="16" s="1"/>
  <c r="AV427" i="16" s="1"/>
  <c r="AT75" i="16"/>
  <c r="AX75" i="16" s="1"/>
  <c r="AY75" i="16" s="1"/>
  <c r="AV75" i="16" s="1"/>
  <c r="AQ219" i="16"/>
  <c r="AT209" i="16"/>
  <c r="AX209" i="16" s="1"/>
  <c r="AY209" i="16" s="1"/>
  <c r="AT73" i="16"/>
  <c r="AX73" i="16" s="1"/>
  <c r="AY73" i="16" s="1"/>
  <c r="AV73" i="16" s="1"/>
  <c r="AT356" i="16"/>
  <c r="AX356" i="16" s="1"/>
  <c r="AY356" i="16" s="1"/>
  <c r="AV356" i="16" s="1"/>
  <c r="AR519" i="16"/>
  <c r="AT519" i="16"/>
  <c r="AX519" i="16" s="1"/>
  <c r="AY519" i="16" s="1"/>
  <c r="AV519" i="16" s="1"/>
  <c r="AT385" i="16"/>
  <c r="AX385" i="16" s="1"/>
  <c r="AY385" i="16" s="1"/>
  <c r="AW385" i="16" s="1"/>
  <c r="AQ313" i="16"/>
  <c r="AT313" i="16"/>
  <c r="AX313" i="16" s="1"/>
  <c r="AY313" i="16" s="1"/>
  <c r="AW313" i="16" s="1"/>
  <c r="AR66" i="16"/>
  <c r="AR445" i="16"/>
  <c r="AT369" i="16"/>
  <c r="AX369" i="16" s="1"/>
  <c r="AY369" i="16" s="1"/>
  <c r="AV369" i="16" s="1"/>
  <c r="AR474" i="16"/>
  <c r="AT474" i="16"/>
  <c r="AX474" i="16" s="1"/>
  <c r="AY474" i="16" s="1"/>
  <c r="AT253" i="16"/>
  <c r="AX253" i="16" s="1"/>
  <c r="AY253" i="16" s="1"/>
  <c r="AW253" i="16" s="1"/>
  <c r="AT152" i="16"/>
  <c r="AX152" i="16" s="1"/>
  <c r="AY152" i="16" s="1"/>
  <c r="AV152" i="16" s="1"/>
  <c r="AR49" i="16"/>
  <c r="AR120" i="16"/>
  <c r="AT120" i="16"/>
  <c r="AX120" i="16" s="1"/>
  <c r="AY120" i="16" s="1"/>
  <c r="AW120" i="16" s="1"/>
  <c r="AQ146" i="16"/>
  <c r="AT62" i="16"/>
  <c r="AX62" i="16" s="1"/>
  <c r="AY62" i="16" s="1"/>
  <c r="AV62" i="16" s="1"/>
  <c r="AR507" i="16"/>
  <c r="AT44" i="16"/>
  <c r="AX44" i="16" s="1"/>
  <c r="AY44" i="16" s="1"/>
  <c r="AV44" i="16" s="1"/>
  <c r="AR153" i="16"/>
  <c r="AV3" i="14"/>
  <c r="AZ3" i="14" s="1"/>
  <c r="BA3" i="14" s="1"/>
  <c r="AY3" i="14" s="1"/>
  <c r="AR96" i="16"/>
  <c r="AQ39" i="16"/>
  <c r="AT358" i="16"/>
  <c r="AX358" i="16" s="1"/>
  <c r="AY358" i="16" s="1"/>
  <c r="AW358" i="16" s="1"/>
  <c r="AQ108" i="16"/>
  <c r="AT108" i="16"/>
  <c r="AX108" i="16" s="1"/>
  <c r="AY108" i="16" s="1"/>
  <c r="AV108" i="16" s="1"/>
  <c r="AQ106" i="16"/>
  <c r="AT106" i="16"/>
  <c r="AX106" i="16" s="1"/>
  <c r="AY106" i="16" s="1"/>
  <c r="AV106" i="16" s="1"/>
  <c r="AT99" i="16"/>
  <c r="AX99" i="16" s="1"/>
  <c r="AY99" i="16" s="1"/>
  <c r="AV99" i="16" s="1"/>
  <c r="AT333" i="16"/>
  <c r="AX333" i="16" s="1"/>
  <c r="AY333" i="16" s="1"/>
  <c r="AW333" i="16" s="1"/>
  <c r="AQ268" i="16"/>
  <c r="AT268" i="16"/>
  <c r="AX268" i="16" s="1"/>
  <c r="AY268" i="16" s="1"/>
  <c r="AV268" i="16" s="1"/>
  <c r="AR115" i="16"/>
  <c r="AQ467" i="16"/>
  <c r="AR51" i="16"/>
  <c r="AR337" i="16"/>
  <c r="AQ443" i="16"/>
  <c r="AT192" i="16"/>
  <c r="AX192" i="16" s="1"/>
  <c r="AY192" i="16" s="1"/>
  <c r="AW192" i="16" s="1"/>
  <c r="AR35" i="16"/>
  <c r="AT259" i="16"/>
  <c r="AX259" i="16" s="1"/>
  <c r="AY259" i="16" s="1"/>
  <c r="AW259" i="16" s="1"/>
  <c r="AQ155" i="16"/>
  <c r="AQ211" i="16"/>
  <c r="AT95" i="16"/>
  <c r="AX95" i="16" s="1"/>
  <c r="AY95" i="16" s="1"/>
  <c r="AW95" i="16" s="1"/>
  <c r="AT309" i="16"/>
  <c r="AX309" i="16" s="1"/>
  <c r="AY309" i="16" s="1"/>
  <c r="AW309" i="16" s="1"/>
  <c r="AQ46" i="16"/>
  <c r="AT123" i="16"/>
  <c r="AX123" i="16" s="1"/>
  <c r="AY123" i="16" s="1"/>
  <c r="AV123" i="16" s="1"/>
  <c r="AR389" i="16"/>
  <c r="AT319" i="16"/>
  <c r="AX319" i="16" s="1"/>
  <c r="AY319" i="16" s="1"/>
  <c r="AV319" i="16" s="1"/>
  <c r="AT294" i="16"/>
  <c r="AX294" i="16" s="1"/>
  <c r="AY294" i="16" s="1"/>
  <c r="AW294" i="16" s="1"/>
  <c r="AR423" i="16"/>
  <c r="AR279" i="16"/>
  <c r="AQ327" i="16"/>
  <c r="AT437" i="16"/>
  <c r="AX437" i="16" s="1"/>
  <c r="AY437" i="16" s="1"/>
  <c r="AW437" i="16" s="1"/>
  <c r="AQ523" i="16"/>
  <c r="AR395" i="16"/>
  <c r="AT408" i="16"/>
  <c r="AX408" i="16" s="1"/>
  <c r="AY408" i="16" s="1"/>
  <c r="AV408" i="16" s="1"/>
  <c r="AQ452" i="16"/>
  <c r="AT352" i="16"/>
  <c r="AX352" i="16" s="1"/>
  <c r="AY352" i="16" s="1"/>
  <c r="AR199" i="16"/>
  <c r="AQ318" i="16"/>
  <c r="AT477" i="16"/>
  <c r="AX477" i="16" s="1"/>
  <c r="AY477" i="16" s="1"/>
  <c r="AV477" i="16" s="1"/>
  <c r="AR163" i="16"/>
  <c r="AQ428" i="16"/>
  <c r="AT428" i="16"/>
  <c r="AX428" i="16" s="1"/>
  <c r="AY428" i="16" s="1"/>
  <c r="AV428" i="16" s="1"/>
  <c r="AR371" i="16"/>
  <c r="AQ405" i="16"/>
  <c r="AQ453" i="16"/>
  <c r="AT367" i="16"/>
  <c r="AX367" i="16" s="1"/>
  <c r="AY367" i="16" s="1"/>
  <c r="AW367" i="16" s="1"/>
  <c r="AT7" i="16"/>
  <c r="AX7" i="16" s="1"/>
  <c r="AY7" i="16" s="1"/>
  <c r="AV7" i="16" s="1"/>
  <c r="AQ47" i="16"/>
  <c r="AT412" i="16"/>
  <c r="AX412" i="16" s="1"/>
  <c r="AY412" i="16" s="1"/>
  <c r="AW412" i="16" s="1"/>
  <c r="AQ497" i="16"/>
  <c r="AQ34" i="16"/>
  <c r="AT410" i="16"/>
  <c r="AX410" i="16" s="1"/>
  <c r="AY410" i="16" s="1"/>
  <c r="AW410" i="16" s="1"/>
  <c r="AR32" i="16"/>
  <c r="AT462" i="16"/>
  <c r="AX462" i="16" s="1"/>
  <c r="AY462" i="16" s="1"/>
  <c r="AW462" i="16" s="1"/>
  <c r="AR317" i="16"/>
  <c r="AQ237" i="16"/>
  <c r="AR524" i="16"/>
  <c r="AR92" i="16"/>
  <c r="AR31" i="16"/>
  <c r="AT74" i="16"/>
  <c r="AX74" i="16" s="1"/>
  <c r="AY74" i="16" s="1"/>
  <c r="AQ332" i="16"/>
  <c r="AT332" i="16"/>
  <c r="AX332" i="16" s="1"/>
  <c r="AY332" i="16" s="1"/>
  <c r="AW332" i="16" s="1"/>
  <c r="AQ306" i="16"/>
  <c r="AT273" i="16"/>
  <c r="AX273" i="16" s="1"/>
  <c r="AY273" i="16" s="1"/>
  <c r="AW273" i="16" s="1"/>
  <c r="AT188" i="16"/>
  <c r="AX188" i="16" s="1"/>
  <c r="AY188" i="16" s="1"/>
  <c r="AW188" i="16" s="1"/>
  <c r="AT458" i="16"/>
  <c r="AX458" i="16" s="1"/>
  <c r="AY458" i="16" s="1"/>
  <c r="AT101" i="16"/>
  <c r="AX101" i="16" s="1"/>
  <c r="AY101" i="16" s="1"/>
  <c r="AV101" i="16" s="1"/>
  <c r="AT234" i="16"/>
  <c r="AX234" i="16" s="1"/>
  <c r="AY234" i="16" s="1"/>
  <c r="AR175" i="16"/>
  <c r="AT175" i="16"/>
  <c r="AX175" i="16" s="1"/>
  <c r="AY175" i="16" s="1"/>
  <c r="AV175" i="16" s="1"/>
  <c r="AT64" i="16"/>
  <c r="AX64" i="16" s="1"/>
  <c r="AY64" i="16" s="1"/>
  <c r="AV64" i="16" s="1"/>
  <c r="AR68" i="16"/>
  <c r="AT68" i="16"/>
  <c r="AX68" i="16" s="1"/>
  <c r="AY68" i="16" s="1"/>
  <c r="AV68" i="16" s="1"/>
  <c r="AT263" i="16"/>
  <c r="AX263" i="16" s="1"/>
  <c r="AY263" i="16" s="1"/>
  <c r="AV263" i="16" s="1"/>
  <c r="AT484" i="16"/>
  <c r="AX484" i="16" s="1"/>
  <c r="AY484" i="16" s="1"/>
  <c r="AT182" i="16"/>
  <c r="AX182" i="16" s="1"/>
  <c r="AY182" i="16" s="1"/>
  <c r="AT251" i="16"/>
  <c r="AX251" i="16" s="1"/>
  <c r="AY251" i="16" s="1"/>
  <c r="AW251" i="16" s="1"/>
  <c r="AT491" i="16"/>
  <c r="AX491" i="16" s="1"/>
  <c r="AY491" i="16" s="1"/>
  <c r="AW491" i="16" s="1"/>
  <c r="AR480" i="16"/>
  <c r="AT480" i="16"/>
  <c r="AX480" i="16" s="1"/>
  <c r="AY480" i="16" s="1"/>
  <c r="AW480" i="16" s="1"/>
  <c r="AT481" i="16"/>
  <c r="AX481" i="16" s="1"/>
  <c r="AY481" i="16" s="1"/>
  <c r="AW481" i="16" s="1"/>
  <c r="AR499" i="16"/>
  <c r="AT499" i="16"/>
  <c r="AX499" i="16" s="1"/>
  <c r="AY499" i="16" s="1"/>
  <c r="AW499" i="16" s="1"/>
  <c r="AT373" i="16"/>
  <c r="AX373" i="16" s="1"/>
  <c r="AY373" i="16" s="1"/>
  <c r="AW373" i="16" s="1"/>
  <c r="AQ302" i="16"/>
  <c r="AT302" i="16"/>
  <c r="AX302" i="16" s="1"/>
  <c r="AY302" i="16" s="1"/>
  <c r="AV302" i="16" s="1"/>
  <c r="AR148" i="16"/>
  <c r="AT148" i="16"/>
  <c r="AX148" i="16" s="1"/>
  <c r="AY148" i="16" s="1"/>
  <c r="AV148" i="16" s="1"/>
  <c r="AQ156" i="16"/>
  <c r="AT156" i="16"/>
  <c r="AX156" i="16" s="1"/>
  <c r="AY156" i="16" s="1"/>
  <c r="AT85" i="16"/>
  <c r="AX85" i="16" s="1"/>
  <c r="AY85" i="16" s="1"/>
  <c r="AV85" i="16" s="1"/>
  <c r="AQ474" i="16"/>
  <c r="AR147" i="16"/>
  <c r="AT436" i="16"/>
  <c r="AX436" i="16" s="1"/>
  <c r="AY436" i="16" s="1"/>
  <c r="AV436" i="16" s="1"/>
  <c r="AT77" i="16"/>
  <c r="AX77" i="16" s="1"/>
  <c r="AY77" i="16" s="1"/>
  <c r="AV77" i="16" s="1"/>
  <c r="AT141" i="16"/>
  <c r="AX141" i="16" s="1"/>
  <c r="AY141" i="16" s="1"/>
  <c r="AR241" i="16"/>
  <c r="AQ162" i="16"/>
  <c r="AR97" i="16"/>
  <c r="AT78" i="16"/>
  <c r="AX78" i="16" s="1"/>
  <c r="AY78" i="16" s="1"/>
  <c r="AW78" i="16" s="1"/>
  <c r="AQ400" i="16"/>
  <c r="AT400" i="16"/>
  <c r="AX400" i="16" s="1"/>
  <c r="AY400" i="16" s="1"/>
  <c r="AW400" i="16" s="1"/>
  <c r="AQ426" i="16"/>
  <c r="AT426" i="16"/>
  <c r="AX426" i="16" s="1"/>
  <c r="AY426" i="16" s="1"/>
  <c r="AV426" i="16" s="1"/>
  <c r="AR39" i="16"/>
  <c r="AT331" i="16"/>
  <c r="AX331" i="16" s="1"/>
  <c r="AY331" i="16" s="1"/>
  <c r="AV331" i="16" s="1"/>
  <c r="AT245" i="16"/>
  <c r="AX245" i="16" s="1"/>
  <c r="AY245" i="16" s="1"/>
  <c r="AW245" i="16" s="1"/>
  <c r="AR135" i="16"/>
  <c r="AT314" i="16"/>
  <c r="AX314" i="16" s="1"/>
  <c r="AY314" i="16" s="1"/>
  <c r="AT429" i="16"/>
  <c r="AX429" i="16" s="1"/>
  <c r="AY429" i="16" s="1"/>
  <c r="AW429" i="16" s="1"/>
  <c r="AQ115" i="16"/>
  <c r="AR399" i="16"/>
  <c r="AT399" i="16"/>
  <c r="AX399" i="16" s="1"/>
  <c r="AY399" i="16" s="1"/>
  <c r="AV399" i="16" s="1"/>
  <c r="AQ48" i="16"/>
  <c r="AQ35" i="16"/>
  <c r="AQ486" i="16"/>
  <c r="AT110" i="16"/>
  <c r="AX110" i="16" s="1"/>
  <c r="AY110" i="16" s="1"/>
  <c r="AR167" i="16"/>
  <c r="AR46" i="16"/>
  <c r="AT448" i="16"/>
  <c r="AX448" i="16" s="1"/>
  <c r="AY448" i="16" s="1"/>
  <c r="AV448" i="16" s="1"/>
  <c r="AQ389" i="16"/>
  <c r="AT91" i="16"/>
  <c r="AX91" i="16" s="1"/>
  <c r="AY91" i="16" s="1"/>
  <c r="AW91" i="16" s="1"/>
  <c r="AT382" i="16"/>
  <c r="AX382" i="16" s="1"/>
  <c r="AY382" i="16" s="1"/>
  <c r="AV382" i="16" s="1"/>
  <c r="AQ279" i="16"/>
  <c r="AT210" i="16"/>
  <c r="AX210" i="16" s="1"/>
  <c r="AY210" i="16" s="1"/>
  <c r="AQ54" i="16"/>
  <c r="AT334" i="16"/>
  <c r="AX334" i="16" s="1"/>
  <c r="AY334" i="16" s="1"/>
  <c r="AW334" i="16" s="1"/>
  <c r="AQ191" i="16"/>
  <c r="AT416" i="16"/>
  <c r="AX416" i="16" s="1"/>
  <c r="AY416" i="16" s="1"/>
  <c r="AV416" i="16" s="1"/>
  <c r="AT117" i="16"/>
  <c r="AX117" i="16" s="1"/>
  <c r="AY117" i="16" s="1"/>
  <c r="AW117" i="16" s="1"/>
  <c r="AR523" i="16"/>
  <c r="AT415" i="16"/>
  <c r="AX415" i="16" s="1"/>
  <c r="AY415" i="16" s="1"/>
  <c r="AV415" i="16" s="1"/>
  <c r="AQ218" i="16"/>
  <c r="AT218" i="16"/>
  <c r="AX218" i="16" s="1"/>
  <c r="AY218" i="16" s="1"/>
  <c r="AQ395" i="16"/>
  <c r="AQ364" i="16"/>
  <c r="AR300" i="16"/>
  <c r="AT300" i="16"/>
  <c r="AX300" i="16" s="1"/>
  <c r="AY300" i="16" s="1"/>
  <c r="AV300" i="16" s="1"/>
  <c r="AQ457" i="16"/>
  <c r="AQ321" i="16"/>
  <c r="AT321" i="16"/>
  <c r="AX321" i="16" s="1"/>
  <c r="AY321" i="16" s="1"/>
  <c r="AT105" i="16"/>
  <c r="AX105" i="16" s="1"/>
  <c r="AY105" i="16" s="1"/>
  <c r="AV105" i="16" s="1"/>
  <c r="AR176" i="16"/>
  <c r="AT176" i="16"/>
  <c r="AX176" i="16" s="1"/>
  <c r="AY176" i="16" s="1"/>
  <c r="AW176" i="16" s="1"/>
  <c r="AT492" i="16"/>
  <c r="AX492" i="16" s="1"/>
  <c r="AY492" i="16" s="1"/>
  <c r="AT464" i="16"/>
  <c r="AX464" i="16" s="1"/>
  <c r="AY464" i="16" s="1"/>
  <c r="AV464" i="16" s="1"/>
  <c r="AT53" i="16"/>
  <c r="AX53" i="16" s="1"/>
  <c r="AY53" i="16" s="1"/>
  <c r="AW53" i="16" s="1"/>
  <c r="AT17" i="16"/>
  <c r="AX17" i="16" s="1"/>
  <c r="AY17" i="16" s="1"/>
  <c r="AT470" i="16"/>
  <c r="AX470" i="16" s="1"/>
  <c r="AY470" i="16" s="1"/>
  <c r="AW470" i="16" s="1"/>
  <c r="AT256" i="16"/>
  <c r="AX256" i="16" s="1"/>
  <c r="AY256" i="16" s="1"/>
  <c r="AV256" i="16" s="1"/>
  <c r="AT463" i="16"/>
  <c r="AX463" i="16" s="1"/>
  <c r="AY463" i="16" s="1"/>
  <c r="AV463" i="16" s="1"/>
  <c r="AQ304" i="16"/>
  <c r="AT304" i="16"/>
  <c r="AX304" i="16" s="1"/>
  <c r="AY304" i="16" s="1"/>
  <c r="AW304" i="16" s="1"/>
  <c r="AT63" i="16"/>
  <c r="AX63" i="16" s="1"/>
  <c r="AY63" i="16" s="1"/>
  <c r="AW63" i="16" s="1"/>
  <c r="AT355" i="16"/>
  <c r="AX355" i="16" s="1"/>
  <c r="AY355" i="16" s="1"/>
  <c r="AW355" i="16" s="1"/>
  <c r="AR164" i="16"/>
  <c r="AT168" i="16"/>
  <c r="AX168" i="16" s="1"/>
  <c r="AY168" i="16" s="1"/>
  <c r="AV168" i="16" s="1"/>
  <c r="AQ92" i="16"/>
  <c r="AT130" i="16"/>
  <c r="AX130" i="16" s="1"/>
  <c r="AY130" i="16" s="1"/>
  <c r="AW130" i="16" s="1"/>
  <c r="AT59" i="16"/>
  <c r="AX59" i="16" s="1"/>
  <c r="AY59" i="16" s="1"/>
  <c r="AV59" i="16" s="1"/>
  <c r="AQ128" i="16"/>
  <c r="AT128" i="16"/>
  <c r="AX128" i="16" s="1"/>
  <c r="AY128" i="16" s="1"/>
  <c r="AW128" i="16" s="1"/>
  <c r="AR204" i="16"/>
  <c r="AT377" i="16"/>
  <c r="AX377" i="16" s="1"/>
  <c r="AY377" i="16" s="1"/>
  <c r="AV377" i="16" s="1"/>
  <c r="AT185" i="16"/>
  <c r="AX185" i="16" s="1"/>
  <c r="AY185" i="16" s="1"/>
  <c r="AQ275" i="16"/>
  <c r="AR94" i="16"/>
  <c r="AT396" i="16"/>
  <c r="AX396" i="16" s="1"/>
  <c r="AY396" i="16" s="1"/>
  <c r="AW396" i="16" s="1"/>
  <c r="AT203" i="16"/>
  <c r="AX203" i="16" s="1"/>
  <c r="AY203" i="16" s="1"/>
  <c r="AV203" i="16" s="1"/>
  <c r="AT254" i="16"/>
  <c r="AX254" i="16" s="1"/>
  <c r="AY254" i="16" s="1"/>
  <c r="AV254" i="16" s="1"/>
  <c r="AR374" i="16"/>
  <c r="AT459" i="16"/>
  <c r="AX459" i="16" s="1"/>
  <c r="AY459" i="16" s="1"/>
  <c r="AV459" i="16" s="1"/>
  <c r="AT465" i="16"/>
  <c r="AX465" i="16" s="1"/>
  <c r="AY465" i="16" s="1"/>
  <c r="AV465" i="16" s="1"/>
  <c r="AT219" i="16"/>
  <c r="AX219" i="16" s="1"/>
  <c r="AY219" i="16" s="1"/>
  <c r="AW219" i="16" s="1"/>
  <c r="AT187" i="16"/>
  <c r="AX187" i="16" s="1"/>
  <c r="AY187" i="16" s="1"/>
  <c r="AW187" i="16" s="1"/>
  <c r="AQ473" i="16"/>
  <c r="AT342" i="16"/>
  <c r="AX342" i="16" s="1"/>
  <c r="AY342" i="16" s="1"/>
  <c r="AV342" i="16" s="1"/>
  <c r="AT516" i="16"/>
  <c r="AX516" i="16" s="1"/>
  <c r="AY516" i="16" s="1"/>
  <c r="AV516" i="16" s="1"/>
  <c r="AT138" i="16"/>
  <c r="AX138" i="16" s="1"/>
  <c r="AY138" i="16" s="1"/>
  <c r="AV138" i="16" s="1"/>
  <c r="AQ90" i="16"/>
  <c r="AT90" i="16"/>
  <c r="AX90" i="16" s="1"/>
  <c r="AY90" i="16" s="1"/>
  <c r="AT469" i="16"/>
  <c r="AX469" i="16" s="1"/>
  <c r="AY469" i="16" s="1"/>
  <c r="AW469" i="16" s="1"/>
  <c r="AT98" i="16"/>
  <c r="AX98" i="16" s="1"/>
  <c r="AY98" i="16" s="1"/>
  <c r="AT66" i="16"/>
  <c r="AX66" i="16" s="1"/>
  <c r="AY66" i="16" s="1"/>
  <c r="AV66" i="16" s="1"/>
  <c r="AT445" i="16"/>
  <c r="AX445" i="16" s="1"/>
  <c r="AY445" i="16" s="1"/>
  <c r="AW445" i="16" s="1"/>
  <c r="AQ50" i="16"/>
  <c r="AT50" i="16"/>
  <c r="AX50" i="16" s="1"/>
  <c r="AY50" i="16" s="1"/>
  <c r="AV50" i="16" s="1"/>
  <c r="AQ193" i="16"/>
  <c r="AT193" i="16"/>
  <c r="AX193" i="16" s="1"/>
  <c r="AY193" i="16" s="1"/>
  <c r="AQ223" i="16"/>
  <c r="AT223" i="16"/>
  <c r="AX223" i="16" s="1"/>
  <c r="AY223" i="16" s="1"/>
  <c r="AV223" i="16" s="1"/>
  <c r="AQ228" i="16"/>
  <c r="AT228" i="16"/>
  <c r="AX228" i="16" s="1"/>
  <c r="AY228" i="16" s="1"/>
  <c r="AW228" i="16" s="1"/>
  <c r="AT145" i="16"/>
  <c r="AX145" i="16" s="1"/>
  <c r="AY145" i="16" s="1"/>
  <c r="AW145" i="16" s="1"/>
  <c r="AT261" i="16"/>
  <c r="AX261" i="16" s="1"/>
  <c r="AY261" i="16" s="1"/>
  <c r="AV261" i="16" s="1"/>
  <c r="AT362" i="16"/>
  <c r="AX362" i="16" s="1"/>
  <c r="AY362" i="16" s="1"/>
  <c r="AW362" i="16" s="1"/>
  <c r="AT49" i="16"/>
  <c r="AX49" i="16" s="1"/>
  <c r="AY49" i="16" s="1"/>
  <c r="AT70" i="16"/>
  <c r="AX70" i="16" s="1"/>
  <c r="AY70" i="16" s="1"/>
  <c r="AW70" i="16" s="1"/>
  <c r="AQ24" i="16"/>
  <c r="AT24" i="16"/>
  <c r="AX24" i="16" s="1"/>
  <c r="AY24" i="16" s="1"/>
  <c r="AV24" i="16" s="1"/>
  <c r="AT307" i="16"/>
  <c r="AX307" i="16" s="1"/>
  <c r="AY307" i="16" s="1"/>
  <c r="AQ417" i="16"/>
  <c r="AT417" i="16"/>
  <c r="AX417" i="16" s="1"/>
  <c r="AY417" i="16" s="1"/>
  <c r="AV417" i="16" s="1"/>
  <c r="AT507" i="16"/>
  <c r="AX507" i="16" s="1"/>
  <c r="AY507" i="16" s="1"/>
  <c r="AT153" i="16"/>
  <c r="AX153" i="16" s="1"/>
  <c r="AY153" i="16" s="1"/>
  <c r="AW153" i="16" s="1"/>
  <c r="AT522" i="16"/>
  <c r="AX522" i="16" s="1"/>
  <c r="AY522" i="16" s="1"/>
  <c r="AV522" i="16" s="1"/>
  <c r="AR485" i="16"/>
  <c r="AQ442" i="16"/>
  <c r="AT442" i="16"/>
  <c r="AX442" i="16" s="1"/>
  <c r="AY442" i="16" s="1"/>
  <c r="AW442" i="16" s="1"/>
  <c r="AR236" i="16"/>
  <c r="AT236" i="16"/>
  <c r="AX236" i="16" s="1"/>
  <c r="AY236" i="16" s="1"/>
  <c r="AR242" i="16"/>
  <c r="AT337" i="16"/>
  <c r="AX337" i="16" s="1"/>
  <c r="AY337" i="16" s="1"/>
  <c r="AV337" i="16" s="1"/>
  <c r="AR48" i="16"/>
  <c r="AT443" i="16"/>
  <c r="AX443" i="16" s="1"/>
  <c r="AY443" i="16" s="1"/>
  <c r="AT119" i="16"/>
  <c r="AX119" i="16" s="1"/>
  <c r="AY119" i="16" s="1"/>
  <c r="AV119" i="16" s="1"/>
  <c r="AR165" i="16"/>
  <c r="AT155" i="16"/>
  <c r="AX155" i="16" s="1"/>
  <c r="AY155" i="16" s="1"/>
  <c r="AR244" i="16"/>
  <c r="AT244" i="16"/>
  <c r="AX244" i="16" s="1"/>
  <c r="AY244" i="16" s="1"/>
  <c r="AQ167" i="16"/>
  <c r="AT515" i="16"/>
  <c r="AX515" i="16" s="1"/>
  <c r="AY515" i="16" s="1"/>
  <c r="AQ2" i="16"/>
  <c r="AR456" i="16"/>
  <c r="AT413" i="16"/>
  <c r="AX413" i="16" s="1"/>
  <c r="AY413" i="16" s="1"/>
  <c r="AT169" i="16"/>
  <c r="AX169" i="16" s="1"/>
  <c r="AY169" i="16" s="1"/>
  <c r="AW169" i="16" s="1"/>
  <c r="AR383" i="16"/>
  <c r="AT383" i="16"/>
  <c r="AX383" i="16" s="1"/>
  <c r="AY383" i="16" s="1"/>
  <c r="AV383" i="16" s="1"/>
  <c r="AQ359" i="16"/>
  <c r="AR504" i="16"/>
  <c r="AT504" i="16"/>
  <c r="AX504" i="16" s="1"/>
  <c r="AY504" i="16" s="1"/>
  <c r="AV504" i="16" s="1"/>
  <c r="AQ180" i="16"/>
  <c r="AQ40" i="16"/>
  <c r="AQ423" i="16"/>
  <c r="AR122" i="16"/>
  <c r="AT71" i="16"/>
  <c r="AX71" i="16" s="1"/>
  <c r="AY71" i="16" s="1"/>
  <c r="AT198" i="16"/>
  <c r="AX198" i="16" s="1"/>
  <c r="AY198" i="16" s="1"/>
  <c r="AQ131" i="16"/>
  <c r="AT131" i="16"/>
  <c r="AX131" i="16" s="1"/>
  <c r="AY131" i="16" s="1"/>
  <c r="AR435" i="16"/>
  <c r="AR324" i="16"/>
  <c r="AR54" i="16"/>
  <c r="AQ26" i="16"/>
  <c r="AT26" i="16"/>
  <c r="AX26" i="16" s="1"/>
  <c r="AY26" i="16" s="1"/>
  <c r="AW26" i="16" s="1"/>
  <c r="AR364" i="16"/>
  <c r="AT434" i="16"/>
  <c r="AX434" i="16" s="1"/>
  <c r="AY434" i="16" s="1"/>
  <c r="AR154" i="16"/>
  <c r="AR482" i="16"/>
  <c r="AR457" i="16"/>
  <c r="AR513" i="16"/>
  <c r="AT479" i="16"/>
  <c r="AX479" i="16" s="1"/>
  <c r="AY479" i="16" s="1"/>
  <c r="AW479" i="16" s="1"/>
  <c r="AQ199" i="16"/>
  <c r="AQ509" i="16"/>
  <c r="AR139" i="16"/>
  <c r="AT272" i="16"/>
  <c r="AX272" i="16" s="1"/>
  <c r="AY272" i="16" s="1"/>
  <c r="AV272" i="16" s="1"/>
  <c r="AQ269" i="16"/>
  <c r="AT325" i="16"/>
  <c r="AX325" i="16" s="1"/>
  <c r="AY325" i="16" s="1"/>
  <c r="AW325" i="16" s="1"/>
  <c r="AT421" i="16"/>
  <c r="AX421" i="16" s="1"/>
  <c r="AY421" i="16" s="1"/>
  <c r="AV421" i="16" s="1"/>
  <c r="AR390" i="16"/>
  <c r="AQ213" i="16"/>
  <c r="AQ60" i="16"/>
  <c r="AT22" i="16"/>
  <c r="AX22" i="16" s="1"/>
  <c r="AY22" i="16" s="1"/>
  <c r="AW22" i="16" s="1"/>
  <c r="AQ420" i="16"/>
  <c r="AT420" i="16"/>
  <c r="AX420" i="16" s="1"/>
  <c r="AY420" i="16" s="1"/>
  <c r="AW420" i="16" s="1"/>
  <c r="AR291" i="16"/>
  <c r="AR132" i="16"/>
  <c r="AQ397" i="16"/>
  <c r="AR190" i="16"/>
  <c r="AQ196" i="16"/>
  <c r="AR28" i="16"/>
  <c r="AT28" i="16"/>
  <c r="AX28" i="16" s="1"/>
  <c r="AY28" i="16" s="1"/>
  <c r="AT339" i="16"/>
  <c r="AX339" i="16" s="1"/>
  <c r="AY339" i="16" s="1"/>
  <c r="AQ301" i="16"/>
  <c r="AR282" i="16"/>
  <c r="AR13" i="16"/>
  <c r="AT116" i="16"/>
  <c r="AX116" i="16" s="1"/>
  <c r="AY116" i="16" s="1"/>
  <c r="AW116" i="16" s="1"/>
  <c r="AR249" i="16"/>
  <c r="AT249" i="16"/>
  <c r="AX249" i="16" s="1"/>
  <c r="AY249" i="16" s="1"/>
  <c r="AW249" i="16" s="1"/>
  <c r="AR232" i="16"/>
  <c r="AQ157" i="16"/>
  <c r="AQ506" i="16"/>
  <c r="AT490" i="16"/>
  <c r="AX490" i="16" s="1"/>
  <c r="AY490" i="16" s="1"/>
  <c r="AW490" i="16" s="1"/>
  <c r="AR160" i="16"/>
  <c r="AR403" i="16"/>
  <c r="AT137" i="16"/>
  <c r="AX137" i="16" s="1"/>
  <c r="AY137" i="16" s="1"/>
  <c r="AV137" i="16" s="1"/>
  <c r="AR447" i="16"/>
  <c r="AT57" i="16"/>
  <c r="AX57" i="16" s="1"/>
  <c r="AY57" i="16" s="1"/>
  <c r="AT186" i="16"/>
  <c r="AX186" i="16" s="1"/>
  <c r="AY186" i="16" s="1"/>
  <c r="AQ238" i="16"/>
  <c r="AQ31" i="16"/>
  <c r="AR6" i="16"/>
  <c r="AT439" i="16"/>
  <c r="AX439" i="16" s="1"/>
  <c r="AY439" i="16" s="1"/>
  <c r="AQ204" i="16"/>
  <c r="AT114" i="16"/>
  <c r="AX114" i="16" s="1"/>
  <c r="AY114" i="16" s="1"/>
  <c r="AT227" i="16"/>
  <c r="AX227" i="16" s="1"/>
  <c r="AY227" i="16" s="1"/>
  <c r="AW227" i="16" s="1"/>
  <c r="AT432" i="16"/>
  <c r="AX432" i="16" s="1"/>
  <c r="AY432" i="16" s="1"/>
  <c r="AW432" i="16" s="1"/>
  <c r="AR102" i="16"/>
  <c r="AR275" i="16"/>
  <c r="AT409" i="16"/>
  <c r="AX409" i="16" s="1"/>
  <c r="AY409" i="16" s="1"/>
  <c r="AV409" i="16" s="1"/>
  <c r="AQ354" i="16"/>
  <c r="AQ94" i="16"/>
  <c r="AR306" i="16"/>
  <c r="AT197" i="16"/>
  <c r="AX197" i="16" s="1"/>
  <c r="AY197" i="16" s="1"/>
  <c r="AW197" i="16" s="1"/>
  <c r="AT84" i="16"/>
  <c r="AX84" i="16" s="1"/>
  <c r="AY84" i="16" s="1"/>
  <c r="AV84" i="16" s="1"/>
  <c r="AR151" i="16"/>
  <c r="AQ374" i="16"/>
  <c r="AR42" i="16"/>
  <c r="AT296" i="16"/>
  <c r="AX296" i="16" s="1"/>
  <c r="AY296" i="16" s="1"/>
  <c r="AW296" i="16" s="1"/>
  <c r="AT297" i="16"/>
  <c r="AX297" i="16" s="1"/>
  <c r="AY297" i="16" s="1"/>
  <c r="AV297" i="16" s="1"/>
  <c r="AR43" i="16"/>
  <c r="AR15" i="16"/>
  <c r="AQ23" i="16"/>
  <c r="AR411" i="16"/>
  <c r="AQ425" i="16"/>
  <c r="AQ231" i="16"/>
  <c r="AT231" i="16"/>
  <c r="AX231" i="16" s="1"/>
  <c r="AY231" i="16" s="1"/>
  <c r="AW231" i="16" s="1"/>
  <c r="AQ144" i="16"/>
  <c r="AT144" i="16"/>
  <c r="AX144" i="16" s="1"/>
  <c r="AY144" i="16" s="1"/>
  <c r="AW144" i="16" s="1"/>
  <c r="AR473" i="16"/>
  <c r="AR455" i="16"/>
  <c r="AQ502" i="16"/>
  <c r="AQ280" i="16"/>
  <c r="AT81" i="16"/>
  <c r="AX81" i="16" s="1"/>
  <c r="AY81" i="16" s="1"/>
  <c r="AW81" i="16" s="1"/>
  <c r="AQ194" i="16"/>
  <c r="AT392" i="16"/>
  <c r="AX392" i="16" s="1"/>
  <c r="AY392" i="16" s="1"/>
  <c r="AW392" i="16" s="1"/>
  <c r="AQ450" i="16"/>
  <c r="AT260" i="16"/>
  <c r="AX260" i="16" s="1"/>
  <c r="AY260" i="16" s="1"/>
  <c r="AR205" i="16"/>
  <c r="AT216" i="16"/>
  <c r="AX216" i="16" s="1"/>
  <c r="AY216" i="16" s="1"/>
  <c r="AQ212" i="16"/>
  <c r="AT212" i="16"/>
  <c r="AX212" i="16" s="1"/>
  <c r="AY212" i="16" s="1"/>
  <c r="AW212" i="16" s="1"/>
  <c r="AR518" i="16"/>
  <c r="AT233" i="16"/>
  <c r="AX233" i="16" s="1"/>
  <c r="AY233" i="16" s="1"/>
  <c r="AW233" i="16" s="1"/>
  <c r="AR200" i="16"/>
  <c r="AT201" i="16"/>
  <c r="AX201" i="16" s="1"/>
  <c r="AY201" i="16" s="1"/>
  <c r="AR475" i="16"/>
  <c r="AT475" i="16"/>
  <c r="AX475" i="16" s="1"/>
  <c r="AY475" i="16" s="1"/>
  <c r="AR295" i="16"/>
  <c r="AT235" i="16"/>
  <c r="AX235" i="16" s="1"/>
  <c r="AY235" i="16" s="1"/>
  <c r="AW235" i="16" s="1"/>
  <c r="AR41" i="16"/>
  <c r="AQ158" i="16"/>
  <c r="AT134" i="16"/>
  <c r="AX134" i="16" s="1"/>
  <c r="AY134" i="16" s="1"/>
  <c r="AV134" i="16" s="1"/>
  <c r="AQ166" i="16"/>
  <c r="AR45" i="16"/>
  <c r="AR86" i="16"/>
  <c r="AR501" i="16"/>
  <c r="AR136" i="16"/>
  <c r="AR146" i="16"/>
  <c r="AR38" i="16"/>
  <c r="AQ441" i="16"/>
  <c r="AR189" i="16"/>
  <c r="AQ505" i="16"/>
  <c r="Q707" i="14"/>
  <c r="P743" i="14"/>
  <c r="Q735" i="14"/>
  <c r="P701" i="14"/>
  <c r="P751" i="14"/>
  <c r="Q743" i="14"/>
  <c r="Q764" i="14"/>
  <c r="Q733" i="14"/>
  <c r="P707" i="14"/>
  <c r="Q751" i="14"/>
  <c r="Q713" i="14"/>
  <c r="P758" i="14"/>
  <c r="Q723" i="14"/>
  <c r="Q700" i="14"/>
  <c r="Q715" i="14"/>
  <c r="E698" i="14"/>
  <c r="P698" i="14"/>
  <c r="E732" i="14"/>
  <c r="P732" i="14"/>
  <c r="P750" i="14"/>
  <c r="Q721" i="14"/>
  <c r="Q750" i="14"/>
  <c r="P717" i="14"/>
  <c r="Q742" i="14"/>
  <c r="Q749" i="14"/>
  <c r="P742" i="14"/>
  <c r="P723" i="14"/>
  <c r="Q755" i="14"/>
  <c r="Q758" i="14"/>
  <c r="E710" i="14"/>
  <c r="Q710" i="14"/>
  <c r="E716" i="14"/>
  <c r="Q716" i="14"/>
  <c r="Q753" i="14"/>
  <c r="P713" i="14"/>
  <c r="P719" i="14"/>
  <c r="P744" i="14"/>
  <c r="P721" i="14"/>
  <c r="Q741" i="14"/>
  <c r="Q744" i="14"/>
  <c r="Q701" i="14"/>
  <c r="P764" i="14"/>
  <c r="P756" i="14"/>
  <c r="P700" i="14"/>
  <c r="P749" i="14"/>
  <c r="P746" i="14"/>
  <c r="P699" i="14"/>
  <c r="Q746" i="14"/>
  <c r="P715" i="14"/>
  <c r="P708" i="14"/>
  <c r="P733" i="14"/>
  <c r="Q698" i="14"/>
  <c r="Q719" i="14"/>
  <c r="P739" i="14"/>
  <c r="P753" i="14"/>
  <c r="Q708" i="14"/>
  <c r="Q729" i="14"/>
  <c r="P726" i="14"/>
  <c r="E765" i="14"/>
  <c r="Q765" i="14"/>
  <c r="P765" i="14"/>
  <c r="E736" i="14"/>
  <c r="Q736" i="14"/>
  <c r="P736" i="14"/>
  <c r="E730" i="14"/>
  <c r="P730" i="14"/>
  <c r="Q730" i="14"/>
  <c r="P731" i="14"/>
  <c r="Q727" i="14"/>
  <c r="Q717" i="14"/>
  <c r="P741" i="14"/>
  <c r="E738" i="14"/>
  <c r="P738" i="14"/>
  <c r="Q738" i="14"/>
  <c r="E745" i="14"/>
  <c r="P745" i="14"/>
  <c r="E724" i="14"/>
  <c r="P724" i="14"/>
  <c r="E763" i="14"/>
  <c r="Q763" i="14"/>
  <c r="P727" i="14"/>
  <c r="E703" i="14"/>
  <c r="P703" i="14"/>
  <c r="E706" i="14"/>
  <c r="P706" i="14"/>
  <c r="E718" i="14"/>
  <c r="P718" i="14"/>
  <c r="Q718" i="14"/>
  <c r="E709" i="14"/>
  <c r="Q709" i="14"/>
  <c r="P709" i="14"/>
  <c r="E697" i="14"/>
  <c r="P697" i="14"/>
  <c r="E760" i="14"/>
  <c r="Q760" i="14"/>
  <c r="E711" i="14"/>
  <c r="P711" i="14"/>
  <c r="E766" i="14"/>
  <c r="Q766" i="14"/>
  <c r="E714" i="14"/>
  <c r="P714" i="14"/>
  <c r="Q714" i="14"/>
  <c r="Q747" i="14"/>
  <c r="P722" i="14"/>
  <c r="E740" i="14"/>
  <c r="Q740" i="14"/>
  <c r="P747" i="14"/>
  <c r="Q722" i="14"/>
  <c r="P755" i="14"/>
  <c r="Q756" i="14"/>
  <c r="E734" i="14"/>
  <c r="P734" i="14"/>
  <c r="P710" i="14"/>
  <c r="E768" i="14"/>
  <c r="P768" i="14"/>
  <c r="Q768" i="14"/>
  <c r="E762" i="14"/>
  <c r="Q762" i="14"/>
  <c r="P762" i="14"/>
  <c r="E725" i="14"/>
  <c r="P725" i="14"/>
  <c r="Q725" i="14"/>
  <c r="E748" i="14"/>
  <c r="Q748" i="14"/>
  <c r="E702" i="14"/>
  <c r="P702" i="14"/>
  <c r="Q702" i="14"/>
  <c r="E754" i="14"/>
  <c r="Q754" i="14"/>
  <c r="P754" i="14"/>
  <c r="Q731" i="14"/>
  <c r="Q724" i="14"/>
  <c r="E767" i="14"/>
  <c r="P767" i="14"/>
  <c r="Q703" i="14"/>
  <c r="Q752" i="14"/>
  <c r="P735" i="14"/>
  <c r="P759" i="14"/>
  <c r="P720" i="14"/>
  <c r="Q757" i="14"/>
  <c r="Q737" i="14"/>
  <c r="P752" i="14"/>
  <c r="Q705" i="14"/>
  <c r="P757" i="14"/>
  <c r="Q761" i="14"/>
  <c r="P737" i="14"/>
  <c r="P728" i="14"/>
  <c r="P705" i="14"/>
  <c r="P761" i="14"/>
  <c r="Q728" i="14"/>
  <c r="Q712" i="14"/>
  <c r="P712" i="14"/>
  <c r="P729" i="14"/>
  <c r="Q726" i="14"/>
  <c r="P704" i="14"/>
  <c r="E704" i="14"/>
  <c r="Q699" i="14"/>
  <c r="P716" i="14"/>
  <c r="Q732" i="14"/>
  <c r="Q739" i="14"/>
  <c r="Q759" i="14"/>
  <c r="Q720" i="14"/>
  <c r="P3" i="14"/>
  <c r="Q3" i="14"/>
  <c r="AV117" i="16" l="1"/>
  <c r="AW496" i="16"/>
  <c r="AW97" i="16"/>
  <c r="AW372" i="16"/>
  <c r="AV487" i="16"/>
  <c r="AV27" i="16"/>
  <c r="AW157" i="16"/>
  <c r="AV166" i="16"/>
  <c r="AW52" i="16"/>
  <c r="AW7" i="16"/>
  <c r="AW58" i="16"/>
  <c r="AV438" i="16"/>
  <c r="AW312" i="16"/>
  <c r="AV217" i="16"/>
  <c r="AV287" i="16"/>
  <c r="AV231" i="16"/>
  <c r="AW297" i="16"/>
  <c r="AW426" i="16"/>
  <c r="AW319" i="16"/>
  <c r="AV122" i="16"/>
  <c r="AV472" i="16"/>
  <c r="AW196" i="16"/>
  <c r="AV420" i="16"/>
  <c r="AV334" i="16"/>
  <c r="AV360" i="16"/>
  <c r="AV324" i="16"/>
  <c r="AV398" i="16"/>
  <c r="AV470" i="16"/>
  <c r="AW485" i="16"/>
  <c r="AV43" i="16"/>
  <c r="AV480" i="16"/>
  <c r="AV469" i="16"/>
  <c r="AV294" i="16"/>
  <c r="AV25" i="16"/>
  <c r="AV444" i="16"/>
  <c r="AV61" i="16"/>
  <c r="AV34" i="16"/>
  <c r="AW261" i="16"/>
  <c r="AW59" i="16"/>
  <c r="AW408" i="16"/>
  <c r="AW69" i="16"/>
  <c r="AW132" i="16"/>
  <c r="AW377" i="16"/>
  <c r="AW353" i="16"/>
  <c r="AV343" i="16"/>
  <c r="AV255" i="16"/>
  <c r="AV328" i="16"/>
  <c r="AW433" i="16"/>
  <c r="AV393" i="16"/>
  <c r="AV243" i="16"/>
  <c r="AW11" i="16"/>
  <c r="AW124" i="16"/>
  <c r="AV301" i="16"/>
  <c r="AW318" i="16"/>
  <c r="AW274" i="16"/>
  <c r="AV249" i="16"/>
  <c r="AV462" i="16"/>
  <c r="AV367" i="16"/>
  <c r="AV253" i="16"/>
  <c r="AV308" i="16"/>
  <c r="AW378" i="16"/>
  <c r="AW494" i="16"/>
  <c r="AW320" i="16"/>
  <c r="AV47" i="16"/>
  <c r="AW154" i="16"/>
  <c r="AW223" i="16"/>
  <c r="AW460" i="16"/>
  <c r="AW395" i="16"/>
  <c r="AV169" i="16"/>
  <c r="AW148" i="16"/>
  <c r="AW428" i="16"/>
  <c r="AW36" i="16"/>
  <c r="AW220" i="16"/>
  <c r="AW511" i="16"/>
  <c r="AW35" i="16"/>
  <c r="AW135" i="16"/>
  <c r="AV305" i="16"/>
  <c r="AW305" i="16"/>
  <c r="AV296" i="16"/>
  <c r="AW421" i="16"/>
  <c r="AV153" i="16"/>
  <c r="AV70" i="16"/>
  <c r="AV130" i="16"/>
  <c r="AV53" i="16"/>
  <c r="AW77" i="16"/>
  <c r="AW356" i="16"/>
  <c r="AW248" i="16"/>
  <c r="AW446" i="16"/>
  <c r="AW121" i="16"/>
  <c r="AV146" i="16"/>
  <c r="AW115" i="16"/>
  <c r="AV262" i="16"/>
  <c r="AV3" i="16"/>
  <c r="AW456" i="16"/>
  <c r="AW125" i="16"/>
  <c r="AW103" i="16"/>
  <c r="AV144" i="16"/>
  <c r="AW50" i="16"/>
  <c r="AW168" i="16"/>
  <c r="AV483" i="16"/>
  <c r="AW202" i="16"/>
  <c r="AV329" i="16"/>
  <c r="AV158" i="16"/>
  <c r="AV167" i="16"/>
  <c r="AW501" i="16"/>
  <c r="AW489" i="16"/>
  <c r="AW134" i="16"/>
  <c r="AV227" i="16"/>
  <c r="AV490" i="16"/>
  <c r="AV91" i="16"/>
  <c r="AW268" i="16"/>
  <c r="AW411" i="16"/>
  <c r="AW165" i="16"/>
  <c r="AV9" i="16"/>
  <c r="AW459" i="16"/>
  <c r="AW85" i="16"/>
  <c r="AV192" i="16"/>
  <c r="AW106" i="16"/>
  <c r="AV183" i="16"/>
  <c r="AW381" i="16"/>
  <c r="AW139" i="16"/>
  <c r="AW163" i="16"/>
  <c r="AV513" i="16"/>
  <c r="AV523" i="16"/>
  <c r="AV81" i="16"/>
  <c r="AW84" i="16"/>
  <c r="AW272" i="16"/>
  <c r="AW516" i="16"/>
  <c r="AV187" i="16"/>
  <c r="AW331" i="16"/>
  <c r="AW44" i="16"/>
  <c r="AV406" i="16"/>
  <c r="AV508" i="16"/>
  <c r="AW179" i="16"/>
  <c r="AW402" i="16"/>
  <c r="AV344" i="16"/>
  <c r="AV379" i="16"/>
  <c r="AV233" i="16"/>
  <c r="AV57" i="16"/>
  <c r="AW57" i="16"/>
  <c r="AW17" i="16"/>
  <c r="AV17" i="16"/>
  <c r="AW321" i="16"/>
  <c r="AV321" i="16"/>
  <c r="AW506" i="16"/>
  <c r="AV506" i="16"/>
  <c r="AW82" i="16"/>
  <c r="AV82" i="16"/>
  <c r="AW515" i="16"/>
  <c r="AV515" i="16"/>
  <c r="AV156" i="16"/>
  <c r="AW156" i="16"/>
  <c r="AW182" i="16"/>
  <c r="AV182" i="16"/>
  <c r="AV98" i="16"/>
  <c r="AW98" i="16"/>
  <c r="AW475" i="16"/>
  <c r="AV475" i="16"/>
  <c r="AV131" i="16"/>
  <c r="AW131" i="16"/>
  <c r="AW413" i="16"/>
  <c r="AV413" i="16"/>
  <c r="AV193" i="16"/>
  <c r="AW193" i="16"/>
  <c r="AW210" i="16"/>
  <c r="AV210" i="16"/>
  <c r="AV306" i="16"/>
  <c r="AW306" i="16"/>
  <c r="AV339" i="16"/>
  <c r="AW339" i="16"/>
  <c r="AV244" i="16"/>
  <c r="AW244" i="16"/>
  <c r="AW338" i="16"/>
  <c r="AV338" i="16"/>
  <c r="AV201" i="16"/>
  <c r="AW201" i="16"/>
  <c r="AV28" i="16"/>
  <c r="AW28" i="16"/>
  <c r="AW198" i="16"/>
  <c r="AV198" i="16"/>
  <c r="AV236" i="16"/>
  <c r="AW236" i="16"/>
  <c r="AW409" i="16"/>
  <c r="AV71" i="16"/>
  <c r="AW71" i="16"/>
  <c r="AW155" i="16"/>
  <c r="AV155" i="16"/>
  <c r="AW347" i="16"/>
  <c r="AV347" i="16"/>
  <c r="AW216" i="16"/>
  <c r="AV216" i="16"/>
  <c r="AV186" i="16"/>
  <c r="AW186" i="16"/>
  <c r="AW443" i="16"/>
  <c r="AV443" i="16"/>
  <c r="AV307" i="16"/>
  <c r="AW307" i="16"/>
  <c r="AW492" i="16"/>
  <c r="AV492" i="16"/>
  <c r="AV218" i="16"/>
  <c r="AW218" i="16"/>
  <c r="AW224" i="16"/>
  <c r="AV499" i="16"/>
  <c r="AV491" i="16"/>
  <c r="AW64" i="16"/>
  <c r="AV332" i="16"/>
  <c r="AW369" i="16"/>
  <c r="AW133" i="16"/>
  <c r="AV386" i="16"/>
  <c r="AW151" i="16"/>
  <c r="AV171" i="16"/>
  <c r="AW226" i="16"/>
  <c r="AV173" i="16"/>
  <c r="AW371" i="16"/>
  <c r="AV327" i="16"/>
  <c r="AV94" i="16"/>
  <c r="AV238" i="16"/>
  <c r="AV60" i="16"/>
  <c r="AV452" i="16"/>
  <c r="AW191" i="16"/>
  <c r="AV126" i="16"/>
  <c r="AW299" i="16"/>
  <c r="AV48" i="16"/>
  <c r="AW365" i="16"/>
  <c r="AV407" i="16"/>
  <c r="AV128" i="16"/>
  <c r="AV355" i="16"/>
  <c r="AW105" i="16"/>
  <c r="AW300" i="16"/>
  <c r="AW448" i="16"/>
  <c r="AV245" i="16"/>
  <c r="AW436" i="16"/>
  <c r="AV251" i="16"/>
  <c r="AW175" i="16"/>
  <c r="AV410" i="16"/>
  <c r="AV95" i="16"/>
  <c r="AW99" i="16"/>
  <c r="AW108" i="16"/>
  <c r="AW152" i="16"/>
  <c r="AV385" i="16"/>
  <c r="AW427" i="16"/>
  <c r="AV79" i="16"/>
  <c r="AV240" i="16"/>
  <c r="AV370" i="16"/>
  <c r="AV291" i="16"/>
  <c r="AV361" i="16"/>
  <c r="AW476" i="16"/>
  <c r="AV289" i="16"/>
  <c r="AW140" i="16"/>
  <c r="AV359" i="16"/>
  <c r="AV100" i="16"/>
  <c r="AW80" i="16"/>
  <c r="AV178" i="16"/>
  <c r="AW46" i="16"/>
  <c r="AW177" i="16"/>
  <c r="AW23" i="16"/>
  <c r="AW354" i="16"/>
  <c r="AV13" i="16"/>
  <c r="AV213" i="16"/>
  <c r="AV364" i="16"/>
  <c r="AV211" i="16"/>
  <c r="AV341" i="16"/>
  <c r="AW29" i="16"/>
  <c r="AV461" i="16"/>
  <c r="AW464" i="16"/>
  <c r="AW415" i="16"/>
  <c r="AW302" i="16"/>
  <c r="AW101" i="16"/>
  <c r="AW123" i="16"/>
  <c r="AW62" i="16"/>
  <c r="AW40" i="16"/>
  <c r="AW6" i="16"/>
  <c r="AW524" i="16"/>
  <c r="AV397" i="16"/>
  <c r="AV454" i="16"/>
  <c r="AV4" i="16"/>
  <c r="AV267" i="16"/>
  <c r="AV283" i="16"/>
  <c r="AV392" i="16"/>
  <c r="AW417" i="16"/>
  <c r="AV358" i="16"/>
  <c r="AW519" i="16"/>
  <c r="AW292" i="16"/>
  <c r="AW288" i="16"/>
  <c r="AV521" i="16"/>
  <c r="AV127" i="16"/>
  <c r="AW278" i="16"/>
  <c r="AV282" i="16"/>
  <c r="AW257" i="16"/>
  <c r="AV509" i="16"/>
  <c r="AV20" i="16"/>
  <c r="AW161" i="16"/>
  <c r="AW449" i="16"/>
  <c r="AV67" i="16"/>
  <c r="AV89" i="16"/>
  <c r="AW232" i="16"/>
  <c r="AW323" i="16"/>
  <c r="AW247" i="16"/>
  <c r="AV418" i="16"/>
  <c r="AW281" i="16"/>
  <c r="AW455" i="16"/>
  <c r="AW275" i="16"/>
  <c r="AW32" i="16"/>
  <c r="AV387" i="16"/>
  <c r="AV286" i="16"/>
  <c r="AV310" i="16"/>
  <c r="AV430" i="16"/>
  <c r="AW326" i="16"/>
  <c r="AV510" i="16"/>
  <c r="AW221" i="16"/>
  <c r="AW73" i="16"/>
  <c r="AW207" i="16"/>
  <c r="AW136" i="16"/>
  <c r="AV206" i="16"/>
  <c r="AV517" i="16"/>
  <c r="AV290" i="16"/>
  <c r="AV451" i="16"/>
  <c r="AV284" i="16"/>
  <c r="AW147" i="16"/>
  <c r="AV12" i="16"/>
  <c r="AV366" i="16"/>
  <c r="AV447" i="16"/>
  <c r="AV390" i="16"/>
  <c r="AV346" i="16"/>
  <c r="AV39" i="16"/>
  <c r="AW237" i="16"/>
  <c r="AW403" i="16"/>
  <c r="AW453" i="16"/>
  <c r="AW434" i="16"/>
  <c r="AV434" i="16"/>
  <c r="AW90" i="16"/>
  <c r="AV90" i="16"/>
  <c r="AW74" i="16"/>
  <c r="AV74" i="16"/>
  <c r="AV10" i="16"/>
  <c r="AW10" i="16"/>
  <c r="AV189" i="16"/>
  <c r="AW189" i="16"/>
  <c r="AW199" i="16"/>
  <c r="AV199" i="16"/>
  <c r="AW180" i="16"/>
  <c r="AV180" i="16"/>
  <c r="AW181" i="16"/>
  <c r="AV181" i="16"/>
  <c r="AW507" i="16"/>
  <c r="AV507" i="16"/>
  <c r="AW141" i="16"/>
  <c r="AV141" i="16"/>
  <c r="AV352" i="16"/>
  <c r="AW352" i="16"/>
  <c r="AV311" i="16"/>
  <c r="AW311" i="16"/>
  <c r="AV276" i="16"/>
  <c r="AW276" i="16"/>
  <c r="AV277" i="16"/>
  <c r="AW277" i="16"/>
  <c r="AV380" i="16"/>
  <c r="AW380" i="16"/>
  <c r="AV149" i="16"/>
  <c r="AW149" i="16"/>
  <c r="AV205" i="16"/>
  <c r="AW205" i="16"/>
  <c r="AW260" i="16"/>
  <c r="AV260" i="16"/>
  <c r="AW439" i="16"/>
  <c r="AV439" i="16"/>
  <c r="AV458" i="16"/>
  <c r="AW458" i="16"/>
  <c r="AW172" i="16"/>
  <c r="AV172" i="16"/>
  <c r="AW93" i="16"/>
  <c r="AV93" i="16"/>
  <c r="AV204" i="16"/>
  <c r="AW204" i="16"/>
  <c r="AV298" i="16"/>
  <c r="AW298" i="16"/>
  <c r="AW110" i="16"/>
  <c r="AV110" i="16"/>
  <c r="AV234" i="16"/>
  <c r="AW234" i="16"/>
  <c r="AW474" i="16"/>
  <c r="AV474" i="16"/>
  <c r="AV37" i="16"/>
  <c r="AW37" i="16"/>
  <c r="AV65" i="16"/>
  <c r="AW65" i="16"/>
  <c r="AV266" i="16"/>
  <c r="AW266" i="16"/>
  <c r="AW269" i="16"/>
  <c r="AV269" i="16"/>
  <c r="AV55" i="16"/>
  <c r="AW55" i="16"/>
  <c r="AW335" i="16"/>
  <c r="AV335" i="16"/>
  <c r="AV49" i="16"/>
  <c r="AW49" i="16"/>
  <c r="AV314" i="16"/>
  <c r="AW314" i="16"/>
  <c r="AW484" i="16"/>
  <c r="AV484" i="16"/>
  <c r="AV394" i="16"/>
  <c r="AW394" i="16"/>
  <c r="AW503" i="16"/>
  <c r="AV503" i="16"/>
  <c r="AW497" i="16"/>
  <c r="AV497" i="16"/>
  <c r="AV18" i="16"/>
  <c r="AW18" i="16"/>
  <c r="AV422" i="16"/>
  <c r="AW422" i="16"/>
  <c r="AW109" i="16"/>
  <c r="AV109" i="16"/>
  <c r="AW214" i="16"/>
  <c r="AV214" i="16"/>
  <c r="AV114" i="16"/>
  <c r="AW114" i="16"/>
  <c r="AV185" i="16"/>
  <c r="AW185" i="16"/>
  <c r="AW209" i="16"/>
  <c r="AV209" i="16"/>
  <c r="AW295" i="16"/>
  <c r="AV295" i="16"/>
  <c r="AW425" i="16"/>
  <c r="AV425" i="16"/>
  <c r="AV31" i="16"/>
  <c r="AW31" i="16"/>
  <c r="AV349" i="16"/>
  <c r="AW349" i="16"/>
  <c r="AV83" i="16"/>
  <c r="AW83" i="16"/>
  <c r="AV104" i="16"/>
  <c r="AW104" i="16"/>
  <c r="AW250" i="16"/>
  <c r="AV250" i="16"/>
  <c r="AV303" i="16"/>
  <c r="AW322" i="16"/>
  <c r="AV479" i="16"/>
  <c r="AW504" i="16"/>
  <c r="AV442" i="16"/>
  <c r="AV362" i="16"/>
  <c r="AV228" i="16"/>
  <c r="AW66" i="16"/>
  <c r="AW465" i="16"/>
  <c r="AW254" i="16"/>
  <c r="AV304" i="16"/>
  <c r="AW256" i="16"/>
  <c r="AW382" i="16"/>
  <c r="AW399" i="16"/>
  <c r="AV481" i="16"/>
  <c r="AW263" i="16"/>
  <c r="AV188" i="16"/>
  <c r="AV412" i="16"/>
  <c r="AV309" i="16"/>
  <c r="AV259" i="16"/>
  <c r="AX3" i="14"/>
  <c r="AV120" i="16"/>
  <c r="AV313" i="16"/>
  <c r="AV520" i="16"/>
  <c r="AV348" i="16"/>
  <c r="AV16" i="16"/>
  <c r="AV357" i="16"/>
  <c r="AV41" i="16"/>
  <c r="AV488" i="16"/>
  <c r="AV264" i="16"/>
  <c r="AW190" i="16"/>
  <c r="AV376" i="16"/>
  <c r="AV170" i="16"/>
  <c r="AV265" i="16"/>
  <c r="AV450" i="16"/>
  <c r="AW315" i="16"/>
  <c r="AV160" i="16"/>
  <c r="AW56" i="16"/>
  <c r="AW86" i="16"/>
  <c r="AW518" i="16"/>
  <c r="AV466" i="16"/>
  <c r="AV391" i="16"/>
  <c r="AW8" i="16"/>
  <c r="AW76" i="16"/>
  <c r="AW350" i="16"/>
  <c r="AV389" i="16"/>
  <c r="AV129" i="16"/>
  <c r="AW184" i="16"/>
  <c r="AV92" i="16"/>
  <c r="AV457" i="16"/>
  <c r="AV54" i="16"/>
  <c r="AV51" i="16"/>
  <c r="AV21" i="16"/>
  <c r="AW142" i="16"/>
  <c r="AV478" i="16"/>
  <c r="AW88" i="16"/>
  <c r="AV229" i="16"/>
  <c r="AV116" i="16"/>
  <c r="AW342" i="16"/>
  <c r="AW416" i="16"/>
  <c r="AV78" i="16"/>
  <c r="AW159" i="16"/>
  <c r="AV441" i="16"/>
  <c r="AW505" i="16"/>
  <c r="AW482" i="16"/>
  <c r="AW162" i="16"/>
  <c r="AW401" i="16"/>
  <c r="AV374" i="16"/>
  <c r="AW317" i="16"/>
  <c r="AW279" i="16"/>
  <c r="AV87" i="16"/>
  <c r="AW222" i="16"/>
  <c r="AV368" i="16"/>
  <c r="AV215" i="16"/>
  <c r="AW285" i="16"/>
  <c r="AW72" i="16"/>
  <c r="AW270" i="16"/>
  <c r="AV212" i="16"/>
  <c r="AV22" i="16"/>
  <c r="AW337" i="16"/>
  <c r="AW138" i="16"/>
  <c r="AW203" i="16"/>
  <c r="AW68" i="16"/>
  <c r="AV273" i="16"/>
  <c r="AV333" i="16"/>
  <c r="AW75" i="16"/>
  <c r="AV384" i="16"/>
  <c r="AV330" i="16"/>
  <c r="AV252" i="16"/>
  <c r="AW143" i="16"/>
  <c r="AW19" i="16"/>
  <c r="AV112" i="16"/>
  <c r="AV514" i="16"/>
  <c r="AW239" i="16"/>
  <c r="AV38" i="16"/>
  <c r="AV435" i="16"/>
  <c r="AV363" i="16"/>
  <c r="AW431" i="16"/>
  <c r="AV195" i="16"/>
  <c r="AV258" i="16"/>
  <c r="AW405" i="16"/>
  <c r="AW423" i="16"/>
  <c r="AW467" i="16"/>
  <c r="AV26" i="16"/>
  <c r="AV373" i="16"/>
  <c r="AV225" i="16"/>
  <c r="AV197" i="16"/>
  <c r="AV432" i="16"/>
  <c r="AW137" i="16"/>
  <c r="AV325" i="16"/>
  <c r="AW383" i="16"/>
  <c r="AW119" i="16"/>
  <c r="AW522" i="16"/>
  <c r="AW24" i="16"/>
  <c r="AV145" i="16"/>
  <c r="AV445" i="16"/>
  <c r="AV219" i="16"/>
  <c r="AV396" i="16"/>
  <c r="AV63" i="16"/>
  <c r="AW463" i="16"/>
  <c r="AV176" i="16"/>
  <c r="AV429" i="16"/>
  <c r="AW414" i="16"/>
  <c r="AV440" i="16"/>
  <c r="AV500" i="16"/>
  <c r="AV293" i="16"/>
  <c r="AW271" i="16"/>
  <c r="AV404" i="16"/>
  <c r="AW471" i="16"/>
  <c r="AV45" i="16"/>
  <c r="AV340" i="16"/>
  <c r="AV280" i="16"/>
  <c r="AV388" i="16"/>
  <c r="AW150" i="16"/>
  <c r="AW498" i="16"/>
  <c r="AW345" i="16"/>
  <c r="AV419" i="16"/>
  <c r="AW113" i="16"/>
  <c r="AW33" i="16"/>
  <c r="AV208" i="16"/>
  <c r="AV241" i="16"/>
  <c r="AW495" i="16"/>
  <c r="AW14" i="16"/>
  <c r="AV316" i="16"/>
  <c r="AW375" i="16"/>
  <c r="AV2" i="16"/>
  <c r="AV194" i="16"/>
  <c r="AV502" i="16"/>
  <c r="AV486" i="16"/>
  <c r="AW242" i="16"/>
  <c r="AV118" i="16"/>
  <c r="AV174" i="16"/>
  <c r="AV230" i="16"/>
  <c r="AV351" i="16"/>
  <c r="AW246" i="16"/>
  <c r="AW424" i="16"/>
  <c r="AV235" i="16"/>
  <c r="AV400" i="16"/>
  <c r="AW477" i="16"/>
  <c r="AV437" i="16"/>
  <c r="AV30" i="16"/>
  <c r="AV107" i="16"/>
  <c r="AW111" i="16"/>
  <c r="AW5" i="16"/>
  <c r="AV336" i="16"/>
  <c r="AV468" i="16"/>
  <c r="AW200" i="16"/>
  <c r="AV493" i="16"/>
  <c r="AW102" i="16"/>
  <c r="AW96" i="16"/>
  <c r="AV473" i="16"/>
  <c r="AV15" i="16"/>
  <c r="AW42" i="16"/>
  <c r="AV164" i="16"/>
  <c r="AV512" i="16"/>
  <c r="BG3" i="14"/>
  <c r="BI3" i="14" s="1"/>
  <c r="AD3" i="14" l="1"/>
  <c r="AF3" i="14" s="1"/>
  <c r="BH3" i="14"/>
  <c r="BL3" i="14" s="1"/>
  <c r="BN3" i="14" s="1"/>
  <c r="BF3" i="14"/>
  <c r="BE3" i="14"/>
  <c r="AB3" i="14" l="1"/>
  <c r="AE3" i="14"/>
  <c r="AI3" i="14" s="1"/>
  <c r="AJ3" i="14" s="1"/>
  <c r="AG3" i="14" s="1"/>
  <c r="AC3" i="14"/>
  <c r="BK3" i="14"/>
  <c r="BM3" i="14"/>
  <c r="BQ3" i="14" s="1"/>
  <c r="BR3" i="14" s="1"/>
  <c r="BP3" i="14" s="1"/>
  <c r="BJ3" i="14"/>
  <c r="AH3" i="14" l="1"/>
  <c r="BO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16F44F-DA15-45C1-9DFE-9C9038BFCF88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1EDE36B4-3EE4-4D8C-870B-F6C9F1154B8A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3" xr16:uid="{B0181D1B-3827-49EE-9997-E26C595A3401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4" xr16:uid="{896B466A-E3A2-4426-9A86-1E3D8513740F}" keepAlive="1" name="Query - Table3" description="Connection to the 'Table3' query in the workbook." type="5" refreshedVersion="8" background="1" saveData="1">
    <dbPr connection="Provider=Microsoft.Mashup.OleDb.1;Data Source=$Workbook$;Location=Table3;Extended Properties=&quot;&quot;" command="SELECT * FROM [Table3]"/>
  </connection>
  <connection id="5" xr16:uid="{C3773C79-4B63-4FC9-8B86-2419DC7079F6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  <connection id="6" xr16:uid="{CEF99765-DDE1-415A-B2CB-096A881576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<sst xmlns="http://schemas.openxmlformats.org/spreadsheetml/2006/main" count="385" uniqueCount="207">
  <si>
    <t>h</t>
  </si>
  <si>
    <t>Season</t>
  </si>
  <si>
    <t>C:\Users\themo\OneDrive\Documents\OfftheCharts\Clients\SMS Energy-engineering</t>
  </si>
  <si>
    <t>Core restircited code</t>
  </si>
  <si>
    <t>Can be empty</t>
  </si>
  <si>
    <t>Don’t touch</t>
  </si>
  <si>
    <t>Do not move column</t>
  </si>
  <si>
    <t>Sequence</t>
  </si>
  <si>
    <t>CTG1MW</t>
  </si>
  <si>
    <t>CTG2MW</t>
  </si>
  <si>
    <t>CTG3MW</t>
  </si>
  <si>
    <t>STGMW</t>
  </si>
  <si>
    <t>SSTAMW</t>
  </si>
  <si>
    <t>SSTBMW</t>
  </si>
  <si>
    <t>IESO</t>
  </si>
  <si>
    <t>CTG1T</t>
  </si>
  <si>
    <t>CTG2T</t>
  </si>
  <si>
    <t>CTG3T</t>
  </si>
  <si>
    <t>Vacum</t>
  </si>
  <si>
    <t>DCSHHV</t>
  </si>
  <si>
    <t>CTG1MBTU-H</t>
  </si>
  <si>
    <t>CTG1MBTU-I</t>
  </si>
  <si>
    <t>CTG2MBTU-H</t>
  </si>
  <si>
    <t>CTG2MBTU-I</t>
  </si>
  <si>
    <t>CTG3MBTU-H</t>
  </si>
  <si>
    <t>CTG3MBTU-I</t>
  </si>
  <si>
    <t>DB1MBTU-H</t>
  </si>
  <si>
    <t>Vector-HR</t>
  </si>
  <si>
    <t>new1</t>
  </si>
  <si>
    <t>new2</t>
  </si>
  <si>
    <t>new3</t>
  </si>
  <si>
    <t>new4</t>
  </si>
  <si>
    <t>Power</t>
  </si>
  <si>
    <t>Season 4</t>
  </si>
  <si>
    <t>Start</t>
  </si>
  <si>
    <t>Ramp</t>
  </si>
  <si>
    <t>MLP</t>
  </si>
  <si>
    <t>Shuttdown</t>
  </si>
  <si>
    <t>Units of Measure</t>
  </si>
  <si>
    <t>MW</t>
  </si>
  <si>
    <t>C</t>
  </si>
  <si>
    <t>KPAG</t>
  </si>
  <si>
    <t>BTU</t>
  </si>
  <si>
    <t>MMBTU/HR</t>
  </si>
  <si>
    <t>MMBTU/Interval</t>
  </si>
  <si>
    <t>MMBTU/MWh</t>
  </si>
  <si>
    <t>Spare</t>
  </si>
  <si>
    <t>%</t>
  </si>
  <si>
    <t>Month</t>
  </si>
  <si>
    <t>Day</t>
  </si>
  <si>
    <t>Hour</t>
  </si>
  <si>
    <t>Interval</t>
  </si>
  <si>
    <t>CTG #1 
MW</t>
  </si>
  <si>
    <t>CTG #2
MW</t>
  </si>
  <si>
    <t>CTG #3
MW</t>
  </si>
  <si>
    <t>STG
MW</t>
  </si>
  <si>
    <t>SST A</t>
  </si>
  <si>
    <t>SSTB</t>
  </si>
  <si>
    <t>IESO Revenue Meter 
Net Plant
MW</t>
  </si>
  <si>
    <t xml:space="preserve">STG Condenser Vacuum </t>
  </si>
  <si>
    <t>DCS
CTG #1
Fuel Gas Flow Instantaneous
MMBTU/HR</t>
  </si>
  <si>
    <t>DCS
CTG #1
Fuel Gas Flow 
5-Min
MMBTU/Int</t>
  </si>
  <si>
    <t>DCS
CTG #2
Fuel Gas Flow Instantaneous
MMBTU/HR</t>
  </si>
  <si>
    <t>DCS
CTG #2
Fuel Gas Flow 
5-Min
MMBTU/Int</t>
  </si>
  <si>
    <t>DCS
CTG #3
Fuel Gas Flow Instantaneous
MMBTU/HR</t>
  </si>
  <si>
    <t>DCS
CTG #3
Fuel Gas Flow 
5-Min
MMBTU/Int</t>
  </si>
  <si>
    <t>DCS
HRSG #1 
Duct Burner Instantaneous
MMBTU/HR</t>
  </si>
  <si>
    <t>DCS
HRSG #1
Duct Burner 
5-Min Gas 
MMBTU/Int</t>
  </si>
  <si>
    <t>DCS
HRSG #2
Duct Burner Instantaneous
MMBTU/HR</t>
  </si>
  <si>
    <t>DCS
HRSG #2
Duct Burner 
5-Min Gas 
MMBTU/Int</t>
  </si>
  <si>
    <t>DCS
HRSG #3
Duct Burner Instantaneous
MMBTU/HR</t>
  </si>
  <si>
    <t>DCS
HRSG #3 
Duct Burner 
5-Min Gas 
MMBTU/Int</t>
  </si>
  <si>
    <t>Vector Gas InstantaneousMMBTU/HR</t>
  </si>
  <si>
    <t>Vector
Plant
5-Min Gas 
MMBTU/Int</t>
  </si>
  <si>
    <t>Total Plant Gas Instantaneous MMBTU/h</t>
  </si>
  <si>
    <t>DCS
Total Plant Gas Meters
MMBTU/Int</t>
  </si>
  <si>
    <t>DCS vs Vector Gas
(Vector -DCS) Variance MMBTU/HR</t>
  </si>
  <si>
    <t>DCS vs Vector Gas
(Vector -DCS) Variance MMBTU/Int</t>
  </si>
  <si>
    <t>IESO vs DCS Revenue
(IESO - DCS)
Electricity
MW</t>
  </si>
  <si>
    <t>Duct Burner(s)
On/Off</t>
  </si>
  <si>
    <t>CTG1 Flag
Ramp</t>
  </si>
  <si>
    <t>CTG2 Flag
Ramp</t>
  </si>
  <si>
    <t>CTG3 Flag
Ramp</t>
  </si>
  <si>
    <t>STG Flag
Ramp</t>
  </si>
  <si>
    <t>CALC</t>
  </si>
  <si>
    <t>Comm Fail</t>
  </si>
  <si>
    <t>Unique List</t>
  </si>
  <si>
    <t>Column1</t>
  </si>
  <si>
    <t>Humid</t>
  </si>
  <si>
    <t>Vector-INT</t>
  </si>
  <si>
    <t>PlantGas-HR</t>
  </si>
  <si>
    <t>PlantGas-INT</t>
  </si>
  <si>
    <t>DB1MBTU-I</t>
  </si>
  <si>
    <t>CTG1 Flag
MLP</t>
  </si>
  <si>
    <t>CTG2 Flag
MLP</t>
  </si>
  <si>
    <t>CTG3 Flag
MLP</t>
  </si>
  <si>
    <t>STG Flag
MLP</t>
  </si>
  <si>
    <t>W</t>
  </si>
  <si>
    <t>S</t>
  </si>
  <si>
    <t>Newrestriction1</t>
  </si>
  <si>
    <t>Newrestriction2</t>
  </si>
  <si>
    <t>Newrestriction3</t>
  </si>
  <si>
    <t>Newrestriction4</t>
  </si>
  <si>
    <t>HRSG1+HRSG2+HRSG3</t>
  </si>
  <si>
    <t>Average Temperature</t>
  </si>
  <si>
    <t>CTG1 Ramp Start SEQ</t>
  </si>
  <si>
    <t>CTG1
Start Date/
Ramp Start Time</t>
  </si>
  <si>
    <t>CTG1 RAMP GAS
MMBTU</t>
  </si>
  <si>
    <t>CTG1 RAMP Intervals</t>
  </si>
  <si>
    <t>CTG1
MLP Start Time</t>
  </si>
  <si>
    <t>CTG1 MLP Start SEQ</t>
  </si>
  <si>
    <t>CTG1 MLP Gas
MMBTU</t>
  </si>
  <si>
    <t>CTG1 MLP Intervals</t>
  </si>
  <si>
    <t>CTG1 Shutdown Start SEQ</t>
  </si>
  <si>
    <t>CTG1 Shutdown Gas</t>
  </si>
  <si>
    <t>CTG1 Shutdown Intervals</t>
  </si>
  <si>
    <t>CTG1 End Start SEQ (Beginning)</t>
  </si>
  <si>
    <t>CTG2 Ramp Start SEQ</t>
  </si>
  <si>
    <t>CTG2
Start Date/
Ramp Start Time</t>
  </si>
  <si>
    <t>CTG2 RAMP GAS
MMBTU</t>
  </si>
  <si>
    <t>CTG2 RAMP Intervals</t>
  </si>
  <si>
    <t>CTG2
MLP Start Time</t>
  </si>
  <si>
    <t>CTG2 MLP Start SEQ</t>
  </si>
  <si>
    <t>CTG2 MLP Gas
MMBTU</t>
  </si>
  <si>
    <t>CTG2 MLP Intervals</t>
  </si>
  <si>
    <t>CTG2 Shutdown Start SEQ</t>
  </si>
  <si>
    <t>CTG2 Shutdown Gas</t>
  </si>
  <si>
    <t>CTG2 Shutdown Intervals</t>
  </si>
  <si>
    <t>CTG2 End Start SEQ (Beginning)</t>
  </si>
  <si>
    <t>CTG3 Ramp Start SEQ</t>
  </si>
  <si>
    <t>CTG3
Start Date/
Ramp Start Time</t>
  </si>
  <si>
    <t>CTG3 RAMP GAS
MMBTU</t>
  </si>
  <si>
    <t>CTG3 RAMP Intervals</t>
  </si>
  <si>
    <t>CTG3
MLP Start Time</t>
  </si>
  <si>
    <t>CTG3 MLP Start SEQ</t>
  </si>
  <si>
    <t>CTG3 MLP Gas
MMBTU</t>
  </si>
  <si>
    <t>CTG3 MLP Intervals</t>
  </si>
  <si>
    <t>CTG3 Shutdown Start SEQ</t>
  </si>
  <si>
    <t>CTG3 Shutdown Gas</t>
  </si>
  <si>
    <t>CTG3 Shutdown Intervals</t>
  </si>
  <si>
    <t>CTG3 End Start SEQ (Beginning)</t>
  </si>
  <si>
    <t>STG Ramp Start SEQ</t>
  </si>
  <si>
    <t>STG
Start Date/
Ramp Start Time</t>
  </si>
  <si>
    <t>STG RAMP GAS
MMBTU</t>
  </si>
  <si>
    <t>STG RAMP Intervals</t>
  </si>
  <si>
    <t>STG
MLP Start Time</t>
  </si>
  <si>
    <t>STG MLP Start SEQ</t>
  </si>
  <si>
    <t>STG MLP Gas
MMBTU</t>
  </si>
  <si>
    <t>STG MLP Intervals</t>
  </si>
  <si>
    <t>STG Shutdown Start Time</t>
  </si>
  <si>
    <t>STG Shutdown Start SEQ</t>
  </si>
  <si>
    <t>STG Shutdown Gas</t>
  </si>
  <si>
    <t>STG Shutdown Intervals</t>
  </si>
  <si>
    <t>STG End Start SEQ (Beginning)</t>
  </si>
  <si>
    <t>CTG1 RAMP Energy
MWh</t>
  </si>
  <si>
    <t>CTG1 MLP Energy
MWh</t>
  </si>
  <si>
    <t>CTG1 Shutdown 
MWh</t>
  </si>
  <si>
    <t>CTG2 Shutdown MWh</t>
  </si>
  <si>
    <t>CTG3 Shutdown MWh</t>
  </si>
  <si>
    <t>STG RAMP Energy MWh</t>
  </si>
  <si>
    <t>STG MLP Energy
MWh</t>
  </si>
  <si>
    <t>STG Shutdown MWh</t>
  </si>
  <si>
    <t>CTG3 MLP Energy
MWh</t>
  </si>
  <si>
    <t>CTG3 RAMP Energy
MWh</t>
  </si>
  <si>
    <t>CTG2 MLP Energy
MWh</t>
  </si>
  <si>
    <t>CTG2 RAMP Energy
MWh</t>
  </si>
  <si>
    <t>CTG3 
Shutdown 
Start Time</t>
  </si>
  <si>
    <t>CTG2 
Shutdown 
Start Time</t>
  </si>
  <si>
    <t>CTG1 
Shutdown 
Start Time</t>
  </si>
  <si>
    <t>CTG1 MLP
INTERNAL CALCS
DO NOT TOUCH</t>
  </si>
  <si>
    <t>CTG1 RAMP
INTERNAL CALCS
DO NOT TOUCH</t>
  </si>
  <si>
    <t>CTG2 RAMP
INTERNAL CALCS
DO NOT TOUCH</t>
  </si>
  <si>
    <t>CTG3 RAMP
INTERNAL CALCS
DO NOT TOUCH</t>
  </si>
  <si>
    <t>STG RAMP
INTERNAL CALCS
DO NOT TOUCH</t>
  </si>
  <si>
    <t>CTG2 MLP
INTERNAL CALCS
DO NOT TOUCH</t>
  </si>
  <si>
    <t>CTG3 MLP
INTERNAL CALCS
DO NOT TOUCH</t>
  </si>
  <si>
    <t>STG MLP
INTERNAL CALCS
DO NOT TOUCH</t>
  </si>
  <si>
    <t>TemperHure</t>
  </si>
  <si>
    <t>RelHive Humidity</t>
  </si>
  <si>
    <t>CTG #1 
TemperHure</t>
  </si>
  <si>
    <t>CTG #2
TemperHure</t>
  </si>
  <si>
    <t>CTG #3
TemperHure</t>
  </si>
  <si>
    <t>Gas ChromHograph Dry BTU Value</t>
  </si>
  <si>
    <t>Main WeHher StHion Temp</t>
  </si>
  <si>
    <t>DCS 
Net Plant 
GenerHion 
MW</t>
  </si>
  <si>
    <t>CTG#1 Gross HeH RHe MMBTU/MWh</t>
  </si>
  <si>
    <t>CTG#2 Gross HeH RHe MMBTU/MWh</t>
  </si>
  <si>
    <t>CTG#3 Gross HeH RHe MMBTU/MWh</t>
  </si>
  <si>
    <t>DCS
Fired Gross Combine Cycle 
HeH RHe
MMBTU/MWh</t>
  </si>
  <si>
    <t>IESO-Vector
Fired Net Combine Cycle 
HeH RHe
MMBTU/MWh</t>
  </si>
  <si>
    <t>IESO-Vector
vs DCS
Net Plant 
HeH RHe MMBTU/MWh</t>
  </si>
  <si>
    <t>Plant StHus
MLP</t>
  </si>
  <si>
    <t>Date/time</t>
  </si>
  <si>
    <t>-</t>
  </si>
  <si>
    <t>Template15C</t>
  </si>
  <si>
    <t>StationT</t>
  </si>
  <si>
    <t>Date / Time</t>
  </si>
  <si>
    <t>&lt;126</t>
  </si>
  <si>
    <t>&lt;60</t>
  </si>
  <si>
    <t>Table1.Column1</t>
  </si>
  <si>
    <t>Table3.Column1</t>
  </si>
  <si>
    <t>Table6.Column1</t>
  </si>
  <si>
    <t>Table8.Column1</t>
  </si>
  <si>
    <t>CTG1 Start List</t>
  </si>
  <si>
    <t>CTG2 Start List</t>
  </si>
  <si>
    <t>CTG3 Start List</t>
  </si>
  <si>
    <t>STG1 Start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</si>
</sst>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m/yy\ hh:mm:ss"/>
    <numFmt numFmtId="165" formatCode=";;;"/>
    <numFmt numFmtId="166" formatCode="0.0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 Narrow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b/>
      <sz val="16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34"/>
      <name val="Calibri"/>
      <family val="2"/>
    </font>
    <font>
      <b/>
      <sz val="13"/>
      <color indexed="34"/>
      <name val="Calibri"/>
      <family val="2"/>
    </font>
    <font>
      <b/>
      <sz val="11"/>
      <color indexed="34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34"/>
      <name val="Cambria"/>
      <family val="2"/>
    </font>
    <font>
      <b/>
      <sz val="11"/>
      <color indexed="8"/>
      <name val="Calibri"/>
      <family val="2"/>
    </font>
  </fonts>
  <fills count="7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rgb="FF4472C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25"/>
      </patternFill>
    </fill>
    <fill>
      <patternFill patternType="solid">
        <fgColor indexed="22"/>
      </patternFill>
    </fill>
    <fill>
      <patternFill patternType="solid">
        <fgColor indexed="35"/>
      </patternFill>
    </fill>
    <fill>
      <patternFill patternType="solid">
        <fgColor indexed="47"/>
      </patternFill>
    </fill>
    <fill>
      <patternFill patternType="solid">
        <fgColor indexed="51"/>
      </patternFill>
    </fill>
    <fill>
      <patternFill patternType="solid">
        <fgColor indexed="33"/>
      </patternFill>
    </fill>
    <fill>
      <patternFill patternType="solid">
        <fgColor indexed="53"/>
      </patternFill>
    </fill>
    <fill>
      <patternFill patternType="solid">
        <fgColor indexed="32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31"/>
        <bgColor indexed="64"/>
      </patternFill>
    </fill>
    <fill>
      <patternFill patternType="solid">
        <fgColor rgb="FFFFF2CC"/>
        <bgColor indexed="64"/>
      </patternFill>
    </fill>
  </fills>
  <borders count="3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33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35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33"/>
      </top>
      <bottom style="double">
        <color indexed="33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8049">
    <xf numFmtId="0" fontId="0" fillId="0" borderId="0"/>
    <xf numFmtId="9" fontId="11" fillId="0" borderId="0" applyFont="0" applyFill="0" applyBorder="0" applyAlignment="0" applyProtection="0"/>
    <xf numFmtId="0" fontId="17" fillId="0" borderId="11" applyNumberFormat="0" applyFill="0" applyAlignment="0" applyProtection="0"/>
    <xf numFmtId="0" fontId="18" fillId="0" borderId="12" applyNumberFormat="0" applyFill="0" applyAlignment="0" applyProtection="0"/>
    <xf numFmtId="0" fontId="19" fillId="0" borderId="13" applyNumberFormat="0" applyFill="0" applyAlignment="0" applyProtection="0"/>
    <xf numFmtId="0" fontId="19" fillId="0" borderId="0" applyNumberFormat="0" applyFill="0" applyBorder="0" applyAlignment="0" applyProtection="0"/>
    <xf numFmtId="0" fontId="20" fillId="22" borderId="0" applyNumberFormat="0" applyBorder="0" applyAlignment="0" applyProtection="0"/>
    <xf numFmtId="0" fontId="21" fillId="23" borderId="0" applyNumberFormat="0" applyBorder="0" applyAlignment="0" applyProtection="0"/>
    <xf numFmtId="0" fontId="22" fillId="25" borderId="14" applyNumberFormat="0" applyAlignment="0" applyProtection="0"/>
    <xf numFmtId="0" fontId="23" fillId="26" borderId="15" applyNumberFormat="0" applyAlignment="0" applyProtection="0"/>
    <xf numFmtId="0" fontId="24" fillId="26" borderId="14" applyNumberFormat="0" applyAlignment="0" applyProtection="0"/>
    <xf numFmtId="0" fontId="25" fillId="0" borderId="16" applyNumberFormat="0" applyFill="0" applyAlignment="0" applyProtection="0"/>
    <xf numFmtId="0" fontId="1" fillId="27" borderId="17" applyNumberFormat="0" applyAlignment="0" applyProtection="0"/>
    <xf numFmtId="0" fontId="26" fillId="0" borderId="0" applyNumberFormat="0" applyFill="0" applyBorder="0" applyAlignment="0" applyProtection="0"/>
    <xf numFmtId="0" fontId="11" fillId="28" borderId="18" applyNumberFormat="0" applyFont="0" applyAlignment="0" applyProtection="0"/>
    <xf numFmtId="0" fontId="27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9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9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9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24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40" borderId="0" applyNumberFormat="0" applyBorder="0" applyAlignment="0" applyProtection="0"/>
    <xf numFmtId="0" fontId="9" fillId="44" borderId="0" applyNumberFormat="0" applyBorder="0" applyAlignment="0" applyProtection="0"/>
    <xf numFmtId="0" fontId="9" fillId="48" borderId="0" applyNumberFormat="0" applyBorder="0" applyAlignment="0" applyProtection="0"/>
    <xf numFmtId="0" fontId="9" fillId="52" borderId="0" applyNumberFormat="0" applyBorder="0" applyAlignment="0" applyProtection="0"/>
    <xf numFmtId="0" fontId="30" fillId="0" borderId="0"/>
    <xf numFmtId="0" fontId="30" fillId="0" borderId="0"/>
    <xf numFmtId="0" fontId="33" fillId="0" borderId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5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34" fillId="59" borderId="0" applyNumberFormat="0" applyBorder="0" applyAlignment="0" applyProtection="0"/>
    <xf numFmtId="0" fontId="34" fillId="60" borderId="0" applyNumberFormat="0" applyBorder="0" applyAlignment="0" applyProtection="0"/>
    <xf numFmtId="0" fontId="34" fillId="57" borderId="0" applyNumberFormat="0" applyBorder="0" applyAlignment="0" applyProtection="0"/>
    <xf numFmtId="0" fontId="34" fillId="58" borderId="0" applyNumberFormat="0" applyBorder="0" applyAlignment="0" applyProtection="0"/>
    <xf numFmtId="0" fontId="34" fillId="59" borderId="0" applyNumberFormat="0" applyBorder="0" applyAlignment="0" applyProtection="0"/>
    <xf numFmtId="0" fontId="34" fillId="61" borderId="0" applyNumberFormat="0" applyBorder="0" applyAlignment="0" applyProtection="0"/>
    <xf numFmtId="0" fontId="34" fillId="62" borderId="0" applyNumberFormat="0" applyBorder="0" applyAlignment="0" applyProtection="0"/>
    <xf numFmtId="0" fontId="34" fillId="63" borderId="0" applyNumberFormat="0" applyBorder="0" applyAlignment="0" applyProtection="0"/>
    <xf numFmtId="0" fontId="34" fillId="64" borderId="0" applyNumberFormat="0" applyBorder="0" applyAlignment="0" applyProtection="0"/>
    <xf numFmtId="0" fontId="34" fillId="65" borderId="0" applyNumberFormat="0" applyBorder="0" applyAlignment="0" applyProtection="0"/>
    <xf numFmtId="0" fontId="34" fillId="66" borderId="0" applyNumberFormat="0" applyBorder="0" applyAlignment="0" applyProtection="0"/>
    <xf numFmtId="0" fontId="34" fillId="61" borderId="0" applyNumberFormat="0" applyBorder="0" applyAlignment="0" applyProtection="0"/>
    <xf numFmtId="0" fontId="35" fillId="67" borderId="0" applyNumberFormat="0" applyBorder="0" applyAlignment="0" applyProtection="0"/>
    <xf numFmtId="0" fontId="36" fillId="55" borderId="20" applyNumberFormat="0" applyAlignment="0" applyProtection="0"/>
    <xf numFmtId="0" fontId="37" fillId="68" borderId="21" applyNumberFormat="0" applyAlignment="0" applyProtection="0"/>
    <xf numFmtId="0" fontId="38" fillId="0" borderId="0" applyFill="0" applyBorder="0" applyAlignment="0" applyProtection="0">
      <protection locked="0"/>
    </xf>
    <xf numFmtId="168" fontId="33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69" borderId="0" applyNumberFormat="0" applyBorder="0" applyAlignment="0" applyProtection="0"/>
    <xf numFmtId="0" fontId="41" fillId="0" borderId="22" applyNumberFormat="0" applyFill="0" applyAlignment="0" applyProtection="0"/>
    <xf numFmtId="0" fontId="42" fillId="0" borderId="23" applyNumberFormat="0" applyFill="0" applyAlignment="0" applyProtection="0"/>
    <xf numFmtId="0" fontId="43" fillId="0" borderId="24" applyNumberFormat="0" applyFill="0" applyAlignment="0" applyProtection="0"/>
    <xf numFmtId="0" fontId="43" fillId="0" borderId="0" applyNumberFormat="0" applyFill="0" applyBorder="0" applyAlignment="0" applyProtection="0"/>
    <xf numFmtId="0" fontId="44" fillId="56" borderId="20" applyNumberFormat="0" applyAlignment="0" applyProtection="0"/>
    <xf numFmtId="0" fontId="45" fillId="0" borderId="25" applyNumberFormat="0" applyFill="0" applyAlignment="0" applyProtection="0"/>
    <xf numFmtId="0" fontId="46" fillId="56" borderId="0" applyNumberFormat="0" applyBorder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8" fillId="0" borderId="0" applyNumberFormat="0" applyFill="0" applyBorder="0" applyAlignment="0" applyProtection="0"/>
    <xf numFmtId="0" fontId="49" fillId="0" borderId="28" applyNumberFormat="0" applyFill="0" applyAlignment="0" applyProtection="0"/>
    <xf numFmtId="0" fontId="45" fillId="0" borderId="0" applyNumberFormat="0" applyFill="0" applyBorder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11" fillId="0" borderId="0"/>
    <xf numFmtId="0" fontId="11" fillId="28" borderId="18" applyNumberFormat="0" applyFont="0" applyAlignment="0" applyProtection="0"/>
    <xf numFmtId="0" fontId="36" fillId="55" borderId="20" applyNumberFormat="0" applyAlignment="0" applyProtection="0"/>
    <xf numFmtId="0" fontId="11" fillId="0" borderId="0"/>
    <xf numFmtId="0" fontId="44" fillId="56" borderId="20" applyNumberFormat="0" applyAlignment="0" applyProtection="0"/>
    <xf numFmtId="0" fontId="31" fillId="0" borderId="0"/>
    <xf numFmtId="0" fontId="31" fillId="0" borderId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167" fontId="11" fillId="0" borderId="0" applyFont="0" applyFill="0" applyBorder="0" applyAlignment="0" applyProtection="0"/>
    <xf numFmtId="0" fontId="30" fillId="0" borderId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0" fillId="0" borderId="0"/>
    <xf numFmtId="0" fontId="30" fillId="0" borderId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0" fillId="0" borderId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0" fillId="0" borderId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0" fillId="0" borderId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11" fillId="0" borderId="0"/>
    <xf numFmtId="0" fontId="36" fillId="55" borderId="20" applyNumberForma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11" fillId="0" borderId="0"/>
    <xf numFmtId="0" fontId="11" fillId="28" borderId="18" applyNumberFormat="0" applyFont="0" applyAlignment="0" applyProtection="0"/>
    <xf numFmtId="0" fontId="36" fillId="55" borderId="20" applyNumberFormat="0" applyAlignment="0" applyProtection="0"/>
    <xf numFmtId="0" fontId="11" fillId="0" borderId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167" fontId="11" fillId="0" borderId="0" applyFont="0" applyFill="0" applyBorder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11" fillId="0" borderId="0"/>
    <xf numFmtId="0" fontId="11" fillId="28" borderId="18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44" fillId="56" borderId="20" applyNumberFormat="0" applyAlignment="0" applyProtection="0"/>
    <xf numFmtId="0" fontId="30" fillId="0" borderId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0" borderId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3" fillId="0" borderId="24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31" fillId="70" borderId="27" applyNumberFormat="0" applyProtection="0">
      <alignment horizontal="left" vertical="center" indent="1"/>
    </xf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47" fillId="55" borderId="27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36" fillId="55" borderId="20" applyNumberFormat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4" fillId="56" borderId="20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1" fillId="70" borderId="27" applyNumberFormat="0" applyProtection="0">
      <alignment horizontal="left" vertical="center" indent="1"/>
    </xf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33" fillId="56" borderId="26" applyNumberFormat="0" applyFont="0" applyAlignment="0" applyProtection="0"/>
    <xf numFmtId="0" fontId="44" fillId="56" borderId="20" applyNumberFormat="0" applyAlignment="0" applyProtection="0"/>
    <xf numFmtId="0" fontId="36" fillId="55" borderId="20" applyNumberForma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36" fillId="55" borderId="20" applyNumberFormat="0" applyAlignment="0" applyProtection="0"/>
    <xf numFmtId="0" fontId="44" fillId="56" borderId="20" applyNumberFormat="0" applyAlignment="0" applyProtection="0"/>
    <xf numFmtId="0" fontId="33" fillId="56" borderId="26" applyNumberFormat="0" applyFont="0" applyAlignment="0" applyProtection="0"/>
    <xf numFmtId="0" fontId="47" fillId="55" borderId="27" applyNumberFormat="0" applyAlignment="0" applyProtection="0"/>
    <xf numFmtId="0" fontId="31" fillId="70" borderId="27" applyNumberFormat="0" applyProtection="0">
      <alignment horizontal="left" vertical="center" indent="1"/>
    </xf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0" fontId="47" fillId="55" borderId="27" applyNumberFormat="0" applyAlignment="0" applyProtection="0"/>
    <xf numFmtId="0" fontId="49" fillId="0" borderId="28" applyNumberFormat="0" applyFill="0" applyAlignment="0" applyProtection="0"/>
    <xf numFmtId="167" fontId="11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3" fillId="3" borderId="3" xfId="0" applyFont="1" applyFill="1" applyBorder="1"/>
    <xf numFmtId="15" fontId="0" fillId="0" borderId="0" xfId="0" applyNumberForma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horizontal="right"/>
    </xf>
    <xf numFmtId="0" fontId="0" fillId="11" borderId="0" xfId="0" applyFill="1"/>
    <xf numFmtId="0" fontId="1" fillId="11" borderId="0" xfId="0" applyFont="1" applyFill="1"/>
    <xf numFmtId="165" fontId="0" fillId="11" borderId="0" xfId="0" applyNumberFormat="1" applyFill="1"/>
    <xf numFmtId="164" fontId="0" fillId="0" borderId="0" xfId="0" applyNumberFormat="1"/>
    <xf numFmtId="0" fontId="0" fillId="0" borderId="0" xfId="0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quotePrefix="1"/>
    <xf numFmtId="166" fontId="0" fillId="0" borderId="0" xfId="0" applyNumberFormat="1"/>
    <xf numFmtId="0" fontId="1" fillId="7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2" fontId="0" fillId="0" borderId="0" xfId="0" applyNumberFormat="1" applyFont="1" applyFill="1"/>
    <xf numFmtId="4" fontId="0" fillId="0" borderId="0" xfId="0" applyNumberFormat="1" applyFont="1" applyFill="1" applyAlignment="1">
      <alignment horizontal="right"/>
    </xf>
    <xf numFmtId="4" fontId="0" fillId="0" borderId="0" xfId="0" applyNumberFormat="1" applyFont="1" applyFill="1" applyAlignment="1">
      <alignment horizontal="center" vertical="center"/>
    </xf>
    <xf numFmtId="0" fontId="0" fillId="0" borderId="0" xfId="1" applyNumberFormat="1" applyFont="1" applyFill="1" applyAlignment="1">
      <alignment horizontal="center"/>
    </xf>
    <xf numFmtId="4" fontId="0" fillId="0" borderId="0" xfId="0" applyNumberFormat="1" applyFont="1" applyFill="1" applyAlignment="1">
      <alignment horizontal="center"/>
    </xf>
    <xf numFmtId="10" fontId="0" fillId="0" borderId="0" xfId="0" applyNumberFormat="1" applyFont="1" applyFill="1" applyAlignment="1">
      <alignment horizontal="center"/>
    </xf>
    <xf numFmtId="14" fontId="0" fillId="0" borderId="0" xfId="0" applyNumberFormat="1" applyBorder="1"/>
    <xf numFmtId="0" fontId="0" fillId="14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7" fillId="17" borderId="2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0" fillId="0" borderId="0" xfId="0" applyBorder="1"/>
    <xf numFmtId="164" fontId="0" fillId="0" borderId="0" xfId="0" applyNumberFormat="1" applyBorder="1"/>
    <xf numFmtId="0" fontId="15" fillId="0" borderId="0" xfId="0" applyFont="1"/>
    <xf numFmtId="0" fontId="0" fillId="0" borderId="0" xfId="0" applyFill="1"/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7" fillId="18" borderId="8" xfId="0" applyFont="1" applyFill="1" applyBorder="1" applyAlignment="1">
      <alignment horizontal="center" vertical="center" wrapText="1"/>
    </xf>
    <xf numFmtId="0" fontId="0" fillId="19" borderId="0" xfId="0" applyFill="1" applyBorder="1" applyAlignment="1">
      <alignment horizontal="center"/>
    </xf>
    <xf numFmtId="2" fontId="0" fillId="19" borderId="0" xfId="0" applyNumberFormat="1" applyFill="1" applyBorder="1"/>
    <xf numFmtId="3" fontId="0" fillId="19" borderId="0" xfId="0" applyNumberFormat="1" applyFill="1" applyBorder="1"/>
    <xf numFmtId="1" fontId="0" fillId="19" borderId="0" xfId="0" applyNumberFormat="1" applyFill="1" applyBorder="1"/>
    <xf numFmtId="164" fontId="0" fillId="19" borderId="9" xfId="0" applyNumberFormat="1" applyFill="1" applyBorder="1"/>
    <xf numFmtId="0" fontId="0" fillId="19" borderId="0" xfId="0" applyFill="1" applyBorder="1"/>
    <xf numFmtId="1" fontId="0" fillId="19" borderId="7" xfId="0" applyNumberFormat="1" applyFill="1" applyBorder="1"/>
    <xf numFmtId="1" fontId="0" fillId="20" borderId="0" xfId="0" applyNumberFormat="1" applyFill="1" applyBorder="1"/>
    <xf numFmtId="164" fontId="0" fillId="20" borderId="9" xfId="0" applyNumberFormat="1" applyFill="1" applyBorder="1"/>
    <xf numFmtId="1" fontId="0" fillId="20" borderId="7" xfId="0" applyNumberFormat="1" applyFill="1" applyBorder="1"/>
    <xf numFmtId="3" fontId="0" fillId="20" borderId="0" xfId="0" applyNumberFormat="1" applyFill="1" applyBorder="1"/>
    <xf numFmtId="0" fontId="0" fillId="20" borderId="0" xfId="0" applyFill="1" applyBorder="1"/>
    <xf numFmtId="0" fontId="0" fillId="21" borderId="0" xfId="0" applyFill="1" applyAlignment="1">
      <alignment horizontal="center"/>
    </xf>
    <xf numFmtId="0" fontId="16" fillId="0" borderId="0" xfId="0" applyFont="1" applyFill="1" applyAlignment="1">
      <alignment horizontal="center"/>
    </xf>
    <xf numFmtId="0" fontId="0" fillId="19" borderId="0" xfId="0" applyNumberFormat="1" applyFill="1" applyBorder="1" applyAlignment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 wrapText="1"/>
    </xf>
    <xf numFmtId="0" fontId="0" fillId="0" borderId="7" xfId="0" applyBorder="1"/>
    <xf numFmtId="0" fontId="7" fillId="18" borderId="7" xfId="0" applyFont="1" applyFill="1" applyBorder="1" applyAlignment="1">
      <alignment horizontal="center" vertical="center" wrapText="1"/>
    </xf>
    <xf numFmtId="0" fontId="0" fillId="20" borderId="7" xfId="0" applyFill="1" applyBorder="1"/>
    <xf numFmtId="0" fontId="0" fillId="0" borderId="0" xfId="0"/>
    <xf numFmtId="0" fontId="1" fillId="7" borderId="0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Fill="1"/>
    <xf numFmtId="0" fontId="7" fillId="18" borderId="0" xfId="0" applyFont="1" applyFill="1" applyBorder="1" applyAlignment="1">
      <alignment horizontal="center" vertical="center" wrapText="1"/>
    </xf>
    <xf numFmtId="0" fontId="0" fillId="19" borderId="0" xfId="0" applyNumberFormat="1" applyFill="1" applyBorder="1" applyAlignment="1">
      <alignment horizontal="center"/>
    </xf>
    <xf numFmtId="0" fontId="0" fillId="19" borderId="0" xfId="0" applyNumberFormat="1" applyFill="1" applyBorder="1"/>
    <xf numFmtId="0" fontId="0" fillId="19" borderId="7" xfId="0" applyNumberFormat="1" applyFill="1" applyBorder="1"/>
    <xf numFmtId="166" fontId="0" fillId="19" borderId="0" xfId="0" applyNumberFormat="1" applyFill="1" applyBorder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7" fillId="18" borderId="29" xfId="0" applyFont="1" applyFill="1" applyBorder="1" applyAlignment="1">
      <alignment horizontal="center" vertical="center" wrapText="1"/>
    </xf>
    <xf numFmtId="0" fontId="0" fillId="0" borderId="7" xfId="0" applyNumberFormat="1" applyBorder="1"/>
    <xf numFmtId="2" fontId="0" fillId="19" borderId="0" xfId="0" applyNumberFormat="1" applyFill="1" applyBorder="1" applyAlignment="1">
      <alignment horizontal="center"/>
    </xf>
    <xf numFmtId="0" fontId="0" fillId="19" borderId="7" xfId="0" applyNumberFormat="1" applyFill="1" applyBorder="1" applyAlignment="1">
      <alignment horizontal="center"/>
    </xf>
    <xf numFmtId="164" fontId="0" fillId="19" borderId="0" xfId="0" applyNumberFormat="1" applyFill="1" applyBorder="1"/>
    <xf numFmtId="0" fontId="0" fillId="0" borderId="0" xfId="0" applyNumberFormat="1" applyBorder="1"/>
    <xf numFmtId="0" fontId="0" fillId="20" borderId="0" xfId="0" applyFill="1"/>
    <xf numFmtId="164" fontId="0" fillId="20" borderId="0" xfId="0" applyNumberFormat="1" applyFill="1"/>
    <xf numFmtId="166" fontId="0" fillId="71" borderId="0" xfId="0" applyNumberFormat="1" applyFill="1" applyBorder="1" applyAlignment="1">
      <alignment horizontal="center"/>
    </xf>
    <xf numFmtId="0" fontId="0" fillId="71" borderId="0" xfId="0" applyFill="1"/>
    <xf numFmtId="164" fontId="0" fillId="71" borderId="0" xfId="0" applyNumberFormat="1" applyFill="1"/>
    <xf numFmtId="0" fontId="0" fillId="20" borderId="0" xfId="0" applyNumberFormat="1" applyFill="1" applyBorder="1"/>
    <xf numFmtId="0" fontId="0" fillId="20" borderId="7" xfId="0" applyNumberFormat="1" applyFill="1" applyBorder="1"/>
    <xf numFmtId="2" fontId="0" fillId="20" borderId="0" xfId="0" applyNumberFormat="1" applyFill="1" applyBorder="1"/>
    <xf numFmtId="164" fontId="0" fillId="20" borderId="0" xfId="0" applyNumberFormat="1" applyFill="1" applyBorder="1"/>
    <xf numFmtId="0" fontId="0" fillId="71" borderId="0" xfId="0" applyNumberFormat="1" applyFill="1"/>
    <xf numFmtId="0" fontId="0" fillId="20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</cellXfs>
  <cellStyles count="18049">
    <cellStyle name="20% - Accent1" xfId="18" builtinId="30" customBuiltin="1"/>
    <cellStyle name="20% - Accent1 2" xfId="46" xr:uid="{C21DA509-C09B-440A-97F8-5CAD32885A9A}"/>
    <cellStyle name="20% - Accent1 3" xfId="159" xr:uid="{34961648-FDB6-4F2D-9351-83294BAC8C52}"/>
    <cellStyle name="20% - Accent1 4" xfId="1243" xr:uid="{1FB66371-9464-400C-A5B6-DFC82679088F}"/>
    <cellStyle name="20% - Accent2" xfId="21" builtinId="34" customBuiltin="1"/>
    <cellStyle name="20% - Accent2 2" xfId="47" xr:uid="{CCBDE463-98A0-4F94-819C-7895009F8F52}"/>
    <cellStyle name="20% - Accent2 3" xfId="161" xr:uid="{27A0172D-68F7-4EB5-97E8-04CD19AB0FA0}"/>
    <cellStyle name="20% - Accent2 4" xfId="1245" xr:uid="{8C9F6A33-F8C5-4C20-8DA4-127B68988ECE}"/>
    <cellStyle name="20% - Accent3" xfId="24" builtinId="38" customBuiltin="1"/>
    <cellStyle name="20% - Accent3 2" xfId="48" xr:uid="{B5D0D83D-69A6-4629-9615-2EC0DB4CA350}"/>
    <cellStyle name="20% - Accent3 3" xfId="163" xr:uid="{4FA5F591-6155-41E2-8850-8BF28C713985}"/>
    <cellStyle name="20% - Accent3 4" xfId="1247" xr:uid="{E1F2F8D6-CBFA-4F78-9D81-042A9558EB5D}"/>
    <cellStyle name="20% - Accent4" xfId="27" builtinId="42" customBuiltin="1"/>
    <cellStyle name="20% - Accent4 2" xfId="49" xr:uid="{8A16FC76-96B6-4860-ACD2-4B97098832C7}"/>
    <cellStyle name="20% - Accent4 3" xfId="165" xr:uid="{C660195D-1BCF-4F91-B563-902A912500BE}"/>
    <cellStyle name="20% - Accent4 4" xfId="1249" xr:uid="{DBEC593C-96AB-4FF3-9EF5-DDEA3B5A114D}"/>
    <cellStyle name="20% - Accent5" xfId="30" builtinId="46" customBuiltin="1"/>
    <cellStyle name="20% - Accent5 2" xfId="50" xr:uid="{0CE8CC1B-6237-4728-97A7-6E20AACAD97A}"/>
    <cellStyle name="20% - Accent5 3" xfId="167" xr:uid="{35320422-99BA-407F-9293-32B57F00C7E8}"/>
    <cellStyle name="20% - Accent5 4" xfId="1251" xr:uid="{53BF9AAC-6069-48EB-B8A4-25D27F3D4F64}"/>
    <cellStyle name="20% - Accent6" xfId="33" builtinId="50" customBuiltin="1"/>
    <cellStyle name="20% - Accent6 2" xfId="51" xr:uid="{0BC4846F-CAE5-4712-B557-48CC4E2321BE}"/>
    <cellStyle name="20% - Accent6 3" xfId="169" xr:uid="{0AEB7E2D-6F93-4E35-A68E-4C947D872F70}"/>
    <cellStyle name="20% - Accent6 4" xfId="1253" xr:uid="{3DD2125F-C25A-4410-A7C8-7BE65FB7C47C}"/>
    <cellStyle name="40% - Accent1" xfId="19" builtinId="31" customBuiltin="1"/>
    <cellStyle name="40% - Accent1 2" xfId="52" xr:uid="{BC8F1751-0685-45A6-BBCF-AB95DEB9BCAD}"/>
    <cellStyle name="40% - Accent1 3" xfId="160" xr:uid="{6EE19D8C-200A-4840-900C-5991F12313F8}"/>
    <cellStyle name="40% - Accent1 4" xfId="1244" xr:uid="{DB8492BE-5187-44C3-BB99-84C141202444}"/>
    <cellStyle name="40% - Accent2" xfId="22" builtinId="35" customBuiltin="1"/>
    <cellStyle name="40% - Accent2 2" xfId="53" xr:uid="{0026D128-CFB3-44E7-966E-87A32371D142}"/>
    <cellStyle name="40% - Accent2 3" xfId="162" xr:uid="{0DDD7894-F7DD-4199-89EE-8DB3869A8CBC}"/>
    <cellStyle name="40% - Accent2 4" xfId="1246" xr:uid="{F25940BF-0381-497C-A263-8C4808C582A1}"/>
    <cellStyle name="40% - Accent3" xfId="25" builtinId="39" customBuiltin="1"/>
    <cellStyle name="40% - Accent3 2" xfId="54" xr:uid="{78DAAF43-FCAC-4787-96C0-B27115D86E7D}"/>
    <cellStyle name="40% - Accent3 3" xfId="164" xr:uid="{A11C7B46-0453-4DBE-B951-AFF1D10D7724}"/>
    <cellStyle name="40% - Accent3 4" xfId="1248" xr:uid="{ED506E34-7526-4707-A57E-317368BC25F7}"/>
    <cellStyle name="40% - Accent4" xfId="28" builtinId="43" customBuiltin="1"/>
    <cellStyle name="40% - Accent4 2" xfId="55" xr:uid="{9CDBB674-A466-4FC1-94E7-0EF2E72559E3}"/>
    <cellStyle name="40% - Accent4 3" xfId="166" xr:uid="{911ADB94-91EF-44BE-BC42-AB994B406E92}"/>
    <cellStyle name="40% - Accent4 4" xfId="1250" xr:uid="{C4AFA169-BF90-464B-A6E4-5A0999AED9B0}"/>
    <cellStyle name="40% - Accent5" xfId="31" builtinId="47" customBuiltin="1"/>
    <cellStyle name="40% - Accent5 2" xfId="56" xr:uid="{6B4BC0DE-AD75-4A6A-A78C-54A7866820BF}"/>
    <cellStyle name="40% - Accent5 3" xfId="168" xr:uid="{E0F8018C-AD2F-4DCB-B241-9BB5F060248A}"/>
    <cellStyle name="40% - Accent5 4" xfId="1252" xr:uid="{EC8C8AA7-9D97-4D5A-B71B-35DA6EE11815}"/>
    <cellStyle name="40% - Accent6" xfId="34" builtinId="51" customBuiltin="1"/>
    <cellStyle name="40% - Accent6 2" xfId="57" xr:uid="{14520ECA-24A5-41BB-B358-303BDE3792C1}"/>
    <cellStyle name="40% - Accent6 3" xfId="170" xr:uid="{CF1DB93D-92F0-4B3C-9AF1-0080A472AAAB}"/>
    <cellStyle name="40% - Accent6 4" xfId="1254" xr:uid="{0BD7105D-D35E-4BE6-8F8B-00AC8D4E36ED}"/>
    <cellStyle name="60% - Accent1 2" xfId="58" xr:uid="{124F6711-A344-4BC6-A492-E43EA28E599C}"/>
    <cellStyle name="60% - Accent1 3" xfId="37" xr:uid="{46BE4191-AB09-40BD-877C-81EA41BE4973}"/>
    <cellStyle name="60% - Accent2 2" xfId="59" xr:uid="{95DC34DE-15FC-4B7F-B3FC-0A3E31819CD3}"/>
    <cellStyle name="60% - Accent2 3" xfId="38" xr:uid="{D3DCB80B-BEBD-4DDB-8603-A5C226D9983D}"/>
    <cellStyle name="60% - Accent3 2" xfId="60" xr:uid="{232129C3-4D0B-4B91-A678-583C8CE34004}"/>
    <cellStyle name="60% - Accent3 3" xfId="39" xr:uid="{AD690FB2-B8CA-4AA8-850D-F341F216E97B}"/>
    <cellStyle name="60% - Accent4 2" xfId="61" xr:uid="{710B9757-C9A7-4B1D-9323-A7B23B7CD5B0}"/>
    <cellStyle name="60% - Accent4 3" xfId="40" xr:uid="{8D1233B4-DAE6-4C59-ACB9-E57FFB0E4B08}"/>
    <cellStyle name="60% - Accent5 2" xfId="62" xr:uid="{0F3FD48E-7917-4518-BE47-0974C7E74D9C}"/>
    <cellStyle name="60% - Accent5 3" xfId="41" xr:uid="{D22C7E95-F30B-46FE-890A-47F5EE6E641C}"/>
    <cellStyle name="60% - Accent6 2" xfId="63" xr:uid="{D49E5186-40BB-494E-8CBE-5023124C3228}"/>
    <cellStyle name="60% - Accent6 3" xfId="42" xr:uid="{025D127A-37BF-4D96-B209-34390B8C30B1}"/>
    <cellStyle name="Accent1" xfId="17" builtinId="29" customBuiltin="1"/>
    <cellStyle name="Accent1 2" xfId="64" xr:uid="{2F1461EF-D92B-4AD5-B952-9686518F1767}"/>
    <cellStyle name="Accent2" xfId="20" builtinId="33" customBuiltin="1"/>
    <cellStyle name="Accent2 2" xfId="65" xr:uid="{F5C90049-CEC3-4FDF-9022-B9241BE636EE}"/>
    <cellStyle name="Accent3" xfId="23" builtinId="37" customBuiltin="1"/>
    <cellStyle name="Accent3 2" xfId="66" xr:uid="{53C1A797-DEA5-4DBB-A3D8-90F226CA18CE}"/>
    <cellStyle name="Accent4" xfId="26" builtinId="41" customBuiltin="1"/>
    <cellStyle name="Accent4 2" xfId="67" xr:uid="{285C152B-C1B7-4652-B4BD-295140473B7B}"/>
    <cellStyle name="Accent5" xfId="29" builtinId="45" customBuiltin="1"/>
    <cellStyle name="Accent5 2" xfId="68" xr:uid="{16862F22-CEEB-47AC-A160-F196E7C3CC80}"/>
    <cellStyle name="Accent6" xfId="32" builtinId="49" customBuiltin="1"/>
    <cellStyle name="Accent6 2" xfId="69" xr:uid="{DB33C1A4-5726-468C-B249-E777651BEFCA}"/>
    <cellStyle name="Bad" xfId="7" builtinId="27" customBuiltin="1"/>
    <cellStyle name="Bad 2" xfId="70" xr:uid="{684BCE31-5F49-4AD7-ADBE-439B663B5979}"/>
    <cellStyle name="Calculation" xfId="10" builtinId="22" customBuiltin="1"/>
    <cellStyle name="Calculation 2" xfId="71" xr:uid="{4F523973-84FF-439C-B2A9-D31E02ABE97D}"/>
    <cellStyle name="Calculation 2 2" xfId="89" xr:uid="{A005EBCA-683E-4C1E-A8BA-C7B4D879A824}"/>
    <cellStyle name="Calculation 2 2 2" xfId="122" xr:uid="{61E26D7C-20E6-4794-8D66-C9A57D5165A2}"/>
    <cellStyle name="Calculation 2 2 2 10" xfId="4643" xr:uid="{C333FE5F-4694-46BE-A6A1-4015C276126B}"/>
    <cellStyle name="Calculation 2 2 2 10 2" xfId="13598" xr:uid="{38DF64F1-966B-483E-9E40-0D41F172A834}"/>
    <cellStyle name="Calculation 2 2 2 11" xfId="5757" xr:uid="{E5CF92B1-7BB2-4BBA-BAB1-61EC1F238AB7}"/>
    <cellStyle name="Calculation 2 2 2 11 2" xfId="14712" xr:uid="{3B025B2D-2B6B-4DA6-90EE-5534CE172789}"/>
    <cellStyle name="Calculation 2 2 2 12" xfId="6946" xr:uid="{FE8582C1-EC36-44D7-B397-2884BD013BFD}"/>
    <cellStyle name="Calculation 2 2 2 12 2" xfId="15835" xr:uid="{6C03EA07-E04E-4684-87EC-8BEFCA0E759F}"/>
    <cellStyle name="Calculation 2 2 2 13" xfId="8079" xr:uid="{2A5412D3-9213-4C6E-AD7A-087C841923B3}"/>
    <cellStyle name="Calculation 2 2 2 13 2" xfId="16948" xr:uid="{A669E9B7-1661-442F-B13D-E9D8392EEC91}"/>
    <cellStyle name="Calculation 2 2 2 14" xfId="6918" xr:uid="{11DEEAF6-6F9C-454D-AF9F-42767CEEA7BE}"/>
    <cellStyle name="Calculation 2 2 2 2" xfId="229" xr:uid="{601AE5B3-99EB-4DF6-9558-D37015CC5791}"/>
    <cellStyle name="Calculation 2 2 2 2 10" xfId="7046" xr:uid="{E1265C99-C4E7-41DE-8F12-53A7E65D8D18}"/>
    <cellStyle name="Calculation 2 2 2 2 10 2" xfId="15926" xr:uid="{CD6CBCA5-EA75-43C2-B21F-B142BC2E861B}"/>
    <cellStyle name="Calculation 2 2 2 2 11" xfId="8183" xr:uid="{BE5C4061-3466-449E-8884-22B1C963E067}"/>
    <cellStyle name="Calculation 2 2 2 2 11 2" xfId="17036" xr:uid="{5217EBF0-A181-4EEE-B92F-589A95EC71AC}"/>
    <cellStyle name="Calculation 2 2 2 2 12" xfId="9504" xr:uid="{C3472136-9FC6-4B55-9D52-FA051F0CBF8D}"/>
    <cellStyle name="Calculation 2 2 2 2 2" xfId="434" xr:uid="{9A1FA90F-8C5F-44AB-825C-DDC3434C6D2E}"/>
    <cellStyle name="Calculation 2 2 2 2 2 10" xfId="9866" xr:uid="{250DD1FF-1F15-4092-938B-070576449C14}"/>
    <cellStyle name="Calculation 2 2 2 2 2 2" xfId="985" xr:uid="{56148021-3FCD-4B99-821E-BD39D13334D5}"/>
    <cellStyle name="Calculation 2 2 2 2 2 2 2" xfId="2139" xr:uid="{D21AA583-287A-47C5-9B3D-64FECF84D09B}"/>
    <cellStyle name="Calculation 2 2 2 2 2 2 2 2" xfId="11094" xr:uid="{60221499-9D76-4907-B559-3F73E6AE869A}"/>
    <cellStyle name="Calculation 2 2 2 2 2 2 3" xfId="3267" xr:uid="{6FCC66AA-6F40-4789-AA21-347F4E3228D4}"/>
    <cellStyle name="Calculation 2 2 2 2 2 2 3 2" xfId="12222" xr:uid="{904A6C94-5408-49F3-A121-8F3271A5A37E}"/>
    <cellStyle name="Calculation 2 2 2 2 2 2 4" xfId="4384" xr:uid="{6F64B6DB-8C4C-42E6-894E-064338F14B37}"/>
    <cellStyle name="Calculation 2 2 2 2 2 2 4 2" xfId="13339" xr:uid="{E852FEA2-CE46-4613-8D03-E0CC74091BA7}"/>
    <cellStyle name="Calculation 2 2 2 2 2 2 5" xfId="5484" xr:uid="{904B746A-1A02-4E0E-AFAD-2CA16F06B3AB}"/>
    <cellStyle name="Calculation 2 2 2 2 2 2 5 2" xfId="14439" xr:uid="{DA003D1A-4A99-494E-A4E4-2B62386DE950}"/>
    <cellStyle name="Calculation 2 2 2 2 2 2 6" xfId="6601" xr:uid="{B5CA7462-9EBA-4CB3-9797-FDC1FE990418}"/>
    <cellStyle name="Calculation 2 2 2 2 2 2 6 2" xfId="15556" xr:uid="{1E42F829-60A1-462D-9AD3-4896F4CDB636}"/>
    <cellStyle name="Calculation 2 2 2 2 2 2 7" xfId="7802" xr:uid="{089DC943-6AB2-4778-A697-EC219C5E2B4D}"/>
    <cellStyle name="Calculation 2 2 2 2 2 2 7 2" xfId="16682" xr:uid="{0361F153-2551-4E69-860D-B0755A35AF76}"/>
    <cellStyle name="Calculation 2 2 2 2 2 2 8" xfId="8939" xr:uid="{CE72FE82-3C8B-4AF4-863B-0DF1C0FBDA17}"/>
    <cellStyle name="Calculation 2 2 2 2 2 2 8 2" xfId="17792" xr:uid="{75B82587-A7F7-461E-BBB8-A56AC06DE8CB}"/>
    <cellStyle name="Calculation 2 2 2 2 2 2 9" xfId="9727" xr:uid="{841390FC-DD1E-47CD-84DF-296570D98ED4}"/>
    <cellStyle name="Calculation 2 2 2 2 2 3" xfId="1592" xr:uid="{454F3F99-9BF3-4E9E-9BEA-023C075B74A0}"/>
    <cellStyle name="Calculation 2 2 2 2 2 3 2" xfId="10547" xr:uid="{16F40BA2-4662-4293-B62E-D2781660408F}"/>
    <cellStyle name="Calculation 2 2 2 2 2 4" xfId="2716" xr:uid="{D27788E2-1B4A-4B33-B0D5-415D08B9FB12}"/>
    <cellStyle name="Calculation 2 2 2 2 2 4 2" xfId="11671" xr:uid="{F4CBDAF7-0BD3-429A-8FB0-8B0406EB0674}"/>
    <cellStyle name="Calculation 2 2 2 2 2 5" xfId="3833" xr:uid="{76C48E28-2185-4BEC-AEA3-E266DCAE79E3}"/>
    <cellStyle name="Calculation 2 2 2 2 2 5 2" xfId="12788" xr:uid="{19C9E4A2-DB0E-4463-822F-58330CC11690}"/>
    <cellStyle name="Calculation 2 2 2 2 2 6" xfId="4933" xr:uid="{95E7424E-3A56-4545-A169-9F7DE91EDD5E}"/>
    <cellStyle name="Calculation 2 2 2 2 2 6 2" xfId="13888" xr:uid="{309901CD-12A0-406E-BB10-E85676799EC4}"/>
    <cellStyle name="Calculation 2 2 2 2 2 7" xfId="6050" xr:uid="{E2C79D29-DB0A-4E48-A078-FD26B096C9C8}"/>
    <cellStyle name="Calculation 2 2 2 2 2 7 2" xfId="15005" xr:uid="{6C26EDD4-A12A-48C2-AFC2-217BA7A3B5C6}"/>
    <cellStyle name="Calculation 2 2 2 2 2 8" xfId="7251" xr:uid="{EC13673A-4DB1-45EA-ACBF-96F27CF2BBF4}"/>
    <cellStyle name="Calculation 2 2 2 2 2 8 2" xfId="16131" xr:uid="{517C92F0-48D2-47AF-B582-A40D05F52BFB}"/>
    <cellStyle name="Calculation 2 2 2 2 2 9" xfId="8388" xr:uid="{B5165E76-52E4-4C8B-ABBB-9B2781EB5068}"/>
    <cellStyle name="Calculation 2 2 2 2 2 9 2" xfId="17241" xr:uid="{106D258B-B447-46E5-A72C-19EBF7101DF0}"/>
    <cellStyle name="Calculation 2 2 2 2 3" xfId="597" xr:uid="{9CCE6595-4977-4D98-9D69-8F1BFCA87064}"/>
    <cellStyle name="Calculation 2 2 2 2 3 10" xfId="9294" xr:uid="{ABC3B787-A4D7-416D-BC7F-90396AFED52F}"/>
    <cellStyle name="Calculation 2 2 2 2 3 2" xfId="1148" xr:uid="{EC170B36-E20E-4813-8001-9C5372E9069C}"/>
    <cellStyle name="Calculation 2 2 2 2 3 2 2" xfId="2307" xr:uid="{DAD32854-650E-46C5-9782-F444C3B22AB9}"/>
    <cellStyle name="Calculation 2 2 2 2 3 2 2 2" xfId="11262" xr:uid="{47D68DB4-14E0-4927-8E58-DA9A4B0EC235}"/>
    <cellStyle name="Calculation 2 2 2 2 3 2 3" xfId="3430" xr:uid="{2795EFB3-728E-4874-9A25-4EF76A9AE8B8}"/>
    <cellStyle name="Calculation 2 2 2 2 3 2 3 2" xfId="12385" xr:uid="{B31E58AA-AA4A-417D-A1F7-97E7CEF6EDBA}"/>
    <cellStyle name="Calculation 2 2 2 2 3 2 4" xfId="4547" xr:uid="{1FE21B06-9E8D-40B2-859C-29EDD2427622}"/>
    <cellStyle name="Calculation 2 2 2 2 3 2 4 2" xfId="13502" xr:uid="{1C346758-954E-4692-9EEB-294CC917F671}"/>
    <cellStyle name="Calculation 2 2 2 2 3 2 5" xfId="5647" xr:uid="{A5F47CBD-C5EC-4B4A-A3ED-FDD696583840}"/>
    <cellStyle name="Calculation 2 2 2 2 3 2 5 2" xfId="14602" xr:uid="{B7B54FE1-014B-406A-8A2C-35C883E99797}"/>
    <cellStyle name="Calculation 2 2 2 2 3 2 6" xfId="6764" xr:uid="{B65038B8-555A-466B-BEE4-BCE541532CEF}"/>
    <cellStyle name="Calculation 2 2 2 2 3 2 6 2" xfId="15719" xr:uid="{F513CD6A-DB39-43BE-B63F-7B2872FAFF4F}"/>
    <cellStyle name="Calculation 2 2 2 2 3 2 7" xfId="7965" xr:uid="{E0EC1B79-9ED4-4301-A33B-2B56657A28F3}"/>
    <cellStyle name="Calculation 2 2 2 2 3 2 7 2" xfId="16845" xr:uid="{2BFCBFE1-B675-4D33-8290-0A8ED0FF9FB5}"/>
    <cellStyle name="Calculation 2 2 2 2 3 2 8" xfId="9102" xr:uid="{98066F34-8E90-4316-8313-CC0A87AD3859}"/>
    <cellStyle name="Calculation 2 2 2 2 3 2 8 2" xfId="17955" xr:uid="{57439628-E283-41BF-B2F9-30CE21D87998}"/>
    <cellStyle name="Calculation 2 2 2 2 3 2 9" xfId="9800" xr:uid="{64619E4B-423B-479F-95A1-D5C358628707}"/>
    <cellStyle name="Calculation 2 2 2 2 3 3" xfId="1755" xr:uid="{3FEF27AA-32E1-49DE-9635-48288CACCBF3}"/>
    <cellStyle name="Calculation 2 2 2 2 3 3 2" xfId="10710" xr:uid="{6DFA7A53-B9EA-461E-B0DF-C81E04DA65CD}"/>
    <cellStyle name="Calculation 2 2 2 2 3 4" xfId="2879" xr:uid="{375202CD-7E19-4198-9AED-B77AF51BAFF7}"/>
    <cellStyle name="Calculation 2 2 2 2 3 4 2" xfId="11834" xr:uid="{1A5B5C90-477B-437D-ACF2-52D3A609F60A}"/>
    <cellStyle name="Calculation 2 2 2 2 3 5" xfId="3996" xr:uid="{E1451881-CF68-4228-9F46-C74E8E866520}"/>
    <cellStyle name="Calculation 2 2 2 2 3 5 2" xfId="12951" xr:uid="{EC378015-15A5-464B-9C90-9F876EF6CCBC}"/>
    <cellStyle name="Calculation 2 2 2 2 3 6" xfId="5096" xr:uid="{A15B2C80-337D-42B2-AA27-85378BB7F693}"/>
    <cellStyle name="Calculation 2 2 2 2 3 6 2" xfId="14051" xr:uid="{C20ABD66-A0DA-4EF8-926A-EC7F2E363420}"/>
    <cellStyle name="Calculation 2 2 2 2 3 7" xfId="6213" xr:uid="{99FC8A51-37A0-4214-8C2C-FE9A3CE1A89D}"/>
    <cellStyle name="Calculation 2 2 2 2 3 7 2" xfId="15168" xr:uid="{E61195BF-5A30-44E7-B71A-E8F8F376D2AF}"/>
    <cellStyle name="Calculation 2 2 2 2 3 8" xfId="7414" xr:uid="{E7DF8708-321F-4982-8A4C-662BC8DA8FD8}"/>
    <cellStyle name="Calculation 2 2 2 2 3 8 2" xfId="16294" xr:uid="{AFA6D413-5F58-42B8-BA62-C40EC521A4E1}"/>
    <cellStyle name="Calculation 2 2 2 2 3 9" xfId="8551" xr:uid="{55962C11-DB94-4A73-9C4E-68B18684D487}"/>
    <cellStyle name="Calculation 2 2 2 2 3 9 2" xfId="17404" xr:uid="{21109162-F1E5-47E4-A71A-E5C38F68EEE3}"/>
    <cellStyle name="Calculation 2 2 2 2 4" xfId="786" xr:uid="{D4104819-6BAE-4992-B42D-005D1C187EB0}"/>
    <cellStyle name="Calculation 2 2 2 2 4 2" xfId="1940" xr:uid="{2998E562-1666-4248-80A6-52CD16ED54E7}"/>
    <cellStyle name="Calculation 2 2 2 2 4 2 2" xfId="10895" xr:uid="{64DF9E21-479C-42A8-BCE8-34B683ED9669}"/>
    <cellStyle name="Calculation 2 2 2 2 4 3" xfId="3068" xr:uid="{E4CF6067-95B8-4397-89AA-6A0E7F8A4173}"/>
    <cellStyle name="Calculation 2 2 2 2 4 3 2" xfId="12023" xr:uid="{C05B4A8F-2413-4836-AC98-8C3C859810BD}"/>
    <cellStyle name="Calculation 2 2 2 2 4 4" xfId="4185" xr:uid="{1DF6F8E5-D963-4DC3-86BD-0BB3AC40DE84}"/>
    <cellStyle name="Calculation 2 2 2 2 4 4 2" xfId="13140" xr:uid="{5F5BF9B2-AA08-4E03-956D-34AD11E12504}"/>
    <cellStyle name="Calculation 2 2 2 2 4 5" xfId="5285" xr:uid="{985453C9-ED0C-4851-8B97-4D66B6055F94}"/>
    <cellStyle name="Calculation 2 2 2 2 4 5 2" xfId="14240" xr:uid="{7CEFA06D-A045-4455-B040-79F755FA52CB}"/>
    <cellStyle name="Calculation 2 2 2 2 4 6" xfId="6402" xr:uid="{3C01113E-FEC9-44D3-828D-914B70C5310F}"/>
    <cellStyle name="Calculation 2 2 2 2 4 6 2" xfId="15357" xr:uid="{62AA016F-0C20-4534-9F9D-137C8163146C}"/>
    <cellStyle name="Calculation 2 2 2 2 4 7" xfId="7603" xr:uid="{B587E24D-827F-470E-9D2F-A9A9903E7AF1}"/>
    <cellStyle name="Calculation 2 2 2 2 4 7 2" xfId="16483" xr:uid="{87AB4C6F-9187-4762-AD07-10D5671DFDFE}"/>
    <cellStyle name="Calculation 2 2 2 2 4 8" xfId="8740" xr:uid="{4AE50F47-7CBF-4E82-B9AB-EDD784ADBC45}"/>
    <cellStyle name="Calculation 2 2 2 2 4 8 2" xfId="17593" xr:uid="{917A070C-4EE8-41D5-8F85-4D6452B7A8FE}"/>
    <cellStyle name="Calculation 2 2 2 2 4 9" xfId="10008" xr:uid="{D608843E-E537-4C6F-947B-FF87749EA908}"/>
    <cellStyle name="Calculation 2 2 2 2 5" xfId="1391" xr:uid="{F4E78B84-1F34-4397-A75E-C12F7BAC3B70}"/>
    <cellStyle name="Calculation 2 2 2 2 5 2" xfId="10346" xr:uid="{8E8009D9-D26E-4099-B8BB-533652E1ED31}"/>
    <cellStyle name="Calculation 2 2 2 2 6" xfId="2511" xr:uid="{13288C39-FCE7-497D-85B6-C274419CAE96}"/>
    <cellStyle name="Calculation 2 2 2 2 6 2" xfId="11466" xr:uid="{47A83ADF-AA8E-48FA-87E6-151F621CAE53}"/>
    <cellStyle name="Calculation 2 2 2 2 7" xfId="3628" xr:uid="{73FE7D8C-648A-42B6-9DD6-A3942FFBB329}"/>
    <cellStyle name="Calculation 2 2 2 2 7 2" xfId="12583" xr:uid="{EABFEE85-46FC-44EC-B5A1-B02DEC5CA498}"/>
    <cellStyle name="Calculation 2 2 2 2 8" xfId="4728" xr:uid="{F2EDC0AC-AF27-4195-A74A-7C88735B1181}"/>
    <cellStyle name="Calculation 2 2 2 2 8 2" xfId="13683" xr:uid="{8BE8343B-0369-4E78-9005-3E3382C83CF3}"/>
    <cellStyle name="Calculation 2 2 2 2 9" xfId="5845" xr:uid="{46F389BC-9AD6-4990-A448-00B2396259D0}"/>
    <cellStyle name="Calculation 2 2 2 2 9 2" xfId="14800" xr:uid="{9AD8B825-7D36-48FC-B7E4-B7EE0F9A787D}"/>
    <cellStyle name="Calculation 2 2 2 3" xfId="284" xr:uid="{92E432FF-EB77-49E1-A3B2-319F4F72D651}"/>
    <cellStyle name="Calculation 2 2 2 3 10" xfId="7101" xr:uid="{23D1D88E-430C-404E-94AF-1690270EBC53}"/>
    <cellStyle name="Calculation 2 2 2 3 10 2" xfId="15981" xr:uid="{DEDE8036-0B4E-4303-95E8-CAD41941D924}"/>
    <cellStyle name="Calculation 2 2 2 3 11" xfId="8238" xr:uid="{952BCD59-2F2D-47E3-8058-6AC6FC9294E1}"/>
    <cellStyle name="Calculation 2 2 2 3 11 2" xfId="17091" xr:uid="{FBC1F02F-AA48-4CDB-ADDC-B864639B45C6}"/>
    <cellStyle name="Calculation 2 2 2 3 12" xfId="9825" xr:uid="{03E5F942-E94A-4718-A6CB-EF93907C001D}"/>
    <cellStyle name="Calculation 2 2 2 3 2" xfId="484" xr:uid="{53C8A0EA-F7AA-44B2-B69B-F74224AFC46C}"/>
    <cellStyle name="Calculation 2 2 2 3 2 10" xfId="8064" xr:uid="{AAFE3E91-C135-448F-8F65-79BF28683C48}"/>
    <cellStyle name="Calculation 2 2 2 3 2 2" xfId="1035" xr:uid="{D81E0DAE-E483-4466-8066-E32F13AD1FE7}"/>
    <cellStyle name="Calculation 2 2 2 3 2 2 2" xfId="2189" xr:uid="{E97953EB-0365-4132-B85D-0EBE52264E55}"/>
    <cellStyle name="Calculation 2 2 2 3 2 2 2 2" xfId="11144" xr:uid="{A67885F8-45AD-4C50-85BC-496A3FEB4A07}"/>
    <cellStyle name="Calculation 2 2 2 3 2 2 3" xfId="3317" xr:uid="{269A8014-B629-44F9-BA1D-D2C1F145904C}"/>
    <cellStyle name="Calculation 2 2 2 3 2 2 3 2" xfId="12272" xr:uid="{6BA0CAE1-6983-497B-B780-738A7561F27E}"/>
    <cellStyle name="Calculation 2 2 2 3 2 2 4" xfId="4434" xr:uid="{1D869674-36B9-459E-903A-3E6C31FDF9A3}"/>
    <cellStyle name="Calculation 2 2 2 3 2 2 4 2" xfId="13389" xr:uid="{66BB8A20-86EE-45FE-9F78-94CAB570D21A}"/>
    <cellStyle name="Calculation 2 2 2 3 2 2 5" xfId="5534" xr:uid="{77D5D112-377E-4CA9-8E9E-F2923D84BED4}"/>
    <cellStyle name="Calculation 2 2 2 3 2 2 5 2" xfId="14489" xr:uid="{DA1DC9AC-3DD4-48C6-B80F-EA5BD98AFDD8}"/>
    <cellStyle name="Calculation 2 2 2 3 2 2 6" xfId="6651" xr:uid="{736AD0A9-A3B8-42AD-9CBF-86C73AD690C9}"/>
    <cellStyle name="Calculation 2 2 2 3 2 2 6 2" xfId="15606" xr:uid="{434B9C8F-BB5F-4330-82A3-58344AA7ADCA}"/>
    <cellStyle name="Calculation 2 2 2 3 2 2 7" xfId="7852" xr:uid="{59AD60AE-38ED-4110-BA0C-908A8F5EA66A}"/>
    <cellStyle name="Calculation 2 2 2 3 2 2 7 2" xfId="16732" xr:uid="{C8EEBE04-3058-451E-8663-FFC999AA9220}"/>
    <cellStyle name="Calculation 2 2 2 3 2 2 8" xfId="8989" xr:uid="{C2CA1A3A-5E5B-42E2-9C89-A40825C8C4E6}"/>
    <cellStyle name="Calculation 2 2 2 3 2 2 8 2" xfId="17842" xr:uid="{1CA72953-06E2-473C-B217-03F32FE91CE3}"/>
    <cellStyle name="Calculation 2 2 2 3 2 2 9" xfId="9308" xr:uid="{F9B89A16-07F8-4358-9802-4355B2B606D2}"/>
    <cellStyle name="Calculation 2 2 2 3 2 3" xfId="1642" xr:uid="{7A0A92EA-DFFB-4413-B9E4-E1FB7669FA0B}"/>
    <cellStyle name="Calculation 2 2 2 3 2 3 2" xfId="10597" xr:uid="{122A00C9-99C7-4066-A884-655A5FC097C5}"/>
    <cellStyle name="Calculation 2 2 2 3 2 4" xfId="2766" xr:uid="{C92F3D14-18C6-4289-96DB-12D8C16A2A35}"/>
    <cellStyle name="Calculation 2 2 2 3 2 4 2" xfId="11721" xr:uid="{BAE60332-6612-4F48-B9E0-7EFF22BF6B53}"/>
    <cellStyle name="Calculation 2 2 2 3 2 5" xfId="3883" xr:uid="{2C5A1EBB-8952-464E-AF19-EC41B79E07A7}"/>
    <cellStyle name="Calculation 2 2 2 3 2 5 2" xfId="12838" xr:uid="{2577D1E8-1154-45E5-AA62-1FC2611C47C6}"/>
    <cellStyle name="Calculation 2 2 2 3 2 6" xfId="4983" xr:uid="{8C8549A2-97C8-426C-A20F-DF52B5EF4B9E}"/>
    <cellStyle name="Calculation 2 2 2 3 2 6 2" xfId="13938" xr:uid="{10C195F2-D340-484E-8936-F431E0CB7181}"/>
    <cellStyle name="Calculation 2 2 2 3 2 7" xfId="6100" xr:uid="{CB36B7E3-9A8E-4AFF-A744-EF2E1689A2CA}"/>
    <cellStyle name="Calculation 2 2 2 3 2 7 2" xfId="15055" xr:uid="{A9041C9D-DAC9-4FBB-A472-B97D60E9160F}"/>
    <cellStyle name="Calculation 2 2 2 3 2 8" xfId="7301" xr:uid="{E23FB40C-A98E-4144-859F-EBEB6048C74D}"/>
    <cellStyle name="Calculation 2 2 2 3 2 8 2" xfId="16181" xr:uid="{9618D4FB-01D8-4474-A7BA-EDC6A1FC06CA}"/>
    <cellStyle name="Calculation 2 2 2 3 2 9" xfId="8438" xr:uid="{737C11FB-4F86-40A6-A0AE-7C507B3A6EAF}"/>
    <cellStyle name="Calculation 2 2 2 3 2 9 2" xfId="17291" xr:uid="{A6B23914-55C5-498F-8185-AECF6F337ABC}"/>
    <cellStyle name="Calculation 2 2 2 3 3" xfId="647" xr:uid="{E103C39B-A57D-40E0-916E-63E1FAFA1BFD}"/>
    <cellStyle name="Calculation 2 2 2 3 3 10" xfId="9333" xr:uid="{6E315192-60CB-4815-831C-3BEEC8FBEC28}"/>
    <cellStyle name="Calculation 2 2 2 3 3 2" xfId="1198" xr:uid="{1D34EE5F-4DA3-4F72-A9DE-8A87CD9B281E}"/>
    <cellStyle name="Calculation 2 2 2 3 3 2 2" xfId="2357" xr:uid="{0299D88D-7C4C-4E62-B63C-40849187E4DE}"/>
    <cellStyle name="Calculation 2 2 2 3 3 2 2 2" xfId="11312" xr:uid="{C5D499C2-C310-48B8-924F-5DCC410256AC}"/>
    <cellStyle name="Calculation 2 2 2 3 3 2 3" xfId="3480" xr:uid="{334B8F91-E36D-4745-B4D1-0CADFEF5F41D}"/>
    <cellStyle name="Calculation 2 2 2 3 3 2 3 2" xfId="12435" xr:uid="{88E2CD3A-EC08-4A4A-9035-8309790E2F4A}"/>
    <cellStyle name="Calculation 2 2 2 3 3 2 4" xfId="4597" xr:uid="{24676243-28A3-429D-B8ED-C5BF17236B8A}"/>
    <cellStyle name="Calculation 2 2 2 3 3 2 4 2" xfId="13552" xr:uid="{A52DA75D-0F6E-4018-B8CB-7D01A165C4B8}"/>
    <cellStyle name="Calculation 2 2 2 3 3 2 5" xfId="5697" xr:uid="{29EB32CD-6562-4E49-B394-80C8BBBCB184}"/>
    <cellStyle name="Calculation 2 2 2 3 3 2 5 2" xfId="14652" xr:uid="{901BA91E-360B-4239-9958-92AA960F83EA}"/>
    <cellStyle name="Calculation 2 2 2 3 3 2 6" xfId="6814" xr:uid="{9B82D291-3F6D-4BC1-B056-7848C81AFB9C}"/>
    <cellStyle name="Calculation 2 2 2 3 3 2 6 2" xfId="15769" xr:uid="{E2E533F9-0FDE-426E-9A5D-24255BDCD1BD}"/>
    <cellStyle name="Calculation 2 2 2 3 3 2 7" xfId="8015" xr:uid="{00EE60F2-1F9F-4CCD-BDC2-547B6F1BBA0B}"/>
    <cellStyle name="Calculation 2 2 2 3 3 2 7 2" xfId="16895" xr:uid="{D10C0185-9CFE-4DC5-8275-8CC2F10AABBD}"/>
    <cellStyle name="Calculation 2 2 2 3 3 2 8" xfId="9152" xr:uid="{067F0FF3-E995-42CA-84B3-5F357E8DF23A}"/>
    <cellStyle name="Calculation 2 2 2 3 3 2 8 2" xfId="18005" xr:uid="{D5D35DA5-3E49-4B37-A017-9D0A3BAF1916}"/>
    <cellStyle name="Calculation 2 2 2 3 3 2 9" xfId="9216" xr:uid="{7DD0870C-1E3A-421F-A33D-F0F2B8F86090}"/>
    <cellStyle name="Calculation 2 2 2 3 3 3" xfId="1805" xr:uid="{43E5C8E5-5B9B-4138-99DC-92B9ED9B87D0}"/>
    <cellStyle name="Calculation 2 2 2 3 3 3 2" xfId="10760" xr:uid="{40B5A203-C2FA-43AA-BF4C-FA30C3D7EDB9}"/>
    <cellStyle name="Calculation 2 2 2 3 3 4" xfId="2929" xr:uid="{2998A860-2F11-4487-B2FA-A1C1635FBFA7}"/>
    <cellStyle name="Calculation 2 2 2 3 3 4 2" xfId="11884" xr:uid="{C720B29E-7566-456D-9A07-99A2F9EC7D7B}"/>
    <cellStyle name="Calculation 2 2 2 3 3 5" xfId="4046" xr:uid="{49C86FA2-0BBE-4A30-B308-02785D4D0819}"/>
    <cellStyle name="Calculation 2 2 2 3 3 5 2" xfId="13001" xr:uid="{EAB19596-127F-4F40-BDCC-00CDB1CBAF20}"/>
    <cellStyle name="Calculation 2 2 2 3 3 6" xfId="5146" xr:uid="{DAE2EDE4-0036-4F60-924A-D5A9B7A4295B}"/>
    <cellStyle name="Calculation 2 2 2 3 3 6 2" xfId="14101" xr:uid="{DCDBA78B-A33B-464C-B3D0-170F9D414400}"/>
    <cellStyle name="Calculation 2 2 2 3 3 7" xfId="6263" xr:uid="{DD6EAD43-0F72-483F-9270-BFB1447A1A37}"/>
    <cellStyle name="Calculation 2 2 2 3 3 7 2" xfId="15218" xr:uid="{083B9225-1150-4237-9AF2-AFB0E90E5C6D}"/>
    <cellStyle name="Calculation 2 2 2 3 3 8" xfId="7464" xr:uid="{93BAF27A-D25C-4FCA-B58B-7C846BBCC6AC}"/>
    <cellStyle name="Calculation 2 2 2 3 3 8 2" xfId="16344" xr:uid="{63537B49-84E6-4184-A590-A1E0FD7C426D}"/>
    <cellStyle name="Calculation 2 2 2 3 3 9" xfId="8601" xr:uid="{7C08C31B-7A5D-4D38-BB8E-5BD99663C364}"/>
    <cellStyle name="Calculation 2 2 2 3 3 9 2" xfId="17454" xr:uid="{EBE3BA1E-22EA-428F-9931-9FACC6B4038E}"/>
    <cellStyle name="Calculation 2 2 2 3 4" xfId="839" xr:uid="{8EEAA427-1C99-45A1-80DB-81D87AAC31DE}"/>
    <cellStyle name="Calculation 2 2 2 3 4 2" xfId="1993" xr:uid="{5E4905E5-69FB-49E5-918A-2672CAE85778}"/>
    <cellStyle name="Calculation 2 2 2 3 4 2 2" xfId="10948" xr:uid="{6FC041A4-6BFF-4BD8-8AE8-BAC4C5C527FF}"/>
    <cellStyle name="Calculation 2 2 2 3 4 3" xfId="3121" xr:uid="{1A81EBBF-0AE5-499E-B432-FDE418F62C44}"/>
    <cellStyle name="Calculation 2 2 2 3 4 3 2" xfId="12076" xr:uid="{E3C0E047-A5D3-4D94-B311-84AEB8CDAC0E}"/>
    <cellStyle name="Calculation 2 2 2 3 4 4" xfId="4238" xr:uid="{3FA757FA-E883-448B-A1A2-072B3EE079A0}"/>
    <cellStyle name="Calculation 2 2 2 3 4 4 2" xfId="13193" xr:uid="{DB16A3F3-853E-43FC-9734-070715C353CB}"/>
    <cellStyle name="Calculation 2 2 2 3 4 5" xfId="5338" xr:uid="{29366827-E844-4898-A657-738FA7F4DE26}"/>
    <cellStyle name="Calculation 2 2 2 3 4 5 2" xfId="14293" xr:uid="{5BFA3962-B08A-4AA3-ACE0-A7D76443E5A9}"/>
    <cellStyle name="Calculation 2 2 2 3 4 6" xfId="6455" xr:uid="{BA58B50C-5BD0-4740-AD4D-5DF8134AFCF4}"/>
    <cellStyle name="Calculation 2 2 2 3 4 6 2" xfId="15410" xr:uid="{1D061E17-9F96-4600-AB7E-506E3ADE89A8}"/>
    <cellStyle name="Calculation 2 2 2 3 4 7" xfId="7656" xr:uid="{36247ED5-38CE-4FC2-BF97-D3290E624C6A}"/>
    <cellStyle name="Calculation 2 2 2 3 4 7 2" xfId="16536" xr:uid="{55FC5633-B337-46A3-BC54-828EDFB2556A}"/>
    <cellStyle name="Calculation 2 2 2 3 4 8" xfId="8793" xr:uid="{40E712C3-9ABD-41BE-B4FE-341D8756D428}"/>
    <cellStyle name="Calculation 2 2 2 3 4 8 2" xfId="17646" xr:uid="{07EC7BA5-FBA2-4634-BC63-85035FE4122A}"/>
    <cellStyle name="Calculation 2 2 2 3 4 9" xfId="9815" xr:uid="{4EDF2C1E-53C0-46EE-8AF9-B910A0D74385}"/>
    <cellStyle name="Calculation 2 2 2 3 5" xfId="1446" xr:uid="{D04CCD42-0D2A-4F9A-A911-EA6D550D3207}"/>
    <cellStyle name="Calculation 2 2 2 3 5 2" xfId="10401" xr:uid="{C5B7718F-3F1C-4131-8A7F-429ADD3C7614}"/>
    <cellStyle name="Calculation 2 2 2 3 6" xfId="2566" xr:uid="{F11C1F02-5DBC-4FF5-A722-C1DA02D7DF0F}"/>
    <cellStyle name="Calculation 2 2 2 3 6 2" xfId="11521" xr:uid="{64A9EFAD-DF12-4AB4-835F-B342DA54D322}"/>
    <cellStyle name="Calculation 2 2 2 3 7" xfId="3683" xr:uid="{46DDD182-D43A-4EDF-8A31-E98B1385D2A7}"/>
    <cellStyle name="Calculation 2 2 2 3 7 2" xfId="12638" xr:uid="{4F7946C6-0A14-4C76-AD7D-1BE57AD9651B}"/>
    <cellStyle name="Calculation 2 2 2 3 8" xfId="4783" xr:uid="{2A5C6196-90A2-48BA-8655-14ACD4ED125A}"/>
    <cellStyle name="Calculation 2 2 2 3 8 2" xfId="13738" xr:uid="{97AB1D8E-94C1-4E38-8C34-C52EB80EAB58}"/>
    <cellStyle name="Calculation 2 2 2 3 9" xfId="5900" xr:uid="{AE4701AB-DE4C-46A1-8E7A-79CFD544E5FF}"/>
    <cellStyle name="Calculation 2 2 2 3 9 2" xfId="14855" xr:uid="{7C6856A0-8E64-4DF1-89FF-FA49B9ECC5F6}"/>
    <cellStyle name="Calculation 2 2 2 4" xfId="356" xr:uid="{FC5D9B00-BFF7-4CC8-852A-37BC53A485BE}"/>
    <cellStyle name="Calculation 2 2 2 4 10" xfId="9517" xr:uid="{0ACD41D9-79D1-4DCB-941E-38C720C626AA}"/>
    <cellStyle name="Calculation 2 2 2 4 2" xfId="907" xr:uid="{C81A9454-0A21-460E-BC9E-0591A5C956C1}"/>
    <cellStyle name="Calculation 2 2 2 4 2 2" xfId="2061" xr:uid="{E3F5DF56-C046-4422-8224-68A428AC58A8}"/>
    <cellStyle name="Calculation 2 2 2 4 2 2 2" xfId="11016" xr:uid="{20B6540C-F125-4498-88A5-EE5D9178AF7C}"/>
    <cellStyle name="Calculation 2 2 2 4 2 3" xfId="3189" xr:uid="{2CCDA888-6E58-4069-A6B5-9855E75366EC}"/>
    <cellStyle name="Calculation 2 2 2 4 2 3 2" xfId="12144" xr:uid="{8FA45F3E-4737-43CA-8EE2-D7506A666717}"/>
    <cellStyle name="Calculation 2 2 2 4 2 4" xfId="4306" xr:uid="{5FB18950-CA76-43EF-A330-1BCDBFAF1406}"/>
    <cellStyle name="Calculation 2 2 2 4 2 4 2" xfId="13261" xr:uid="{695D0695-4CDA-43A8-8DB5-8252C88371B4}"/>
    <cellStyle name="Calculation 2 2 2 4 2 5" xfId="5406" xr:uid="{E50AD7E9-3EA8-4328-B4EC-599B401D72C7}"/>
    <cellStyle name="Calculation 2 2 2 4 2 5 2" xfId="14361" xr:uid="{6D0A21EF-89DA-40AE-9D3E-7BC89C3CD7BD}"/>
    <cellStyle name="Calculation 2 2 2 4 2 6" xfId="6523" xr:uid="{B571C450-9B9D-4824-BA4F-A2A96F5641B8}"/>
    <cellStyle name="Calculation 2 2 2 4 2 6 2" xfId="15478" xr:uid="{BE09F012-733D-4562-90FE-EC6DAF8A63D7}"/>
    <cellStyle name="Calculation 2 2 2 4 2 7" xfId="7724" xr:uid="{1989293E-FBEC-4D0F-874B-2F97C8A36AB7}"/>
    <cellStyle name="Calculation 2 2 2 4 2 7 2" xfId="16604" xr:uid="{4293C629-6FEA-48DB-8ED2-8CF7A77326FE}"/>
    <cellStyle name="Calculation 2 2 2 4 2 8" xfId="8861" xr:uid="{9A85EBF8-3169-40B2-BCD3-F0B982A3CE17}"/>
    <cellStyle name="Calculation 2 2 2 4 2 8 2" xfId="17714" xr:uid="{41996530-DA1D-479E-B57A-33827098088E}"/>
    <cellStyle name="Calculation 2 2 2 4 2 9" xfId="9849" xr:uid="{12893AC5-E5E0-4865-8B53-0B1B9A2C2A9C}"/>
    <cellStyle name="Calculation 2 2 2 4 3" xfId="1518" xr:uid="{521C6EB2-DBF4-4BE7-B89B-70D49478351D}"/>
    <cellStyle name="Calculation 2 2 2 4 3 2" xfId="10473" xr:uid="{E9E7FF0E-66DC-4E90-BA01-3464C8A70E3C}"/>
    <cellStyle name="Calculation 2 2 2 4 4" xfId="2638" xr:uid="{9D27847B-184F-42BC-8E34-37B8833138A5}"/>
    <cellStyle name="Calculation 2 2 2 4 4 2" xfId="11593" xr:uid="{DDBDF08F-318F-4BD1-AF25-C8E073888BCF}"/>
    <cellStyle name="Calculation 2 2 2 4 5" xfId="3755" xr:uid="{C0BFFA0F-B104-4DCE-AE07-C60F6763291A}"/>
    <cellStyle name="Calculation 2 2 2 4 5 2" xfId="12710" xr:uid="{37FF801F-CAA0-48E0-A62D-A376E81B81A8}"/>
    <cellStyle name="Calculation 2 2 2 4 6" xfId="4855" xr:uid="{FA4477AF-2E21-4FE7-ADAC-1900F505281F}"/>
    <cellStyle name="Calculation 2 2 2 4 6 2" xfId="13810" xr:uid="{52721E55-505E-4ED7-9B4E-FFAB59FD173C}"/>
    <cellStyle name="Calculation 2 2 2 4 7" xfId="5972" xr:uid="{89667444-2F66-47A7-8D42-1844710914F8}"/>
    <cellStyle name="Calculation 2 2 2 4 7 2" xfId="14927" xr:uid="{5E595295-1025-46EF-B88B-706BB6AE929C}"/>
    <cellStyle name="Calculation 2 2 2 4 8" xfId="7173" xr:uid="{0DF011AE-CF58-48A3-A0CE-D673337651D5}"/>
    <cellStyle name="Calculation 2 2 2 4 8 2" xfId="16053" xr:uid="{AC139249-41C6-4376-81DE-62E880F5CFDD}"/>
    <cellStyle name="Calculation 2 2 2 4 9" xfId="8310" xr:uid="{9620C943-3762-49A1-96BA-436A2427B486}"/>
    <cellStyle name="Calculation 2 2 2 4 9 2" xfId="17163" xr:uid="{3A69EC12-ED60-4D40-8AB7-1FA970196A9A}"/>
    <cellStyle name="Calculation 2 2 2 5" xfId="333" xr:uid="{338C0B18-D8BE-4B1E-9D4F-A6381BBCBF8B}"/>
    <cellStyle name="Calculation 2 2 2 5 10" xfId="9269" xr:uid="{87ED273F-5A54-479F-8D61-D657B2B3FFC1}"/>
    <cellStyle name="Calculation 2 2 2 5 2" xfId="888" xr:uid="{9830D878-E087-44A4-A7E9-D484AA3FA685}"/>
    <cellStyle name="Calculation 2 2 2 5 2 2" xfId="2042" xr:uid="{25428A0C-E202-4E40-9ACF-6B206CA5FA0A}"/>
    <cellStyle name="Calculation 2 2 2 5 2 2 2" xfId="10997" xr:uid="{EFE75A7F-AD6E-43E7-B4C3-5962FF3F2B3C}"/>
    <cellStyle name="Calculation 2 2 2 5 2 3" xfId="3170" xr:uid="{62B5F798-298F-44D0-8A1A-A9E8AC0D4F64}"/>
    <cellStyle name="Calculation 2 2 2 5 2 3 2" xfId="12125" xr:uid="{CF21B3CC-3542-49D2-9E8F-01D1800DFD46}"/>
    <cellStyle name="Calculation 2 2 2 5 2 4" xfId="4287" xr:uid="{93E2A002-0DED-4596-B6E5-3073F8305BD8}"/>
    <cellStyle name="Calculation 2 2 2 5 2 4 2" xfId="13242" xr:uid="{9A0626F7-376C-4336-BC71-1A99B039FDD8}"/>
    <cellStyle name="Calculation 2 2 2 5 2 5" xfId="5387" xr:uid="{BD7C0DEA-CC48-4C23-853B-0807A1C51ACB}"/>
    <cellStyle name="Calculation 2 2 2 5 2 5 2" xfId="14342" xr:uid="{3D67300D-1075-4D58-AEC5-E8BE12E650A2}"/>
    <cellStyle name="Calculation 2 2 2 5 2 6" xfId="6504" xr:uid="{BE7C160E-8537-4F55-8BBC-44BBD3DC0B05}"/>
    <cellStyle name="Calculation 2 2 2 5 2 6 2" xfId="15459" xr:uid="{8621C155-53EF-448C-968A-957742B99A25}"/>
    <cellStyle name="Calculation 2 2 2 5 2 7" xfId="7705" xr:uid="{0B47F19C-ED74-4E99-AC4F-ECA70B8C0481}"/>
    <cellStyle name="Calculation 2 2 2 5 2 7 2" xfId="16585" xr:uid="{CDEA42EA-9706-4B7F-A0F8-CFA67646BE15}"/>
    <cellStyle name="Calculation 2 2 2 5 2 8" xfId="8842" xr:uid="{66E29427-5B85-4FD0-BFFD-FF262BB9F53D}"/>
    <cellStyle name="Calculation 2 2 2 5 2 8 2" xfId="17695" xr:uid="{2E903791-6C02-483C-8D6C-BA2AFD1931BC}"/>
    <cellStyle name="Calculation 2 2 2 5 2 9" xfId="9725" xr:uid="{51F00F85-EE57-4BC7-8094-C56D0CB47B53}"/>
    <cellStyle name="Calculation 2 2 2 5 3" xfId="1495" xr:uid="{A36822CB-130B-4088-A769-D46E2D3C340A}"/>
    <cellStyle name="Calculation 2 2 2 5 3 2" xfId="10450" xr:uid="{F72B2E25-B57E-49AD-9FFC-93B253B5F21E}"/>
    <cellStyle name="Calculation 2 2 2 5 4" xfId="2615" xr:uid="{DA379980-117B-4E2F-8AE7-46A43F6155A2}"/>
    <cellStyle name="Calculation 2 2 2 5 4 2" xfId="11570" xr:uid="{E8C82DDE-E3E4-4238-8036-E0CB0A876BE3}"/>
    <cellStyle name="Calculation 2 2 2 5 5" xfId="3732" xr:uid="{61DE0D08-5E34-44E6-A6D5-C1E9F767658E}"/>
    <cellStyle name="Calculation 2 2 2 5 5 2" xfId="12687" xr:uid="{45B776BD-C6E4-4DCF-BB54-1EB0EB00F668}"/>
    <cellStyle name="Calculation 2 2 2 5 6" xfId="4832" xr:uid="{7977D755-D360-4C01-93E3-3A12696DDD76}"/>
    <cellStyle name="Calculation 2 2 2 5 6 2" xfId="13787" xr:uid="{5B338E91-A90F-4E58-8E41-9F689F1BC77B}"/>
    <cellStyle name="Calculation 2 2 2 5 7" xfId="5949" xr:uid="{E2DB1086-07CF-40A4-BC7A-6CC9E3078501}"/>
    <cellStyle name="Calculation 2 2 2 5 7 2" xfId="14904" xr:uid="{87258A52-D8BF-49FF-898F-C3486E2FA104}"/>
    <cellStyle name="Calculation 2 2 2 5 8" xfId="7150" xr:uid="{411D8868-0E96-4B96-B5F8-BAB3F6854B21}"/>
    <cellStyle name="Calculation 2 2 2 5 8 2" xfId="16030" xr:uid="{0E68D3FE-E685-4B82-B3C7-A61AC9AFF6B6}"/>
    <cellStyle name="Calculation 2 2 2 5 9" xfId="8287" xr:uid="{4359C64B-E8FA-4A94-9696-DD92A891A958}"/>
    <cellStyle name="Calculation 2 2 2 5 9 2" xfId="17140" xr:uid="{C456DC49-D5D9-4DC8-B12E-E6154EF30AA7}"/>
    <cellStyle name="Calculation 2 2 2 6" xfId="700" xr:uid="{F26F6ABA-E20D-441A-8132-97BC4DD955E8}"/>
    <cellStyle name="Calculation 2 2 2 6 2" xfId="1854" xr:uid="{32DAED48-ECAD-4455-97F6-435522A640B9}"/>
    <cellStyle name="Calculation 2 2 2 6 2 2" xfId="10809" xr:uid="{3A520A11-A7CA-408D-B414-72BF7D4B9EA1}"/>
    <cellStyle name="Calculation 2 2 2 6 3" xfId="2982" xr:uid="{3072BEE8-D636-40CD-8059-68EBC7D7E76B}"/>
    <cellStyle name="Calculation 2 2 2 6 3 2" xfId="11937" xr:uid="{6ED9326E-9EC7-4EB2-96D0-F28689F3F35F}"/>
    <cellStyle name="Calculation 2 2 2 6 4" xfId="4099" xr:uid="{8985F880-C2DC-4285-8212-F61D023EB038}"/>
    <cellStyle name="Calculation 2 2 2 6 4 2" xfId="13054" xr:uid="{E7F30C9F-CD89-4E4A-8010-16C88C7B34FA}"/>
    <cellStyle name="Calculation 2 2 2 6 5" xfId="5199" xr:uid="{F38072A6-FB15-497E-BC80-939126469918}"/>
    <cellStyle name="Calculation 2 2 2 6 5 2" xfId="14154" xr:uid="{35DF740E-5865-476D-82EA-B0EE3BED49DB}"/>
    <cellStyle name="Calculation 2 2 2 6 6" xfId="6316" xr:uid="{A1A35DCF-3D52-4954-8A53-B4B22E791156}"/>
    <cellStyle name="Calculation 2 2 2 6 6 2" xfId="15271" xr:uid="{B1A90C48-E39C-459B-98BA-54B860D04031}"/>
    <cellStyle name="Calculation 2 2 2 6 7" xfId="7517" xr:uid="{E8D44B1C-232B-49C0-A91E-5AAF8F943EC6}"/>
    <cellStyle name="Calculation 2 2 2 6 7 2" xfId="16397" xr:uid="{8CD7B3F8-7E79-4BB3-B607-6858E6F12729}"/>
    <cellStyle name="Calculation 2 2 2 6 8" xfId="8654" xr:uid="{BFF4B3AF-EB1E-479B-BF53-657E33A01704}"/>
    <cellStyle name="Calculation 2 2 2 6 8 2" xfId="17507" xr:uid="{CBEEB051-24C5-4D29-A512-7864A14A9E06}"/>
    <cellStyle name="Calculation 2 2 2 6 9" xfId="9240" xr:uid="{44719007-586A-4608-8D70-2CD8AF21E436}"/>
    <cellStyle name="Calculation 2 2 2 7" xfId="1300" xr:uid="{8B2BE9B3-43F3-407D-8C12-97625DA51C5A}"/>
    <cellStyle name="Calculation 2 2 2 7 2" xfId="10255" xr:uid="{9AE6E82C-8525-49B9-A37C-2C120CE0665C}"/>
    <cellStyle name="Calculation 2 2 2 8" xfId="2416" xr:uid="{1540D27B-4976-47C5-ACF5-2BF9CA686887}"/>
    <cellStyle name="Calculation 2 2 2 8 2" xfId="11371" xr:uid="{70895D89-C76D-4ECA-AE05-02E85FB88553}"/>
    <cellStyle name="Calculation 2 2 2 9" xfId="3534" xr:uid="{CB896B61-B314-4C46-A0D0-69020ADB19A5}"/>
    <cellStyle name="Calculation 2 2 2 9 2" xfId="12489" xr:uid="{A95FD2A0-32F0-4425-94EB-E3E9FF2FA5D0}"/>
    <cellStyle name="Calculation 2 2 3" xfId="130" xr:uid="{0207A986-20E4-4CF9-978C-FB870A524662}"/>
    <cellStyle name="Calculation 2 2 3 10" xfId="4648" xr:uid="{B39EE6F2-BBAB-4BDF-A9EB-BF9ED038E95D}"/>
    <cellStyle name="Calculation 2 2 3 10 2" xfId="13603" xr:uid="{F164796E-2587-44A3-A61F-A02735CC0DB5}"/>
    <cellStyle name="Calculation 2 2 3 11" xfId="5765" xr:uid="{427F2C3B-ABC5-4B39-82A8-F4672C593C44}"/>
    <cellStyle name="Calculation 2 2 3 11 2" xfId="14720" xr:uid="{5C6F4C65-EB04-493E-8466-B84F1791D1FA}"/>
    <cellStyle name="Calculation 2 2 3 12" xfId="6954" xr:uid="{50426A4C-2B63-4032-A021-13E3A2487933}"/>
    <cellStyle name="Calculation 2 2 3 12 2" xfId="15843" xr:uid="{B2EC6438-7385-4C45-B3FF-727A2EF9BC5C}"/>
    <cellStyle name="Calculation 2 2 3 13" xfId="8087" xr:uid="{A1E605FC-838C-49A7-AFB5-DE73C7DB3C6B}"/>
    <cellStyle name="Calculation 2 2 3 13 2" xfId="16956" xr:uid="{EE920622-4028-4F95-893F-1B560E1F94E6}"/>
    <cellStyle name="Calculation 2 2 3 14" xfId="9545" xr:uid="{A9F11555-6CE8-442F-9C4D-7DDF5C7AE2B4}"/>
    <cellStyle name="Calculation 2 2 3 2" xfId="237" xr:uid="{72184BB7-A307-4837-B4B1-CF8CC1CC0E6F}"/>
    <cellStyle name="Calculation 2 2 3 2 10" xfId="7054" xr:uid="{E622A97A-46BA-458E-9BD4-95304261FD2A}"/>
    <cellStyle name="Calculation 2 2 3 2 10 2" xfId="15934" xr:uid="{F4A53B19-DE50-45D5-94DD-38B421A4CA87}"/>
    <cellStyle name="Calculation 2 2 3 2 11" xfId="8191" xr:uid="{EE8CF0C2-0490-43AF-96B8-B8CDFF26A094}"/>
    <cellStyle name="Calculation 2 2 3 2 11 2" xfId="17044" xr:uid="{4BB4341E-1A0F-409C-9518-BE194903D1F6}"/>
    <cellStyle name="Calculation 2 2 3 2 12" xfId="9898" xr:uid="{1367D2AA-7D4A-42E9-A247-0B1E6C0FB369}"/>
    <cellStyle name="Calculation 2 2 3 2 2" xfId="442" xr:uid="{268825CC-BE9B-406E-8D62-5454CD180617}"/>
    <cellStyle name="Calculation 2 2 3 2 2 10" xfId="9914" xr:uid="{25DFF025-DA5A-4B0C-9934-0DA440F52148}"/>
    <cellStyle name="Calculation 2 2 3 2 2 2" xfId="993" xr:uid="{49FB570C-C3A4-4D02-893E-DEAFF84E4D05}"/>
    <cellStyle name="Calculation 2 2 3 2 2 2 2" xfId="2147" xr:uid="{F37E9ED5-94B6-4F8F-B392-BCFD5E02EC15}"/>
    <cellStyle name="Calculation 2 2 3 2 2 2 2 2" xfId="11102" xr:uid="{96587D3A-B63F-4243-952B-C9524AF55651}"/>
    <cellStyle name="Calculation 2 2 3 2 2 2 3" xfId="3275" xr:uid="{23C5546D-E89B-4178-ABFE-D9FE5A6F0EAB}"/>
    <cellStyle name="Calculation 2 2 3 2 2 2 3 2" xfId="12230" xr:uid="{D12F0CB5-67F9-4F59-B188-036FD1C03DFC}"/>
    <cellStyle name="Calculation 2 2 3 2 2 2 4" xfId="4392" xr:uid="{E93CE55B-5B64-49CE-99E0-D9F416C818E7}"/>
    <cellStyle name="Calculation 2 2 3 2 2 2 4 2" xfId="13347" xr:uid="{DF70863B-471F-4A1C-A9B5-42962DD52C06}"/>
    <cellStyle name="Calculation 2 2 3 2 2 2 5" xfId="5492" xr:uid="{B6132AFF-C17E-4220-9482-B32D986D06EB}"/>
    <cellStyle name="Calculation 2 2 3 2 2 2 5 2" xfId="14447" xr:uid="{7140931F-7D3D-4C84-B2C9-CBF8A4AEF632}"/>
    <cellStyle name="Calculation 2 2 3 2 2 2 6" xfId="6609" xr:uid="{2888BA75-D381-4AA6-BC24-53C5A55CE1D3}"/>
    <cellStyle name="Calculation 2 2 3 2 2 2 6 2" xfId="15564" xr:uid="{6C8CA496-A19F-4F11-B96E-FE9C56BE8B00}"/>
    <cellStyle name="Calculation 2 2 3 2 2 2 7" xfId="7810" xr:uid="{18B837EA-5969-42AE-9A95-EB8F93AC22B4}"/>
    <cellStyle name="Calculation 2 2 3 2 2 2 7 2" xfId="16690" xr:uid="{1022522D-E5D8-464F-8D36-77D8A69C848F}"/>
    <cellStyle name="Calculation 2 2 3 2 2 2 8" xfId="8947" xr:uid="{C62C06A9-E372-4913-8C68-3AA4B881D3A3}"/>
    <cellStyle name="Calculation 2 2 3 2 2 2 8 2" xfId="17800" xr:uid="{EBF9EFD2-2468-412C-8990-F4DD56703CF4}"/>
    <cellStyle name="Calculation 2 2 3 2 2 2 9" xfId="9465" xr:uid="{74298021-0A29-4BD6-8448-62419B44CF4E}"/>
    <cellStyle name="Calculation 2 2 3 2 2 3" xfId="1600" xr:uid="{5500C0DF-FFBA-46DA-911D-AC26C55578DD}"/>
    <cellStyle name="Calculation 2 2 3 2 2 3 2" xfId="10555" xr:uid="{8BF55B08-D34A-4607-8B78-73D399C5511E}"/>
    <cellStyle name="Calculation 2 2 3 2 2 4" xfId="2724" xr:uid="{941BC8B6-F459-4EB3-B6FC-329ABA78BDDC}"/>
    <cellStyle name="Calculation 2 2 3 2 2 4 2" xfId="11679" xr:uid="{D9BF1861-2199-418F-B4E1-BF81635DB94F}"/>
    <cellStyle name="Calculation 2 2 3 2 2 5" xfId="3841" xr:uid="{EDB0368E-7411-4ADD-8568-C3847BA37B85}"/>
    <cellStyle name="Calculation 2 2 3 2 2 5 2" xfId="12796" xr:uid="{653E9400-0557-4096-8FD2-3B0155BB41EE}"/>
    <cellStyle name="Calculation 2 2 3 2 2 6" xfId="4941" xr:uid="{DCE3692C-66DE-4A06-B546-80948C6A421D}"/>
    <cellStyle name="Calculation 2 2 3 2 2 6 2" xfId="13896" xr:uid="{B3D1E411-4558-4F59-B747-44CBEDF06EFB}"/>
    <cellStyle name="Calculation 2 2 3 2 2 7" xfId="6058" xr:uid="{FB07569B-E2F8-49E0-AE48-D4401E59A99E}"/>
    <cellStyle name="Calculation 2 2 3 2 2 7 2" xfId="15013" xr:uid="{7EF9E0DE-1AA9-43A8-8409-7609CF851883}"/>
    <cellStyle name="Calculation 2 2 3 2 2 8" xfId="7259" xr:uid="{8B7B060D-76C6-425D-85A8-66628F958BDD}"/>
    <cellStyle name="Calculation 2 2 3 2 2 8 2" xfId="16139" xr:uid="{12FD12BB-96B4-4027-82BC-6A023E0492A2}"/>
    <cellStyle name="Calculation 2 2 3 2 2 9" xfId="8396" xr:uid="{62D81B59-0532-4D19-B00B-457F8CAD0EEA}"/>
    <cellStyle name="Calculation 2 2 3 2 2 9 2" xfId="17249" xr:uid="{2D787D42-7EDC-40E2-9542-341970B0576B}"/>
    <cellStyle name="Calculation 2 2 3 2 3" xfId="605" xr:uid="{6A4C9283-5C29-409C-9777-12E9855B7FBE}"/>
    <cellStyle name="Calculation 2 2 3 2 3 10" xfId="6902" xr:uid="{6A359B9F-E7B2-472C-A4C2-D80001DF902E}"/>
    <cellStyle name="Calculation 2 2 3 2 3 2" xfId="1156" xr:uid="{D432CF92-50B2-499D-9FD2-9A66EE1CA32F}"/>
    <cellStyle name="Calculation 2 2 3 2 3 2 2" xfId="2315" xr:uid="{A308F5B4-35AB-41DF-951E-9358A474C4D7}"/>
    <cellStyle name="Calculation 2 2 3 2 3 2 2 2" xfId="11270" xr:uid="{5A998F10-5BD9-4D4D-AF8C-DB909774AEFE}"/>
    <cellStyle name="Calculation 2 2 3 2 3 2 3" xfId="3438" xr:uid="{DCFED5BC-6489-480C-9A20-D6D55A235987}"/>
    <cellStyle name="Calculation 2 2 3 2 3 2 3 2" xfId="12393" xr:uid="{234D63C8-56CA-4E5A-992C-2E0DD4F6EB49}"/>
    <cellStyle name="Calculation 2 2 3 2 3 2 4" xfId="4555" xr:uid="{CE567C71-1AC0-4E0C-9E35-182F1CF613CF}"/>
    <cellStyle name="Calculation 2 2 3 2 3 2 4 2" xfId="13510" xr:uid="{AC51EBDB-A6A6-461B-91DA-7893CBD6C263}"/>
    <cellStyle name="Calculation 2 2 3 2 3 2 5" xfId="5655" xr:uid="{6149F33F-3A36-4AFA-9CC8-3533C8CF30AB}"/>
    <cellStyle name="Calculation 2 2 3 2 3 2 5 2" xfId="14610" xr:uid="{A044A1AD-89CB-45AE-A201-BF4B1D561F8C}"/>
    <cellStyle name="Calculation 2 2 3 2 3 2 6" xfId="6772" xr:uid="{4BFDC198-BC5B-45F8-9279-E5A77DE0C9B5}"/>
    <cellStyle name="Calculation 2 2 3 2 3 2 6 2" xfId="15727" xr:uid="{211AD663-E953-42B7-8170-E1C0626EE63C}"/>
    <cellStyle name="Calculation 2 2 3 2 3 2 7" xfId="7973" xr:uid="{113C404C-3B86-4C93-932A-495A9868EE17}"/>
    <cellStyle name="Calculation 2 2 3 2 3 2 7 2" xfId="16853" xr:uid="{3A4A7E11-2F95-409F-B1D2-E80C218FA04E}"/>
    <cellStyle name="Calculation 2 2 3 2 3 2 8" xfId="9110" xr:uid="{08719A46-7A65-446F-99D7-0567E6346E23}"/>
    <cellStyle name="Calculation 2 2 3 2 3 2 8 2" xfId="17963" xr:uid="{5234A3E9-1087-43E5-9DF1-6DA2C8D6D2B8}"/>
    <cellStyle name="Calculation 2 2 3 2 3 2 9" xfId="9649" xr:uid="{240DBB01-ADF0-4CCF-8BCC-684C87485E78}"/>
    <cellStyle name="Calculation 2 2 3 2 3 3" xfId="1763" xr:uid="{1C304331-7A59-4D38-9537-5C3320646100}"/>
    <cellStyle name="Calculation 2 2 3 2 3 3 2" xfId="10718" xr:uid="{7B206450-40CD-4189-BD95-4A19F03AB799}"/>
    <cellStyle name="Calculation 2 2 3 2 3 4" xfId="2887" xr:uid="{D05A339B-0F2A-489D-BE26-F12D90B4DC80}"/>
    <cellStyle name="Calculation 2 2 3 2 3 4 2" xfId="11842" xr:uid="{D10CA266-36E0-4D82-8ABB-702694A0C157}"/>
    <cellStyle name="Calculation 2 2 3 2 3 5" xfId="4004" xr:uid="{DEBE2B81-E276-4BB5-B228-31CA027ED3DE}"/>
    <cellStyle name="Calculation 2 2 3 2 3 5 2" xfId="12959" xr:uid="{3AAA0600-1F82-4874-BC5A-9D16A1585355}"/>
    <cellStyle name="Calculation 2 2 3 2 3 6" xfId="5104" xr:uid="{A3565602-5C05-4721-86FD-07EB54B9D228}"/>
    <cellStyle name="Calculation 2 2 3 2 3 6 2" xfId="14059" xr:uid="{21343C4E-AC61-4AE7-9EDB-1D50EE0CE27E}"/>
    <cellStyle name="Calculation 2 2 3 2 3 7" xfId="6221" xr:uid="{5DB3AF15-1DA7-4E19-8B14-7C619C2900EA}"/>
    <cellStyle name="Calculation 2 2 3 2 3 7 2" xfId="15176" xr:uid="{34FEA0AA-B5B8-411E-BC88-DE2CA33E4D07}"/>
    <cellStyle name="Calculation 2 2 3 2 3 8" xfId="7422" xr:uid="{D2A647C2-F08D-4F78-8788-6F28C75136B3}"/>
    <cellStyle name="Calculation 2 2 3 2 3 8 2" xfId="16302" xr:uid="{3AE17DFB-862B-4F95-8209-546AF785E44E}"/>
    <cellStyle name="Calculation 2 2 3 2 3 9" xfId="8559" xr:uid="{A47D32D5-C19F-4D06-B6E8-986BB5344F85}"/>
    <cellStyle name="Calculation 2 2 3 2 3 9 2" xfId="17412" xr:uid="{0FA7D6B6-BA09-4DD0-962C-769BE8C1A261}"/>
    <cellStyle name="Calculation 2 2 3 2 4" xfId="794" xr:uid="{92E264FD-1FD6-4191-9F71-D389AB471EB0}"/>
    <cellStyle name="Calculation 2 2 3 2 4 2" xfId="1948" xr:uid="{5BE06A38-1FFB-45CA-92C6-B8012AB5214F}"/>
    <cellStyle name="Calculation 2 2 3 2 4 2 2" xfId="10903" xr:uid="{FF292025-877D-4A3B-9356-01B6C991ECE0}"/>
    <cellStyle name="Calculation 2 2 3 2 4 3" xfId="3076" xr:uid="{2ADF2722-03CA-4CDB-BD4D-4724E742FE55}"/>
    <cellStyle name="Calculation 2 2 3 2 4 3 2" xfId="12031" xr:uid="{B66DA4FA-534A-463A-B82E-DFF16D7DE02B}"/>
    <cellStyle name="Calculation 2 2 3 2 4 4" xfId="4193" xr:uid="{E3D91C2C-8FEC-4F1A-BE40-53B4318006DF}"/>
    <cellStyle name="Calculation 2 2 3 2 4 4 2" xfId="13148" xr:uid="{2585DD3C-8078-414A-81AC-3758D7D18262}"/>
    <cellStyle name="Calculation 2 2 3 2 4 5" xfId="5293" xr:uid="{3624B95C-A20E-4E49-99B9-CECA5E098E63}"/>
    <cellStyle name="Calculation 2 2 3 2 4 5 2" xfId="14248" xr:uid="{62B7501E-1BCA-491B-A94C-4CD195C57076}"/>
    <cellStyle name="Calculation 2 2 3 2 4 6" xfId="6410" xr:uid="{D0BEFE80-29DF-4E85-B198-66DA839CB310}"/>
    <cellStyle name="Calculation 2 2 3 2 4 6 2" xfId="15365" xr:uid="{4DCBBA42-DECF-43AB-97D7-556AAFA8B857}"/>
    <cellStyle name="Calculation 2 2 3 2 4 7" xfId="7611" xr:uid="{17C60273-EAF3-4CF6-A204-F77B7241F2A6}"/>
    <cellStyle name="Calculation 2 2 3 2 4 7 2" xfId="16491" xr:uid="{1A44DF4E-2334-4E0B-8430-E08E8CD367B4}"/>
    <cellStyle name="Calculation 2 2 3 2 4 8" xfId="8748" xr:uid="{B2327066-31E3-4C68-9258-88ADFF321B8F}"/>
    <cellStyle name="Calculation 2 2 3 2 4 8 2" xfId="17601" xr:uid="{B6AFD24B-7561-4238-9089-79AC3D4F9BE2}"/>
    <cellStyle name="Calculation 2 2 3 2 4 9" xfId="9618" xr:uid="{310A30BE-5FBE-419D-9FE1-5B28D72765AE}"/>
    <cellStyle name="Calculation 2 2 3 2 5" xfId="1399" xr:uid="{08D1C08D-BA50-4394-AFE8-8BBA54A79FDC}"/>
    <cellStyle name="Calculation 2 2 3 2 5 2" xfId="10354" xr:uid="{B7749701-C8A8-494F-8B7D-F2E6317B4B45}"/>
    <cellStyle name="Calculation 2 2 3 2 6" xfId="2519" xr:uid="{086B2138-5EE4-4AB5-A6B7-8D56EA0459FA}"/>
    <cellStyle name="Calculation 2 2 3 2 6 2" xfId="11474" xr:uid="{A3A15850-DCFD-408E-8D64-086205A84E30}"/>
    <cellStyle name="Calculation 2 2 3 2 7" xfId="3636" xr:uid="{88949220-9FB5-4598-A5C3-E5EFEE64FEAE}"/>
    <cellStyle name="Calculation 2 2 3 2 7 2" xfId="12591" xr:uid="{466C08FC-0D2F-4F6C-BBAB-F8C9D0BFFC60}"/>
    <cellStyle name="Calculation 2 2 3 2 8" xfId="4736" xr:uid="{74DF923C-91B7-4FED-A70D-BCE83E88820E}"/>
    <cellStyle name="Calculation 2 2 3 2 8 2" xfId="13691" xr:uid="{0E1EAFD1-A164-4820-AE92-B9B054F27831}"/>
    <cellStyle name="Calculation 2 2 3 2 9" xfId="5853" xr:uid="{8CD87F8D-AB8C-4177-9E73-36E911240865}"/>
    <cellStyle name="Calculation 2 2 3 2 9 2" xfId="14808" xr:uid="{371FA599-ACF7-47A9-BFAE-62EAD765AC88}"/>
    <cellStyle name="Calculation 2 2 3 3" xfId="292" xr:uid="{F9C7B597-5D80-4E87-B004-7313EB09928F}"/>
    <cellStyle name="Calculation 2 2 3 3 10" xfId="7109" xr:uid="{3AEFA07C-1258-484A-8D76-B57E02E440D6}"/>
    <cellStyle name="Calculation 2 2 3 3 10 2" xfId="15989" xr:uid="{BD33843E-52D5-4984-B935-EA7CC0DC4A0F}"/>
    <cellStyle name="Calculation 2 2 3 3 11" xfId="8246" xr:uid="{BB69A8D2-57DF-4D11-8D44-8FF2D756CBD2}"/>
    <cellStyle name="Calculation 2 2 3 3 11 2" xfId="17099" xr:uid="{1AA03B91-A4BB-4D85-93E7-068AB447679B}"/>
    <cellStyle name="Calculation 2 2 3 3 12" xfId="9199" xr:uid="{4996C56D-0E50-427B-A01E-E1AF64EB043C}"/>
    <cellStyle name="Calculation 2 2 3 3 2" xfId="492" xr:uid="{B90808E0-BC71-430A-86E0-3D3F7D7493FD}"/>
    <cellStyle name="Calculation 2 2 3 3 2 10" xfId="10133" xr:uid="{93DF0BF3-13B4-4993-A0EE-FE2948080EBA}"/>
    <cellStyle name="Calculation 2 2 3 3 2 2" xfId="1043" xr:uid="{F62FFDAC-B937-4480-B88F-23C44859CC99}"/>
    <cellStyle name="Calculation 2 2 3 3 2 2 2" xfId="2197" xr:uid="{33B8DAB5-72CF-4E40-B9B2-7A5C39D3A14A}"/>
    <cellStyle name="Calculation 2 2 3 3 2 2 2 2" xfId="11152" xr:uid="{1519088F-6D0B-4FA5-AFAA-5FFA4023F5EF}"/>
    <cellStyle name="Calculation 2 2 3 3 2 2 3" xfId="3325" xr:uid="{FF8C3A39-0F8A-4646-9BC3-01F5F18328EE}"/>
    <cellStyle name="Calculation 2 2 3 3 2 2 3 2" xfId="12280" xr:uid="{05B4852C-4483-45BA-BCAE-CC5C0147DC20}"/>
    <cellStyle name="Calculation 2 2 3 3 2 2 4" xfId="4442" xr:uid="{1F62BB58-4C18-4804-9299-1E9A6EDBC882}"/>
    <cellStyle name="Calculation 2 2 3 3 2 2 4 2" xfId="13397" xr:uid="{7CAD2F9F-905A-4993-8A36-49C4742BE1DC}"/>
    <cellStyle name="Calculation 2 2 3 3 2 2 5" xfId="5542" xr:uid="{9D4543C3-5FC1-4981-9903-3F7EDCC63C08}"/>
    <cellStyle name="Calculation 2 2 3 3 2 2 5 2" xfId="14497" xr:uid="{0D928D87-5706-4157-9012-4AD8F2B8438B}"/>
    <cellStyle name="Calculation 2 2 3 3 2 2 6" xfId="6659" xr:uid="{B0D3FC8A-09EB-46A7-A8A4-004D92E78070}"/>
    <cellStyle name="Calculation 2 2 3 3 2 2 6 2" xfId="15614" xr:uid="{75C6FD32-B269-4BDC-812F-D0B3088A0E72}"/>
    <cellStyle name="Calculation 2 2 3 3 2 2 7" xfId="7860" xr:uid="{AB8EA0DF-A0F0-4B3D-84C8-87A98F868F6B}"/>
    <cellStyle name="Calculation 2 2 3 3 2 2 7 2" xfId="16740" xr:uid="{E0E92F2C-7CD1-4C93-9785-C474111A5F98}"/>
    <cellStyle name="Calculation 2 2 3 3 2 2 8" xfId="8997" xr:uid="{705ADBD8-2C68-4C9A-8B86-53BAF5FA7219}"/>
    <cellStyle name="Calculation 2 2 3 3 2 2 8 2" xfId="17850" xr:uid="{5A5C5686-7800-42FE-8613-4A5DDE60E2BC}"/>
    <cellStyle name="Calculation 2 2 3 3 2 2 9" xfId="9692" xr:uid="{167F0089-A8BC-4DAB-ADBE-E36926C80714}"/>
    <cellStyle name="Calculation 2 2 3 3 2 3" xfId="1650" xr:uid="{74BC4037-0E98-4A6C-A9F8-FCE39C622A8E}"/>
    <cellStyle name="Calculation 2 2 3 3 2 3 2" xfId="10605" xr:uid="{534A1132-D7A6-400C-B763-BF5B1D8D9CFD}"/>
    <cellStyle name="Calculation 2 2 3 3 2 4" xfId="2774" xr:uid="{482D994D-A517-4C9A-A70A-9FB9104E07CB}"/>
    <cellStyle name="Calculation 2 2 3 3 2 4 2" xfId="11729" xr:uid="{FD904660-B820-468E-A412-72353C13361D}"/>
    <cellStyle name="Calculation 2 2 3 3 2 5" xfId="3891" xr:uid="{90964993-396F-4991-AE5C-3087A1C0457A}"/>
    <cellStyle name="Calculation 2 2 3 3 2 5 2" xfId="12846" xr:uid="{5213DF0E-B99E-4C4A-94DB-67F92E84D0C8}"/>
    <cellStyle name="Calculation 2 2 3 3 2 6" xfId="4991" xr:uid="{0CC157CB-3799-493C-AF2B-172D3CE3DC2D}"/>
    <cellStyle name="Calculation 2 2 3 3 2 6 2" xfId="13946" xr:uid="{4FDCE489-FB38-4DBF-9B0C-35DE2A06D70F}"/>
    <cellStyle name="Calculation 2 2 3 3 2 7" xfId="6108" xr:uid="{1D7ED0C7-A38C-4361-8E39-63676E0199F3}"/>
    <cellStyle name="Calculation 2 2 3 3 2 7 2" xfId="15063" xr:uid="{9CC37B89-3A6D-4DDD-B1EB-18526E3EB943}"/>
    <cellStyle name="Calculation 2 2 3 3 2 8" xfId="7309" xr:uid="{374FB60D-4161-4F96-AF7A-D1A432E2EF05}"/>
    <cellStyle name="Calculation 2 2 3 3 2 8 2" xfId="16189" xr:uid="{2D7F1D23-4161-4840-A645-0C227A343290}"/>
    <cellStyle name="Calculation 2 2 3 3 2 9" xfId="8446" xr:uid="{019DF993-512C-41F0-BF94-AB4C9F8C7FA0}"/>
    <cellStyle name="Calculation 2 2 3 3 2 9 2" xfId="17299" xr:uid="{0A58FE28-0D98-42F4-AAEA-CECBF6BD6E3B}"/>
    <cellStyle name="Calculation 2 2 3 3 3" xfId="655" xr:uid="{165DA5B6-C351-4874-9C45-5FECA88136B8}"/>
    <cellStyle name="Calculation 2 2 3 3 3 10" xfId="10087" xr:uid="{12FBD48D-04EB-4CCD-8C6B-238D922BBAA5}"/>
    <cellStyle name="Calculation 2 2 3 3 3 2" xfId="1206" xr:uid="{2CE9F95B-0325-493B-A2DB-A2E19E2FEBA7}"/>
    <cellStyle name="Calculation 2 2 3 3 3 2 2" xfId="2365" xr:uid="{2AB05C35-33C2-49E0-9DC6-E446EDFB426F}"/>
    <cellStyle name="Calculation 2 2 3 3 3 2 2 2" xfId="11320" xr:uid="{50D2DBF2-784B-4F4F-A019-1ED16D5B8E87}"/>
    <cellStyle name="Calculation 2 2 3 3 3 2 3" xfId="3488" xr:uid="{01BEB063-8882-4199-AC3A-993FCFE8F4D0}"/>
    <cellStyle name="Calculation 2 2 3 3 3 2 3 2" xfId="12443" xr:uid="{6A228AD1-4500-444F-A30E-68848C1FE223}"/>
    <cellStyle name="Calculation 2 2 3 3 3 2 4" xfId="4605" xr:uid="{7502486C-3C84-4A57-9D0D-927DEAD93FC0}"/>
    <cellStyle name="Calculation 2 2 3 3 3 2 4 2" xfId="13560" xr:uid="{8B9D9CF7-833F-4401-9A9D-AD21445F36C4}"/>
    <cellStyle name="Calculation 2 2 3 3 3 2 5" xfId="5705" xr:uid="{8F869663-B64E-488F-922B-4DD1C683ED5B}"/>
    <cellStyle name="Calculation 2 2 3 3 3 2 5 2" xfId="14660" xr:uid="{FEF74970-DE65-4389-8F0A-323388C6B949}"/>
    <cellStyle name="Calculation 2 2 3 3 3 2 6" xfId="6822" xr:uid="{96709428-2E3A-4FE4-91C1-469F9965B53D}"/>
    <cellStyle name="Calculation 2 2 3 3 3 2 6 2" xfId="15777" xr:uid="{8428C741-585B-4685-83DB-5E19AD7C291B}"/>
    <cellStyle name="Calculation 2 2 3 3 3 2 7" xfId="8023" xr:uid="{69EADEF1-8614-4B58-B6CC-E6F22E7AA12F}"/>
    <cellStyle name="Calculation 2 2 3 3 3 2 7 2" xfId="16903" xr:uid="{DBA97AE5-312C-4AF8-B36D-D33F4447C624}"/>
    <cellStyle name="Calculation 2 2 3 3 3 2 8" xfId="9160" xr:uid="{E0B67774-8328-4289-80D2-CFED8E4D73A9}"/>
    <cellStyle name="Calculation 2 2 3 3 3 2 8 2" xfId="18013" xr:uid="{5CD9AE90-194B-47A5-BDAB-3330FB55F957}"/>
    <cellStyle name="Calculation 2 2 3 3 3 2 9" xfId="10013" xr:uid="{837C25EB-3BB6-4A2D-B45D-58F15D349FB0}"/>
    <cellStyle name="Calculation 2 2 3 3 3 3" xfId="1813" xr:uid="{6F35D651-4C8A-42F5-8CA4-4DF1B9BF7743}"/>
    <cellStyle name="Calculation 2 2 3 3 3 3 2" xfId="10768" xr:uid="{94040AFC-CFC2-4A85-9A43-1EE63385D8D9}"/>
    <cellStyle name="Calculation 2 2 3 3 3 4" xfId="2937" xr:uid="{8BA64B46-15D9-477E-AA49-BA177577A5F2}"/>
    <cellStyle name="Calculation 2 2 3 3 3 4 2" xfId="11892" xr:uid="{6E8CF48B-09CE-4D09-948C-134CD788FB93}"/>
    <cellStyle name="Calculation 2 2 3 3 3 5" xfId="4054" xr:uid="{94225AED-3095-4CEC-B6CE-17A97DCEBE7E}"/>
    <cellStyle name="Calculation 2 2 3 3 3 5 2" xfId="13009" xr:uid="{3E4984C4-8C56-4F6B-AE6C-DBD2FB599D10}"/>
    <cellStyle name="Calculation 2 2 3 3 3 6" xfId="5154" xr:uid="{27451DD8-E962-4066-8FB1-D3D43FB485D3}"/>
    <cellStyle name="Calculation 2 2 3 3 3 6 2" xfId="14109" xr:uid="{6F94BF85-CA50-4822-AA16-BC1A6C633F43}"/>
    <cellStyle name="Calculation 2 2 3 3 3 7" xfId="6271" xr:uid="{3461E450-AE75-4672-A522-A4A98173DB59}"/>
    <cellStyle name="Calculation 2 2 3 3 3 7 2" xfId="15226" xr:uid="{E912E0FA-3898-4773-8D5C-9C5679CA63F0}"/>
    <cellStyle name="Calculation 2 2 3 3 3 8" xfId="7472" xr:uid="{941DBDEF-2970-439E-9BFC-04ED35E7A397}"/>
    <cellStyle name="Calculation 2 2 3 3 3 8 2" xfId="16352" xr:uid="{C2F66722-A7FE-429D-A890-AE7E2F459AE9}"/>
    <cellStyle name="Calculation 2 2 3 3 3 9" xfId="8609" xr:uid="{59D6EDA5-06E3-4B7E-952D-B91EF7D2D866}"/>
    <cellStyle name="Calculation 2 2 3 3 3 9 2" xfId="17462" xr:uid="{1A0A3D19-2BAF-4F12-A698-863682B75E49}"/>
    <cellStyle name="Calculation 2 2 3 3 4" xfId="847" xr:uid="{32F16630-6883-4622-9F57-7FF504E55D82}"/>
    <cellStyle name="Calculation 2 2 3 3 4 2" xfId="2001" xr:uid="{D62E093A-DFE4-4F19-AC8E-1A6BD8A4D827}"/>
    <cellStyle name="Calculation 2 2 3 3 4 2 2" xfId="10956" xr:uid="{DCB6D2CA-1BC8-4974-8AC7-34C6CE9BA7C4}"/>
    <cellStyle name="Calculation 2 2 3 3 4 3" xfId="3129" xr:uid="{264727D6-B83B-43D3-B7FB-345870676489}"/>
    <cellStyle name="Calculation 2 2 3 3 4 3 2" xfId="12084" xr:uid="{96D20B22-13A0-4D92-8869-C104AD417B71}"/>
    <cellStyle name="Calculation 2 2 3 3 4 4" xfId="4246" xr:uid="{C33EBC1C-F30F-4F20-BB62-C5A0C820821B}"/>
    <cellStyle name="Calculation 2 2 3 3 4 4 2" xfId="13201" xr:uid="{29783B1B-CE44-4B48-9183-E2F9796D70EE}"/>
    <cellStyle name="Calculation 2 2 3 3 4 5" xfId="5346" xr:uid="{93448020-CC3F-4F69-B00B-6DDF9BEE5250}"/>
    <cellStyle name="Calculation 2 2 3 3 4 5 2" xfId="14301" xr:uid="{647D13BC-B8B3-45DA-8C30-DFB7D2A37F13}"/>
    <cellStyle name="Calculation 2 2 3 3 4 6" xfId="6463" xr:uid="{E9A6CBF6-A8FD-4BB0-9C03-C8AA4D6696E6}"/>
    <cellStyle name="Calculation 2 2 3 3 4 6 2" xfId="15418" xr:uid="{7BA18CF3-81FA-44B0-9B45-C3324C6AE96A}"/>
    <cellStyle name="Calculation 2 2 3 3 4 7" xfId="7664" xr:uid="{01A7F767-0D89-4066-89A0-59DEF120105B}"/>
    <cellStyle name="Calculation 2 2 3 3 4 7 2" xfId="16544" xr:uid="{38252082-50DA-474C-874E-90030B47B468}"/>
    <cellStyle name="Calculation 2 2 3 3 4 8" xfId="8801" xr:uid="{170D5A64-E74E-4234-9A6B-4349C943EBB2}"/>
    <cellStyle name="Calculation 2 2 3 3 4 8 2" xfId="17654" xr:uid="{6D8F6AF4-D4A5-4B5B-887D-4C71FF4812D4}"/>
    <cellStyle name="Calculation 2 2 3 3 4 9" xfId="9592" xr:uid="{DD888A23-5E56-4894-984F-A6C51BBBD6C7}"/>
    <cellStyle name="Calculation 2 2 3 3 5" xfId="1454" xr:uid="{2E0E325A-506B-427B-8B1F-026DBFDCC247}"/>
    <cellStyle name="Calculation 2 2 3 3 5 2" xfId="10409" xr:uid="{01A3E3A5-69A2-4ECA-9A4C-BB29A906ED2C}"/>
    <cellStyle name="Calculation 2 2 3 3 6" xfId="2574" xr:uid="{0908E66B-320B-40B1-87E4-69E87F3D8E10}"/>
    <cellStyle name="Calculation 2 2 3 3 6 2" xfId="11529" xr:uid="{686C1EE3-4E68-4C6B-94CE-BA1AD9F6C234}"/>
    <cellStyle name="Calculation 2 2 3 3 7" xfId="3691" xr:uid="{79B0BFBE-FDBA-4C26-A768-4A3CCDCD45D0}"/>
    <cellStyle name="Calculation 2 2 3 3 7 2" xfId="12646" xr:uid="{64955280-6757-4089-8706-C9DD015043A8}"/>
    <cellStyle name="Calculation 2 2 3 3 8" xfId="4791" xr:uid="{A73B5733-383D-4A28-A1F8-5A58E61DC987}"/>
    <cellStyle name="Calculation 2 2 3 3 8 2" xfId="13746" xr:uid="{8D090F2B-C13C-4DA5-842A-164EC34B5960}"/>
    <cellStyle name="Calculation 2 2 3 3 9" xfId="5908" xr:uid="{22B4F897-BB81-4849-98FE-5DEF87465E92}"/>
    <cellStyle name="Calculation 2 2 3 3 9 2" xfId="14863" xr:uid="{4DE08128-A685-445F-843F-2695898E3431}"/>
    <cellStyle name="Calculation 2 2 3 4" xfId="364" xr:uid="{DE54AB0D-16AC-4A9C-B2EA-29A62E64F1B8}"/>
    <cellStyle name="Calculation 2 2 3 4 10" xfId="9329" xr:uid="{EEBF0F67-1860-4A43-8AA7-39EAF1B0F962}"/>
    <cellStyle name="Calculation 2 2 3 4 2" xfId="915" xr:uid="{17BC8F6F-F03C-4736-AAF0-98E04356022B}"/>
    <cellStyle name="Calculation 2 2 3 4 2 2" xfId="2069" xr:uid="{945A3C83-EAF0-4169-A756-B061D4EFEE57}"/>
    <cellStyle name="Calculation 2 2 3 4 2 2 2" xfId="11024" xr:uid="{AA83BACB-4BD1-49C4-9A3F-5E3C258C6ED1}"/>
    <cellStyle name="Calculation 2 2 3 4 2 3" xfId="3197" xr:uid="{9A5D6BB6-EDF6-4FD9-9ECA-76D707262D69}"/>
    <cellStyle name="Calculation 2 2 3 4 2 3 2" xfId="12152" xr:uid="{F2C2D04F-4902-4A54-8F3F-5CFB533C9F7B}"/>
    <cellStyle name="Calculation 2 2 3 4 2 4" xfId="4314" xr:uid="{DB791CBC-9D62-4468-ACCB-A6FC6E6D7652}"/>
    <cellStyle name="Calculation 2 2 3 4 2 4 2" xfId="13269" xr:uid="{BD700163-19A4-4389-AD16-D1ABDA03E29E}"/>
    <cellStyle name="Calculation 2 2 3 4 2 5" xfId="5414" xr:uid="{3BD197D6-00C9-4902-94DF-3A203419F237}"/>
    <cellStyle name="Calculation 2 2 3 4 2 5 2" xfId="14369" xr:uid="{9ECACE1E-EB26-4DA3-BD55-CBD76F9FE947}"/>
    <cellStyle name="Calculation 2 2 3 4 2 6" xfId="6531" xr:uid="{4E72AA3A-8BA9-4F5F-A405-44D13ECFE15B}"/>
    <cellStyle name="Calculation 2 2 3 4 2 6 2" xfId="15486" xr:uid="{46C0ACA8-89C0-4FFD-8A62-9AE7882D6ADF}"/>
    <cellStyle name="Calculation 2 2 3 4 2 7" xfId="7732" xr:uid="{0EC8DF6D-1283-4850-ABB7-7C21C96A4681}"/>
    <cellStyle name="Calculation 2 2 3 4 2 7 2" xfId="16612" xr:uid="{7BB36699-7634-4C87-816A-667E88EAF750}"/>
    <cellStyle name="Calculation 2 2 3 4 2 8" xfId="8869" xr:uid="{20B68F5B-78B4-4CD7-82D0-901DDE942BC8}"/>
    <cellStyle name="Calculation 2 2 3 4 2 8 2" xfId="17722" xr:uid="{D705B64A-E0B2-4779-848B-D558BC6F7105}"/>
    <cellStyle name="Calculation 2 2 3 4 2 9" xfId="9942" xr:uid="{996A2D4E-7B9B-4537-8AC3-968356A3C5FC}"/>
    <cellStyle name="Calculation 2 2 3 4 3" xfId="1526" xr:uid="{ED7003DA-D0CF-414B-A083-445C55A36C0F}"/>
    <cellStyle name="Calculation 2 2 3 4 3 2" xfId="10481" xr:uid="{7C8E0EB7-320F-4130-BC81-36466C0C20A2}"/>
    <cellStyle name="Calculation 2 2 3 4 4" xfId="2646" xr:uid="{9F3DA695-E467-4FAF-A74E-7C25E78DDCF7}"/>
    <cellStyle name="Calculation 2 2 3 4 4 2" xfId="11601" xr:uid="{F8D520FB-FA9A-43AC-A59E-6F493B2C0B57}"/>
    <cellStyle name="Calculation 2 2 3 4 5" xfId="3763" xr:uid="{5FDA6471-D388-4184-B406-D86E59B388D5}"/>
    <cellStyle name="Calculation 2 2 3 4 5 2" xfId="12718" xr:uid="{47BFAE96-7011-43D8-ABCE-B5AC7966DA6A}"/>
    <cellStyle name="Calculation 2 2 3 4 6" xfId="4863" xr:uid="{EE2611EF-3B13-4ED7-BF83-50858FF734EA}"/>
    <cellStyle name="Calculation 2 2 3 4 6 2" xfId="13818" xr:uid="{E6648D9D-848E-4D2F-A1C9-E5C3CBFBFAF5}"/>
    <cellStyle name="Calculation 2 2 3 4 7" xfId="5980" xr:uid="{9ABA2B51-36BE-46AF-A6B9-4E1868732A30}"/>
    <cellStyle name="Calculation 2 2 3 4 7 2" xfId="14935" xr:uid="{ACE387F8-B2F9-4AA5-9DB2-DCDFA456DD63}"/>
    <cellStyle name="Calculation 2 2 3 4 8" xfId="7181" xr:uid="{7126CA32-3D1F-448C-8E93-B9521BB721A5}"/>
    <cellStyle name="Calculation 2 2 3 4 8 2" xfId="16061" xr:uid="{02B11DB5-FFFC-46DC-ACCE-E614D06CEFFE}"/>
    <cellStyle name="Calculation 2 2 3 4 9" xfId="8318" xr:uid="{0453D390-3687-431E-8CA4-BD8C1049B0FA}"/>
    <cellStyle name="Calculation 2 2 3 4 9 2" xfId="17171" xr:uid="{34FA559E-4E42-49AA-881B-550332ECCE80}"/>
    <cellStyle name="Calculation 2 2 3 5" xfId="533" xr:uid="{123098FF-3127-4C7B-A8F6-4D2E686D6E82}"/>
    <cellStyle name="Calculation 2 2 3 5 10" xfId="10179" xr:uid="{5644B3FE-EA9E-48BC-8851-720D5EBA97B8}"/>
    <cellStyle name="Calculation 2 2 3 5 2" xfId="1084" xr:uid="{64301279-F8E8-4A85-B9E8-261D90D96D58}"/>
    <cellStyle name="Calculation 2 2 3 5 2 2" xfId="2238" xr:uid="{680489E3-41BE-4C40-A3E9-77D9C1E4E4BE}"/>
    <cellStyle name="Calculation 2 2 3 5 2 2 2" xfId="11193" xr:uid="{F4CFE13E-9C7A-4552-9073-47BCF02F6EBB}"/>
    <cellStyle name="Calculation 2 2 3 5 2 3" xfId="3366" xr:uid="{5B40657D-0192-463F-8D62-9782C877F1AA}"/>
    <cellStyle name="Calculation 2 2 3 5 2 3 2" xfId="12321" xr:uid="{7096EFD4-F9DC-4F24-B395-20503A1930D1}"/>
    <cellStyle name="Calculation 2 2 3 5 2 4" xfId="4483" xr:uid="{1DF5829C-D975-4B0F-BDAE-6D2731B16343}"/>
    <cellStyle name="Calculation 2 2 3 5 2 4 2" xfId="13438" xr:uid="{DE6E3C46-928D-4EF1-9994-99254471A76C}"/>
    <cellStyle name="Calculation 2 2 3 5 2 5" xfId="5583" xr:uid="{57F6FC0B-A07F-4991-85D7-76B541025A61}"/>
    <cellStyle name="Calculation 2 2 3 5 2 5 2" xfId="14538" xr:uid="{9E81754A-F353-4E93-8123-02474814DAC3}"/>
    <cellStyle name="Calculation 2 2 3 5 2 6" xfId="6700" xr:uid="{CC245D91-7DC4-44F9-8B08-9B1961667CB1}"/>
    <cellStyle name="Calculation 2 2 3 5 2 6 2" xfId="15655" xr:uid="{F4C4AD3E-F17A-4645-8D51-D25FAF642013}"/>
    <cellStyle name="Calculation 2 2 3 5 2 7" xfId="7901" xr:uid="{52522BF8-22F7-4EBC-9503-2780C18B7DA2}"/>
    <cellStyle name="Calculation 2 2 3 5 2 7 2" xfId="16781" xr:uid="{03944156-9FCE-473F-A6E6-6C0181635D0E}"/>
    <cellStyle name="Calculation 2 2 3 5 2 8" xfId="9038" xr:uid="{167B2E54-FDC0-465C-9F7B-27B35CEDD14F}"/>
    <cellStyle name="Calculation 2 2 3 5 2 8 2" xfId="17891" xr:uid="{1131F166-22F8-4361-89B2-4D261D94AC09}"/>
    <cellStyle name="Calculation 2 2 3 5 2 9" xfId="9814" xr:uid="{C603F0A1-C6CB-41A7-A9EA-2C7662FECBB6}"/>
    <cellStyle name="Calculation 2 2 3 5 3" xfId="1691" xr:uid="{2AF209C0-453A-4B5E-861C-7767335B4BF6}"/>
    <cellStyle name="Calculation 2 2 3 5 3 2" xfId="10646" xr:uid="{DC42A0DB-52D0-4599-8372-F9C069574E31}"/>
    <cellStyle name="Calculation 2 2 3 5 4" xfId="2815" xr:uid="{AF9F596A-2DD1-43F4-BFC1-E68C8E99019A}"/>
    <cellStyle name="Calculation 2 2 3 5 4 2" xfId="11770" xr:uid="{B52E0CFA-6C9A-4FB6-BD85-B92D2D57CA3C}"/>
    <cellStyle name="Calculation 2 2 3 5 5" xfId="3932" xr:uid="{7B87282A-7273-4517-AE53-A4707FBE1BA8}"/>
    <cellStyle name="Calculation 2 2 3 5 5 2" xfId="12887" xr:uid="{E3AF07F6-3949-4CC7-96C0-47A9E77FEEE4}"/>
    <cellStyle name="Calculation 2 2 3 5 6" xfId="5032" xr:uid="{5F776595-6E3F-4358-A3BD-BE4B6ED663C4}"/>
    <cellStyle name="Calculation 2 2 3 5 6 2" xfId="13987" xr:uid="{0C074B0D-A216-445B-A9A0-D546C54EEC9D}"/>
    <cellStyle name="Calculation 2 2 3 5 7" xfId="6149" xr:uid="{98E4B7D2-4CF1-484B-9D78-E0C27C4CB9F8}"/>
    <cellStyle name="Calculation 2 2 3 5 7 2" xfId="15104" xr:uid="{E699C234-17A0-4ACF-8626-695D0170574D}"/>
    <cellStyle name="Calculation 2 2 3 5 8" xfId="7350" xr:uid="{F0130539-ED3A-4373-A5AA-56E8AE98C6BF}"/>
    <cellStyle name="Calculation 2 2 3 5 8 2" xfId="16230" xr:uid="{7FBF30D0-CFE2-403C-B840-01B9675EDFAE}"/>
    <cellStyle name="Calculation 2 2 3 5 9" xfId="8487" xr:uid="{22CE0B4B-CC89-4D79-8A02-9AF8BA03FC76}"/>
    <cellStyle name="Calculation 2 2 3 5 9 2" xfId="17340" xr:uid="{1F3FA260-5E3D-4D3E-9FA2-83C353F059C8}"/>
    <cellStyle name="Calculation 2 2 3 6" xfId="708" xr:uid="{758C2969-D2CB-42FE-B589-1926B5D38E53}"/>
    <cellStyle name="Calculation 2 2 3 6 2" xfId="1862" xr:uid="{FDC43B6D-FA47-45F1-9C6D-50F1EFFE0A44}"/>
    <cellStyle name="Calculation 2 2 3 6 2 2" xfId="10817" xr:uid="{4D2B4873-D91E-489E-8643-7124D0BCB915}"/>
    <cellStyle name="Calculation 2 2 3 6 3" xfId="2990" xr:uid="{475A793B-B79B-410C-B80C-F5DAEABE97AD}"/>
    <cellStyle name="Calculation 2 2 3 6 3 2" xfId="11945" xr:uid="{34409E81-E381-4EA1-B114-1B201D96071A}"/>
    <cellStyle name="Calculation 2 2 3 6 4" xfId="4107" xr:uid="{8E956DC6-CCA0-4E57-8BA8-A7C09D7AEA3E}"/>
    <cellStyle name="Calculation 2 2 3 6 4 2" xfId="13062" xr:uid="{C2233962-EAC5-4784-BAB5-C1FA6120B845}"/>
    <cellStyle name="Calculation 2 2 3 6 5" xfId="5207" xr:uid="{10C812C7-2310-4742-97C4-6AF60CF5A0E3}"/>
    <cellStyle name="Calculation 2 2 3 6 5 2" xfId="14162" xr:uid="{9E250507-1453-4163-8468-C320DB93DBD1}"/>
    <cellStyle name="Calculation 2 2 3 6 6" xfId="6324" xr:uid="{78A35F23-5BA3-460A-A2F8-25FFE798F3B7}"/>
    <cellStyle name="Calculation 2 2 3 6 6 2" xfId="15279" xr:uid="{6BA499C5-DE91-42DE-BF59-9836A565E3D1}"/>
    <cellStyle name="Calculation 2 2 3 6 7" xfId="7525" xr:uid="{2FFD2439-DBB6-4C6E-9486-DE16919B704C}"/>
    <cellStyle name="Calculation 2 2 3 6 7 2" xfId="16405" xr:uid="{84A2F3F4-F362-4D39-9578-D932131E2ECF}"/>
    <cellStyle name="Calculation 2 2 3 6 8" xfId="8662" xr:uid="{C58CACB9-7124-474A-8AB2-64955119639E}"/>
    <cellStyle name="Calculation 2 2 3 6 8 2" xfId="17515" xr:uid="{A88A94F5-38D4-403A-AC00-8C7A9476E796}"/>
    <cellStyle name="Calculation 2 2 3 6 9" xfId="10082" xr:uid="{B78C9FD9-3D0F-48AB-9BB4-136326CA1E89}"/>
    <cellStyle name="Calculation 2 2 3 7" xfId="1308" xr:uid="{073ED611-D4F3-4EB1-89BF-195AD41505A7}"/>
    <cellStyle name="Calculation 2 2 3 7 2" xfId="10263" xr:uid="{CF8231DA-9D3C-4A71-AB22-7D5FF856CC1D}"/>
    <cellStyle name="Calculation 2 2 3 8" xfId="2424" xr:uid="{0BFA244D-B348-488E-9D28-7C75C0341301}"/>
    <cellStyle name="Calculation 2 2 3 8 2" xfId="11379" xr:uid="{F07065BC-6D20-4483-BE48-46706C2C2929}"/>
    <cellStyle name="Calculation 2 2 3 9" xfId="3542" xr:uid="{345E72A4-57F3-4A1D-88C6-EF873D55A3E0}"/>
    <cellStyle name="Calculation 2 2 3 9 2" xfId="12497" xr:uid="{2736916D-2CAC-4A93-978D-D454BD2901C8}"/>
    <cellStyle name="Calculation 2 2 4" xfId="143" xr:uid="{84F42847-F4EA-4339-B749-BB5C59CE4A42}"/>
    <cellStyle name="Calculation 2 2 4 10" xfId="4659" xr:uid="{07115075-B795-4A67-9CD6-12607ED5BD4E}"/>
    <cellStyle name="Calculation 2 2 4 10 2" xfId="13614" xr:uid="{2B87E6A3-68B5-4414-86A6-194BF6E130E0}"/>
    <cellStyle name="Calculation 2 2 4 11" xfId="5776" xr:uid="{2585A76A-2591-47B4-B760-88C8ADB254E8}"/>
    <cellStyle name="Calculation 2 2 4 11 2" xfId="14731" xr:uid="{77456C36-205D-4A04-88D8-6655234322ED}"/>
    <cellStyle name="Calculation 2 2 4 12" xfId="6965" xr:uid="{D8EE780C-D503-4C9C-85C1-C36C408110ED}"/>
    <cellStyle name="Calculation 2 2 4 12 2" xfId="15854" xr:uid="{85A184E1-8F7E-4AA2-9E15-557A4A69B197}"/>
    <cellStyle name="Calculation 2 2 4 13" xfId="8099" xr:uid="{8674D01C-A04B-4AC6-AA67-837A319F13F3}"/>
    <cellStyle name="Calculation 2 2 4 13 2" xfId="16967" xr:uid="{0DDBE4BE-38EA-48E7-B574-ABFBAF6C79BB}"/>
    <cellStyle name="Calculation 2 2 4 14" xfId="9305" xr:uid="{A1898816-6847-46E3-9D25-6B9E92B712F1}"/>
    <cellStyle name="Calculation 2 2 4 2" xfId="248" xr:uid="{078F5803-0838-451E-8D7B-01C2C602AA53}"/>
    <cellStyle name="Calculation 2 2 4 2 10" xfId="7065" xr:uid="{990F00A8-5866-44CA-8D8F-CBA930876800}"/>
    <cellStyle name="Calculation 2 2 4 2 10 2" xfId="15945" xr:uid="{91F2BC27-D28C-4D27-A23B-12BB49E2AE7A}"/>
    <cellStyle name="Calculation 2 2 4 2 11" xfId="8202" xr:uid="{BF6C8FAF-AAE5-4F7F-9DD7-037DC9E7FC77}"/>
    <cellStyle name="Calculation 2 2 4 2 11 2" xfId="17055" xr:uid="{7F063E2A-576F-45A1-9170-636561F47FAA}"/>
    <cellStyle name="Calculation 2 2 4 2 12" xfId="9195" xr:uid="{B7AB7EF5-35D8-4709-B145-410F472417B1}"/>
    <cellStyle name="Calculation 2 2 4 2 2" xfId="453" xr:uid="{30475332-E7A3-4FFB-A3BD-B07DE06CBCAA}"/>
    <cellStyle name="Calculation 2 2 4 2 2 10" xfId="9548" xr:uid="{153EDF37-C7F6-4104-9380-E17801DD7F2E}"/>
    <cellStyle name="Calculation 2 2 4 2 2 2" xfId="1004" xr:uid="{7760AEC9-9DE3-4DF6-90E4-B0F1F00F49A3}"/>
    <cellStyle name="Calculation 2 2 4 2 2 2 2" xfId="2158" xr:uid="{9E6FCF75-7D47-4826-A5D1-D44BB06AD260}"/>
    <cellStyle name="Calculation 2 2 4 2 2 2 2 2" xfId="11113" xr:uid="{4EEFEA6D-2B4C-4C10-B442-4B39BF8EF399}"/>
    <cellStyle name="Calculation 2 2 4 2 2 2 3" xfId="3286" xr:uid="{3D625CEF-E5B3-48E5-BA63-F3E5435E3E00}"/>
    <cellStyle name="Calculation 2 2 4 2 2 2 3 2" xfId="12241" xr:uid="{4A618E66-B365-48BA-8BF5-3515E39DD194}"/>
    <cellStyle name="Calculation 2 2 4 2 2 2 4" xfId="4403" xr:uid="{29CE1727-4562-4CAA-8861-1F9050ABBABD}"/>
    <cellStyle name="Calculation 2 2 4 2 2 2 4 2" xfId="13358" xr:uid="{2B3C9838-6E1C-4E55-8AA8-17DEFBD3190F}"/>
    <cellStyle name="Calculation 2 2 4 2 2 2 5" xfId="5503" xr:uid="{D3F5BCBD-B651-4AE9-BD4B-D1AE3616290C}"/>
    <cellStyle name="Calculation 2 2 4 2 2 2 5 2" xfId="14458" xr:uid="{682B4EAB-3C40-4001-8E0D-E3990EDFF422}"/>
    <cellStyle name="Calculation 2 2 4 2 2 2 6" xfId="6620" xr:uid="{E4937533-7614-4C24-81D9-70B7B67685D2}"/>
    <cellStyle name="Calculation 2 2 4 2 2 2 6 2" xfId="15575" xr:uid="{7A1A8CD8-D7CC-4141-8B23-9EADFA844FC5}"/>
    <cellStyle name="Calculation 2 2 4 2 2 2 7" xfId="7821" xr:uid="{324F6CA0-77AD-4261-901F-C7E6821C9DF5}"/>
    <cellStyle name="Calculation 2 2 4 2 2 2 7 2" xfId="16701" xr:uid="{82F00BB8-C0FE-4B60-AE18-CBF1CACA0511}"/>
    <cellStyle name="Calculation 2 2 4 2 2 2 8" xfId="8958" xr:uid="{7744C3E0-4DBB-442A-9E6F-50AE1E010FF1}"/>
    <cellStyle name="Calculation 2 2 4 2 2 2 8 2" xfId="17811" xr:uid="{74E528CB-1ED4-4C33-9507-10DBA520100F}"/>
    <cellStyle name="Calculation 2 2 4 2 2 2 9" xfId="9360" xr:uid="{98AD88E3-9C05-4066-9FB3-AE1E99BD79C9}"/>
    <cellStyle name="Calculation 2 2 4 2 2 3" xfId="1611" xr:uid="{946F83D2-FC57-4F39-BA5F-62E791B6C8C9}"/>
    <cellStyle name="Calculation 2 2 4 2 2 3 2" xfId="10566" xr:uid="{5F133E50-119A-4508-8C22-CB52354A5EA8}"/>
    <cellStyle name="Calculation 2 2 4 2 2 4" xfId="2735" xr:uid="{68FAF316-CF5B-4712-9C7E-CECBCAF4F67F}"/>
    <cellStyle name="Calculation 2 2 4 2 2 4 2" xfId="11690" xr:uid="{99AED162-8378-41E7-BC5B-47484C71F3B4}"/>
    <cellStyle name="Calculation 2 2 4 2 2 5" xfId="3852" xr:uid="{29432E5B-C6B3-402D-A532-93CAA13A1667}"/>
    <cellStyle name="Calculation 2 2 4 2 2 5 2" xfId="12807" xr:uid="{3E5AE36F-C7DC-4987-A9B1-5F503E61273B}"/>
    <cellStyle name="Calculation 2 2 4 2 2 6" xfId="4952" xr:uid="{0A0D2737-FA3D-4A7E-9317-B2EAA271B504}"/>
    <cellStyle name="Calculation 2 2 4 2 2 6 2" xfId="13907" xr:uid="{6FA2AC6A-B7E8-4640-BD21-669BAB5EBE3E}"/>
    <cellStyle name="Calculation 2 2 4 2 2 7" xfId="6069" xr:uid="{D746D5B9-9AB7-48B6-A095-862C12FDBCB0}"/>
    <cellStyle name="Calculation 2 2 4 2 2 7 2" xfId="15024" xr:uid="{FE989D52-A48C-45A4-8F3E-40C273CA75B9}"/>
    <cellStyle name="Calculation 2 2 4 2 2 8" xfId="7270" xr:uid="{CAD8A577-D848-4639-B683-BE6CE4226FF0}"/>
    <cellStyle name="Calculation 2 2 4 2 2 8 2" xfId="16150" xr:uid="{83B347E7-6418-4C78-A777-DF535C192F82}"/>
    <cellStyle name="Calculation 2 2 4 2 2 9" xfId="8407" xr:uid="{9647025C-4059-43D2-91FD-8D1E83FDF45B}"/>
    <cellStyle name="Calculation 2 2 4 2 2 9 2" xfId="17260" xr:uid="{4FE612BA-9233-4DC9-BA58-55E4247065E8}"/>
    <cellStyle name="Calculation 2 2 4 2 3" xfId="616" xr:uid="{E626037B-FE0C-40EB-8502-AFEDCC9DE012}"/>
    <cellStyle name="Calculation 2 2 4 2 3 10" xfId="6858" xr:uid="{FB919458-2388-44F4-9DF1-0B4E5E03F60B}"/>
    <cellStyle name="Calculation 2 2 4 2 3 2" xfId="1167" xr:uid="{32867CAE-7563-44AF-B18E-94B0498E6B71}"/>
    <cellStyle name="Calculation 2 2 4 2 3 2 2" xfId="2326" xr:uid="{C7874BB4-B8CF-4DB8-962D-804E7CD2095B}"/>
    <cellStyle name="Calculation 2 2 4 2 3 2 2 2" xfId="11281" xr:uid="{9EB7EB8E-354E-4222-B2D9-2F7608098148}"/>
    <cellStyle name="Calculation 2 2 4 2 3 2 3" xfId="3449" xr:uid="{90D60A55-FED8-4EB6-9BB1-151FE57D09BA}"/>
    <cellStyle name="Calculation 2 2 4 2 3 2 3 2" xfId="12404" xr:uid="{6B7E8E4C-3934-477A-83F5-0B6D70109E2B}"/>
    <cellStyle name="Calculation 2 2 4 2 3 2 4" xfId="4566" xr:uid="{7F8FB6CE-D350-4A15-B2AC-6806DA129715}"/>
    <cellStyle name="Calculation 2 2 4 2 3 2 4 2" xfId="13521" xr:uid="{D6D0AE91-0B4E-4C0A-8AEE-88B7A96FF903}"/>
    <cellStyle name="Calculation 2 2 4 2 3 2 5" xfId="5666" xr:uid="{C497B476-4B89-44A2-BB5B-DFDA462F0EB3}"/>
    <cellStyle name="Calculation 2 2 4 2 3 2 5 2" xfId="14621" xr:uid="{1041B6F8-535B-4C1E-B5D3-1BAD5FD245BF}"/>
    <cellStyle name="Calculation 2 2 4 2 3 2 6" xfId="6783" xr:uid="{DE1CD1AA-19EB-4FE3-A748-D9AB85C1AEA4}"/>
    <cellStyle name="Calculation 2 2 4 2 3 2 6 2" xfId="15738" xr:uid="{550CB0C1-1D44-481D-8DEE-74D68FD9A9D9}"/>
    <cellStyle name="Calculation 2 2 4 2 3 2 7" xfId="7984" xr:uid="{9DC0ADF4-6BE5-4321-85C7-22DBB00A9509}"/>
    <cellStyle name="Calculation 2 2 4 2 3 2 7 2" xfId="16864" xr:uid="{C2127104-9ABF-4BD1-8256-E9294C5D1C97}"/>
    <cellStyle name="Calculation 2 2 4 2 3 2 8" xfId="9121" xr:uid="{51D73634-6530-4E87-8908-BB45B5B9F9E9}"/>
    <cellStyle name="Calculation 2 2 4 2 3 2 8 2" xfId="17974" xr:uid="{7739AB24-BC82-4D52-A6A2-5AFB22D1D19E}"/>
    <cellStyle name="Calculation 2 2 4 2 3 2 9" xfId="9283" xr:uid="{C2921CA4-561A-4C9D-B3C0-5A4BC7C76DDD}"/>
    <cellStyle name="Calculation 2 2 4 2 3 3" xfId="1774" xr:uid="{01BFDAE8-95C6-4F67-8BD4-0FC6FCFC1AD9}"/>
    <cellStyle name="Calculation 2 2 4 2 3 3 2" xfId="10729" xr:uid="{3C561C75-045C-4B36-9EBF-E0410E7E82B6}"/>
    <cellStyle name="Calculation 2 2 4 2 3 4" xfId="2898" xr:uid="{5E8BFFA5-41A2-42F8-9F2E-E0C85CD86D45}"/>
    <cellStyle name="Calculation 2 2 4 2 3 4 2" xfId="11853" xr:uid="{3208C6C2-1A49-4774-BFA5-C60B19F09D57}"/>
    <cellStyle name="Calculation 2 2 4 2 3 5" xfId="4015" xr:uid="{CDD4B7F8-6400-493D-8157-CB72B8ECA48E}"/>
    <cellStyle name="Calculation 2 2 4 2 3 5 2" xfId="12970" xr:uid="{A6952EC3-995A-41AA-99B4-C13328468704}"/>
    <cellStyle name="Calculation 2 2 4 2 3 6" xfId="5115" xr:uid="{85590448-1AD3-4EF7-86D5-D05DF7E28AF5}"/>
    <cellStyle name="Calculation 2 2 4 2 3 6 2" xfId="14070" xr:uid="{C7CBE77C-1E61-4EC5-8164-5C8AA175AD64}"/>
    <cellStyle name="Calculation 2 2 4 2 3 7" xfId="6232" xr:uid="{B9E3E3FE-D311-4477-B4B0-9D56962FD830}"/>
    <cellStyle name="Calculation 2 2 4 2 3 7 2" xfId="15187" xr:uid="{59B10E19-80E8-470E-847F-7704DB193890}"/>
    <cellStyle name="Calculation 2 2 4 2 3 8" xfId="7433" xr:uid="{7194359B-6301-4B2F-AD7B-046B370E6230}"/>
    <cellStyle name="Calculation 2 2 4 2 3 8 2" xfId="16313" xr:uid="{E8DC48D8-15E8-438B-A540-E65EEC6A2D1F}"/>
    <cellStyle name="Calculation 2 2 4 2 3 9" xfId="8570" xr:uid="{6C969C6B-BEC0-4315-AC64-F1C451C3BD42}"/>
    <cellStyle name="Calculation 2 2 4 2 3 9 2" xfId="17423" xr:uid="{CD3A595E-C488-4776-B22F-69FEB17B0EAE}"/>
    <cellStyle name="Calculation 2 2 4 2 4" xfId="805" xr:uid="{55B90C77-7AD5-475E-B661-A917D4DEA74D}"/>
    <cellStyle name="Calculation 2 2 4 2 4 2" xfId="1959" xr:uid="{3D940516-3AF4-4C74-9816-D839865A24CF}"/>
    <cellStyle name="Calculation 2 2 4 2 4 2 2" xfId="10914" xr:uid="{41F19E45-D61F-4CEC-B3B5-A55A35957B2A}"/>
    <cellStyle name="Calculation 2 2 4 2 4 3" xfId="3087" xr:uid="{7FB70696-D06E-49FC-B40D-955D72C551EB}"/>
    <cellStyle name="Calculation 2 2 4 2 4 3 2" xfId="12042" xr:uid="{4732B297-E147-4945-841D-C38ACCD5CBE0}"/>
    <cellStyle name="Calculation 2 2 4 2 4 4" xfId="4204" xr:uid="{804E212C-ACCD-4BF5-B541-29E0A3C210D5}"/>
    <cellStyle name="Calculation 2 2 4 2 4 4 2" xfId="13159" xr:uid="{9BBE4734-F3D6-45AA-AF55-F7F3DDB399C3}"/>
    <cellStyle name="Calculation 2 2 4 2 4 5" xfId="5304" xr:uid="{033DB1E1-249A-42BE-9590-C3134F166B84}"/>
    <cellStyle name="Calculation 2 2 4 2 4 5 2" xfId="14259" xr:uid="{D7D31D60-5386-4F37-8622-25559EE6DEEE}"/>
    <cellStyle name="Calculation 2 2 4 2 4 6" xfId="6421" xr:uid="{63099523-4448-44C1-9CDE-7583E516F6FB}"/>
    <cellStyle name="Calculation 2 2 4 2 4 6 2" xfId="15376" xr:uid="{8362469A-9FD1-4EAA-88B3-52926B3FA47E}"/>
    <cellStyle name="Calculation 2 2 4 2 4 7" xfId="7622" xr:uid="{3DD5B219-FA3A-4986-8EDF-03DB313D4214}"/>
    <cellStyle name="Calculation 2 2 4 2 4 7 2" xfId="16502" xr:uid="{12D0F4E9-F942-44AB-A391-35F2E96F783B}"/>
    <cellStyle name="Calculation 2 2 4 2 4 8" xfId="8759" xr:uid="{FDFBAF14-6636-41BD-9FE3-41C458E4CA2C}"/>
    <cellStyle name="Calculation 2 2 4 2 4 8 2" xfId="17612" xr:uid="{67700A71-8747-4A1A-A5C2-2B6B510F8CCC}"/>
    <cellStyle name="Calculation 2 2 4 2 4 9" xfId="10164" xr:uid="{35980492-9AA7-4D66-9025-58C2A2D80460}"/>
    <cellStyle name="Calculation 2 2 4 2 5" xfId="1410" xr:uid="{3467C579-D212-4110-A0BD-0214C9952129}"/>
    <cellStyle name="Calculation 2 2 4 2 5 2" xfId="10365" xr:uid="{C0C9F893-353A-4E59-BC66-F9AD7F59B574}"/>
    <cellStyle name="Calculation 2 2 4 2 6" xfId="2530" xr:uid="{B0B89A5D-08E0-42C4-A749-DD3C6F5FAB95}"/>
    <cellStyle name="Calculation 2 2 4 2 6 2" xfId="11485" xr:uid="{7D86A5A9-F1D0-49FC-AAEE-D53AA645222C}"/>
    <cellStyle name="Calculation 2 2 4 2 7" xfId="3647" xr:uid="{ED9D214B-2303-449B-8A3B-8CD20C00DBDD}"/>
    <cellStyle name="Calculation 2 2 4 2 7 2" xfId="12602" xr:uid="{8E9B066A-502E-488C-B216-E747A95AD176}"/>
    <cellStyle name="Calculation 2 2 4 2 8" xfId="4747" xr:uid="{D24BDFF2-D072-4F00-9BC9-035A0AEA3A12}"/>
    <cellStyle name="Calculation 2 2 4 2 8 2" xfId="13702" xr:uid="{B1952054-DDA3-409F-8339-1E30426FDB26}"/>
    <cellStyle name="Calculation 2 2 4 2 9" xfId="5864" xr:uid="{B3C05303-10E8-4AEC-95D3-0E62BB6277C1}"/>
    <cellStyle name="Calculation 2 2 4 2 9 2" xfId="14819" xr:uid="{96D37BB9-DA98-4B68-A102-7B833C375249}"/>
    <cellStyle name="Calculation 2 2 4 3" xfId="303" xr:uid="{76513ADA-E281-490D-A80E-5F8714E66B22}"/>
    <cellStyle name="Calculation 2 2 4 3 10" xfId="7120" xr:uid="{4E98118C-52D2-4CAF-9A49-8495D8730EC9}"/>
    <cellStyle name="Calculation 2 2 4 3 10 2" xfId="16000" xr:uid="{8A783EFA-BBAD-4F90-BABC-942D19D90DE8}"/>
    <cellStyle name="Calculation 2 2 4 3 11" xfId="8257" xr:uid="{354C9FF8-2867-404F-8000-D0BCFD4FDADA}"/>
    <cellStyle name="Calculation 2 2 4 3 11 2" xfId="17110" xr:uid="{8DE51031-EF4B-4376-8B93-DCB35D6CCACA}"/>
    <cellStyle name="Calculation 2 2 4 3 12" xfId="9235" xr:uid="{3130BCF9-2758-47D9-B98F-4E6F6371293F}"/>
    <cellStyle name="Calculation 2 2 4 3 2" xfId="503" xr:uid="{CD24B129-9D76-4354-B38C-CBDDEF09A696}"/>
    <cellStyle name="Calculation 2 2 4 3 2 10" xfId="9874" xr:uid="{88AA96FE-4965-47AA-BA8E-B075B8FFF10B}"/>
    <cellStyle name="Calculation 2 2 4 3 2 2" xfId="1054" xr:uid="{8BA5665E-3CA7-4E49-A127-C260AFA4D409}"/>
    <cellStyle name="Calculation 2 2 4 3 2 2 2" xfId="2208" xr:uid="{D22A20C8-8C69-4FD7-9E6B-F3C3D3EA148A}"/>
    <cellStyle name="Calculation 2 2 4 3 2 2 2 2" xfId="11163" xr:uid="{8124EF0E-909B-47BD-9CED-5E6C5E100399}"/>
    <cellStyle name="Calculation 2 2 4 3 2 2 3" xfId="3336" xr:uid="{C4FF78B5-0A6A-4585-ADCA-D0E5CE831A48}"/>
    <cellStyle name="Calculation 2 2 4 3 2 2 3 2" xfId="12291" xr:uid="{F74494D5-E787-476B-A3A2-C050CEE95BDD}"/>
    <cellStyle name="Calculation 2 2 4 3 2 2 4" xfId="4453" xr:uid="{B349E275-2D92-4F21-A186-647623525B99}"/>
    <cellStyle name="Calculation 2 2 4 3 2 2 4 2" xfId="13408" xr:uid="{416B683B-E32A-478B-8388-B2811BD94B82}"/>
    <cellStyle name="Calculation 2 2 4 3 2 2 5" xfId="5553" xr:uid="{A2DC4CDA-215F-45E6-B54A-BE89464B1522}"/>
    <cellStyle name="Calculation 2 2 4 3 2 2 5 2" xfId="14508" xr:uid="{E77A2EC9-0016-4004-BEE1-BD32EF77122D}"/>
    <cellStyle name="Calculation 2 2 4 3 2 2 6" xfId="6670" xr:uid="{A4E3676F-8A8A-4E56-BE0D-D6F015C13300}"/>
    <cellStyle name="Calculation 2 2 4 3 2 2 6 2" xfId="15625" xr:uid="{0F7B6FF8-3916-4304-A413-CBE29B3D6D63}"/>
    <cellStyle name="Calculation 2 2 4 3 2 2 7" xfId="7871" xr:uid="{5E636F19-ADB7-4B48-94F1-1B28A461198D}"/>
    <cellStyle name="Calculation 2 2 4 3 2 2 7 2" xfId="16751" xr:uid="{7452116F-58AD-481E-814E-52D5ECA26958}"/>
    <cellStyle name="Calculation 2 2 4 3 2 2 8" xfId="9008" xr:uid="{47793F40-C973-4CBA-8948-E68EA05C7A17}"/>
    <cellStyle name="Calculation 2 2 4 3 2 2 8 2" xfId="17861" xr:uid="{ADE6A141-08F1-458B-942A-02F2C1C517BC}"/>
    <cellStyle name="Calculation 2 2 4 3 2 2 9" xfId="10035" xr:uid="{11598945-DE2A-49C9-A74D-6344DB701FD8}"/>
    <cellStyle name="Calculation 2 2 4 3 2 3" xfId="1661" xr:uid="{16778285-CDB6-475C-9445-5FD8BDA17F46}"/>
    <cellStyle name="Calculation 2 2 4 3 2 3 2" xfId="10616" xr:uid="{BCD1B882-D07B-41B5-A382-DC517642457B}"/>
    <cellStyle name="Calculation 2 2 4 3 2 4" xfId="2785" xr:uid="{BD2955D4-8BEE-4B44-8D8C-BF62949F78D1}"/>
    <cellStyle name="Calculation 2 2 4 3 2 4 2" xfId="11740" xr:uid="{91D2B5F9-0365-4CFB-9B01-7E6587F6B6A4}"/>
    <cellStyle name="Calculation 2 2 4 3 2 5" xfId="3902" xr:uid="{3E382883-9DF6-45D4-A9FE-259045FFBA81}"/>
    <cellStyle name="Calculation 2 2 4 3 2 5 2" xfId="12857" xr:uid="{66C25601-02EC-4DDB-96C0-2B2B50730F19}"/>
    <cellStyle name="Calculation 2 2 4 3 2 6" xfId="5002" xr:uid="{840F29AF-EE04-44A4-A5AD-7D0A0E71565E}"/>
    <cellStyle name="Calculation 2 2 4 3 2 6 2" xfId="13957" xr:uid="{DCD4C2A5-AC4C-473A-8E05-B9CE3439A6B4}"/>
    <cellStyle name="Calculation 2 2 4 3 2 7" xfId="6119" xr:uid="{179865DB-9E48-4436-881A-8F8EDBA7CD38}"/>
    <cellStyle name="Calculation 2 2 4 3 2 7 2" xfId="15074" xr:uid="{A901EE9D-03A1-424C-81CF-FD3FEF3D3AFE}"/>
    <cellStyle name="Calculation 2 2 4 3 2 8" xfId="7320" xr:uid="{B18F7C65-AA7B-4E80-8342-D7A7A5547200}"/>
    <cellStyle name="Calculation 2 2 4 3 2 8 2" xfId="16200" xr:uid="{71909F65-E6CF-4044-9030-F38B3569D28D}"/>
    <cellStyle name="Calculation 2 2 4 3 2 9" xfId="8457" xr:uid="{E7911181-A375-44AD-98A8-5606420541BE}"/>
    <cellStyle name="Calculation 2 2 4 3 2 9 2" xfId="17310" xr:uid="{3C9D2969-3F95-4171-B72B-238EFA12BE65}"/>
    <cellStyle name="Calculation 2 2 4 3 3" xfId="666" xr:uid="{E782E92D-7A74-4F42-9E15-BBED00EF2D87}"/>
    <cellStyle name="Calculation 2 2 4 3 3 10" xfId="9630" xr:uid="{3A08B620-5674-4E2F-BC9B-237C33E85883}"/>
    <cellStyle name="Calculation 2 2 4 3 3 2" xfId="1217" xr:uid="{C7CCBA0B-8659-457B-9982-6FA0C095A81F}"/>
    <cellStyle name="Calculation 2 2 4 3 3 2 2" xfId="2376" xr:uid="{6B8C228C-1212-4AF5-8E59-2C11C0DA0CE1}"/>
    <cellStyle name="Calculation 2 2 4 3 3 2 2 2" xfId="11331" xr:uid="{6E83D2AE-9BD1-44D1-969B-B27CBC04C7DC}"/>
    <cellStyle name="Calculation 2 2 4 3 3 2 3" xfId="3499" xr:uid="{5EB0E6E9-F2B7-4238-AC61-3DFB430ECEB7}"/>
    <cellStyle name="Calculation 2 2 4 3 3 2 3 2" xfId="12454" xr:uid="{D5952005-76C0-4E58-9193-B0A22739362E}"/>
    <cellStyle name="Calculation 2 2 4 3 3 2 4" xfId="4616" xr:uid="{54F9C146-AE68-44F0-A75B-04ED971EB63D}"/>
    <cellStyle name="Calculation 2 2 4 3 3 2 4 2" xfId="13571" xr:uid="{F0F2EBA9-B812-41A2-B715-68EF0EC46817}"/>
    <cellStyle name="Calculation 2 2 4 3 3 2 5" xfId="5716" xr:uid="{F12B93BE-787C-4F16-B1A1-0AF52930575D}"/>
    <cellStyle name="Calculation 2 2 4 3 3 2 5 2" xfId="14671" xr:uid="{1809D986-28C5-476A-AF5B-B42E3CB488E6}"/>
    <cellStyle name="Calculation 2 2 4 3 3 2 6" xfId="6833" xr:uid="{153DEA64-1A54-46EC-85F9-36D26752987A}"/>
    <cellStyle name="Calculation 2 2 4 3 3 2 6 2" xfId="15788" xr:uid="{D999EA2A-F7CE-4E19-B371-148C89FA3476}"/>
    <cellStyle name="Calculation 2 2 4 3 3 2 7" xfId="8034" xr:uid="{29473B23-D0E9-4900-92B7-92FC833FA1DD}"/>
    <cellStyle name="Calculation 2 2 4 3 3 2 7 2" xfId="16914" xr:uid="{6FF9AA86-4EB2-4075-BA0D-EB22328A440C}"/>
    <cellStyle name="Calculation 2 2 4 3 3 2 8" xfId="9171" xr:uid="{6C7531C6-A2F6-41F3-9265-31987079CDC2}"/>
    <cellStyle name="Calculation 2 2 4 3 3 2 8 2" xfId="18024" xr:uid="{6466D50F-2847-4D55-A3C6-C99767E2CC36}"/>
    <cellStyle name="Calculation 2 2 4 3 3 2 9" xfId="9633" xr:uid="{00BF257F-26B8-423F-87CD-A2C92CD21E82}"/>
    <cellStyle name="Calculation 2 2 4 3 3 3" xfId="1824" xr:uid="{B333A3D5-DC88-4278-8C63-AE5338D30A8E}"/>
    <cellStyle name="Calculation 2 2 4 3 3 3 2" xfId="10779" xr:uid="{1ABB3846-6D50-44FD-85C3-06E98AA3F8F8}"/>
    <cellStyle name="Calculation 2 2 4 3 3 4" xfId="2948" xr:uid="{FC8F9301-37E1-43DF-84AA-5E142CBC9F6F}"/>
    <cellStyle name="Calculation 2 2 4 3 3 4 2" xfId="11903" xr:uid="{085B19FA-BB73-474D-AA1E-125D269D210B}"/>
    <cellStyle name="Calculation 2 2 4 3 3 5" xfId="4065" xr:uid="{10247A5D-B0B1-41C0-9480-070FF528F375}"/>
    <cellStyle name="Calculation 2 2 4 3 3 5 2" xfId="13020" xr:uid="{0494483B-61F2-47C2-8717-8895013209E2}"/>
    <cellStyle name="Calculation 2 2 4 3 3 6" xfId="5165" xr:uid="{BA9893F0-BC5F-4E53-B5EE-C170CAE52EE7}"/>
    <cellStyle name="Calculation 2 2 4 3 3 6 2" xfId="14120" xr:uid="{A5D16B48-45B8-47B1-AE70-AB36097DEDD0}"/>
    <cellStyle name="Calculation 2 2 4 3 3 7" xfId="6282" xr:uid="{F91F4AB3-4368-47F6-9B8A-877040AF36EA}"/>
    <cellStyle name="Calculation 2 2 4 3 3 7 2" xfId="15237" xr:uid="{54F377FA-3324-4A07-BB2B-E9E6E7734D99}"/>
    <cellStyle name="Calculation 2 2 4 3 3 8" xfId="7483" xr:uid="{6E45BD91-10B3-487E-ACA6-63C03F2B70D5}"/>
    <cellStyle name="Calculation 2 2 4 3 3 8 2" xfId="16363" xr:uid="{2B4D339D-23F9-47EF-AB8E-2F7BE755D980}"/>
    <cellStyle name="Calculation 2 2 4 3 3 9" xfId="8620" xr:uid="{7EA62A06-A54E-41A8-A06E-E9670BD1C9F9}"/>
    <cellStyle name="Calculation 2 2 4 3 3 9 2" xfId="17473" xr:uid="{3AA70A07-F72A-4522-A363-06E8585BB581}"/>
    <cellStyle name="Calculation 2 2 4 3 4" xfId="858" xr:uid="{240B3B23-9060-4FFB-B7A2-5723ECFB033D}"/>
    <cellStyle name="Calculation 2 2 4 3 4 2" xfId="2012" xr:uid="{FDF3BBBF-771F-496B-A915-58460A25E8A3}"/>
    <cellStyle name="Calculation 2 2 4 3 4 2 2" xfId="10967" xr:uid="{3678D328-076A-47AD-A7F4-E6CF9057F13E}"/>
    <cellStyle name="Calculation 2 2 4 3 4 3" xfId="3140" xr:uid="{88B9A153-DCBF-4093-9F86-889E2EB4BE66}"/>
    <cellStyle name="Calculation 2 2 4 3 4 3 2" xfId="12095" xr:uid="{5F02A156-D5F6-4F34-B464-5F27AA82D072}"/>
    <cellStyle name="Calculation 2 2 4 3 4 4" xfId="4257" xr:uid="{5116D8BD-8039-43B4-9FCE-6C0B87888E56}"/>
    <cellStyle name="Calculation 2 2 4 3 4 4 2" xfId="13212" xr:uid="{F9C2EE4F-D5E2-497B-8CDC-FA3D0E115A36}"/>
    <cellStyle name="Calculation 2 2 4 3 4 5" xfId="5357" xr:uid="{BF033CCF-13E1-4B08-AF25-FCFECFE7399A}"/>
    <cellStyle name="Calculation 2 2 4 3 4 5 2" xfId="14312" xr:uid="{8E13DF62-D5A5-4DC9-B71B-81D6BFC95289}"/>
    <cellStyle name="Calculation 2 2 4 3 4 6" xfId="6474" xr:uid="{F22DC053-6811-4093-BF8C-919108E00592}"/>
    <cellStyle name="Calculation 2 2 4 3 4 6 2" xfId="15429" xr:uid="{CDD81CCD-99C6-480E-B798-43BED54B87F5}"/>
    <cellStyle name="Calculation 2 2 4 3 4 7" xfId="7675" xr:uid="{97FA63F7-4F99-4331-A8A3-9A1E1DEADB2F}"/>
    <cellStyle name="Calculation 2 2 4 3 4 7 2" xfId="16555" xr:uid="{5EB00DC4-A2EA-48C8-9A13-B7C4A0EFABFD}"/>
    <cellStyle name="Calculation 2 2 4 3 4 8" xfId="8812" xr:uid="{593C878A-D344-4DA5-AD55-DED7963C0544}"/>
    <cellStyle name="Calculation 2 2 4 3 4 8 2" xfId="17665" xr:uid="{D0DA764F-6497-42D8-BC9E-2FD615422B69}"/>
    <cellStyle name="Calculation 2 2 4 3 4 9" xfId="9324" xr:uid="{B5242F67-9DCB-45D3-9051-C334C4BC974C}"/>
    <cellStyle name="Calculation 2 2 4 3 5" xfId="1465" xr:uid="{6581242B-9275-4825-B62F-BA9704F5F7AC}"/>
    <cellStyle name="Calculation 2 2 4 3 5 2" xfId="10420" xr:uid="{9863A507-AF69-4E05-8DF2-64DF35752594}"/>
    <cellStyle name="Calculation 2 2 4 3 6" xfId="2585" xr:uid="{07423287-9D19-4548-B4F0-56274164DF81}"/>
    <cellStyle name="Calculation 2 2 4 3 6 2" xfId="11540" xr:uid="{3B9E5D7B-3010-4674-BA11-C19BEF9B53B7}"/>
    <cellStyle name="Calculation 2 2 4 3 7" xfId="3702" xr:uid="{61F4F2E3-64C2-4277-9682-36E9547922E9}"/>
    <cellStyle name="Calculation 2 2 4 3 7 2" xfId="12657" xr:uid="{08D15F23-26AD-46E4-BBC3-6B46CDE4EC16}"/>
    <cellStyle name="Calculation 2 2 4 3 8" xfId="4802" xr:uid="{9B401F79-FEA9-40A7-9333-888BBD7C8AE1}"/>
    <cellStyle name="Calculation 2 2 4 3 8 2" xfId="13757" xr:uid="{06363A87-3086-4DB5-A6AD-A917E03FFB7F}"/>
    <cellStyle name="Calculation 2 2 4 3 9" xfId="5919" xr:uid="{3AFC1B04-FCEC-4292-A3DB-8DFDAC566D34}"/>
    <cellStyle name="Calculation 2 2 4 3 9 2" xfId="14874" xr:uid="{0EDF1E45-AB2D-45D5-86C7-C51A2FE17B62}"/>
    <cellStyle name="Calculation 2 2 4 4" xfId="375" xr:uid="{47BCBDAA-AC51-4E96-B020-6E4FC7B27C1F}"/>
    <cellStyle name="Calculation 2 2 4 4 10" xfId="9972" xr:uid="{22604160-46E6-4927-947D-5E750C20058E}"/>
    <cellStyle name="Calculation 2 2 4 4 2" xfId="926" xr:uid="{2E4D1CA9-1956-4DB1-A2B4-9090C4CAF5A5}"/>
    <cellStyle name="Calculation 2 2 4 4 2 2" xfId="2080" xr:uid="{42940C55-4FD5-4FE8-B562-4D24A442E8CF}"/>
    <cellStyle name="Calculation 2 2 4 4 2 2 2" xfId="11035" xr:uid="{9FBFD653-19DC-4083-892D-9298573228A6}"/>
    <cellStyle name="Calculation 2 2 4 4 2 3" xfId="3208" xr:uid="{0293F9DF-DF13-4E8A-826D-A7096ADAA2C3}"/>
    <cellStyle name="Calculation 2 2 4 4 2 3 2" xfId="12163" xr:uid="{1085371C-3322-4E29-85D0-CD1D126D063D}"/>
    <cellStyle name="Calculation 2 2 4 4 2 4" xfId="4325" xr:uid="{B4116768-EFB4-4DAB-9E2C-2ECC5093CAE3}"/>
    <cellStyle name="Calculation 2 2 4 4 2 4 2" xfId="13280" xr:uid="{CA7201F4-40F6-40FF-8971-FD3B4E6EAB02}"/>
    <cellStyle name="Calculation 2 2 4 4 2 5" xfId="5425" xr:uid="{6064515B-BC54-47E6-8AFD-C0E53192EC3C}"/>
    <cellStyle name="Calculation 2 2 4 4 2 5 2" xfId="14380" xr:uid="{89632857-F5F6-4234-ABC2-BC796CC71A91}"/>
    <cellStyle name="Calculation 2 2 4 4 2 6" xfId="6542" xr:uid="{1851A0DD-75EC-4E57-A56C-095C7022F1E6}"/>
    <cellStyle name="Calculation 2 2 4 4 2 6 2" xfId="15497" xr:uid="{825C55E7-7C81-468F-9DFA-F7D3C6FD1255}"/>
    <cellStyle name="Calculation 2 2 4 4 2 7" xfId="7743" xr:uid="{91D7B556-9FA9-472B-B4BB-D7931CAC257D}"/>
    <cellStyle name="Calculation 2 2 4 4 2 7 2" xfId="16623" xr:uid="{F95DCD1C-DDBD-4354-8EC9-2FBDEBE0F92F}"/>
    <cellStyle name="Calculation 2 2 4 4 2 8" xfId="8880" xr:uid="{1885FBD9-3AE5-4728-9D7F-82452A8E1D4D}"/>
    <cellStyle name="Calculation 2 2 4 4 2 8 2" xfId="17733" xr:uid="{947C9A66-83B7-4FE0-8F5B-D7A658DDC0D4}"/>
    <cellStyle name="Calculation 2 2 4 4 2 9" xfId="10210" xr:uid="{AF05D76C-9E24-4C73-9AEB-B1C7781F2DF4}"/>
    <cellStyle name="Calculation 2 2 4 4 3" xfId="1537" xr:uid="{73E45618-711E-4D96-B712-65A14CD0508F}"/>
    <cellStyle name="Calculation 2 2 4 4 3 2" xfId="10492" xr:uid="{C1171BA7-0052-43F8-B454-8020EC5EC3F2}"/>
    <cellStyle name="Calculation 2 2 4 4 4" xfId="2657" xr:uid="{5500C3C7-A4DD-4984-8D4A-70B6F91E235E}"/>
    <cellStyle name="Calculation 2 2 4 4 4 2" xfId="11612" xr:uid="{AA7A0B0F-D8CB-4B67-94F7-CA3756534795}"/>
    <cellStyle name="Calculation 2 2 4 4 5" xfId="3774" xr:uid="{2CA30853-1BB5-40E3-AD6C-CA3C86E69C4D}"/>
    <cellStyle name="Calculation 2 2 4 4 5 2" xfId="12729" xr:uid="{9F3CE295-DA39-400B-9ED6-22EA04D5DC86}"/>
    <cellStyle name="Calculation 2 2 4 4 6" xfId="4874" xr:uid="{B0D4895C-C5FF-4538-A1D8-AFA68EB8D1F1}"/>
    <cellStyle name="Calculation 2 2 4 4 6 2" xfId="13829" xr:uid="{931CBF3A-B325-4104-80B6-51D6B2CDD165}"/>
    <cellStyle name="Calculation 2 2 4 4 7" xfId="5991" xr:uid="{F001FDF1-F23A-4A79-A4F0-95D8D9A31B42}"/>
    <cellStyle name="Calculation 2 2 4 4 7 2" xfId="14946" xr:uid="{F9607ED5-868D-4BC8-9E19-1CF6ED4FDEED}"/>
    <cellStyle name="Calculation 2 2 4 4 8" xfId="7192" xr:uid="{C593D817-883E-4DE6-9166-5DDDC85C35AF}"/>
    <cellStyle name="Calculation 2 2 4 4 8 2" xfId="16072" xr:uid="{D56084E3-AC8D-492E-AC30-F498C97B45AC}"/>
    <cellStyle name="Calculation 2 2 4 4 9" xfId="8329" xr:uid="{9610BA94-CEED-4B11-B033-92DF9DE7B33A}"/>
    <cellStyle name="Calculation 2 2 4 4 9 2" xfId="17182" xr:uid="{AE452BC1-2826-4881-A75B-722748E28A31}"/>
    <cellStyle name="Calculation 2 2 4 5" xfId="544" xr:uid="{A4FDC500-14E5-4076-9807-D592BD9AA2E0}"/>
    <cellStyle name="Calculation 2 2 4 5 10" xfId="10155" xr:uid="{116F49D3-66CF-4BB7-993E-5456EE8EA6FC}"/>
    <cellStyle name="Calculation 2 2 4 5 2" xfId="1095" xr:uid="{0878D75A-6C48-452F-B80A-B8A6C08D2967}"/>
    <cellStyle name="Calculation 2 2 4 5 2 2" xfId="2249" xr:uid="{D9C80972-A965-4E35-8235-85662E52A5E8}"/>
    <cellStyle name="Calculation 2 2 4 5 2 2 2" xfId="11204" xr:uid="{46D73E27-A9EF-48BD-BE07-70098CB9A6B9}"/>
    <cellStyle name="Calculation 2 2 4 5 2 3" xfId="3377" xr:uid="{D9F2562F-26AA-49B1-BF93-93771BB11E6E}"/>
    <cellStyle name="Calculation 2 2 4 5 2 3 2" xfId="12332" xr:uid="{54D7CA0D-500E-40B5-9A37-2F164D210699}"/>
    <cellStyle name="Calculation 2 2 4 5 2 4" xfId="4494" xr:uid="{86C12B3A-C806-486E-87EF-1C9571E69007}"/>
    <cellStyle name="Calculation 2 2 4 5 2 4 2" xfId="13449" xr:uid="{72E9B942-38F5-47C1-9B2B-BF5F36E75551}"/>
    <cellStyle name="Calculation 2 2 4 5 2 5" xfId="5594" xr:uid="{DD497E60-73F1-4E04-A899-1CAF6F444743}"/>
    <cellStyle name="Calculation 2 2 4 5 2 5 2" xfId="14549" xr:uid="{5C652944-8768-486B-85EF-B208E6EF9222}"/>
    <cellStyle name="Calculation 2 2 4 5 2 6" xfId="6711" xr:uid="{B04E1209-3BBC-433F-B58C-35177B33EFDB}"/>
    <cellStyle name="Calculation 2 2 4 5 2 6 2" xfId="15666" xr:uid="{A6D35FF2-BDD9-4D5B-821D-6A826EEB4961}"/>
    <cellStyle name="Calculation 2 2 4 5 2 7" xfId="7912" xr:uid="{6AE6D974-E2EC-4A89-9C9F-170DB7ED375C}"/>
    <cellStyle name="Calculation 2 2 4 5 2 7 2" xfId="16792" xr:uid="{FBBE5838-D749-4A48-8950-7BCCF7B630A0}"/>
    <cellStyle name="Calculation 2 2 4 5 2 8" xfId="9049" xr:uid="{3FDBE2F6-EF18-4569-9DB1-EAAAE93AA6D6}"/>
    <cellStyle name="Calculation 2 2 4 5 2 8 2" xfId="17902" xr:uid="{F253EE0B-73E9-4597-B555-8C8E77906846}"/>
    <cellStyle name="Calculation 2 2 4 5 2 9" xfId="9398" xr:uid="{7CFD3B33-07E2-4B5B-ACD7-1F17A1450B03}"/>
    <cellStyle name="Calculation 2 2 4 5 3" xfId="1702" xr:uid="{F2091B9B-BADC-4F24-80A2-D9F1659F2205}"/>
    <cellStyle name="Calculation 2 2 4 5 3 2" xfId="10657" xr:uid="{580A0D3D-7C42-4E4F-B020-82FCE7B6C669}"/>
    <cellStyle name="Calculation 2 2 4 5 4" xfId="2826" xr:uid="{11420330-B754-4ADC-9F11-A6A889E7AFA9}"/>
    <cellStyle name="Calculation 2 2 4 5 4 2" xfId="11781" xr:uid="{33A47B40-EC06-4AF1-89F4-12A2B8B31006}"/>
    <cellStyle name="Calculation 2 2 4 5 5" xfId="3943" xr:uid="{46913460-7D0F-439F-88E0-E47B45D7EAA3}"/>
    <cellStyle name="Calculation 2 2 4 5 5 2" xfId="12898" xr:uid="{4E387B59-08D3-4650-A796-70336D31D608}"/>
    <cellStyle name="Calculation 2 2 4 5 6" xfId="5043" xr:uid="{90C1D2CA-4C31-44BF-80AC-E4716D78025E}"/>
    <cellStyle name="Calculation 2 2 4 5 6 2" xfId="13998" xr:uid="{0EFC5EA1-706C-4691-B1A6-935A84B960FD}"/>
    <cellStyle name="Calculation 2 2 4 5 7" xfId="6160" xr:uid="{A91C5045-1C04-4690-9979-F8CE0806C6CE}"/>
    <cellStyle name="Calculation 2 2 4 5 7 2" xfId="15115" xr:uid="{CEC27066-797D-40F7-86E9-CB0FB57628F0}"/>
    <cellStyle name="Calculation 2 2 4 5 8" xfId="7361" xr:uid="{9420CFA1-173D-4993-A816-ACEE774CA675}"/>
    <cellStyle name="Calculation 2 2 4 5 8 2" xfId="16241" xr:uid="{ADEDA3FD-5591-4666-8E46-1DFD7899F17B}"/>
    <cellStyle name="Calculation 2 2 4 5 9" xfId="8498" xr:uid="{66C9FDCF-98C7-440F-A23D-98AEFC5BCCA2}"/>
    <cellStyle name="Calculation 2 2 4 5 9 2" xfId="17351" xr:uid="{B7265216-8429-42D4-9679-58F7B3670A60}"/>
    <cellStyle name="Calculation 2 2 4 6" xfId="719" xr:uid="{B75B8809-6905-436A-A1BB-DD3A01161015}"/>
    <cellStyle name="Calculation 2 2 4 6 2" xfId="1873" xr:uid="{379FBF0F-5EE5-41FA-A1DC-1C7F026196B2}"/>
    <cellStyle name="Calculation 2 2 4 6 2 2" xfId="10828" xr:uid="{D4B7582D-4B7B-4D8A-A655-0AE256A95184}"/>
    <cellStyle name="Calculation 2 2 4 6 3" xfId="3001" xr:uid="{E01E4A93-58E5-4206-8AEC-95A40FF8D015}"/>
    <cellStyle name="Calculation 2 2 4 6 3 2" xfId="11956" xr:uid="{DDC8CE16-4C2F-489B-9E7F-563086259357}"/>
    <cellStyle name="Calculation 2 2 4 6 4" xfId="4118" xr:uid="{649EF3D5-8580-450B-B9BC-0731829C488F}"/>
    <cellStyle name="Calculation 2 2 4 6 4 2" xfId="13073" xr:uid="{60BE05B2-9233-4B39-A54B-B3AD0DCA2B0D}"/>
    <cellStyle name="Calculation 2 2 4 6 5" xfId="5218" xr:uid="{A01399D0-57CE-4184-A7BE-42C4E8A51E07}"/>
    <cellStyle name="Calculation 2 2 4 6 5 2" xfId="14173" xr:uid="{45AB86E5-1607-452A-8F0F-9BC46CC227D7}"/>
    <cellStyle name="Calculation 2 2 4 6 6" xfId="6335" xr:uid="{CC6019E2-FF86-46A1-B444-5A83C5E29757}"/>
    <cellStyle name="Calculation 2 2 4 6 6 2" xfId="15290" xr:uid="{ABCF6E96-F759-4730-A211-9EF50A9B7AD9}"/>
    <cellStyle name="Calculation 2 2 4 6 7" xfId="7536" xr:uid="{4B2D5DC7-7E86-4D14-B084-95EAC6574F16}"/>
    <cellStyle name="Calculation 2 2 4 6 7 2" xfId="16416" xr:uid="{A1C23C6E-456B-4758-B6EB-F5FE5B1B488B}"/>
    <cellStyle name="Calculation 2 2 4 6 8" xfId="8673" xr:uid="{2E203537-ECBF-43FF-A62E-5F377F0B7107}"/>
    <cellStyle name="Calculation 2 2 4 6 8 2" xfId="17526" xr:uid="{CF271586-AF07-4E63-86EB-5C2C7B02800A}"/>
    <cellStyle name="Calculation 2 2 4 6 9" xfId="10015" xr:uid="{F441A692-8550-460C-81BD-F117C843A34F}"/>
    <cellStyle name="Calculation 2 2 4 7" xfId="1319" xr:uid="{63E3A59D-A4A2-4E0A-A9CE-5D35F3718D51}"/>
    <cellStyle name="Calculation 2 2 4 7 2" xfId="10274" xr:uid="{D6647BAA-3C02-480C-87AA-E92839AB55F4}"/>
    <cellStyle name="Calculation 2 2 4 8" xfId="2435" xr:uid="{B2D273FB-8126-43AF-8A39-23B7E8B127BB}"/>
    <cellStyle name="Calculation 2 2 4 8 2" xfId="11390" xr:uid="{CA2FEEC2-E7DD-4E54-8C87-4810E3A46154}"/>
    <cellStyle name="Calculation 2 2 4 9" xfId="3553" xr:uid="{EB22D64F-1A68-4492-BE45-D1C2B9C5C865}"/>
    <cellStyle name="Calculation 2 2 4 9 2" xfId="12508" xr:uid="{2853A269-2862-4EFB-91B0-FCBCE67E647A}"/>
    <cellStyle name="Calculation 2 2 5" xfId="152" xr:uid="{7158ACDE-696F-4085-9B8C-F125A80FED17}"/>
    <cellStyle name="Calculation 2 2 5 10" xfId="4668" xr:uid="{E1C8363C-8744-49E3-8DBC-F30EDAE7E193}"/>
    <cellStyle name="Calculation 2 2 5 10 2" xfId="13623" xr:uid="{B1314AE8-E7DE-499D-A09F-5B88772FB6FC}"/>
    <cellStyle name="Calculation 2 2 5 11" xfId="5785" xr:uid="{BB8B288F-F782-4F98-95C5-783734C4DDC0}"/>
    <cellStyle name="Calculation 2 2 5 11 2" xfId="14740" xr:uid="{316DAB4B-8CC7-405D-A67E-238934C9721F}"/>
    <cellStyle name="Calculation 2 2 5 12" xfId="6974" xr:uid="{B9F1535A-3875-4222-B083-1FD9F45C3494}"/>
    <cellStyle name="Calculation 2 2 5 12 2" xfId="15863" xr:uid="{D097B467-FAE2-4E13-84E3-C6CF83056970}"/>
    <cellStyle name="Calculation 2 2 5 13" xfId="8108" xr:uid="{DFC71EAD-71E4-4CAE-A14C-D5A7CE82D4D9}"/>
    <cellStyle name="Calculation 2 2 5 13 2" xfId="16976" xr:uid="{540742D0-994A-49AD-A63F-5696EC383036}"/>
    <cellStyle name="Calculation 2 2 5 14" xfId="10032" xr:uid="{CC86A4D7-108D-423C-84A7-FEBFF835010D}"/>
    <cellStyle name="Calculation 2 2 5 2" xfId="257" xr:uid="{708F4ACB-96BE-426A-8AEE-CA857BFE8B1D}"/>
    <cellStyle name="Calculation 2 2 5 2 10" xfId="7074" xr:uid="{F186DF59-E0B9-4943-B6D3-BE2B2DC5D335}"/>
    <cellStyle name="Calculation 2 2 5 2 10 2" xfId="15954" xr:uid="{90FD688A-F9EC-4041-8831-0A97CB19C719}"/>
    <cellStyle name="Calculation 2 2 5 2 11" xfId="8211" xr:uid="{70ABAA10-03F6-4FFB-A207-B43E71561327}"/>
    <cellStyle name="Calculation 2 2 5 2 11 2" xfId="17064" xr:uid="{F2532F5A-B4CA-4299-9EFC-5328619C3439}"/>
    <cellStyle name="Calculation 2 2 5 2 12" xfId="10102" xr:uid="{1DBE0707-27D8-413B-A385-0A229C2AAC3F}"/>
    <cellStyle name="Calculation 2 2 5 2 2" xfId="462" xr:uid="{3D7780B7-F79A-485F-A597-F988B92D475A}"/>
    <cellStyle name="Calculation 2 2 5 2 2 10" xfId="6907" xr:uid="{9B1A7FFB-41E3-4433-8595-5265F62FB271}"/>
    <cellStyle name="Calculation 2 2 5 2 2 2" xfId="1013" xr:uid="{F5D3988F-4B30-4D76-AE65-70EB4BBD9D00}"/>
    <cellStyle name="Calculation 2 2 5 2 2 2 2" xfId="2167" xr:uid="{5DCCDEBF-2377-4A77-9E8F-7A38804DC08A}"/>
    <cellStyle name="Calculation 2 2 5 2 2 2 2 2" xfId="11122" xr:uid="{BD4EA133-0B77-4D58-8146-87A51BCE77ED}"/>
    <cellStyle name="Calculation 2 2 5 2 2 2 3" xfId="3295" xr:uid="{7C980749-EB9A-4C1C-89D4-ED237D03E537}"/>
    <cellStyle name="Calculation 2 2 5 2 2 2 3 2" xfId="12250" xr:uid="{4FEB223B-540C-4AAE-BC9F-F80AD5C9DA08}"/>
    <cellStyle name="Calculation 2 2 5 2 2 2 4" xfId="4412" xr:uid="{E6DB1490-AB35-4D59-AE3A-2C48C1AF4EF7}"/>
    <cellStyle name="Calculation 2 2 5 2 2 2 4 2" xfId="13367" xr:uid="{CDED8C64-58EC-427B-AB8D-523112330BBB}"/>
    <cellStyle name="Calculation 2 2 5 2 2 2 5" xfId="5512" xr:uid="{C1D7EB7C-ACE9-400A-994F-23AE6B70D0FF}"/>
    <cellStyle name="Calculation 2 2 5 2 2 2 5 2" xfId="14467" xr:uid="{BA61FC8F-84DB-46BF-AC44-4016C714D33E}"/>
    <cellStyle name="Calculation 2 2 5 2 2 2 6" xfId="6629" xr:uid="{C6C97E08-669D-4478-B3BF-6D687041C321}"/>
    <cellStyle name="Calculation 2 2 5 2 2 2 6 2" xfId="15584" xr:uid="{C452DE46-3EA3-48E9-8F9D-61543E59EBA4}"/>
    <cellStyle name="Calculation 2 2 5 2 2 2 7" xfId="7830" xr:uid="{6726E8DC-EE63-4152-BBB8-E626B5169D5D}"/>
    <cellStyle name="Calculation 2 2 5 2 2 2 7 2" xfId="16710" xr:uid="{2D0C7E23-5A72-4228-8995-09BA416A7B17}"/>
    <cellStyle name="Calculation 2 2 5 2 2 2 8" xfId="8967" xr:uid="{7DE13E23-80A5-4B98-824D-24BA4AF47BF7}"/>
    <cellStyle name="Calculation 2 2 5 2 2 2 8 2" xfId="17820" xr:uid="{88BF1625-9AB4-4EE7-9967-98F7BF4268AA}"/>
    <cellStyle name="Calculation 2 2 5 2 2 2 9" xfId="9224" xr:uid="{B77C609E-C3EB-4466-9FC7-498D6940BF5D}"/>
    <cellStyle name="Calculation 2 2 5 2 2 3" xfId="1620" xr:uid="{46260517-2A46-454F-8B1A-8C52085D3F7B}"/>
    <cellStyle name="Calculation 2 2 5 2 2 3 2" xfId="10575" xr:uid="{7DA418C6-B009-4320-AF6C-A58AF9D4AA90}"/>
    <cellStyle name="Calculation 2 2 5 2 2 4" xfId="2744" xr:uid="{241167CA-971B-41CD-B709-54FF5DF1FFBE}"/>
    <cellStyle name="Calculation 2 2 5 2 2 4 2" xfId="11699" xr:uid="{B9046060-12E4-44DA-B466-101558EFDF20}"/>
    <cellStyle name="Calculation 2 2 5 2 2 5" xfId="3861" xr:uid="{EC9C6FD5-1565-49F3-994C-5EDC73D2A081}"/>
    <cellStyle name="Calculation 2 2 5 2 2 5 2" xfId="12816" xr:uid="{483E108B-7270-4089-8FE2-C3D8D9C99184}"/>
    <cellStyle name="Calculation 2 2 5 2 2 6" xfId="4961" xr:uid="{FE9F8B63-B2C7-4F8F-BE57-B6604A48C204}"/>
    <cellStyle name="Calculation 2 2 5 2 2 6 2" xfId="13916" xr:uid="{A70AF6A4-77BB-479C-911A-2636F8AEB9FD}"/>
    <cellStyle name="Calculation 2 2 5 2 2 7" xfId="6078" xr:uid="{E9953278-3F16-4727-9FCD-C0403BE1E258}"/>
    <cellStyle name="Calculation 2 2 5 2 2 7 2" xfId="15033" xr:uid="{6915F3AD-DD5C-4064-B56F-7ADCC01C1FDA}"/>
    <cellStyle name="Calculation 2 2 5 2 2 8" xfId="7279" xr:uid="{370D4156-8F4E-41B4-9335-BF14F3E9EB37}"/>
    <cellStyle name="Calculation 2 2 5 2 2 8 2" xfId="16159" xr:uid="{ED6A04B0-767B-4BA7-A3EB-B83C9675E395}"/>
    <cellStyle name="Calculation 2 2 5 2 2 9" xfId="8416" xr:uid="{CCA05C99-CAED-4940-AD0F-123F2EC8847D}"/>
    <cellStyle name="Calculation 2 2 5 2 2 9 2" xfId="17269" xr:uid="{EE59F1FF-589B-49B1-A423-6BC5498BDBE8}"/>
    <cellStyle name="Calculation 2 2 5 2 3" xfId="625" xr:uid="{88C1D270-0F61-4D13-A795-9C479A754015}"/>
    <cellStyle name="Calculation 2 2 5 2 3 10" xfId="9551" xr:uid="{55524679-636C-4059-B2B0-75B27408111E}"/>
    <cellStyle name="Calculation 2 2 5 2 3 2" xfId="1176" xr:uid="{AA593F9A-1440-4B4E-B366-AD3F77ACF83E}"/>
    <cellStyle name="Calculation 2 2 5 2 3 2 2" xfId="2335" xr:uid="{CC71C305-B979-46E5-8D1B-84BC7F49C3D1}"/>
    <cellStyle name="Calculation 2 2 5 2 3 2 2 2" xfId="11290" xr:uid="{19EB5E52-6E3A-42EB-ADF2-23350BE92A41}"/>
    <cellStyle name="Calculation 2 2 5 2 3 2 3" xfId="3458" xr:uid="{80C7374C-FD16-412F-A116-DB5C27B75B45}"/>
    <cellStyle name="Calculation 2 2 5 2 3 2 3 2" xfId="12413" xr:uid="{3A053289-F455-4236-99A3-020AA2C52187}"/>
    <cellStyle name="Calculation 2 2 5 2 3 2 4" xfId="4575" xr:uid="{B805EE95-CF9F-4989-961E-EB8BB5723D1E}"/>
    <cellStyle name="Calculation 2 2 5 2 3 2 4 2" xfId="13530" xr:uid="{682CD5D9-B7C8-4A07-8B3F-E7A2569DEB04}"/>
    <cellStyle name="Calculation 2 2 5 2 3 2 5" xfId="5675" xr:uid="{692232A1-484C-4CD1-B330-E415E0A0D3EE}"/>
    <cellStyle name="Calculation 2 2 5 2 3 2 5 2" xfId="14630" xr:uid="{9D43CBDD-E769-46D5-A967-D0A2E2252291}"/>
    <cellStyle name="Calculation 2 2 5 2 3 2 6" xfId="6792" xr:uid="{A9DE5FEB-0456-4FE7-BD7A-EE70BA6FF2D0}"/>
    <cellStyle name="Calculation 2 2 5 2 3 2 6 2" xfId="15747" xr:uid="{C81F9FFE-E5B8-485D-91CC-A14735F2BDD0}"/>
    <cellStyle name="Calculation 2 2 5 2 3 2 7" xfId="7993" xr:uid="{7821170E-DBEF-442E-9A99-AEC4FA09E24B}"/>
    <cellStyle name="Calculation 2 2 5 2 3 2 7 2" xfId="16873" xr:uid="{3D02F727-FD8F-4E63-AB9E-F884B89E142A}"/>
    <cellStyle name="Calculation 2 2 5 2 3 2 8" xfId="9130" xr:uid="{050B6207-6F54-4CAB-A4DC-0BC469D0B1C4}"/>
    <cellStyle name="Calculation 2 2 5 2 3 2 8 2" xfId="17983" xr:uid="{1D6D11DF-ECAA-4A66-B2AE-47E2391169ED}"/>
    <cellStyle name="Calculation 2 2 5 2 3 2 9" xfId="6922" xr:uid="{68391DB7-AE43-4E4D-9524-6285F8E84CC0}"/>
    <cellStyle name="Calculation 2 2 5 2 3 3" xfId="1783" xr:uid="{601FB145-2F44-4AA5-9828-5279F76F5AB9}"/>
    <cellStyle name="Calculation 2 2 5 2 3 3 2" xfId="10738" xr:uid="{D73D3B5C-F2D5-4610-9A5E-8C1A8AA78F0F}"/>
    <cellStyle name="Calculation 2 2 5 2 3 4" xfId="2907" xr:uid="{5D5F2100-CFC5-49CD-8DEB-3120C0BCB19E}"/>
    <cellStyle name="Calculation 2 2 5 2 3 4 2" xfId="11862" xr:uid="{48930D66-233E-472F-9202-C6A4555B62C4}"/>
    <cellStyle name="Calculation 2 2 5 2 3 5" xfId="4024" xr:uid="{8E69353C-C7C5-4FFC-B2E8-ABD7EC6C815E}"/>
    <cellStyle name="Calculation 2 2 5 2 3 5 2" xfId="12979" xr:uid="{371C67D9-EEFE-4939-8217-B8879083B595}"/>
    <cellStyle name="Calculation 2 2 5 2 3 6" xfId="5124" xr:uid="{460C0A86-DECD-476F-AE89-4CD447D44152}"/>
    <cellStyle name="Calculation 2 2 5 2 3 6 2" xfId="14079" xr:uid="{22FC3FAB-ADCD-4036-9433-A27FEA80A10C}"/>
    <cellStyle name="Calculation 2 2 5 2 3 7" xfId="6241" xr:uid="{10084976-0C76-4226-B51E-8B6B646F1FA6}"/>
    <cellStyle name="Calculation 2 2 5 2 3 7 2" xfId="15196" xr:uid="{2EEE325A-293F-4999-8C5A-B31C7555C1FB}"/>
    <cellStyle name="Calculation 2 2 5 2 3 8" xfId="7442" xr:uid="{56C95E3D-813A-4C82-9FC4-A7950FA8D6CD}"/>
    <cellStyle name="Calculation 2 2 5 2 3 8 2" xfId="16322" xr:uid="{7F0CF937-2982-4ADD-943E-95F433E2AEB4}"/>
    <cellStyle name="Calculation 2 2 5 2 3 9" xfId="8579" xr:uid="{DFA31BF2-D17E-4A9D-9F0A-92CA25BB5EDD}"/>
    <cellStyle name="Calculation 2 2 5 2 3 9 2" xfId="17432" xr:uid="{69C774E6-83AD-4CFF-8AC3-5D60D90AB1B0}"/>
    <cellStyle name="Calculation 2 2 5 2 4" xfId="814" xr:uid="{51CD2E98-9D42-4FE8-B4C6-11237AF0A39A}"/>
    <cellStyle name="Calculation 2 2 5 2 4 2" xfId="1968" xr:uid="{9D09D900-AE42-4738-80AA-220E624FC037}"/>
    <cellStyle name="Calculation 2 2 5 2 4 2 2" xfId="10923" xr:uid="{87362921-BCB8-464C-9F59-CE74CA96BA6C}"/>
    <cellStyle name="Calculation 2 2 5 2 4 3" xfId="3096" xr:uid="{80435B40-E05C-4DBD-AF2E-49EE5271CF08}"/>
    <cellStyle name="Calculation 2 2 5 2 4 3 2" xfId="12051" xr:uid="{07E31E52-D79C-4B69-8DCC-3B3453A1BD84}"/>
    <cellStyle name="Calculation 2 2 5 2 4 4" xfId="4213" xr:uid="{2E32F17F-71AB-434B-A7F8-62E43BF41623}"/>
    <cellStyle name="Calculation 2 2 5 2 4 4 2" xfId="13168" xr:uid="{EEA01C6A-ABF0-49C4-BD5B-549389C10361}"/>
    <cellStyle name="Calculation 2 2 5 2 4 5" xfId="5313" xr:uid="{14306ADD-D5B0-41F0-9563-96327830F1F2}"/>
    <cellStyle name="Calculation 2 2 5 2 4 5 2" xfId="14268" xr:uid="{981EE2F8-232B-4032-BCC1-0D68F3D50474}"/>
    <cellStyle name="Calculation 2 2 5 2 4 6" xfId="6430" xr:uid="{BABDA054-00F3-4780-82D8-FAD2FD15AE70}"/>
    <cellStyle name="Calculation 2 2 5 2 4 6 2" xfId="15385" xr:uid="{9320B278-04BA-48A9-8792-18C3DF3B7D54}"/>
    <cellStyle name="Calculation 2 2 5 2 4 7" xfId="7631" xr:uid="{29F1A2E0-8BCD-48AE-99E5-82E96339334C}"/>
    <cellStyle name="Calculation 2 2 5 2 4 7 2" xfId="16511" xr:uid="{0CA48979-788C-4990-9ECF-F457B9944F07}"/>
    <cellStyle name="Calculation 2 2 5 2 4 8" xfId="8768" xr:uid="{278639CB-6D51-4CF8-9271-1F07BFF50E83}"/>
    <cellStyle name="Calculation 2 2 5 2 4 8 2" xfId="17621" xr:uid="{E9DF3AEC-99A0-4FD7-A099-6B57A7B00C2D}"/>
    <cellStyle name="Calculation 2 2 5 2 4 9" xfId="9489" xr:uid="{C631C1CC-2276-4FBD-9BC9-3A0EA0A33A88}"/>
    <cellStyle name="Calculation 2 2 5 2 5" xfId="1419" xr:uid="{09F3B363-924E-47A4-91BB-B9F4E650A3BC}"/>
    <cellStyle name="Calculation 2 2 5 2 5 2" xfId="10374" xr:uid="{D00B30C1-9C37-4031-BB8E-028B1D9407BC}"/>
    <cellStyle name="Calculation 2 2 5 2 6" xfId="2539" xr:uid="{5DABEE27-E73F-412A-BDF7-73D51E96CA18}"/>
    <cellStyle name="Calculation 2 2 5 2 6 2" xfId="11494" xr:uid="{A6F3D00B-208E-43D4-BF02-3A450AFBCC7C}"/>
    <cellStyle name="Calculation 2 2 5 2 7" xfId="3656" xr:uid="{1EE86923-9DFE-4151-B433-9DB377DF5F61}"/>
    <cellStyle name="Calculation 2 2 5 2 7 2" xfId="12611" xr:uid="{291F90E6-7752-40FC-B81D-07B5892D6763}"/>
    <cellStyle name="Calculation 2 2 5 2 8" xfId="4756" xr:uid="{4598333E-AE0D-42D7-A345-BE6C0EAB2D82}"/>
    <cellStyle name="Calculation 2 2 5 2 8 2" xfId="13711" xr:uid="{AFE03E19-BB62-485C-B9FB-0414F10A0E8E}"/>
    <cellStyle name="Calculation 2 2 5 2 9" xfId="5873" xr:uid="{1379851D-0776-4E21-88D8-A4A90694B5A6}"/>
    <cellStyle name="Calculation 2 2 5 2 9 2" xfId="14828" xr:uid="{9050E14A-9AC3-47D8-9462-08006B5483DA}"/>
    <cellStyle name="Calculation 2 2 5 3" xfId="312" xr:uid="{C12A97A1-B16D-438E-AB43-8D736BAD6231}"/>
    <cellStyle name="Calculation 2 2 5 3 10" xfId="7129" xr:uid="{49250B89-018E-481B-8038-0A0B857E78B2}"/>
    <cellStyle name="Calculation 2 2 5 3 10 2" xfId="16009" xr:uid="{4B5C08DA-05DF-458F-B18C-252BC93EE3F0}"/>
    <cellStyle name="Calculation 2 2 5 3 11" xfId="8266" xr:uid="{E12FFA1A-5BD3-4528-98C8-27288AAA9567}"/>
    <cellStyle name="Calculation 2 2 5 3 11 2" xfId="17119" xr:uid="{8E837D80-E76B-4B1B-BC96-A32D4CE901C1}"/>
    <cellStyle name="Calculation 2 2 5 3 12" xfId="9693" xr:uid="{38513235-394E-495C-B27A-DE7F2F2693B7}"/>
    <cellStyle name="Calculation 2 2 5 3 2" xfId="512" xr:uid="{A6D3F580-760A-4966-999E-75DA917B0175}"/>
    <cellStyle name="Calculation 2 2 5 3 2 10" xfId="9927" xr:uid="{F6CDA2C0-722D-483A-BACF-191787988007}"/>
    <cellStyle name="Calculation 2 2 5 3 2 2" xfId="1063" xr:uid="{3FA0ADC0-FCD9-4665-B4CB-90E4EC975C39}"/>
    <cellStyle name="Calculation 2 2 5 3 2 2 2" xfId="2217" xr:uid="{DDA7C56E-0397-469A-88A6-19C1B1E94816}"/>
    <cellStyle name="Calculation 2 2 5 3 2 2 2 2" xfId="11172" xr:uid="{EC4272B6-1953-4983-A202-F60AFEEA00F8}"/>
    <cellStyle name="Calculation 2 2 5 3 2 2 3" xfId="3345" xr:uid="{D996AA79-39B4-49DC-8F66-795B0A14F36E}"/>
    <cellStyle name="Calculation 2 2 5 3 2 2 3 2" xfId="12300" xr:uid="{BDE36148-B6FD-481D-8688-B925C015ACDD}"/>
    <cellStyle name="Calculation 2 2 5 3 2 2 4" xfId="4462" xr:uid="{8DBAFDD0-5DCF-4485-85FB-2AFC881A311C}"/>
    <cellStyle name="Calculation 2 2 5 3 2 2 4 2" xfId="13417" xr:uid="{30C27AFF-0BBC-49F0-B41A-41F1B4906C2E}"/>
    <cellStyle name="Calculation 2 2 5 3 2 2 5" xfId="5562" xr:uid="{2982A845-85A5-41C5-AC10-668A898EE606}"/>
    <cellStyle name="Calculation 2 2 5 3 2 2 5 2" xfId="14517" xr:uid="{77930F33-40CB-4D99-8AA5-DE5851652C8E}"/>
    <cellStyle name="Calculation 2 2 5 3 2 2 6" xfId="6679" xr:uid="{9D92FD23-E3CA-480D-AE8F-FF9F4802779A}"/>
    <cellStyle name="Calculation 2 2 5 3 2 2 6 2" xfId="15634" xr:uid="{1FB53057-9C06-488E-9D86-44BA20CD5FED}"/>
    <cellStyle name="Calculation 2 2 5 3 2 2 7" xfId="7880" xr:uid="{9182C38E-B97A-46F3-B531-63928096F293}"/>
    <cellStyle name="Calculation 2 2 5 3 2 2 7 2" xfId="16760" xr:uid="{37E17E15-15AF-41E1-B6CE-C305ED8994C1}"/>
    <cellStyle name="Calculation 2 2 5 3 2 2 8" xfId="9017" xr:uid="{ECDA8800-59C0-4BE2-9202-F703EA83C1CF}"/>
    <cellStyle name="Calculation 2 2 5 3 2 2 8 2" xfId="17870" xr:uid="{52F2C040-637C-45EA-9E5D-0EC040A0A129}"/>
    <cellStyle name="Calculation 2 2 5 3 2 2 9" xfId="10193" xr:uid="{0EFC7E55-A7EE-4A32-939E-B39929353DC0}"/>
    <cellStyle name="Calculation 2 2 5 3 2 3" xfId="1670" xr:uid="{7368A326-61AA-4AFC-9B4C-3E610F9627BE}"/>
    <cellStyle name="Calculation 2 2 5 3 2 3 2" xfId="10625" xr:uid="{B86FDEE7-D1F5-4F79-9D92-34220EF326CA}"/>
    <cellStyle name="Calculation 2 2 5 3 2 4" xfId="2794" xr:uid="{43638EFB-CAF2-4A1E-BE71-F2410D794555}"/>
    <cellStyle name="Calculation 2 2 5 3 2 4 2" xfId="11749" xr:uid="{C07403CE-394D-4781-8960-97732E2206B6}"/>
    <cellStyle name="Calculation 2 2 5 3 2 5" xfId="3911" xr:uid="{3C439A46-7303-48B4-98D5-BD02D8F8D59A}"/>
    <cellStyle name="Calculation 2 2 5 3 2 5 2" xfId="12866" xr:uid="{81669B14-610E-48A6-AFF0-03AA1120104A}"/>
    <cellStyle name="Calculation 2 2 5 3 2 6" xfId="5011" xr:uid="{695F7C0B-97D1-40A9-9A85-0CE003045E7E}"/>
    <cellStyle name="Calculation 2 2 5 3 2 6 2" xfId="13966" xr:uid="{90141D44-3568-4B4D-8B29-1D897ABA82B9}"/>
    <cellStyle name="Calculation 2 2 5 3 2 7" xfId="6128" xr:uid="{4CE53AFD-66D4-4FAD-84A9-8E8F3C3658D9}"/>
    <cellStyle name="Calculation 2 2 5 3 2 7 2" xfId="15083" xr:uid="{C939BBE1-FBEB-42FA-812D-56A2EBDDD068}"/>
    <cellStyle name="Calculation 2 2 5 3 2 8" xfId="7329" xr:uid="{4B38F006-C66E-4716-B3E1-308A9DC2392C}"/>
    <cellStyle name="Calculation 2 2 5 3 2 8 2" xfId="16209" xr:uid="{ADADD02D-3587-4187-B768-BE888ACD2EBA}"/>
    <cellStyle name="Calculation 2 2 5 3 2 9" xfId="8466" xr:uid="{049C9E45-025B-4A4A-8EF2-9337D49A821B}"/>
    <cellStyle name="Calculation 2 2 5 3 2 9 2" xfId="17319" xr:uid="{381C5CB5-8352-40D2-8F05-58D0D226EB0C}"/>
    <cellStyle name="Calculation 2 2 5 3 3" xfId="675" xr:uid="{D7D6FB31-CDA9-47CB-87CA-D50E2FAF3173}"/>
    <cellStyle name="Calculation 2 2 5 3 3 10" xfId="6899" xr:uid="{39688B01-BBD9-4DFD-83E6-9D0BC51C6F45}"/>
    <cellStyle name="Calculation 2 2 5 3 3 2" xfId="1226" xr:uid="{A2FCB111-0344-4058-805E-4CB5335633A5}"/>
    <cellStyle name="Calculation 2 2 5 3 3 2 2" xfId="2385" xr:uid="{763E7332-34DD-4EFF-9B5E-D85CC44F8C78}"/>
    <cellStyle name="Calculation 2 2 5 3 3 2 2 2" xfId="11340" xr:uid="{1B5189C8-1996-4AFF-BD7C-CC53CBB3B126}"/>
    <cellStyle name="Calculation 2 2 5 3 3 2 3" xfId="3508" xr:uid="{F92997A2-54A0-4CB4-9F4B-33A1F161A7DF}"/>
    <cellStyle name="Calculation 2 2 5 3 3 2 3 2" xfId="12463" xr:uid="{D6CD4420-32F1-4F83-8741-71589220B916}"/>
    <cellStyle name="Calculation 2 2 5 3 3 2 4" xfId="4625" xr:uid="{914DDBDF-F426-4800-A01B-1EF235121354}"/>
    <cellStyle name="Calculation 2 2 5 3 3 2 4 2" xfId="13580" xr:uid="{804DBB7D-ABF7-44E6-BE19-C7153347086A}"/>
    <cellStyle name="Calculation 2 2 5 3 3 2 5" xfId="5725" xr:uid="{1EA3F3B7-3A50-4B6B-9DE0-75D4B5C35E35}"/>
    <cellStyle name="Calculation 2 2 5 3 3 2 5 2" xfId="14680" xr:uid="{1471ECE1-1312-46F3-A587-ECA206332553}"/>
    <cellStyle name="Calculation 2 2 5 3 3 2 6" xfId="6842" xr:uid="{EBB1E1DF-3E4E-4D40-8943-93AFA47805B8}"/>
    <cellStyle name="Calculation 2 2 5 3 3 2 6 2" xfId="15797" xr:uid="{D13BBBAC-EB85-4015-AD22-1BA0EF4B3194}"/>
    <cellStyle name="Calculation 2 2 5 3 3 2 7" xfId="8043" xr:uid="{8D5166D9-BE7B-4C7A-AC20-7AD1009DCC70}"/>
    <cellStyle name="Calculation 2 2 5 3 3 2 7 2" xfId="16923" xr:uid="{1A0A0464-7ED4-43ED-B7E0-D15CF8D0C737}"/>
    <cellStyle name="Calculation 2 2 5 3 3 2 8" xfId="9180" xr:uid="{82AABA12-D1FA-4C3A-8C68-1FC48E166697}"/>
    <cellStyle name="Calculation 2 2 5 3 3 2 8 2" xfId="18033" xr:uid="{EB29B0AF-CE78-40B4-888A-4AD67D2077DF}"/>
    <cellStyle name="Calculation 2 2 5 3 3 2 9" xfId="9756" xr:uid="{76C38D12-E13D-4616-B15D-B13A17950746}"/>
    <cellStyle name="Calculation 2 2 5 3 3 3" xfId="1833" xr:uid="{F6236C0E-37B4-447F-8984-4E3A6967318C}"/>
    <cellStyle name="Calculation 2 2 5 3 3 3 2" xfId="10788" xr:uid="{F8785749-71D7-4420-BAF6-4FA3F52CF2A9}"/>
    <cellStyle name="Calculation 2 2 5 3 3 4" xfId="2957" xr:uid="{CFC095B8-2CA2-44EA-9F86-8B91E79ADF4B}"/>
    <cellStyle name="Calculation 2 2 5 3 3 4 2" xfId="11912" xr:uid="{BA1DFC82-BEE8-487B-BE81-53B7F2360C4D}"/>
    <cellStyle name="Calculation 2 2 5 3 3 5" xfId="4074" xr:uid="{4E876CFD-FCCD-4E2E-BF56-C4A52CFE2AE0}"/>
    <cellStyle name="Calculation 2 2 5 3 3 5 2" xfId="13029" xr:uid="{33E530E4-0D44-476A-B1C5-34A9C3311507}"/>
    <cellStyle name="Calculation 2 2 5 3 3 6" xfId="5174" xr:uid="{9AC4A3E6-6FC1-492D-B9F2-559439187FC4}"/>
    <cellStyle name="Calculation 2 2 5 3 3 6 2" xfId="14129" xr:uid="{62569525-F456-4127-8408-EC50E2CF5C61}"/>
    <cellStyle name="Calculation 2 2 5 3 3 7" xfId="6291" xr:uid="{A4C5B81F-B87D-448D-AE9B-3414073D2FFD}"/>
    <cellStyle name="Calculation 2 2 5 3 3 7 2" xfId="15246" xr:uid="{7D4CD4CC-9D32-4DA5-AF52-541790C959BC}"/>
    <cellStyle name="Calculation 2 2 5 3 3 8" xfId="7492" xr:uid="{823B98F4-358C-4607-B25F-C20F629C62BB}"/>
    <cellStyle name="Calculation 2 2 5 3 3 8 2" xfId="16372" xr:uid="{94D5AFB9-D242-4552-8579-3996CD2816BE}"/>
    <cellStyle name="Calculation 2 2 5 3 3 9" xfId="8629" xr:uid="{FAD26907-E282-4D48-BC83-75A77790EB77}"/>
    <cellStyle name="Calculation 2 2 5 3 3 9 2" xfId="17482" xr:uid="{E2AD3C75-9CCE-415A-BBFF-E5DAF13C23BB}"/>
    <cellStyle name="Calculation 2 2 5 3 4" xfId="867" xr:uid="{B0743851-8483-46DD-90AD-004B0D545A7B}"/>
    <cellStyle name="Calculation 2 2 5 3 4 2" xfId="2021" xr:uid="{3E589833-AAD1-456D-9C50-AE8A401A3868}"/>
    <cellStyle name="Calculation 2 2 5 3 4 2 2" xfId="10976" xr:uid="{9EAA2604-7813-445A-BB94-99BFCED950F5}"/>
    <cellStyle name="Calculation 2 2 5 3 4 3" xfId="3149" xr:uid="{D351B07C-6B1E-41D3-90C3-70F9814EC61E}"/>
    <cellStyle name="Calculation 2 2 5 3 4 3 2" xfId="12104" xr:uid="{114198E3-0B93-441C-B18E-32377311686E}"/>
    <cellStyle name="Calculation 2 2 5 3 4 4" xfId="4266" xr:uid="{40E15155-BEBD-4812-94F1-BD61858D711A}"/>
    <cellStyle name="Calculation 2 2 5 3 4 4 2" xfId="13221" xr:uid="{EE8DE393-BD9D-4FBB-9EB3-338DDC834DDA}"/>
    <cellStyle name="Calculation 2 2 5 3 4 5" xfId="5366" xr:uid="{373C13AF-F98A-4154-A644-1A97A791D3A9}"/>
    <cellStyle name="Calculation 2 2 5 3 4 5 2" xfId="14321" xr:uid="{43480320-8A1F-4049-8A02-DE243E3BF58F}"/>
    <cellStyle name="Calculation 2 2 5 3 4 6" xfId="6483" xr:uid="{05B8E714-E537-4B1F-8E40-3C4064CD38AB}"/>
    <cellStyle name="Calculation 2 2 5 3 4 6 2" xfId="15438" xr:uid="{6B86D77D-814B-4214-8AE3-ED18D73E1518}"/>
    <cellStyle name="Calculation 2 2 5 3 4 7" xfId="7684" xr:uid="{71A37F6C-6876-4FC7-B77B-495FF3302BEE}"/>
    <cellStyle name="Calculation 2 2 5 3 4 7 2" xfId="16564" xr:uid="{53780D0F-1F1D-43D6-96AD-A2C9CAD051E8}"/>
    <cellStyle name="Calculation 2 2 5 3 4 8" xfId="8821" xr:uid="{921156FE-2FD4-4C47-836C-72DC7B89E1D1}"/>
    <cellStyle name="Calculation 2 2 5 3 4 8 2" xfId="17674" xr:uid="{A17D17A2-EB35-4FCA-9313-C59AF8363DFA}"/>
    <cellStyle name="Calculation 2 2 5 3 4 9" xfId="9702" xr:uid="{AB856DCE-5D83-4E09-A824-74466E696EC9}"/>
    <cellStyle name="Calculation 2 2 5 3 5" xfId="1474" xr:uid="{C8ECD465-C5E0-455A-ACF3-54DA5EFBD0FD}"/>
    <cellStyle name="Calculation 2 2 5 3 5 2" xfId="10429" xr:uid="{64047F7B-75AE-495F-85EA-F407BE54F9C0}"/>
    <cellStyle name="Calculation 2 2 5 3 6" xfId="2594" xr:uid="{C2E42657-3448-4670-A8F5-FF7A8C8E01B5}"/>
    <cellStyle name="Calculation 2 2 5 3 6 2" xfId="11549" xr:uid="{3C7067C5-5C2F-49AF-9836-A928E55C6BFF}"/>
    <cellStyle name="Calculation 2 2 5 3 7" xfId="3711" xr:uid="{F9F4C4C2-C3A8-4407-9FAF-E457144DF523}"/>
    <cellStyle name="Calculation 2 2 5 3 7 2" xfId="12666" xr:uid="{F005F508-D258-4E46-9027-F6C96D0AE63F}"/>
    <cellStyle name="Calculation 2 2 5 3 8" xfId="4811" xr:uid="{BFD16913-3E0D-41FD-BA64-6F51602ACA4D}"/>
    <cellStyle name="Calculation 2 2 5 3 8 2" xfId="13766" xr:uid="{F0F0E558-571A-491A-8290-2CB323861C69}"/>
    <cellStyle name="Calculation 2 2 5 3 9" xfId="5928" xr:uid="{8D3268AA-8224-45E3-A5B9-96AE6332EDAF}"/>
    <cellStyle name="Calculation 2 2 5 3 9 2" xfId="14883" xr:uid="{8B791794-4DF8-4416-9892-BC73532AC53F}"/>
    <cellStyle name="Calculation 2 2 5 4" xfId="384" xr:uid="{54A118F7-0EFD-4DF1-BAA4-64448849B5AD}"/>
    <cellStyle name="Calculation 2 2 5 4 10" xfId="9364" xr:uid="{420F9E97-F60F-4358-8324-D716BEB3B72E}"/>
    <cellStyle name="Calculation 2 2 5 4 2" xfId="935" xr:uid="{A62D4E93-1BA3-401B-A122-AF38B3983828}"/>
    <cellStyle name="Calculation 2 2 5 4 2 2" xfId="2089" xr:uid="{38953838-2BC9-448C-971D-AF062161298B}"/>
    <cellStyle name="Calculation 2 2 5 4 2 2 2" xfId="11044" xr:uid="{B932CE7A-6C6D-4F28-B634-9D06C460636B}"/>
    <cellStyle name="Calculation 2 2 5 4 2 3" xfId="3217" xr:uid="{33E202CB-B8C0-43F3-AFF2-729D6861C5C1}"/>
    <cellStyle name="Calculation 2 2 5 4 2 3 2" xfId="12172" xr:uid="{39D11298-845E-42F0-828E-7F921D9F8E74}"/>
    <cellStyle name="Calculation 2 2 5 4 2 4" xfId="4334" xr:uid="{B6FF3218-93C3-41A4-B3AA-81249C150404}"/>
    <cellStyle name="Calculation 2 2 5 4 2 4 2" xfId="13289" xr:uid="{79490B8E-7D70-47B6-8DD8-55AEA8406A4A}"/>
    <cellStyle name="Calculation 2 2 5 4 2 5" xfId="5434" xr:uid="{237A7A04-98B5-4C5F-A688-C0021614E395}"/>
    <cellStyle name="Calculation 2 2 5 4 2 5 2" xfId="14389" xr:uid="{7FC3D4C1-9DBB-4E2B-8644-A5369341F4FA}"/>
    <cellStyle name="Calculation 2 2 5 4 2 6" xfId="6551" xr:uid="{50645180-EB34-4A3D-90E5-490DFF2C79D0}"/>
    <cellStyle name="Calculation 2 2 5 4 2 6 2" xfId="15506" xr:uid="{03DCC2EC-98EE-451F-83C3-42C690D3AF3A}"/>
    <cellStyle name="Calculation 2 2 5 4 2 7" xfId="7752" xr:uid="{16D36F1F-4893-4969-A94D-6E8BAD9C6A86}"/>
    <cellStyle name="Calculation 2 2 5 4 2 7 2" xfId="16632" xr:uid="{6A5B8B54-69E4-4421-9E27-47234FFB1F89}"/>
    <cellStyle name="Calculation 2 2 5 4 2 8" xfId="8889" xr:uid="{B5915C6A-CBD2-46F7-ACE0-39B935E89024}"/>
    <cellStyle name="Calculation 2 2 5 4 2 8 2" xfId="17742" xr:uid="{65D02190-E019-420F-AF82-3E7DE8B9C24B}"/>
    <cellStyle name="Calculation 2 2 5 4 2 9" xfId="10100" xr:uid="{218734DA-E498-491C-8051-9A391BF011B6}"/>
    <cellStyle name="Calculation 2 2 5 4 3" xfId="1257" xr:uid="{1E8E6956-B361-4E2E-A95C-3DE3AA57D991}"/>
    <cellStyle name="Calculation 2 2 5 4 3 2" xfId="10213" xr:uid="{B4958C88-E985-464E-AE33-C938DE783D49}"/>
    <cellStyle name="Calculation 2 2 5 4 4" xfId="2666" xr:uid="{734DB65F-7529-4A2D-942C-A7EB505789A6}"/>
    <cellStyle name="Calculation 2 2 5 4 4 2" xfId="11621" xr:uid="{29E2D39D-DCA9-4FB3-B20C-A6B2248589EF}"/>
    <cellStyle name="Calculation 2 2 5 4 5" xfId="3783" xr:uid="{51867675-70DD-429E-B563-79D407706A3D}"/>
    <cellStyle name="Calculation 2 2 5 4 5 2" xfId="12738" xr:uid="{2E0A99A3-84E4-4EF6-BBB9-511CAA733C54}"/>
    <cellStyle name="Calculation 2 2 5 4 6" xfId="4883" xr:uid="{E15F0F10-F5EB-4D06-A75B-01E788BFCD32}"/>
    <cellStyle name="Calculation 2 2 5 4 6 2" xfId="13838" xr:uid="{A15747E6-2E9F-4DDE-9A2F-758E6A0B79FB}"/>
    <cellStyle name="Calculation 2 2 5 4 7" xfId="6000" xr:uid="{D955C578-3DF4-4659-9E93-F1FB95E573A9}"/>
    <cellStyle name="Calculation 2 2 5 4 7 2" xfId="14955" xr:uid="{C70BE943-447F-43E8-AC37-25E910AD02E0}"/>
    <cellStyle name="Calculation 2 2 5 4 8" xfId="7201" xr:uid="{422CB4BD-A54F-4339-8881-7E2D375612AD}"/>
    <cellStyle name="Calculation 2 2 5 4 8 2" xfId="16081" xr:uid="{8043716E-2E8E-4652-AEB8-4662BE49B30A}"/>
    <cellStyle name="Calculation 2 2 5 4 9" xfId="8338" xr:uid="{14BBEDD8-C266-490E-BC3E-89684ACEB62E}"/>
    <cellStyle name="Calculation 2 2 5 4 9 2" xfId="17191" xr:uid="{CE7FA95A-FE67-4816-AE7A-24B73A2FE2E9}"/>
    <cellStyle name="Calculation 2 2 5 5" xfId="553" xr:uid="{96407839-0E00-4648-8B4A-061CA53451BF}"/>
    <cellStyle name="Calculation 2 2 5 5 10" xfId="10060" xr:uid="{E7C9777E-2BF8-4211-9F38-E9D47BCB7210}"/>
    <cellStyle name="Calculation 2 2 5 5 2" xfId="1104" xr:uid="{0B8A90B5-7682-4F78-B97C-C9E910C4E22E}"/>
    <cellStyle name="Calculation 2 2 5 5 2 2" xfId="2258" xr:uid="{50B94E90-CB68-41CA-80E5-E6CA48701796}"/>
    <cellStyle name="Calculation 2 2 5 5 2 2 2" xfId="11213" xr:uid="{0A6986CE-5ECE-4B90-AEE2-1B7FDD531678}"/>
    <cellStyle name="Calculation 2 2 5 5 2 3" xfId="3386" xr:uid="{C5B6EE42-64F7-4146-B242-62DF7B4705EC}"/>
    <cellStyle name="Calculation 2 2 5 5 2 3 2" xfId="12341" xr:uid="{38726160-3B1C-4076-B466-B87483CFA695}"/>
    <cellStyle name="Calculation 2 2 5 5 2 4" xfId="4503" xr:uid="{B87376F6-7033-48C2-9C77-EC0F65ABB035}"/>
    <cellStyle name="Calculation 2 2 5 5 2 4 2" xfId="13458" xr:uid="{D45C1F04-06E0-4B1A-A17D-5EE1E332E1C0}"/>
    <cellStyle name="Calculation 2 2 5 5 2 5" xfId="5603" xr:uid="{2E456E99-70B9-434F-B325-33BE81E62934}"/>
    <cellStyle name="Calculation 2 2 5 5 2 5 2" xfId="14558" xr:uid="{2F2EF278-3F12-411E-805C-9E8147B29E64}"/>
    <cellStyle name="Calculation 2 2 5 5 2 6" xfId="6720" xr:uid="{A1ED250B-A7ED-4D90-8BCB-00BB711F05ED}"/>
    <cellStyle name="Calculation 2 2 5 5 2 6 2" xfId="15675" xr:uid="{219A1894-BDA5-4373-BFA2-B8AE3BA90893}"/>
    <cellStyle name="Calculation 2 2 5 5 2 7" xfId="7921" xr:uid="{5FFC71C3-46B6-491A-98FA-DB20DEE59789}"/>
    <cellStyle name="Calculation 2 2 5 5 2 7 2" xfId="16801" xr:uid="{38546188-D7E3-47F4-B15D-F8DC2D3C6E9B}"/>
    <cellStyle name="Calculation 2 2 5 5 2 8" xfId="9058" xr:uid="{CF7F8A4B-01D4-4B4C-83F9-2824BA0E13AA}"/>
    <cellStyle name="Calculation 2 2 5 5 2 8 2" xfId="17911" xr:uid="{F8C69829-08E4-42B8-95B6-F7E449A80EB2}"/>
    <cellStyle name="Calculation 2 2 5 5 2 9" xfId="9822" xr:uid="{BBF60FDA-6DC6-443D-A80F-66552291BE42}"/>
    <cellStyle name="Calculation 2 2 5 5 3" xfId="1711" xr:uid="{5C17B7C4-A8F6-4BF7-BA0A-4A4F9C857B75}"/>
    <cellStyle name="Calculation 2 2 5 5 3 2" xfId="10666" xr:uid="{0C93B899-1DDD-48D1-81CD-582954F1614E}"/>
    <cellStyle name="Calculation 2 2 5 5 4" xfId="2835" xr:uid="{AE02C525-13BE-47AF-820C-876BC6281C0D}"/>
    <cellStyle name="Calculation 2 2 5 5 4 2" xfId="11790" xr:uid="{F2E1B350-D473-4969-94F8-D2B249B53C6E}"/>
    <cellStyle name="Calculation 2 2 5 5 5" xfId="3952" xr:uid="{1AEBAF8A-3BA9-42BD-B817-9118B8E4622C}"/>
    <cellStyle name="Calculation 2 2 5 5 5 2" xfId="12907" xr:uid="{278A4328-EF4F-4819-BAF2-94F9E90F4289}"/>
    <cellStyle name="Calculation 2 2 5 5 6" xfId="5052" xr:uid="{7C330339-8CD9-4EF9-A1F4-55CAE3CCCDD6}"/>
    <cellStyle name="Calculation 2 2 5 5 6 2" xfId="14007" xr:uid="{27C29CC1-555D-44D3-AE76-1947B6FCDE68}"/>
    <cellStyle name="Calculation 2 2 5 5 7" xfId="6169" xr:uid="{4C4F7C7D-4276-43A7-B4AA-9FF5261C1F62}"/>
    <cellStyle name="Calculation 2 2 5 5 7 2" xfId="15124" xr:uid="{A2C59425-53DA-461E-9D01-4D163E838206}"/>
    <cellStyle name="Calculation 2 2 5 5 8" xfId="7370" xr:uid="{6D3F1B6C-5714-44F0-BED7-643231F56BE2}"/>
    <cellStyle name="Calculation 2 2 5 5 8 2" xfId="16250" xr:uid="{E3BC45BB-165D-4279-A134-6FDCEA120D00}"/>
    <cellStyle name="Calculation 2 2 5 5 9" xfId="8507" xr:uid="{1C9ADCEF-7047-4390-AEB9-EE7B2EAB5987}"/>
    <cellStyle name="Calculation 2 2 5 5 9 2" xfId="17360" xr:uid="{8680F33E-4090-4CBF-A504-4FCE6A0378E6}"/>
    <cellStyle name="Calculation 2 2 5 6" xfId="728" xr:uid="{35B299CD-6A56-4FD1-849F-0504228E3AB8}"/>
    <cellStyle name="Calculation 2 2 5 6 2" xfId="1882" xr:uid="{754B3274-5D3A-4748-8557-5F97EEF65BEF}"/>
    <cellStyle name="Calculation 2 2 5 6 2 2" xfId="10837" xr:uid="{70A90403-9A4F-43C7-93BE-00F417BD5766}"/>
    <cellStyle name="Calculation 2 2 5 6 3" xfId="3010" xr:uid="{4ACE4B5F-979C-479D-B9F2-A8629105FCB3}"/>
    <cellStyle name="Calculation 2 2 5 6 3 2" xfId="11965" xr:uid="{8C03605B-AFCD-4399-8A74-8E99B5612A96}"/>
    <cellStyle name="Calculation 2 2 5 6 4" xfId="4127" xr:uid="{F789A58E-349D-45B4-8BAF-458F818662ED}"/>
    <cellStyle name="Calculation 2 2 5 6 4 2" xfId="13082" xr:uid="{7987542E-012C-40EF-AD2F-2F73925C4111}"/>
    <cellStyle name="Calculation 2 2 5 6 5" xfId="5227" xr:uid="{3FB70C8A-3130-4DE4-848E-E27C973D2C05}"/>
    <cellStyle name="Calculation 2 2 5 6 5 2" xfId="14182" xr:uid="{26FD3501-CEA1-4B8A-B699-EE86F8B7D7FE}"/>
    <cellStyle name="Calculation 2 2 5 6 6" xfId="6344" xr:uid="{3C2D0FC4-D1C9-44BC-B1B0-2249BDC97124}"/>
    <cellStyle name="Calculation 2 2 5 6 6 2" xfId="15299" xr:uid="{3687CF94-B94A-4F75-8F7F-64DC54FF4B2E}"/>
    <cellStyle name="Calculation 2 2 5 6 7" xfId="7545" xr:uid="{E3126CD5-7D33-47A7-9465-5CC44C7BEB72}"/>
    <cellStyle name="Calculation 2 2 5 6 7 2" xfId="16425" xr:uid="{46E8A10C-A612-479F-B746-94668DEBDB0A}"/>
    <cellStyle name="Calculation 2 2 5 6 8" xfId="8682" xr:uid="{9302C6BA-4A20-4C3F-8877-6FE889EF6B54}"/>
    <cellStyle name="Calculation 2 2 5 6 8 2" xfId="17535" xr:uid="{E02C5B3D-4809-4AAC-B4A2-9DDF9568B395}"/>
    <cellStyle name="Calculation 2 2 5 6 9" xfId="9696" xr:uid="{377893F0-A394-4186-A53C-FF325533DEC0}"/>
    <cellStyle name="Calculation 2 2 5 7" xfId="1328" xr:uid="{E7ACB381-8B97-4B64-B93C-3ED165EAD0BD}"/>
    <cellStyle name="Calculation 2 2 5 7 2" xfId="10283" xr:uid="{57E6F63C-895A-4152-B660-6A605CB5D729}"/>
    <cellStyle name="Calculation 2 2 5 8" xfId="2444" xr:uid="{2982305D-0EAA-4059-84BC-7CCC51382643}"/>
    <cellStyle name="Calculation 2 2 5 8 2" xfId="11399" xr:uid="{F712BD22-6F85-4070-890A-00B91E7FA05D}"/>
    <cellStyle name="Calculation 2 2 5 9" xfId="3562" xr:uid="{B20C0E3B-ACB3-4AB5-8B00-8E2BC46E57E9}"/>
    <cellStyle name="Calculation 2 2 5 9 2" xfId="12517" xr:uid="{8F7FEED5-F581-4233-B76A-AC4BE2CE4E6D}"/>
    <cellStyle name="Calculation 2 2 6" xfId="116" xr:uid="{950B7E83-1C9A-48F1-970A-E7AFE9E09C76}"/>
    <cellStyle name="Calculation 2 2 6 10" xfId="1263" xr:uid="{3B376AC0-ED71-4B9A-89A0-084CA54C4A65}"/>
    <cellStyle name="Calculation 2 2 6 10 2" xfId="10218" xr:uid="{2A89B9DD-5AD0-4326-89BB-F5183DEC4213}"/>
    <cellStyle name="Calculation 2 2 6 11" xfId="5751" xr:uid="{F56590B2-5E7D-4633-87A0-C4BFB506B1C8}"/>
    <cellStyle name="Calculation 2 2 6 11 2" xfId="14706" xr:uid="{9AB41882-9F92-4E74-9FBB-6FD72BECE597}"/>
    <cellStyle name="Calculation 2 2 6 12" xfId="6940" xr:uid="{E5B106F8-7FF8-4B2A-96B7-DC21770CD018}"/>
    <cellStyle name="Calculation 2 2 6 12 2" xfId="15829" xr:uid="{9FD44F1E-9AE6-4448-95E0-C55405CBFD8A}"/>
    <cellStyle name="Calculation 2 2 6 13" xfId="8073" xr:uid="{9A61CCA7-31D3-49F2-83BD-7EEB7BCD8C0C}"/>
    <cellStyle name="Calculation 2 2 6 13 2" xfId="16942" xr:uid="{45282B96-084A-4981-9268-82240AF28AF0}"/>
    <cellStyle name="Calculation 2 2 6 14" xfId="6880" xr:uid="{AFAA0845-B5D1-49BE-850E-25C5FCDD4F41}"/>
    <cellStyle name="Calculation 2 2 6 2" xfId="223" xr:uid="{03A6E881-6EDF-4060-B12B-A0892815EC88}"/>
    <cellStyle name="Calculation 2 2 6 2 10" xfId="7040" xr:uid="{B7E513C8-C2E6-4169-910C-0A65805D09A9}"/>
    <cellStyle name="Calculation 2 2 6 2 10 2" xfId="15920" xr:uid="{01D59EE5-0EF4-4C7A-B11F-E90FA48F085F}"/>
    <cellStyle name="Calculation 2 2 6 2 11" xfId="8177" xr:uid="{83D8A0E0-DBC4-4885-AFE8-441A6BA0E5A8}"/>
    <cellStyle name="Calculation 2 2 6 2 11 2" xfId="17030" xr:uid="{31FDE0A9-637E-40DC-BE6E-0DBA582240A6}"/>
    <cellStyle name="Calculation 2 2 6 2 12" xfId="9335" xr:uid="{564975EC-5289-44BB-B66D-DE35B9BDF92B}"/>
    <cellStyle name="Calculation 2 2 6 2 2" xfId="428" xr:uid="{F77D5C0C-0159-455D-A781-DE06B5134F19}"/>
    <cellStyle name="Calculation 2 2 6 2 2 10" xfId="10031" xr:uid="{765D846E-2460-4296-B312-73064D367C7C}"/>
    <cellStyle name="Calculation 2 2 6 2 2 2" xfId="979" xr:uid="{502D48EE-E399-491B-BDC9-C566583D234A}"/>
    <cellStyle name="Calculation 2 2 6 2 2 2 2" xfId="2133" xr:uid="{5ECA5410-2E75-4229-BA06-4CD14F00525C}"/>
    <cellStyle name="Calculation 2 2 6 2 2 2 2 2" xfId="11088" xr:uid="{1C5541EB-CE35-4DA0-B35A-E903336B29E2}"/>
    <cellStyle name="Calculation 2 2 6 2 2 2 3" xfId="3261" xr:uid="{704B9719-E46F-4633-BE35-61D5B68BEF72}"/>
    <cellStyle name="Calculation 2 2 6 2 2 2 3 2" xfId="12216" xr:uid="{C978A8BE-8C01-48FD-B624-BCE2FBAFFAF8}"/>
    <cellStyle name="Calculation 2 2 6 2 2 2 4" xfId="4378" xr:uid="{9042CE41-A2AB-4D93-885B-D6219DC2F1B9}"/>
    <cellStyle name="Calculation 2 2 6 2 2 2 4 2" xfId="13333" xr:uid="{E9D085E3-F043-48E3-97E3-75D39C48F475}"/>
    <cellStyle name="Calculation 2 2 6 2 2 2 5" xfId="5478" xr:uid="{32B3DD57-A5D0-45BD-AB0C-3ED577769064}"/>
    <cellStyle name="Calculation 2 2 6 2 2 2 5 2" xfId="14433" xr:uid="{4BBCB3FA-3D43-4828-927B-4314781AAA89}"/>
    <cellStyle name="Calculation 2 2 6 2 2 2 6" xfId="6595" xr:uid="{717C278D-049E-4BF4-BD8F-91DD8C6AA727}"/>
    <cellStyle name="Calculation 2 2 6 2 2 2 6 2" xfId="15550" xr:uid="{AF619780-746B-45F0-A3BA-C8E394034A59}"/>
    <cellStyle name="Calculation 2 2 6 2 2 2 7" xfId="7796" xr:uid="{D8C499AB-2091-4195-897D-C023DAE71F46}"/>
    <cellStyle name="Calculation 2 2 6 2 2 2 7 2" xfId="16676" xr:uid="{9519708F-68D7-4F46-82AF-776DE4113C3D}"/>
    <cellStyle name="Calculation 2 2 6 2 2 2 8" xfId="8933" xr:uid="{A215CB50-1A50-4299-8A78-D52C60FE8284}"/>
    <cellStyle name="Calculation 2 2 6 2 2 2 8 2" xfId="17786" xr:uid="{3331CE72-AA33-46FE-816E-008A45F8094D}"/>
    <cellStyle name="Calculation 2 2 6 2 2 2 9" xfId="9403" xr:uid="{BC9662AC-6D8F-4921-ADEE-8CE1EB58FB5B}"/>
    <cellStyle name="Calculation 2 2 6 2 2 3" xfId="1586" xr:uid="{FCED4501-8FB9-4DEB-9B79-2F52E5006475}"/>
    <cellStyle name="Calculation 2 2 6 2 2 3 2" xfId="10541" xr:uid="{5F98545C-E383-46F4-B674-3D8C2011C0CE}"/>
    <cellStyle name="Calculation 2 2 6 2 2 4" xfId="2710" xr:uid="{1E2E1A36-A9B1-45E7-9F91-B1D9BCE17AB9}"/>
    <cellStyle name="Calculation 2 2 6 2 2 4 2" xfId="11665" xr:uid="{D305C28F-0F07-4101-8DF4-6500D3F709C3}"/>
    <cellStyle name="Calculation 2 2 6 2 2 5" xfId="3827" xr:uid="{BE2223B4-E656-4AF8-B22A-63EB1C0B8F20}"/>
    <cellStyle name="Calculation 2 2 6 2 2 5 2" xfId="12782" xr:uid="{9972D2F3-FCFC-4E7F-AD37-843C29266E95}"/>
    <cellStyle name="Calculation 2 2 6 2 2 6" xfId="4927" xr:uid="{E22C84AD-7389-47D2-9C06-BE8D2580253C}"/>
    <cellStyle name="Calculation 2 2 6 2 2 6 2" xfId="13882" xr:uid="{A3DAD3B2-81DB-441D-A34E-29506FCDF83C}"/>
    <cellStyle name="Calculation 2 2 6 2 2 7" xfId="6044" xr:uid="{C626E434-D686-414D-9296-317E0AA379DB}"/>
    <cellStyle name="Calculation 2 2 6 2 2 7 2" xfId="14999" xr:uid="{6FF3E88F-C938-4B40-B09E-18FEAAC12250}"/>
    <cellStyle name="Calculation 2 2 6 2 2 8" xfId="7245" xr:uid="{1817DCCC-50A1-4121-BEA9-F0BDE682D507}"/>
    <cellStyle name="Calculation 2 2 6 2 2 8 2" xfId="16125" xr:uid="{99941524-AE66-4850-AE8A-7456EAF8E280}"/>
    <cellStyle name="Calculation 2 2 6 2 2 9" xfId="8382" xr:uid="{8D0082FA-DDDA-48CF-AE0E-B7FAAD25C9CF}"/>
    <cellStyle name="Calculation 2 2 6 2 2 9 2" xfId="17235" xr:uid="{153E0ED4-6811-4BA3-96A0-35C3CBA2B323}"/>
    <cellStyle name="Calculation 2 2 6 2 3" xfId="591" xr:uid="{F9AB4412-3F57-4DC4-B8EC-1009A090423F}"/>
    <cellStyle name="Calculation 2 2 6 2 3 10" xfId="6904" xr:uid="{36C58F82-11EE-4A64-B5A3-1C55D0C4C09B}"/>
    <cellStyle name="Calculation 2 2 6 2 3 2" xfId="1142" xr:uid="{204EE75F-B8EC-48A3-837B-A21B9945B708}"/>
    <cellStyle name="Calculation 2 2 6 2 3 2 2" xfId="2296" xr:uid="{2EC2B8D0-EB35-43C8-AEED-865B59A89417}"/>
    <cellStyle name="Calculation 2 2 6 2 3 2 2 2" xfId="11251" xr:uid="{2D29FD86-D888-4312-9748-74FD11D3ABCD}"/>
    <cellStyle name="Calculation 2 2 6 2 3 2 3" xfId="3424" xr:uid="{66B44656-D03E-463E-B6FE-1CD6EBCF7EB9}"/>
    <cellStyle name="Calculation 2 2 6 2 3 2 3 2" xfId="12379" xr:uid="{2EC47474-3885-4F86-85A3-50BEE0E4B8D9}"/>
    <cellStyle name="Calculation 2 2 6 2 3 2 4" xfId="4541" xr:uid="{A3A8E613-EB23-4449-BAA1-BE2978AF9869}"/>
    <cellStyle name="Calculation 2 2 6 2 3 2 4 2" xfId="13496" xr:uid="{AA03550B-184F-45DD-A79F-10B18AF3BCA2}"/>
    <cellStyle name="Calculation 2 2 6 2 3 2 5" xfId="5641" xr:uid="{AA6BD2E1-066C-4D1C-BA5E-58819D99C88F}"/>
    <cellStyle name="Calculation 2 2 6 2 3 2 5 2" xfId="14596" xr:uid="{1437B840-E161-4759-8768-1A6A29E3163E}"/>
    <cellStyle name="Calculation 2 2 6 2 3 2 6" xfId="6758" xr:uid="{9163FCD3-633F-44AE-B197-5FC4F9087D98}"/>
    <cellStyle name="Calculation 2 2 6 2 3 2 6 2" xfId="15713" xr:uid="{0E245885-F8B4-43BF-B061-F446A053F77E}"/>
    <cellStyle name="Calculation 2 2 6 2 3 2 7" xfId="7959" xr:uid="{069B643C-07B8-4F1C-A876-71B9AA279B3C}"/>
    <cellStyle name="Calculation 2 2 6 2 3 2 7 2" xfId="16839" xr:uid="{0E1AC27F-5BAC-4553-8EDD-AAB5EF7DC6DE}"/>
    <cellStyle name="Calculation 2 2 6 2 3 2 8" xfId="9096" xr:uid="{70535598-1F5B-4439-851F-24C45ED0D075}"/>
    <cellStyle name="Calculation 2 2 6 2 3 2 8 2" xfId="17949" xr:uid="{B714C57F-9AD5-4B2A-A055-5B4F30ACA88C}"/>
    <cellStyle name="Calculation 2 2 6 2 3 2 9" xfId="9694" xr:uid="{9EBF5E33-8296-4225-B84C-E0102445F6CC}"/>
    <cellStyle name="Calculation 2 2 6 2 3 3" xfId="1749" xr:uid="{F151CB70-B36C-4EA9-901E-5362077EBCE9}"/>
    <cellStyle name="Calculation 2 2 6 2 3 3 2" xfId="10704" xr:uid="{CC94EFCC-E5CD-42AC-A481-2FC870E65C27}"/>
    <cellStyle name="Calculation 2 2 6 2 3 4" xfId="2873" xr:uid="{217FC4A8-540C-474E-BB0F-32B907398B6F}"/>
    <cellStyle name="Calculation 2 2 6 2 3 4 2" xfId="11828" xr:uid="{6B5C5A53-1A43-4492-A20D-4DF077578D90}"/>
    <cellStyle name="Calculation 2 2 6 2 3 5" xfId="3990" xr:uid="{68E29723-E924-444E-9545-B827BA85E08C}"/>
    <cellStyle name="Calculation 2 2 6 2 3 5 2" xfId="12945" xr:uid="{1FED0CC2-B2A4-40B1-A670-49322A69D497}"/>
    <cellStyle name="Calculation 2 2 6 2 3 6" xfId="5090" xr:uid="{668C1E9A-27A7-4931-90CB-B9C988B6888E}"/>
    <cellStyle name="Calculation 2 2 6 2 3 6 2" xfId="14045" xr:uid="{490000D5-567D-461A-8735-D6EDE4A08B57}"/>
    <cellStyle name="Calculation 2 2 6 2 3 7" xfId="6207" xr:uid="{F3C7FC57-864D-4362-812D-1C9C8DB01657}"/>
    <cellStyle name="Calculation 2 2 6 2 3 7 2" xfId="15162" xr:uid="{0A974C35-EB45-4C75-A151-BC0C013CF068}"/>
    <cellStyle name="Calculation 2 2 6 2 3 8" xfId="7408" xr:uid="{1CE6DF87-0404-4967-8F16-FA1C6A18A6B1}"/>
    <cellStyle name="Calculation 2 2 6 2 3 8 2" xfId="16288" xr:uid="{48900FAB-C94D-4C51-846B-2D63CE55D72A}"/>
    <cellStyle name="Calculation 2 2 6 2 3 9" xfId="8545" xr:uid="{C18FE23B-EE5D-4E79-A5F7-3B9781966326}"/>
    <cellStyle name="Calculation 2 2 6 2 3 9 2" xfId="17398" xr:uid="{505E510B-78FD-4985-ADD3-99B2A143F326}"/>
    <cellStyle name="Calculation 2 2 6 2 4" xfId="780" xr:uid="{8A85F289-1218-4BE2-9F7C-8D621B6F7B92}"/>
    <cellStyle name="Calculation 2 2 6 2 4 2" xfId="1934" xr:uid="{791ADB39-485D-43C4-822F-717767CE9AAE}"/>
    <cellStyle name="Calculation 2 2 6 2 4 2 2" xfId="10889" xr:uid="{2838E4AC-B9A5-485F-94FD-ED391662EA17}"/>
    <cellStyle name="Calculation 2 2 6 2 4 3" xfId="3062" xr:uid="{F79B7FA4-62F8-4DC6-8A24-93E71C152E77}"/>
    <cellStyle name="Calculation 2 2 6 2 4 3 2" xfId="12017" xr:uid="{3F0BA948-F81C-4EA9-B75A-BC83236EB6CC}"/>
    <cellStyle name="Calculation 2 2 6 2 4 4" xfId="4179" xr:uid="{CC97C294-B247-4AC2-90F8-1CEBEAE7D1F2}"/>
    <cellStyle name="Calculation 2 2 6 2 4 4 2" xfId="13134" xr:uid="{8C92A63B-52B9-447A-BE3D-CFD753A057D8}"/>
    <cellStyle name="Calculation 2 2 6 2 4 5" xfId="5279" xr:uid="{F6AE08F3-3AF3-4A3A-82D5-CF0C0EA74C24}"/>
    <cellStyle name="Calculation 2 2 6 2 4 5 2" xfId="14234" xr:uid="{402E7AC1-98E3-40CE-A841-96A2534C5CBA}"/>
    <cellStyle name="Calculation 2 2 6 2 4 6" xfId="6396" xr:uid="{A2362E05-F024-45A5-85ED-671135B40C29}"/>
    <cellStyle name="Calculation 2 2 6 2 4 6 2" xfId="15351" xr:uid="{B35C3DE3-41D9-4212-A5F5-E8CFC289D267}"/>
    <cellStyle name="Calculation 2 2 6 2 4 7" xfId="7597" xr:uid="{87B6D83B-810F-4C19-B39D-1D71501D23E1}"/>
    <cellStyle name="Calculation 2 2 6 2 4 7 2" xfId="16477" xr:uid="{9EB00A58-D89B-4E7F-87A3-B7DAFAEAAB3B}"/>
    <cellStyle name="Calculation 2 2 6 2 4 8" xfId="8734" xr:uid="{53D6B3DE-DCAA-43BA-89C5-884DF5F941C8}"/>
    <cellStyle name="Calculation 2 2 6 2 4 8 2" xfId="17587" xr:uid="{3F9FC97B-9920-4E99-985F-35D12A45112C}"/>
    <cellStyle name="Calculation 2 2 6 2 4 9" xfId="9700" xr:uid="{2DAF5E86-88FB-4E37-ACE0-5B77ACB2FA09}"/>
    <cellStyle name="Calculation 2 2 6 2 5" xfId="1385" xr:uid="{97ECCD09-A6E9-4347-9055-79086369518B}"/>
    <cellStyle name="Calculation 2 2 6 2 5 2" xfId="10340" xr:uid="{C434E501-DAB1-417A-A09B-0A955C058635}"/>
    <cellStyle name="Calculation 2 2 6 2 6" xfId="2505" xr:uid="{53CD347D-6987-4085-9792-7614F7E1377E}"/>
    <cellStyle name="Calculation 2 2 6 2 6 2" xfId="11460" xr:uid="{07D0E468-5F3A-40C9-A058-931C0575553E}"/>
    <cellStyle name="Calculation 2 2 6 2 7" xfId="3622" xr:uid="{7F86DE9A-E63E-4090-B5C6-44E0AF7A45F3}"/>
    <cellStyle name="Calculation 2 2 6 2 7 2" xfId="12577" xr:uid="{EA1504E3-991D-4C5A-A281-DCA2ADB1EBC3}"/>
    <cellStyle name="Calculation 2 2 6 2 8" xfId="4722" xr:uid="{C9486E39-AEC5-44D2-95E3-CE1A295107CB}"/>
    <cellStyle name="Calculation 2 2 6 2 8 2" xfId="13677" xr:uid="{5A1DA210-3F83-4A8A-B304-0944781519BD}"/>
    <cellStyle name="Calculation 2 2 6 2 9" xfId="5839" xr:uid="{D3518F15-18A8-403D-A271-CB8D19F1A1FA}"/>
    <cellStyle name="Calculation 2 2 6 2 9 2" xfId="14794" xr:uid="{C1F31CA6-37EF-45C6-84DB-F630D9F8E417}"/>
    <cellStyle name="Calculation 2 2 6 3" xfId="278" xr:uid="{B795F3BB-95B5-4874-A3F0-2B4AD2D98111}"/>
    <cellStyle name="Calculation 2 2 6 3 10" xfId="7095" xr:uid="{4593BCDC-426E-4F36-A862-B1EF8D5951CF}"/>
    <cellStyle name="Calculation 2 2 6 3 10 2" xfId="15975" xr:uid="{FEA70AF0-319D-404C-AA59-BB42B009FBDC}"/>
    <cellStyle name="Calculation 2 2 6 3 11" xfId="8232" xr:uid="{66432357-117C-49BC-BF92-3F46E58F6A97}"/>
    <cellStyle name="Calculation 2 2 6 3 11 2" xfId="17085" xr:uid="{4790FB2F-3D09-4942-8776-D3D790C97580}"/>
    <cellStyle name="Calculation 2 2 6 3 12" xfId="9958" xr:uid="{42C540EF-BC52-4F38-92A9-61F864183030}"/>
    <cellStyle name="Calculation 2 2 6 3 2" xfId="478" xr:uid="{1A1E0338-5C27-4373-9981-0D2421905574}"/>
    <cellStyle name="Calculation 2 2 6 3 2 10" xfId="9937" xr:uid="{7A14404F-D535-418B-8765-4647C487B233}"/>
    <cellStyle name="Calculation 2 2 6 3 2 2" xfId="1029" xr:uid="{304274E3-6B95-4155-BE05-DB55E1B0232F}"/>
    <cellStyle name="Calculation 2 2 6 3 2 2 2" xfId="2183" xr:uid="{5E4F7788-D4EA-4E2C-B46D-85B78119ADA0}"/>
    <cellStyle name="Calculation 2 2 6 3 2 2 2 2" xfId="11138" xr:uid="{FA7ACDA0-AB96-4971-86BA-E481953EC7FC}"/>
    <cellStyle name="Calculation 2 2 6 3 2 2 3" xfId="3311" xr:uid="{0DDAF835-9823-413F-8586-A0D1854A498C}"/>
    <cellStyle name="Calculation 2 2 6 3 2 2 3 2" xfId="12266" xr:uid="{23A51883-520D-47CB-92DF-A5A473032A1C}"/>
    <cellStyle name="Calculation 2 2 6 3 2 2 4" xfId="4428" xr:uid="{4E776DB2-D8A7-4A56-8F15-EF0483E7B739}"/>
    <cellStyle name="Calculation 2 2 6 3 2 2 4 2" xfId="13383" xr:uid="{9E0AB0B5-3999-4F29-9A7D-E82EA1BC2218}"/>
    <cellStyle name="Calculation 2 2 6 3 2 2 5" xfId="5528" xr:uid="{9E4C35F8-D639-4734-96C8-A135EB00A2A5}"/>
    <cellStyle name="Calculation 2 2 6 3 2 2 5 2" xfId="14483" xr:uid="{3EC7DC12-01D3-4551-85B3-F658178BD8EE}"/>
    <cellStyle name="Calculation 2 2 6 3 2 2 6" xfId="6645" xr:uid="{F005BED5-0FCF-4E13-8315-C44FBFBFD73B}"/>
    <cellStyle name="Calculation 2 2 6 3 2 2 6 2" xfId="15600" xr:uid="{3E8FEF29-3EC6-4E12-ABC7-A41076872597}"/>
    <cellStyle name="Calculation 2 2 6 3 2 2 7" xfId="7846" xr:uid="{DBD9A8FF-81FC-4EDF-9E52-8E8F8B28AA33}"/>
    <cellStyle name="Calculation 2 2 6 3 2 2 7 2" xfId="16726" xr:uid="{D3734265-405A-4E96-8D31-F91988792F18}"/>
    <cellStyle name="Calculation 2 2 6 3 2 2 8" xfId="8983" xr:uid="{D068A951-29B3-48FB-A8A4-63E4EE749C00}"/>
    <cellStyle name="Calculation 2 2 6 3 2 2 8 2" xfId="17836" xr:uid="{BF099815-143A-4D4D-B5F4-9E1B6C0D5949}"/>
    <cellStyle name="Calculation 2 2 6 3 2 2 9" xfId="9363" xr:uid="{4E5F1B5B-C5E8-4A0F-9A52-35848767DDBB}"/>
    <cellStyle name="Calculation 2 2 6 3 2 3" xfId="1636" xr:uid="{40681296-3DCE-4C40-940C-76D81CFD23C0}"/>
    <cellStyle name="Calculation 2 2 6 3 2 3 2" xfId="10591" xr:uid="{627CC500-5AB6-469B-8EEB-B1F58CDB02F0}"/>
    <cellStyle name="Calculation 2 2 6 3 2 4" xfId="2760" xr:uid="{74AEC1BF-DE82-4689-B1EF-506DFDB794AD}"/>
    <cellStyle name="Calculation 2 2 6 3 2 4 2" xfId="11715" xr:uid="{72AE2D5F-9EB5-4CD8-A404-FD5AE7A87DED}"/>
    <cellStyle name="Calculation 2 2 6 3 2 5" xfId="3877" xr:uid="{DCDD50FC-9FE0-4180-B86A-BA33C20881EC}"/>
    <cellStyle name="Calculation 2 2 6 3 2 5 2" xfId="12832" xr:uid="{60145418-EC5C-497C-BC5E-ED31F8D7127E}"/>
    <cellStyle name="Calculation 2 2 6 3 2 6" xfId="4977" xr:uid="{5C80F45E-BDF1-46D9-9B2C-CD60AA385058}"/>
    <cellStyle name="Calculation 2 2 6 3 2 6 2" xfId="13932" xr:uid="{F2708A6D-E2F8-4032-9316-66D177028791}"/>
    <cellStyle name="Calculation 2 2 6 3 2 7" xfId="6094" xr:uid="{6B57099C-96D3-43B1-B6E2-4F3B001D2651}"/>
    <cellStyle name="Calculation 2 2 6 3 2 7 2" xfId="15049" xr:uid="{4115FC01-FBB0-4FB7-8F45-AC3BAD1E1FF1}"/>
    <cellStyle name="Calculation 2 2 6 3 2 8" xfId="7295" xr:uid="{C5249B5B-F1FA-496D-9F83-C79FE65D1781}"/>
    <cellStyle name="Calculation 2 2 6 3 2 8 2" xfId="16175" xr:uid="{DF7A2DE2-DD2C-47AE-8A42-708417909B2C}"/>
    <cellStyle name="Calculation 2 2 6 3 2 9" xfId="8432" xr:uid="{2B57D0D9-C6F2-401E-B9A1-61786C2D2A33}"/>
    <cellStyle name="Calculation 2 2 6 3 2 9 2" xfId="17285" xr:uid="{1EE294AB-6054-4664-953E-7D136A566313}"/>
    <cellStyle name="Calculation 2 2 6 3 3" xfId="641" xr:uid="{F3529912-E3B4-452C-9540-865D68FD2B16}"/>
    <cellStyle name="Calculation 2 2 6 3 3 10" xfId="9579" xr:uid="{E9427EE7-EC18-4FC0-A8AD-2909FF285150}"/>
    <cellStyle name="Calculation 2 2 6 3 3 2" xfId="1192" xr:uid="{343C3EFE-991F-4629-9D5E-32287AE987E9}"/>
    <cellStyle name="Calculation 2 2 6 3 3 2 2" xfId="2351" xr:uid="{33CBC711-C4C3-49E9-AE54-36EB434E1FBA}"/>
    <cellStyle name="Calculation 2 2 6 3 3 2 2 2" xfId="11306" xr:uid="{21F4801E-E6A7-4D73-8C8A-E9B38C95B316}"/>
    <cellStyle name="Calculation 2 2 6 3 3 2 3" xfId="3474" xr:uid="{3542018E-1F6E-4878-B359-79116BF1F9FE}"/>
    <cellStyle name="Calculation 2 2 6 3 3 2 3 2" xfId="12429" xr:uid="{7EF3CC40-0FF6-4131-B804-51379652B6F7}"/>
    <cellStyle name="Calculation 2 2 6 3 3 2 4" xfId="4591" xr:uid="{EEF66D7D-BCD3-4AB1-BD97-D4ECA69A7FEF}"/>
    <cellStyle name="Calculation 2 2 6 3 3 2 4 2" xfId="13546" xr:uid="{750BDA26-5244-4194-AB00-E2C01CB6DE78}"/>
    <cellStyle name="Calculation 2 2 6 3 3 2 5" xfId="5691" xr:uid="{ADFA9F5C-2BB4-4048-881D-D2B0C7F23D8F}"/>
    <cellStyle name="Calculation 2 2 6 3 3 2 5 2" xfId="14646" xr:uid="{BC8AD47F-2230-4933-A584-9E445F600DBE}"/>
    <cellStyle name="Calculation 2 2 6 3 3 2 6" xfId="6808" xr:uid="{EE3F13B1-0528-40C3-B949-2AA61744D2F8}"/>
    <cellStyle name="Calculation 2 2 6 3 3 2 6 2" xfId="15763" xr:uid="{07E65F2F-7D17-44E4-A6A6-3E41BF06E7F7}"/>
    <cellStyle name="Calculation 2 2 6 3 3 2 7" xfId="8009" xr:uid="{520AD712-3721-4195-90D6-0D175E9DF8AD}"/>
    <cellStyle name="Calculation 2 2 6 3 3 2 7 2" xfId="16889" xr:uid="{E7770326-9687-4322-8E53-CEAD98724150}"/>
    <cellStyle name="Calculation 2 2 6 3 3 2 8" xfId="9146" xr:uid="{C1E6C6B2-2DFC-4BD0-81F6-5DD37E6EBCF5}"/>
    <cellStyle name="Calculation 2 2 6 3 3 2 8 2" xfId="17999" xr:uid="{A11BC05B-EA88-411E-8EF9-081003C071F3}"/>
    <cellStyle name="Calculation 2 2 6 3 3 2 9" xfId="9389" xr:uid="{97B8E3C1-F7E0-424E-8468-F7D87EA11AE6}"/>
    <cellStyle name="Calculation 2 2 6 3 3 3" xfId="1799" xr:uid="{8D6121E6-1789-4FB1-89CC-FE6116247784}"/>
    <cellStyle name="Calculation 2 2 6 3 3 3 2" xfId="10754" xr:uid="{9A0E0EAB-81B0-4B30-A0D9-22743E118A64}"/>
    <cellStyle name="Calculation 2 2 6 3 3 4" xfId="2923" xr:uid="{2D4A9058-F2EA-4E8F-BFFA-B0E9EDF64D55}"/>
    <cellStyle name="Calculation 2 2 6 3 3 4 2" xfId="11878" xr:uid="{8D07EB13-A25F-4CF0-9BC8-2FCAA817CF20}"/>
    <cellStyle name="Calculation 2 2 6 3 3 5" xfId="4040" xr:uid="{61E873E8-C8C5-43FF-833B-91C03FD0C76C}"/>
    <cellStyle name="Calculation 2 2 6 3 3 5 2" xfId="12995" xr:uid="{8FC23349-C0A1-4C5F-A292-5ED4E5990AA9}"/>
    <cellStyle name="Calculation 2 2 6 3 3 6" xfId="5140" xr:uid="{88D97243-553B-4B64-B968-FE05D4E4A746}"/>
    <cellStyle name="Calculation 2 2 6 3 3 6 2" xfId="14095" xr:uid="{C535CDB0-6416-4743-B867-16EA111D25BE}"/>
    <cellStyle name="Calculation 2 2 6 3 3 7" xfId="6257" xr:uid="{69C3B74D-E7C8-4707-95FA-7A2691F7036D}"/>
    <cellStyle name="Calculation 2 2 6 3 3 7 2" xfId="15212" xr:uid="{D4658C46-BBFF-4F0C-BEEC-D38456873EAF}"/>
    <cellStyle name="Calculation 2 2 6 3 3 8" xfId="7458" xr:uid="{C7CD4934-D899-4C48-B9E1-BED169CA1837}"/>
    <cellStyle name="Calculation 2 2 6 3 3 8 2" xfId="16338" xr:uid="{AA1D2683-8CEF-4787-BE18-69063A00FC46}"/>
    <cellStyle name="Calculation 2 2 6 3 3 9" xfId="8595" xr:uid="{F74F0393-D04E-4E14-9E80-C89061C96F52}"/>
    <cellStyle name="Calculation 2 2 6 3 3 9 2" xfId="17448" xr:uid="{9B121D03-AA0C-4043-BF88-9650D57D7DF9}"/>
    <cellStyle name="Calculation 2 2 6 3 4" xfId="833" xr:uid="{C8B231DF-9D85-4B12-BBB5-8258D440A6B3}"/>
    <cellStyle name="Calculation 2 2 6 3 4 2" xfId="1987" xr:uid="{4C4C75A9-F3ED-40A4-9712-840F33B9CC9A}"/>
    <cellStyle name="Calculation 2 2 6 3 4 2 2" xfId="10942" xr:uid="{CF1EDCEF-9B33-4E2E-AF22-CE4DC1139756}"/>
    <cellStyle name="Calculation 2 2 6 3 4 3" xfId="3115" xr:uid="{57C91C81-AA5C-4786-9507-0D7B9650E815}"/>
    <cellStyle name="Calculation 2 2 6 3 4 3 2" xfId="12070" xr:uid="{C6BE5AF7-76E7-46C7-8FCC-029974BCC0E0}"/>
    <cellStyle name="Calculation 2 2 6 3 4 4" xfId="4232" xr:uid="{66227A70-1E5E-4C8B-82E4-43164D4CDD0A}"/>
    <cellStyle name="Calculation 2 2 6 3 4 4 2" xfId="13187" xr:uid="{61A36E92-AFDD-42EB-9A7D-DDC8D9917459}"/>
    <cellStyle name="Calculation 2 2 6 3 4 5" xfId="5332" xr:uid="{EFB6CC33-4149-4AC4-BE4D-654A568A080F}"/>
    <cellStyle name="Calculation 2 2 6 3 4 5 2" xfId="14287" xr:uid="{20D098EB-8D4F-452B-A9F2-498037C5A5AA}"/>
    <cellStyle name="Calculation 2 2 6 3 4 6" xfId="6449" xr:uid="{1E3DC743-4705-4BDA-A172-EF0FE7B4D8A0}"/>
    <cellStyle name="Calculation 2 2 6 3 4 6 2" xfId="15404" xr:uid="{90D31C43-8246-4BD9-A368-A550AEF6112B}"/>
    <cellStyle name="Calculation 2 2 6 3 4 7" xfId="7650" xr:uid="{DD5A839D-0810-4283-A64B-421109E25960}"/>
    <cellStyle name="Calculation 2 2 6 3 4 7 2" xfId="16530" xr:uid="{C0DA140B-14E2-4FD1-A69B-40EF02E95A8A}"/>
    <cellStyle name="Calculation 2 2 6 3 4 8" xfId="8787" xr:uid="{06C3BCF9-BAD9-4C08-B618-2C724BB87FA3}"/>
    <cellStyle name="Calculation 2 2 6 3 4 8 2" xfId="17640" xr:uid="{AD05566E-3014-4A0F-924A-668D491FC4BE}"/>
    <cellStyle name="Calculation 2 2 6 3 4 9" xfId="10058" xr:uid="{4730F6C6-8240-4FAA-8878-E33D17DC70A5}"/>
    <cellStyle name="Calculation 2 2 6 3 5" xfId="1440" xr:uid="{98CDB644-B342-45D9-8AB6-E20785CFA467}"/>
    <cellStyle name="Calculation 2 2 6 3 5 2" xfId="10395" xr:uid="{A60E7B78-0705-4935-9F36-C6890248B26A}"/>
    <cellStyle name="Calculation 2 2 6 3 6" xfId="2560" xr:uid="{0FA66CE6-2CBE-4304-8EBE-51C5CF8D7B43}"/>
    <cellStyle name="Calculation 2 2 6 3 6 2" xfId="11515" xr:uid="{47BC9307-6280-4482-9930-A57D5F379A35}"/>
    <cellStyle name="Calculation 2 2 6 3 7" xfId="3677" xr:uid="{09A13247-1200-4F92-A897-1191046D8E2C}"/>
    <cellStyle name="Calculation 2 2 6 3 7 2" xfId="12632" xr:uid="{A0572749-9D82-47F9-979E-C7329CF2C097}"/>
    <cellStyle name="Calculation 2 2 6 3 8" xfId="4777" xr:uid="{183348D7-62C3-4408-B17D-AEE0B5A4DFF3}"/>
    <cellStyle name="Calculation 2 2 6 3 8 2" xfId="13732" xr:uid="{BE3AC4FE-8A1C-47C4-BA52-96CEF621F8A0}"/>
    <cellStyle name="Calculation 2 2 6 3 9" xfId="5894" xr:uid="{C94FDDC4-7B09-4974-8645-B580B3AFBB40}"/>
    <cellStyle name="Calculation 2 2 6 3 9 2" xfId="14849" xr:uid="{3AE509CB-E120-4379-B0FC-977F6E9D6957}"/>
    <cellStyle name="Calculation 2 2 6 4" xfId="158" xr:uid="{397292E9-9D33-4B6B-9F45-1B72170F9A22}"/>
    <cellStyle name="Calculation 2 2 6 4 10" xfId="9943" xr:uid="{BE445228-6D3D-49C4-9C17-21319887490E}"/>
    <cellStyle name="Calculation 2 2 6 4 2" xfId="733" xr:uid="{232A3F72-C6D1-40C7-AB3A-32F5ECAD928A}"/>
    <cellStyle name="Calculation 2 2 6 4 2 2" xfId="1887" xr:uid="{4B836776-2899-4800-9431-23ABA57DCEBD}"/>
    <cellStyle name="Calculation 2 2 6 4 2 2 2" xfId="10842" xr:uid="{FC56B212-9745-4C6F-9A8C-D4F3D57293C2}"/>
    <cellStyle name="Calculation 2 2 6 4 2 3" xfId="3015" xr:uid="{D7E293EF-18AC-451A-A0A2-004864AC8135}"/>
    <cellStyle name="Calculation 2 2 6 4 2 3 2" xfId="11970" xr:uid="{33764811-4C92-42A7-8FF8-2148915CE8AB}"/>
    <cellStyle name="Calculation 2 2 6 4 2 4" xfId="4132" xr:uid="{D994D147-6974-4DF1-96BA-BCA23A1C6A6A}"/>
    <cellStyle name="Calculation 2 2 6 4 2 4 2" xfId="13087" xr:uid="{1C749CB9-3EED-4AAF-8EFC-0A0EE257DF5A}"/>
    <cellStyle name="Calculation 2 2 6 4 2 5" xfId="5232" xr:uid="{1D1C2285-6AD5-49F5-B442-AC3392F39E3F}"/>
    <cellStyle name="Calculation 2 2 6 4 2 5 2" xfId="14187" xr:uid="{EA6A9073-4446-4D34-A870-C4C74B8B1FD7}"/>
    <cellStyle name="Calculation 2 2 6 4 2 6" xfId="6349" xr:uid="{0A1B3114-EB2E-4B35-901B-72A25EF4C03F}"/>
    <cellStyle name="Calculation 2 2 6 4 2 6 2" xfId="15304" xr:uid="{200A9B05-F97E-48F9-8028-F2A37671884E}"/>
    <cellStyle name="Calculation 2 2 6 4 2 7" xfId="7550" xr:uid="{A6CB821C-5F8C-4E98-9587-5FD4BAD7EED6}"/>
    <cellStyle name="Calculation 2 2 6 4 2 7 2" xfId="16430" xr:uid="{AA5D4F05-D960-47A6-B1A7-F15A5BB411B1}"/>
    <cellStyle name="Calculation 2 2 6 4 2 8" xfId="8687" xr:uid="{F0C83AB9-3FD9-4F27-B047-EC68EED82D57}"/>
    <cellStyle name="Calculation 2 2 6 4 2 8 2" xfId="17540" xr:uid="{66A63E91-D22A-4153-8B0F-4E2767CE273C}"/>
    <cellStyle name="Calculation 2 2 6 4 2 9" xfId="9438" xr:uid="{E9A2A96D-5B2F-487C-B35C-B076842DF7EA}"/>
    <cellStyle name="Calculation 2 2 6 4 3" xfId="1333" xr:uid="{028AED5F-956E-4F70-8776-7B0C6B6F0BB4}"/>
    <cellStyle name="Calculation 2 2 6 4 3 2" xfId="10288" xr:uid="{5902CED3-8159-4AAC-BDE4-0827B96167D0}"/>
    <cellStyle name="Calculation 2 2 6 4 4" xfId="2450" xr:uid="{69575FB4-29AC-43DA-B233-27081C5005BD}"/>
    <cellStyle name="Calculation 2 2 6 4 4 2" xfId="11405" xr:uid="{D067078E-3D66-426D-930F-010EC8B4A3DD}"/>
    <cellStyle name="Calculation 2 2 6 4 5" xfId="3567" xr:uid="{ED55224D-B965-410A-9700-4ADDD7BF121B}"/>
    <cellStyle name="Calculation 2 2 6 4 5 2" xfId="12522" xr:uid="{3E7F96EE-828D-4F3F-8BD9-AFE3FD8B1CD3}"/>
    <cellStyle name="Calculation 2 2 6 4 6" xfId="4673" xr:uid="{92A56ACA-BF66-4E40-B957-CAC52891DB04}"/>
    <cellStyle name="Calculation 2 2 6 4 6 2" xfId="13628" xr:uid="{E6E6418E-5895-473B-9FDD-4E59D1419081}"/>
    <cellStyle name="Calculation 2 2 6 4 7" xfId="5790" xr:uid="{EE27CB46-1638-4D23-AD9A-2D4267439B09}"/>
    <cellStyle name="Calculation 2 2 6 4 7 2" xfId="14745" xr:uid="{EA571C15-F842-4082-91ED-7CEAFC846701}"/>
    <cellStyle name="Calculation 2 2 6 4 8" xfId="6980" xr:uid="{DFC0044B-36D8-401D-826A-A957A4B26538}"/>
    <cellStyle name="Calculation 2 2 6 4 8 2" xfId="15868" xr:uid="{6B1507FB-3AE4-41D0-A07C-26A291690478}"/>
    <cellStyle name="Calculation 2 2 6 4 9" xfId="8114" xr:uid="{50321E35-E57A-4A78-AEE8-A3FED1164EEA}"/>
    <cellStyle name="Calculation 2 2 6 4 9 2" xfId="16981" xr:uid="{FF857A56-0C07-4D38-9304-3B414326E423}"/>
    <cellStyle name="Calculation 2 2 6 5" xfId="188" xr:uid="{85A46BBA-E06C-4DE1-B24A-DEB2E05F5A95}"/>
    <cellStyle name="Calculation 2 2 6 5 10" xfId="9247" xr:uid="{018F9654-18BC-40D9-A23F-B520791CAD77}"/>
    <cellStyle name="Calculation 2 2 6 5 2" xfId="746" xr:uid="{CDE5351D-CE38-4B27-8AD6-3361854A2D02}"/>
    <cellStyle name="Calculation 2 2 6 5 2 2" xfId="1900" xr:uid="{B0420FD2-4AD5-4486-8CC2-DD6EE7DFA641}"/>
    <cellStyle name="Calculation 2 2 6 5 2 2 2" xfId="10855" xr:uid="{0030DBD2-783E-4DAE-A74E-C5884C5C3383}"/>
    <cellStyle name="Calculation 2 2 6 5 2 3" xfId="3028" xr:uid="{9143CBF5-36A0-4363-98DF-9A54E412B49E}"/>
    <cellStyle name="Calculation 2 2 6 5 2 3 2" xfId="11983" xr:uid="{9AB303F6-B354-41F1-A153-1CF005B599C5}"/>
    <cellStyle name="Calculation 2 2 6 5 2 4" xfId="4145" xr:uid="{F440F0EC-68F5-4496-923D-8DC841885263}"/>
    <cellStyle name="Calculation 2 2 6 5 2 4 2" xfId="13100" xr:uid="{553C06CD-5D2F-47DC-BD45-9362762ADB79}"/>
    <cellStyle name="Calculation 2 2 6 5 2 5" xfId="5245" xr:uid="{9F6772C0-80FE-4958-A053-E5A7D9FEEBC8}"/>
    <cellStyle name="Calculation 2 2 6 5 2 5 2" xfId="14200" xr:uid="{F69A2E8B-23EF-48F4-818F-F585C37067B7}"/>
    <cellStyle name="Calculation 2 2 6 5 2 6" xfId="6362" xr:uid="{7540EF06-8612-4B1B-95DA-14A8CBAAD502}"/>
    <cellStyle name="Calculation 2 2 6 5 2 6 2" xfId="15317" xr:uid="{A485FB55-A5E5-4976-A8CC-8738647BA4ED}"/>
    <cellStyle name="Calculation 2 2 6 5 2 7" xfId="7563" xr:uid="{3D9D71B4-EC56-4A83-85AE-6F583FAC474D}"/>
    <cellStyle name="Calculation 2 2 6 5 2 7 2" xfId="16443" xr:uid="{394A34FC-4537-4972-963B-9F3406EAD4F7}"/>
    <cellStyle name="Calculation 2 2 6 5 2 8" xfId="8700" xr:uid="{4B3BEED2-E02C-4D6A-8619-E898D955680D}"/>
    <cellStyle name="Calculation 2 2 6 5 2 8 2" xfId="17553" xr:uid="{5AF3AC36-C896-404D-A1F7-922B6BD06F67}"/>
    <cellStyle name="Calculation 2 2 6 5 2 9" xfId="9669" xr:uid="{86F7248F-5614-42E1-AE25-76C4DB5BE572}"/>
    <cellStyle name="Calculation 2 2 6 5 3" xfId="1350" xr:uid="{48C3DFB8-BFE8-4FC6-B25B-7D0E79E127FD}"/>
    <cellStyle name="Calculation 2 2 6 5 3 2" xfId="10305" xr:uid="{F8585FE4-AA23-4F4F-9B86-623FC538AD0A}"/>
    <cellStyle name="Calculation 2 2 6 5 4" xfId="2470" xr:uid="{94A61724-79B5-43C7-8A46-522AB64BB557}"/>
    <cellStyle name="Calculation 2 2 6 5 4 2" xfId="11425" xr:uid="{609086CB-38E0-41B4-8607-C29F6B894A5E}"/>
    <cellStyle name="Calculation 2 2 6 5 5" xfId="3587" xr:uid="{3ABAB8ED-F276-4DA7-AC5A-D3325146773A}"/>
    <cellStyle name="Calculation 2 2 6 5 5 2" xfId="12542" xr:uid="{A71B1600-5469-4561-9AE8-04D17415015D}"/>
    <cellStyle name="Calculation 2 2 6 5 6" xfId="4687" xr:uid="{9F2FF747-EC70-44D5-894A-6F047E0EE4F1}"/>
    <cellStyle name="Calculation 2 2 6 5 6 2" xfId="13642" xr:uid="{8EC9C599-01BA-447B-9296-F832242972E3}"/>
    <cellStyle name="Calculation 2 2 6 5 7" xfId="5804" xr:uid="{44954E6D-D299-4C06-B2D3-0C96FC23B671}"/>
    <cellStyle name="Calculation 2 2 6 5 7 2" xfId="14759" xr:uid="{2903303D-5B9F-4CD9-9EA6-C7FD6E4D2025}"/>
    <cellStyle name="Calculation 2 2 6 5 8" xfId="7005" xr:uid="{06E93009-CF53-4313-BBD4-4EAB6E939FF9}"/>
    <cellStyle name="Calculation 2 2 6 5 8 2" xfId="15885" xr:uid="{1A3EA7A7-C5D6-4CE0-94D2-BD61F0BEB010}"/>
    <cellStyle name="Calculation 2 2 6 5 9" xfId="8142" xr:uid="{2C240D08-4ABC-474C-8891-4ED2FD601C59}"/>
    <cellStyle name="Calculation 2 2 6 5 9 2" xfId="16995" xr:uid="{224EF51D-F999-44F1-BD48-0B52C500243E}"/>
    <cellStyle name="Calculation 2 2 6 6" xfId="694" xr:uid="{7D7CA774-3FD3-4BB7-860B-887FAE2B6E81}"/>
    <cellStyle name="Calculation 2 2 6 6 2" xfId="1850" xr:uid="{BF908964-B614-4E4F-A87D-98F1F76273FA}"/>
    <cellStyle name="Calculation 2 2 6 6 2 2" xfId="10805" xr:uid="{3B37E639-10FB-4376-B4B3-514D6F53D1B6}"/>
    <cellStyle name="Calculation 2 2 6 6 3" xfId="2976" xr:uid="{78387869-18B3-40F0-86CB-A72423969927}"/>
    <cellStyle name="Calculation 2 2 6 6 3 2" xfId="11931" xr:uid="{750CF31D-AAED-4956-9F98-CC1CA042BB43}"/>
    <cellStyle name="Calculation 2 2 6 6 4" xfId="4093" xr:uid="{6E3879C9-11FE-41F8-8A94-BCF3B996669B}"/>
    <cellStyle name="Calculation 2 2 6 6 4 2" xfId="13048" xr:uid="{856026E6-5AC6-4A04-A7F9-0E05C1EF7CA7}"/>
    <cellStyle name="Calculation 2 2 6 6 5" xfId="5193" xr:uid="{20288F1A-B39A-44C5-9B82-0B6D7A8A6D85}"/>
    <cellStyle name="Calculation 2 2 6 6 5 2" xfId="14148" xr:uid="{D9EAECBA-F427-4BF5-881D-BBAD41E4247E}"/>
    <cellStyle name="Calculation 2 2 6 6 6" xfId="6310" xr:uid="{470F09F4-BFA6-46E8-8A93-193A4D14071A}"/>
    <cellStyle name="Calculation 2 2 6 6 6 2" xfId="15265" xr:uid="{82A57FDF-267A-4957-920A-11A8158CCC66}"/>
    <cellStyle name="Calculation 2 2 6 6 7" xfId="7511" xr:uid="{07E1E819-1EA1-4CE3-9C75-46A868ADCD8A}"/>
    <cellStyle name="Calculation 2 2 6 6 7 2" xfId="16391" xr:uid="{AA391E16-3A05-4B26-B6AF-ACAB13AA7ABF}"/>
    <cellStyle name="Calculation 2 2 6 6 8" xfId="8648" xr:uid="{F3436ED8-D7F1-45BB-B92E-503ADFEF5FDA}"/>
    <cellStyle name="Calculation 2 2 6 6 8 2" xfId="17501" xr:uid="{E89314DB-21F9-44E8-B434-34B38CAA2833}"/>
    <cellStyle name="Calculation 2 2 6 6 9" xfId="9994" xr:uid="{2307C571-D1B6-498A-8DB4-C148D7AF4446}"/>
    <cellStyle name="Calculation 2 2 6 7" xfId="1294" xr:uid="{F5211F12-CA77-4FEA-83AF-8946D8DBD847}"/>
    <cellStyle name="Calculation 2 2 6 7 2" xfId="10249" xr:uid="{2ED8BF32-7863-42FD-B906-30B2E994D09E}"/>
    <cellStyle name="Calculation 2 2 6 8" xfId="2410" xr:uid="{B564C8D7-E2D6-486E-B3D2-A91661EB3173}"/>
    <cellStyle name="Calculation 2 2 6 8 2" xfId="11365" xr:uid="{E4131021-C18F-411B-BE5B-CC3FC29F7502}"/>
    <cellStyle name="Calculation 2 2 6 9" xfId="3528" xr:uid="{498B0252-2B4D-4F8F-AA89-5B645255A79E}"/>
    <cellStyle name="Calculation 2 2 6 9 2" xfId="12483" xr:uid="{B834C86A-B5AB-4DFB-996A-5EBB6E38848F}"/>
    <cellStyle name="Calculation 2 2 7" xfId="205" xr:uid="{C2060F48-4E26-4802-AF55-BDD83CF4795E}"/>
    <cellStyle name="Calculation 2 2 7 10" xfId="7022" xr:uid="{8D48FF1B-985A-4081-BED7-BF519626ED7F}"/>
    <cellStyle name="Calculation 2 2 7 10 2" xfId="15902" xr:uid="{07D1A5AE-864F-4C3A-B46F-168E4F5A9AC8}"/>
    <cellStyle name="Calculation 2 2 7 11" xfId="8159" xr:uid="{23BD3DFD-E502-4A80-B007-F3BC1761202B}"/>
    <cellStyle name="Calculation 2 2 7 11 2" xfId="17012" xr:uid="{80A9B100-6278-48AF-911B-D90AE709B45E}"/>
    <cellStyle name="Calculation 2 2 7 12" xfId="9353" xr:uid="{DFABF71F-E35A-4ED4-A572-A1E6B2D13331}"/>
    <cellStyle name="Calculation 2 2 7 2" xfId="410" xr:uid="{2BB27F03-171C-48E5-9DE0-64F69AB0EF12}"/>
    <cellStyle name="Calculation 2 2 7 2 10" xfId="9242" xr:uid="{77FD7E84-41DB-450F-8B8D-E870567C5561}"/>
    <cellStyle name="Calculation 2 2 7 2 2" xfId="961" xr:uid="{B1105575-F837-4DDC-A7C6-1FD2DC40021C}"/>
    <cellStyle name="Calculation 2 2 7 2 2 2" xfId="2115" xr:uid="{F1DFE681-FDB8-477A-95EB-4FF83BB169C1}"/>
    <cellStyle name="Calculation 2 2 7 2 2 2 2" xfId="11070" xr:uid="{38875904-E6A5-4A6E-8C3D-05E2CC62C0D6}"/>
    <cellStyle name="Calculation 2 2 7 2 2 3" xfId="3243" xr:uid="{9FBA8CB4-4220-4D1B-8056-19F6BE4E85FA}"/>
    <cellStyle name="Calculation 2 2 7 2 2 3 2" xfId="12198" xr:uid="{825782CE-08FC-4A9E-BA5E-49906A4BF90B}"/>
    <cellStyle name="Calculation 2 2 7 2 2 4" xfId="4360" xr:uid="{A934CF5A-FE3A-4D66-B3F7-57614C0525A3}"/>
    <cellStyle name="Calculation 2 2 7 2 2 4 2" xfId="13315" xr:uid="{AABB3F56-5B79-481B-AAAF-7DCDB843DF7D}"/>
    <cellStyle name="Calculation 2 2 7 2 2 5" xfId="5460" xr:uid="{A8319A1F-8AFF-4BDB-BCB7-E7F13DB13BA6}"/>
    <cellStyle name="Calculation 2 2 7 2 2 5 2" xfId="14415" xr:uid="{FA877531-2608-4B2C-87F2-398B7E62E80B}"/>
    <cellStyle name="Calculation 2 2 7 2 2 6" xfId="6577" xr:uid="{354C671C-DD9A-446B-9754-29E67CAD6D56}"/>
    <cellStyle name="Calculation 2 2 7 2 2 6 2" xfId="15532" xr:uid="{DF0D30C7-A584-4578-AC28-E07DB73C6563}"/>
    <cellStyle name="Calculation 2 2 7 2 2 7" xfId="7778" xr:uid="{D5309987-8313-4F17-938A-EA1D1AC22EE3}"/>
    <cellStyle name="Calculation 2 2 7 2 2 7 2" xfId="16658" xr:uid="{1AB98CC0-05CA-4A8F-B9FC-3BA981535016}"/>
    <cellStyle name="Calculation 2 2 7 2 2 8" xfId="8915" xr:uid="{27A91987-56AD-4C02-9347-CA12BDA225A3}"/>
    <cellStyle name="Calculation 2 2 7 2 2 8 2" xfId="17768" xr:uid="{68132A18-A7F8-4AEE-BE20-5A60D8789E57}"/>
    <cellStyle name="Calculation 2 2 7 2 2 9" xfId="9578" xr:uid="{DA6A754F-C630-4959-94FE-9D4D3CB3B106}"/>
    <cellStyle name="Calculation 2 2 7 2 3" xfId="1568" xr:uid="{1F0AF4B4-31C3-4EDD-B769-A2535DAF4EE9}"/>
    <cellStyle name="Calculation 2 2 7 2 3 2" xfId="10523" xr:uid="{D784A389-8A85-4CEA-BEF6-78E1E7DB4D59}"/>
    <cellStyle name="Calculation 2 2 7 2 4" xfId="2692" xr:uid="{78545500-74FC-4C5C-86ED-B01B38779845}"/>
    <cellStyle name="Calculation 2 2 7 2 4 2" xfId="11647" xr:uid="{07B46515-17CE-4892-9F7D-E5B4A8A2E814}"/>
    <cellStyle name="Calculation 2 2 7 2 5" xfId="3809" xr:uid="{A3EBE229-E1E2-4431-B2D1-5234C49B1A56}"/>
    <cellStyle name="Calculation 2 2 7 2 5 2" xfId="12764" xr:uid="{4F26A9D1-813E-4664-980E-276A4F9063E2}"/>
    <cellStyle name="Calculation 2 2 7 2 6" xfId="4909" xr:uid="{F82B3C59-212B-4605-9629-69F59B6089EF}"/>
    <cellStyle name="Calculation 2 2 7 2 6 2" xfId="13864" xr:uid="{B6641B3F-A30D-40C1-BAF8-5B91EDEEFB35}"/>
    <cellStyle name="Calculation 2 2 7 2 7" xfId="6026" xr:uid="{E30C40DB-2356-4A57-B7BF-9764C9714E8A}"/>
    <cellStyle name="Calculation 2 2 7 2 7 2" xfId="14981" xr:uid="{F8598387-AEB3-47D8-82F8-9715F2DC1CA5}"/>
    <cellStyle name="Calculation 2 2 7 2 8" xfId="7227" xr:uid="{FA8D3A7B-B3C1-41A9-B430-8A7847087D25}"/>
    <cellStyle name="Calculation 2 2 7 2 8 2" xfId="16107" xr:uid="{310DB562-7A1F-428B-BAD5-F635323C4382}"/>
    <cellStyle name="Calculation 2 2 7 2 9" xfId="8364" xr:uid="{296EF094-FAC1-4FE6-8344-AEC06400AF36}"/>
    <cellStyle name="Calculation 2 2 7 2 9 2" xfId="17217" xr:uid="{4D3AFE7B-D27B-4124-AC6A-1B8395520438}"/>
    <cellStyle name="Calculation 2 2 7 3" xfId="573" xr:uid="{FCF4B8FA-87C7-475B-A765-087BC46EC3CF}"/>
    <cellStyle name="Calculation 2 2 7 3 10" xfId="9267" xr:uid="{DA30792A-2EF0-455F-B5FF-924725267295}"/>
    <cellStyle name="Calculation 2 2 7 3 2" xfId="1124" xr:uid="{0A6B8713-83A0-4672-BE30-B7C1DAD3AE60}"/>
    <cellStyle name="Calculation 2 2 7 3 2 2" xfId="2278" xr:uid="{6517EFA5-FD63-4BCD-A183-C9C1E91E6BFD}"/>
    <cellStyle name="Calculation 2 2 7 3 2 2 2" xfId="11233" xr:uid="{BF929314-0D5E-4E79-ACC2-528A66A387CA}"/>
    <cellStyle name="Calculation 2 2 7 3 2 3" xfId="3406" xr:uid="{12E5D3EC-5C62-46E9-B192-632564661D82}"/>
    <cellStyle name="Calculation 2 2 7 3 2 3 2" xfId="12361" xr:uid="{9918AF11-97AC-4367-BD86-81A6F845DA96}"/>
    <cellStyle name="Calculation 2 2 7 3 2 4" xfId="4523" xr:uid="{5B406236-AEE4-45D6-B54F-A612BCF36B34}"/>
    <cellStyle name="Calculation 2 2 7 3 2 4 2" xfId="13478" xr:uid="{C857E7F7-4B83-4CDE-B4A7-E08E867A7C2E}"/>
    <cellStyle name="Calculation 2 2 7 3 2 5" xfId="5623" xr:uid="{418E9613-AC5A-4AD3-93F8-FA28BD465E25}"/>
    <cellStyle name="Calculation 2 2 7 3 2 5 2" xfId="14578" xr:uid="{E47BF920-3EE6-4336-923F-A396C4CCD397}"/>
    <cellStyle name="Calculation 2 2 7 3 2 6" xfId="6740" xr:uid="{E9C7E932-0750-4C9B-8F9B-0A191F0B6442}"/>
    <cellStyle name="Calculation 2 2 7 3 2 6 2" xfId="15695" xr:uid="{F1909D0D-27B4-4B18-90B7-F90D317A9F28}"/>
    <cellStyle name="Calculation 2 2 7 3 2 7" xfId="7941" xr:uid="{F6DB71C8-AE3E-4D90-83A3-52F61D0B1E8A}"/>
    <cellStyle name="Calculation 2 2 7 3 2 7 2" xfId="16821" xr:uid="{E731AA09-2EAC-48C6-8A34-2DC3E880EA70}"/>
    <cellStyle name="Calculation 2 2 7 3 2 8" xfId="9078" xr:uid="{466BD4C1-FA39-4D41-93E6-82AD188FCA49}"/>
    <cellStyle name="Calculation 2 2 7 3 2 8 2" xfId="17931" xr:uid="{CADB9362-818F-42B2-8F47-3CFD8FBABB36}"/>
    <cellStyle name="Calculation 2 2 7 3 2 9" xfId="9901" xr:uid="{8E029B61-6722-4717-A7CF-325DBEFECB4C}"/>
    <cellStyle name="Calculation 2 2 7 3 3" xfId="1731" xr:uid="{BD312D02-EA7F-4099-8739-8E0C7465B957}"/>
    <cellStyle name="Calculation 2 2 7 3 3 2" xfId="10686" xr:uid="{CF24855B-F394-4F3D-AF9D-FA3856E5DD81}"/>
    <cellStyle name="Calculation 2 2 7 3 4" xfId="2855" xr:uid="{FE921553-6FF2-4747-8F82-85E3B09D62A3}"/>
    <cellStyle name="Calculation 2 2 7 3 4 2" xfId="11810" xr:uid="{EE2E7653-9D0E-4C6A-ADE3-3E48A8F2A6B5}"/>
    <cellStyle name="Calculation 2 2 7 3 5" xfId="3972" xr:uid="{9874785F-1834-440B-9FF9-615FC56F8838}"/>
    <cellStyle name="Calculation 2 2 7 3 5 2" xfId="12927" xr:uid="{E4A38E22-694D-4090-9571-2383BC935AC9}"/>
    <cellStyle name="Calculation 2 2 7 3 6" xfId="5072" xr:uid="{0734AF68-D7BC-49AD-96CE-C65AB86AF221}"/>
    <cellStyle name="Calculation 2 2 7 3 6 2" xfId="14027" xr:uid="{4CD60F2B-37E3-4A6B-ABED-2B3B7A369099}"/>
    <cellStyle name="Calculation 2 2 7 3 7" xfId="6189" xr:uid="{3EF30B70-9E2E-46D3-A332-F15B64C901C8}"/>
    <cellStyle name="Calculation 2 2 7 3 7 2" xfId="15144" xr:uid="{F97AFFD0-9C7B-49FA-9FF6-D1E6817AD809}"/>
    <cellStyle name="Calculation 2 2 7 3 8" xfId="7390" xr:uid="{2169833C-C12D-430C-B5FB-BC94868F3C2A}"/>
    <cellStyle name="Calculation 2 2 7 3 8 2" xfId="16270" xr:uid="{75742D41-ECE4-4553-BE92-B03E4F384E90}"/>
    <cellStyle name="Calculation 2 2 7 3 9" xfId="8527" xr:uid="{46033897-B28A-4BEC-A157-EAF80E7B9FB9}"/>
    <cellStyle name="Calculation 2 2 7 3 9 2" xfId="17380" xr:uid="{5EBEFCC7-0C83-4D61-BB27-48A325B6809E}"/>
    <cellStyle name="Calculation 2 2 7 4" xfId="762" xr:uid="{6AFBBC07-7087-4B04-B0BA-9AAC65BE3293}"/>
    <cellStyle name="Calculation 2 2 7 4 2" xfId="1916" xr:uid="{6A0B78A5-B0C7-4CAC-9969-7B195D7BBDAA}"/>
    <cellStyle name="Calculation 2 2 7 4 2 2" xfId="10871" xr:uid="{9E600FF5-58B4-466E-946C-064A7231F847}"/>
    <cellStyle name="Calculation 2 2 7 4 3" xfId="3044" xr:uid="{87BE9055-F6E2-4D05-9AE0-1DF4349FC4A0}"/>
    <cellStyle name="Calculation 2 2 7 4 3 2" xfId="11999" xr:uid="{7DDFA363-BE05-4FED-A663-E609E55E2510}"/>
    <cellStyle name="Calculation 2 2 7 4 4" xfId="4161" xr:uid="{A7CF58CB-C3BA-40BA-98D4-8654DB789E42}"/>
    <cellStyle name="Calculation 2 2 7 4 4 2" xfId="13116" xr:uid="{C9D4AFAE-DED3-42AD-A274-41FAA331F2CE}"/>
    <cellStyle name="Calculation 2 2 7 4 5" xfId="5261" xr:uid="{5ED772BF-A79E-452E-8DD3-39CFC2E270B4}"/>
    <cellStyle name="Calculation 2 2 7 4 5 2" xfId="14216" xr:uid="{79BF816B-FD14-41AA-9077-1F6335B3D4BD}"/>
    <cellStyle name="Calculation 2 2 7 4 6" xfId="6378" xr:uid="{087A3A99-C99F-473D-A8C6-14954F758296}"/>
    <cellStyle name="Calculation 2 2 7 4 6 2" xfId="15333" xr:uid="{A54756BF-A9AF-409B-AA61-9B39B27C9A0D}"/>
    <cellStyle name="Calculation 2 2 7 4 7" xfId="7579" xr:uid="{1553EC3E-0547-42D5-8144-015BCE905D0B}"/>
    <cellStyle name="Calculation 2 2 7 4 7 2" xfId="16459" xr:uid="{ABDFA0C3-5677-4C1B-BE74-C6C8EA412F66}"/>
    <cellStyle name="Calculation 2 2 7 4 8" xfId="8716" xr:uid="{48318254-9E86-4F27-AEB7-D75C1202692C}"/>
    <cellStyle name="Calculation 2 2 7 4 8 2" xfId="17569" xr:uid="{7CD0484F-CFFA-49FF-B711-101DF4055BE2}"/>
    <cellStyle name="Calculation 2 2 7 4 9" xfId="9924" xr:uid="{C1BE22B9-2AD8-44C7-8F5C-9C059D2417C6}"/>
    <cellStyle name="Calculation 2 2 7 5" xfId="1367" xr:uid="{FB3E42D5-2C19-4764-B631-8ECA70E58E85}"/>
    <cellStyle name="Calculation 2 2 7 5 2" xfId="10322" xr:uid="{9CA1D2BE-6C14-4037-830A-91228974B098}"/>
    <cellStyle name="Calculation 2 2 7 6" xfId="2487" xr:uid="{CAF6C7CA-1E56-4BF7-BE6A-85AC35AD9CE4}"/>
    <cellStyle name="Calculation 2 2 7 6 2" xfId="11442" xr:uid="{C0883226-A077-4A0C-98C3-42E02FFB3F19}"/>
    <cellStyle name="Calculation 2 2 7 7" xfId="3604" xr:uid="{C2270F19-1D28-47D0-9D9F-C57B0C40B4EB}"/>
    <cellStyle name="Calculation 2 2 7 7 2" xfId="12559" xr:uid="{846B7B6E-8203-410B-B573-4892DF5789B6}"/>
    <cellStyle name="Calculation 2 2 7 8" xfId="4704" xr:uid="{A565EDCC-511F-4BC8-AB3F-658667D5C82B}"/>
    <cellStyle name="Calculation 2 2 7 8 2" xfId="13659" xr:uid="{D353C199-95F2-4078-8AC6-E8734A3AD42C}"/>
    <cellStyle name="Calculation 2 2 7 9" xfId="5821" xr:uid="{903AECB8-D7A7-474F-9CE2-C1582B330996}"/>
    <cellStyle name="Calculation 2 2 7 9 2" xfId="14776" xr:uid="{677480AA-7B92-461B-9FEF-D2E6DD3DB882}"/>
    <cellStyle name="Calculation 2 2 8" xfId="337" xr:uid="{E12A4C7B-4612-4F45-BE4F-CE9F8DA1BAE2}"/>
    <cellStyle name="Calculation 2 2 8 10" xfId="9605" xr:uid="{63341245-75F5-4FCD-A7B6-55CC9E7433CE}"/>
    <cellStyle name="Calculation 2 2 8 2" xfId="892" xr:uid="{4DFB1594-3EAA-4793-AE2C-AEA4B42FC01B}"/>
    <cellStyle name="Calculation 2 2 8 2 2" xfId="2046" xr:uid="{32B86046-8334-4153-B1E7-5D734B015A56}"/>
    <cellStyle name="Calculation 2 2 8 2 2 2" xfId="11001" xr:uid="{343A7496-182E-456E-8CD2-A72E1C751BB1}"/>
    <cellStyle name="Calculation 2 2 8 2 3" xfId="3174" xr:uid="{F635FEC4-7235-4356-AC36-44F2F07E5ED2}"/>
    <cellStyle name="Calculation 2 2 8 2 3 2" xfId="12129" xr:uid="{5B6AEE79-B4DD-414C-98A6-F92E13260989}"/>
    <cellStyle name="Calculation 2 2 8 2 4" xfId="4291" xr:uid="{3C81840F-D130-458F-9BF6-C7B9E0352532}"/>
    <cellStyle name="Calculation 2 2 8 2 4 2" xfId="13246" xr:uid="{3E7652E7-8A1D-41A9-8ECF-6EEB2D4C2462}"/>
    <cellStyle name="Calculation 2 2 8 2 5" xfId="5391" xr:uid="{CD5861D9-084B-4B59-AF75-6BD20A24525A}"/>
    <cellStyle name="Calculation 2 2 8 2 5 2" xfId="14346" xr:uid="{691EA376-D93D-458D-B646-8AF332F13263}"/>
    <cellStyle name="Calculation 2 2 8 2 6" xfId="6508" xr:uid="{2044580A-22F7-4597-8553-D509703F8080}"/>
    <cellStyle name="Calculation 2 2 8 2 6 2" xfId="15463" xr:uid="{E5FF0FFE-6238-4A77-A7B2-96516D330C9B}"/>
    <cellStyle name="Calculation 2 2 8 2 7" xfId="7709" xr:uid="{1B8B40E5-2559-4259-9DAE-A314C05ED441}"/>
    <cellStyle name="Calculation 2 2 8 2 7 2" xfId="16589" xr:uid="{C0AF8130-57CE-4C56-87C0-31EC3BAA4EF0}"/>
    <cellStyle name="Calculation 2 2 8 2 8" xfId="8846" xr:uid="{D09FFAA3-34BF-42D9-A95E-89A7F3E89B39}"/>
    <cellStyle name="Calculation 2 2 8 2 8 2" xfId="17699" xr:uid="{6F2295F4-BF56-47D0-A27A-C1FD216E6345}"/>
    <cellStyle name="Calculation 2 2 8 2 9" xfId="9487" xr:uid="{9BD50173-3E0F-4211-8886-946125060F66}"/>
    <cellStyle name="Calculation 2 2 8 3" xfId="1499" xr:uid="{55DF017D-9E4C-4233-AF83-EA47AF898093}"/>
    <cellStyle name="Calculation 2 2 8 3 2" xfId="10454" xr:uid="{D85F5F5C-2DD3-4CBC-BECA-ED4B88EDBEFB}"/>
    <cellStyle name="Calculation 2 2 8 4" xfId="2619" xr:uid="{8B629DAF-1EB5-4A28-B33C-A589040F3C70}"/>
    <cellStyle name="Calculation 2 2 8 4 2" xfId="11574" xr:uid="{BA7478B9-DFC0-495A-8D8F-C9D364B51C19}"/>
    <cellStyle name="Calculation 2 2 8 5" xfId="3736" xr:uid="{372043FB-9716-444E-B186-9C2050DB61B1}"/>
    <cellStyle name="Calculation 2 2 8 5 2" xfId="12691" xr:uid="{E586A4D0-2763-4312-B401-81D009B80F44}"/>
    <cellStyle name="Calculation 2 2 8 6" xfId="4836" xr:uid="{DFAEFF32-0B6C-45EE-A262-52D61C5A3DDE}"/>
    <cellStyle name="Calculation 2 2 8 6 2" xfId="13791" xr:uid="{FCD3C328-A7F0-4550-B1CE-819F4B077A5F}"/>
    <cellStyle name="Calculation 2 2 8 7" xfId="5953" xr:uid="{14702EF4-19EF-4215-814F-803993EF9CA0}"/>
    <cellStyle name="Calculation 2 2 8 7 2" xfId="14908" xr:uid="{2EAE9E9D-7696-4CA2-807D-15FCEF5C9C95}"/>
    <cellStyle name="Calculation 2 2 8 8" xfId="7154" xr:uid="{E83F190C-DFF3-46DD-8750-0D28BB4364A4}"/>
    <cellStyle name="Calculation 2 2 8 8 2" xfId="16034" xr:uid="{CB0EB2BB-7026-4A7F-988E-55339F40EE2F}"/>
    <cellStyle name="Calculation 2 2 8 9" xfId="8291" xr:uid="{CE58746E-9611-442E-A549-3BADA2E2CD76}"/>
    <cellStyle name="Calculation 2 2 8 9 2" xfId="17144" xr:uid="{CCCF2C6F-14AD-49C6-AD09-4A028924B924}"/>
    <cellStyle name="Calculation 2 2 9" xfId="1276" xr:uid="{C0E0BE7C-05BB-44E7-B4D1-D53392BA861D}"/>
    <cellStyle name="Calculation 2 2 9 2" xfId="10231" xr:uid="{1EBA9467-A8F4-435E-9FD7-D1E45C2CBBF0}"/>
    <cellStyle name="Calculation 2 3" xfId="110" xr:uid="{0D6A0A74-CEFA-4A14-9AA4-21E7BC218264}"/>
    <cellStyle name="Calculation 2 3 10" xfId="4647" xr:uid="{D3DDE7C3-5E17-4028-8F8C-E53640994845}"/>
    <cellStyle name="Calculation 2 3 10 2" xfId="13602" xr:uid="{CD5E50C6-DD68-4B16-A920-E06D0AEB1802}"/>
    <cellStyle name="Calculation 2 3 11" xfId="5748" xr:uid="{10CDDAA8-2441-4ED7-AF35-BDD82B4F8873}"/>
    <cellStyle name="Calculation 2 3 11 2" xfId="14703" xr:uid="{E747C934-1CBF-4529-B4BF-0048B641ACAA}"/>
    <cellStyle name="Calculation 2 3 12" xfId="6937" xr:uid="{BFB90BF7-4B79-43C4-98DD-23CBB2AFF82A}"/>
    <cellStyle name="Calculation 2 3 12 2" xfId="15826" xr:uid="{6C029EC7-A3CB-4315-8A63-F4740D90CF95}"/>
    <cellStyle name="Calculation 2 3 13" xfId="6981" xr:uid="{BDDFF919-4E0E-4661-9C09-A693232368B7}"/>
    <cellStyle name="Calculation 2 3 13 2" xfId="15869" xr:uid="{591386F1-4FFE-4CBB-BA67-8A4C9B941AF1}"/>
    <cellStyle name="Calculation 2 3 14" xfId="9915" xr:uid="{86785EFE-F455-4196-B520-DB132D543CCF}"/>
    <cellStyle name="Calculation 2 3 2" xfId="220" xr:uid="{0C10C21A-810D-4057-A3B4-08ECA38384CE}"/>
    <cellStyle name="Calculation 2 3 2 10" xfId="7037" xr:uid="{30232A33-C01D-4C9D-8150-40490BD63501}"/>
    <cellStyle name="Calculation 2 3 2 10 2" xfId="15917" xr:uid="{AC4CD43F-51F4-4F59-833C-1CFFA7C1B95C}"/>
    <cellStyle name="Calculation 2 3 2 11" xfId="8174" xr:uid="{0347906E-7690-461D-A3A7-02D233916F21}"/>
    <cellStyle name="Calculation 2 3 2 11 2" xfId="17027" xr:uid="{590D5586-B017-454D-87BA-FCD350779EAB}"/>
    <cellStyle name="Calculation 2 3 2 12" xfId="9648" xr:uid="{C869616E-04EB-4FA6-BC86-75D36B675AF9}"/>
    <cellStyle name="Calculation 2 3 2 2" xfId="425" xr:uid="{EDD2DBD2-96B3-4157-B131-146F4032EE53}"/>
    <cellStyle name="Calculation 2 3 2 2 10" xfId="9431" xr:uid="{D9EF5635-8F7F-4559-8CC7-BC02905E86F0}"/>
    <cellStyle name="Calculation 2 3 2 2 2" xfId="976" xr:uid="{EC25587F-E43B-4AE5-AD8B-E6DDC415CE87}"/>
    <cellStyle name="Calculation 2 3 2 2 2 2" xfId="2130" xr:uid="{91617CE1-A9C6-4099-B178-9D1E4966E553}"/>
    <cellStyle name="Calculation 2 3 2 2 2 2 2" xfId="11085" xr:uid="{CA0321C6-91BF-4869-B36A-8774F9EA5257}"/>
    <cellStyle name="Calculation 2 3 2 2 2 3" xfId="3258" xr:uid="{89DA0BAB-E873-451D-9175-01DE5B48C7CD}"/>
    <cellStyle name="Calculation 2 3 2 2 2 3 2" xfId="12213" xr:uid="{AB9988D8-F3BF-464C-A325-90A0C2475DBF}"/>
    <cellStyle name="Calculation 2 3 2 2 2 4" xfId="4375" xr:uid="{0DBE34BB-561A-4C77-B581-B0DFC67AE181}"/>
    <cellStyle name="Calculation 2 3 2 2 2 4 2" xfId="13330" xr:uid="{055847AE-681F-46EC-93B3-1875B918C53D}"/>
    <cellStyle name="Calculation 2 3 2 2 2 5" xfId="5475" xr:uid="{6E82A24E-C89F-4427-B440-E4559BF85005}"/>
    <cellStyle name="Calculation 2 3 2 2 2 5 2" xfId="14430" xr:uid="{AAEAF5CD-1009-459E-A266-2C07F846542E}"/>
    <cellStyle name="Calculation 2 3 2 2 2 6" xfId="6592" xr:uid="{2806D235-2852-4BEF-9D28-C592D3409D8E}"/>
    <cellStyle name="Calculation 2 3 2 2 2 6 2" xfId="15547" xr:uid="{094444D7-8539-43D1-8C65-C44DA00AA799}"/>
    <cellStyle name="Calculation 2 3 2 2 2 7" xfId="7793" xr:uid="{EE9912C7-2C41-4665-8448-2CBBDBD81FC2}"/>
    <cellStyle name="Calculation 2 3 2 2 2 7 2" xfId="16673" xr:uid="{9A8A9606-8544-4E0B-8F53-282F90EFDA58}"/>
    <cellStyle name="Calculation 2 3 2 2 2 8" xfId="8930" xr:uid="{D2CAB51A-EF7E-447E-A12B-E5FE7C534B0A}"/>
    <cellStyle name="Calculation 2 3 2 2 2 8 2" xfId="17783" xr:uid="{B9E67527-F488-414F-8C15-1BC8262068B5}"/>
    <cellStyle name="Calculation 2 3 2 2 2 9" xfId="6891" xr:uid="{CA041568-D412-41E4-8F4C-19377804DEB5}"/>
    <cellStyle name="Calculation 2 3 2 2 3" xfId="1583" xr:uid="{E9C95A96-6306-4C02-9808-03EF08079BE9}"/>
    <cellStyle name="Calculation 2 3 2 2 3 2" xfId="10538" xr:uid="{0E1B6751-E6C8-46F9-AC1A-2D89175607A4}"/>
    <cellStyle name="Calculation 2 3 2 2 4" xfId="2707" xr:uid="{4404FEF2-1A17-4B71-B00D-5180F2B90063}"/>
    <cellStyle name="Calculation 2 3 2 2 4 2" xfId="11662" xr:uid="{66350BE4-B47B-4625-97F2-D93A34247F6E}"/>
    <cellStyle name="Calculation 2 3 2 2 5" xfId="3824" xr:uid="{B4A9666C-0FDF-4D8D-952E-D4F1BE2A3EC2}"/>
    <cellStyle name="Calculation 2 3 2 2 5 2" xfId="12779" xr:uid="{8026B538-6CAB-4512-8C64-B8E123B5F7D8}"/>
    <cellStyle name="Calculation 2 3 2 2 6" xfId="4924" xr:uid="{C7685A18-1EB2-4F66-AB8C-71C531B58CCE}"/>
    <cellStyle name="Calculation 2 3 2 2 6 2" xfId="13879" xr:uid="{7E1AD56D-7D7C-4CEE-88C3-95A6BE421464}"/>
    <cellStyle name="Calculation 2 3 2 2 7" xfId="6041" xr:uid="{8DA852A5-B0CD-4F54-A34A-A775CFBEF4E1}"/>
    <cellStyle name="Calculation 2 3 2 2 7 2" xfId="14996" xr:uid="{87B4530E-48C6-4623-B122-223F5E3218AA}"/>
    <cellStyle name="Calculation 2 3 2 2 8" xfId="7242" xr:uid="{379E384D-CFD4-448A-8A5D-7394E8DE2A3C}"/>
    <cellStyle name="Calculation 2 3 2 2 8 2" xfId="16122" xr:uid="{CC297FDD-9CC4-4125-8A13-FD74F4D6BF60}"/>
    <cellStyle name="Calculation 2 3 2 2 9" xfId="8379" xr:uid="{8AF7D603-175E-4CA2-B294-1DBC20C148CC}"/>
    <cellStyle name="Calculation 2 3 2 2 9 2" xfId="17232" xr:uid="{CFFF05DC-96FE-49F5-9D63-A319699178E7}"/>
    <cellStyle name="Calculation 2 3 2 3" xfId="588" xr:uid="{1517B794-50CC-4515-B105-53813CA060EB}"/>
    <cellStyle name="Calculation 2 3 2 3 10" xfId="8067" xr:uid="{C049FEEB-0D3C-4803-A08F-34EA76C52A3B}"/>
    <cellStyle name="Calculation 2 3 2 3 2" xfId="1139" xr:uid="{799A01A4-411B-4DB7-93EA-61D2D2FB7C49}"/>
    <cellStyle name="Calculation 2 3 2 3 2 2" xfId="2293" xr:uid="{3550E555-8094-4977-BD1A-AB92709A9F5B}"/>
    <cellStyle name="Calculation 2 3 2 3 2 2 2" xfId="11248" xr:uid="{873DD6B1-848F-4F5F-AA11-2F374975032E}"/>
    <cellStyle name="Calculation 2 3 2 3 2 3" xfId="3421" xr:uid="{3E9D9928-EED3-4832-A243-12A8C2A0D912}"/>
    <cellStyle name="Calculation 2 3 2 3 2 3 2" xfId="12376" xr:uid="{981B71AC-F291-4390-A1EE-BBEEFE437CE1}"/>
    <cellStyle name="Calculation 2 3 2 3 2 4" xfId="4538" xr:uid="{AEA3DE0E-4296-4730-BABF-B5FF7B6C6368}"/>
    <cellStyle name="Calculation 2 3 2 3 2 4 2" xfId="13493" xr:uid="{7EB5D8FF-A1A3-4063-929B-E486E47BD2A3}"/>
    <cellStyle name="Calculation 2 3 2 3 2 5" xfId="5638" xr:uid="{768913FE-9C91-41AC-BBC9-E9D9656A0CE1}"/>
    <cellStyle name="Calculation 2 3 2 3 2 5 2" xfId="14593" xr:uid="{FECD088D-376F-425E-8B67-B9065C0F7C8C}"/>
    <cellStyle name="Calculation 2 3 2 3 2 6" xfId="6755" xr:uid="{F2C355CC-ADA1-4C43-AAF0-C3F15BCFE10C}"/>
    <cellStyle name="Calculation 2 3 2 3 2 6 2" xfId="15710" xr:uid="{DC1F6873-2800-404B-932C-59D507D8F8F0}"/>
    <cellStyle name="Calculation 2 3 2 3 2 7" xfId="7956" xr:uid="{48B7A65C-38F2-4DF7-82EC-E4C14235C476}"/>
    <cellStyle name="Calculation 2 3 2 3 2 7 2" xfId="16836" xr:uid="{733FC2FA-3F30-4530-8E9D-867982633059}"/>
    <cellStyle name="Calculation 2 3 2 3 2 8" xfId="9093" xr:uid="{1C62664F-48BA-4F51-9B5F-D7BF1FB1B64D}"/>
    <cellStyle name="Calculation 2 3 2 3 2 8 2" xfId="17946" xr:uid="{347682DE-E6B0-47C1-9CC0-3D082D9FB339}"/>
    <cellStyle name="Calculation 2 3 2 3 2 9" xfId="9207" xr:uid="{A6E72D7F-E003-4286-8A9C-74D3B8CB3347}"/>
    <cellStyle name="Calculation 2 3 2 3 3" xfId="1746" xr:uid="{0F8F9DCD-42B7-4B9D-AE15-EB8567496B6D}"/>
    <cellStyle name="Calculation 2 3 2 3 3 2" xfId="10701" xr:uid="{2A6968D1-B28A-4975-903B-F9463BE95923}"/>
    <cellStyle name="Calculation 2 3 2 3 4" xfId="2870" xr:uid="{29503001-FC49-453D-88C2-4B0F025BC152}"/>
    <cellStyle name="Calculation 2 3 2 3 4 2" xfId="11825" xr:uid="{2521FD70-02A4-446A-8996-FD2A3EF8FA5C}"/>
    <cellStyle name="Calculation 2 3 2 3 5" xfId="3987" xr:uid="{69C17AF8-483E-46A6-B4EE-65F40C319A46}"/>
    <cellStyle name="Calculation 2 3 2 3 5 2" xfId="12942" xr:uid="{CD2AE309-B563-4E87-BA51-89266E7E0F67}"/>
    <cellStyle name="Calculation 2 3 2 3 6" xfId="5087" xr:uid="{5243A698-B5DC-45D4-B665-01A5D46651E0}"/>
    <cellStyle name="Calculation 2 3 2 3 6 2" xfId="14042" xr:uid="{0E0C9D82-5764-45CF-8A44-23EEB7A8FA6E}"/>
    <cellStyle name="Calculation 2 3 2 3 7" xfId="6204" xr:uid="{45962132-6000-4CFE-B2ED-D22995166DC5}"/>
    <cellStyle name="Calculation 2 3 2 3 7 2" xfId="15159" xr:uid="{6068EB28-524B-463B-8A41-8AE673A27427}"/>
    <cellStyle name="Calculation 2 3 2 3 8" xfId="7405" xr:uid="{AD15AEDC-9D04-4705-ADD6-35B66A42B0A0}"/>
    <cellStyle name="Calculation 2 3 2 3 8 2" xfId="16285" xr:uid="{10514DFA-6DCB-41FD-BCC4-500DFBA9FFA7}"/>
    <cellStyle name="Calculation 2 3 2 3 9" xfId="8542" xr:uid="{CF84A855-F928-4FAC-9C3F-FB509F1F8A11}"/>
    <cellStyle name="Calculation 2 3 2 3 9 2" xfId="17395" xr:uid="{24E2495B-00F1-4638-A95E-8D8B27ED4365}"/>
    <cellStyle name="Calculation 2 3 2 4" xfId="777" xr:uid="{FB137CBD-B763-4C24-892D-20CF81F8D3AF}"/>
    <cellStyle name="Calculation 2 3 2 4 2" xfId="1931" xr:uid="{CA3285AE-3240-423D-8E2C-182937A1E32D}"/>
    <cellStyle name="Calculation 2 3 2 4 2 2" xfId="10886" xr:uid="{7DDE1017-3A50-46E9-ADBA-B9BCA545A265}"/>
    <cellStyle name="Calculation 2 3 2 4 3" xfId="3059" xr:uid="{20F7AA51-5593-4425-A5C6-8EDAC1B2E8C6}"/>
    <cellStyle name="Calculation 2 3 2 4 3 2" xfId="12014" xr:uid="{8772A6F5-FC2D-45E6-AB66-0DE6B4BE1CCD}"/>
    <cellStyle name="Calculation 2 3 2 4 4" xfId="4176" xr:uid="{CF9BF2FE-2C53-4D25-8C42-E71376607929}"/>
    <cellStyle name="Calculation 2 3 2 4 4 2" xfId="13131" xr:uid="{B4CAEB4B-59DC-4087-9C65-4A1BE9BD90B5}"/>
    <cellStyle name="Calculation 2 3 2 4 5" xfId="5276" xr:uid="{56006813-4027-4A0A-9397-5D8BB9325CA5}"/>
    <cellStyle name="Calculation 2 3 2 4 5 2" xfId="14231" xr:uid="{1EA53B01-B163-49A7-BA22-A5BA8E31376A}"/>
    <cellStyle name="Calculation 2 3 2 4 6" xfId="6393" xr:uid="{F8F191DC-BFEB-40C4-A3C5-BC8516C4BA87}"/>
    <cellStyle name="Calculation 2 3 2 4 6 2" xfId="15348" xr:uid="{04B4E392-FA55-4DBA-9EE8-7CB5BD52A549}"/>
    <cellStyle name="Calculation 2 3 2 4 7" xfId="7594" xr:uid="{06900A8D-14D9-46D7-9503-2D2EBF17D9F6}"/>
    <cellStyle name="Calculation 2 3 2 4 7 2" xfId="16474" xr:uid="{279E5D0C-EDEF-48D7-9AC4-60240BBCB1D0}"/>
    <cellStyle name="Calculation 2 3 2 4 8" xfId="8731" xr:uid="{0B0CC58E-99AC-462E-8703-B6E6A5BB7D78}"/>
    <cellStyle name="Calculation 2 3 2 4 8 2" xfId="17584" xr:uid="{4C9F875C-8515-46A1-8A26-6285275CFC72}"/>
    <cellStyle name="Calculation 2 3 2 4 9" xfId="9988" xr:uid="{3952D3FB-B5BB-419E-B350-94423E12869C}"/>
    <cellStyle name="Calculation 2 3 2 5" xfId="1382" xr:uid="{6117996E-FF8E-497F-AE13-B587E499B050}"/>
    <cellStyle name="Calculation 2 3 2 5 2" xfId="10337" xr:uid="{BB6FE35E-31A9-40A8-AC2A-0A35960B9CCE}"/>
    <cellStyle name="Calculation 2 3 2 6" xfId="2502" xr:uid="{1B5A38E2-802C-4410-94A2-74FD3019DD67}"/>
    <cellStyle name="Calculation 2 3 2 6 2" xfId="11457" xr:uid="{3BBC999F-645F-48DE-A4FC-29924D2E8D64}"/>
    <cellStyle name="Calculation 2 3 2 7" xfId="3619" xr:uid="{70726329-EFD6-460E-9AD7-5DD5E5A7C3FD}"/>
    <cellStyle name="Calculation 2 3 2 7 2" xfId="12574" xr:uid="{B6C1830A-8D39-4884-A4B3-33900437ACE9}"/>
    <cellStyle name="Calculation 2 3 2 8" xfId="4719" xr:uid="{C9A58FB7-CF6B-4642-A9C6-0D795F7CB0B5}"/>
    <cellStyle name="Calculation 2 3 2 8 2" xfId="13674" xr:uid="{01B39D96-F704-4582-AAAA-5B93D7FC0DFC}"/>
    <cellStyle name="Calculation 2 3 2 9" xfId="5836" xr:uid="{ED343DB3-9E85-4522-9957-BEB22E8E9781}"/>
    <cellStyle name="Calculation 2 3 2 9 2" xfId="14791" xr:uid="{656A6A47-A1CE-4FAC-BD3D-73AF7C25A3A8}"/>
    <cellStyle name="Calculation 2 3 3" xfId="275" xr:uid="{757AB3B0-32DA-4B50-A68B-22AE9230912A}"/>
    <cellStyle name="Calculation 2 3 3 10" xfId="7092" xr:uid="{DADF5631-B6A8-4BA0-8908-4A7C7D214E34}"/>
    <cellStyle name="Calculation 2 3 3 10 2" xfId="15972" xr:uid="{6C3E60D7-CB05-47EC-86F4-5E406B44D84B}"/>
    <cellStyle name="Calculation 2 3 3 11" xfId="8229" xr:uid="{FF92DE3B-DDD3-4EEC-8E81-A939930B403F}"/>
    <cellStyle name="Calculation 2 3 3 11 2" xfId="17082" xr:uid="{E8B857D0-B846-4167-B81E-8BD520D0DFFA}"/>
    <cellStyle name="Calculation 2 3 3 12" xfId="9947" xr:uid="{F4802326-C4EA-403D-88D2-2F12DD2ACB45}"/>
    <cellStyle name="Calculation 2 3 3 2" xfId="475" xr:uid="{F06670E0-88B6-4054-BAFB-5C06774A3022}"/>
    <cellStyle name="Calculation 2 3 3 2 10" xfId="9307" xr:uid="{8F4F6BC4-012A-4B95-BA19-39608E723BCA}"/>
    <cellStyle name="Calculation 2 3 3 2 2" xfId="1026" xr:uid="{D107D180-6F26-40BF-B840-F12D10B7A56B}"/>
    <cellStyle name="Calculation 2 3 3 2 2 2" xfId="2180" xr:uid="{467A0410-2F54-4FDA-BB04-6D8D842F6663}"/>
    <cellStyle name="Calculation 2 3 3 2 2 2 2" xfId="11135" xr:uid="{7ABDC019-B204-4DC8-A5B5-BB54B6E6B044}"/>
    <cellStyle name="Calculation 2 3 3 2 2 3" xfId="3308" xr:uid="{DC9C936E-D530-4245-A8AB-7DA939713BE9}"/>
    <cellStyle name="Calculation 2 3 3 2 2 3 2" xfId="12263" xr:uid="{02960093-442A-4CE4-916A-EB65F353403A}"/>
    <cellStyle name="Calculation 2 3 3 2 2 4" xfId="4425" xr:uid="{3EA822D1-2859-4124-904A-4FE3E0956A0B}"/>
    <cellStyle name="Calculation 2 3 3 2 2 4 2" xfId="13380" xr:uid="{929D400A-6D17-4EFC-AF05-96E7ECEB8D17}"/>
    <cellStyle name="Calculation 2 3 3 2 2 5" xfId="5525" xr:uid="{A542A07E-7C0A-4297-8633-B1EDA30E8EA9}"/>
    <cellStyle name="Calculation 2 3 3 2 2 5 2" xfId="14480" xr:uid="{BC9DE69D-1D29-4711-B9D1-4FD857100DED}"/>
    <cellStyle name="Calculation 2 3 3 2 2 6" xfId="6642" xr:uid="{7591377D-F4A7-4677-9ECA-3E314B8B8E71}"/>
    <cellStyle name="Calculation 2 3 3 2 2 6 2" xfId="15597" xr:uid="{38FDDE15-2A9C-476E-88B7-8C0FB10DFF5B}"/>
    <cellStyle name="Calculation 2 3 3 2 2 7" xfId="7843" xr:uid="{ABADA284-ED59-46AE-9306-185BAE81F779}"/>
    <cellStyle name="Calculation 2 3 3 2 2 7 2" xfId="16723" xr:uid="{889288D7-33D9-4504-8AAD-3F33D4538499}"/>
    <cellStyle name="Calculation 2 3 3 2 2 8" xfId="8980" xr:uid="{16B25D9D-DF96-440F-B24E-C8DDC76FE8B0}"/>
    <cellStyle name="Calculation 2 3 3 2 2 8 2" xfId="17833" xr:uid="{34C69DF5-C069-4FB1-8856-B7CF96D6B401}"/>
    <cellStyle name="Calculation 2 3 3 2 2 9" xfId="10045" xr:uid="{E0E62557-70B7-49C0-8E99-D4BDD25C4FC5}"/>
    <cellStyle name="Calculation 2 3 3 2 3" xfId="1633" xr:uid="{B4312B42-B4CB-4ED1-8B9A-13CB478E013D}"/>
    <cellStyle name="Calculation 2 3 3 2 3 2" xfId="10588" xr:uid="{E011F8BC-45DD-4A05-B090-D5526BD4DB68}"/>
    <cellStyle name="Calculation 2 3 3 2 4" xfId="2757" xr:uid="{82E17A25-9656-49C0-BAE5-9082F01A9918}"/>
    <cellStyle name="Calculation 2 3 3 2 4 2" xfId="11712" xr:uid="{8B91D98D-76BC-47AE-8928-C8FB35F42A08}"/>
    <cellStyle name="Calculation 2 3 3 2 5" xfId="3874" xr:uid="{8C2F0A41-3C4A-4CED-B2BE-78431E8E68C8}"/>
    <cellStyle name="Calculation 2 3 3 2 5 2" xfId="12829" xr:uid="{33D4D84C-A2CC-4CF4-BDD1-F89FF4173F81}"/>
    <cellStyle name="Calculation 2 3 3 2 6" xfId="4974" xr:uid="{8DC4CCF2-254E-45E8-B299-00AB6A2F34BC}"/>
    <cellStyle name="Calculation 2 3 3 2 6 2" xfId="13929" xr:uid="{8BDC57C1-B36E-4A0D-AADD-F483F308ED6D}"/>
    <cellStyle name="Calculation 2 3 3 2 7" xfId="6091" xr:uid="{5E82BBB4-FA35-4C23-BD18-A1E76379AFFE}"/>
    <cellStyle name="Calculation 2 3 3 2 7 2" xfId="15046" xr:uid="{01546E60-AB50-445F-A1CB-060679F3DDF4}"/>
    <cellStyle name="Calculation 2 3 3 2 8" xfId="7292" xr:uid="{0A86456B-87A4-4161-B9B5-31505EF27D30}"/>
    <cellStyle name="Calculation 2 3 3 2 8 2" xfId="16172" xr:uid="{F6D6FAB4-78BE-4021-AB02-2920F04328F1}"/>
    <cellStyle name="Calculation 2 3 3 2 9" xfId="8429" xr:uid="{86AA1F69-7545-4CF9-A4DB-72C2C17B177C}"/>
    <cellStyle name="Calculation 2 3 3 2 9 2" xfId="17282" xr:uid="{220B69ED-7903-40FF-920B-DD74244A7ECC}"/>
    <cellStyle name="Calculation 2 3 3 3" xfId="638" xr:uid="{064C2D77-A866-4D6E-B42F-67E71C2617DA}"/>
    <cellStyle name="Calculation 2 3 3 3 10" xfId="10180" xr:uid="{8B6018CC-CD8D-4CFC-9CDB-7B7CC3D343AB}"/>
    <cellStyle name="Calculation 2 3 3 3 2" xfId="1189" xr:uid="{FDC65E71-0CB4-4CD8-B3B5-592097E71B94}"/>
    <cellStyle name="Calculation 2 3 3 3 2 2" xfId="2348" xr:uid="{D2ABA91A-9E6D-4A84-94ED-DBDC5E2C7D45}"/>
    <cellStyle name="Calculation 2 3 3 3 2 2 2" xfId="11303" xr:uid="{C30B44EA-21B1-440A-9427-436E20CE6513}"/>
    <cellStyle name="Calculation 2 3 3 3 2 3" xfId="3471" xr:uid="{17EB2E51-9454-44A5-B9C4-3E98EDFDA6A9}"/>
    <cellStyle name="Calculation 2 3 3 3 2 3 2" xfId="12426" xr:uid="{B9FDF9EB-38F4-4F4D-BD29-8C6EA0722FF3}"/>
    <cellStyle name="Calculation 2 3 3 3 2 4" xfId="4588" xr:uid="{11C092AC-5D46-4810-9750-25B81DE2F615}"/>
    <cellStyle name="Calculation 2 3 3 3 2 4 2" xfId="13543" xr:uid="{4C28F596-B3A5-4410-A0A6-2DFB201483F0}"/>
    <cellStyle name="Calculation 2 3 3 3 2 5" xfId="5688" xr:uid="{A3B77A39-A44D-4875-82BF-239DC444FAFE}"/>
    <cellStyle name="Calculation 2 3 3 3 2 5 2" xfId="14643" xr:uid="{5CF9E769-D289-4957-869E-40EBF290C4BC}"/>
    <cellStyle name="Calculation 2 3 3 3 2 6" xfId="6805" xr:uid="{3E600367-FE22-45BF-BDB2-C449E2760A14}"/>
    <cellStyle name="Calculation 2 3 3 3 2 6 2" xfId="15760" xr:uid="{E24E85EB-6E82-4A73-88D3-EC74689C1B65}"/>
    <cellStyle name="Calculation 2 3 3 3 2 7" xfId="8006" xr:uid="{75BC593A-A5D8-45BD-8562-089BB9A13182}"/>
    <cellStyle name="Calculation 2 3 3 3 2 7 2" xfId="16886" xr:uid="{876CB892-F1EB-44FF-BD08-DCA341FE3855}"/>
    <cellStyle name="Calculation 2 3 3 3 2 8" xfId="9143" xr:uid="{EF63A95D-D5FD-42C4-95AF-C980F304EAAA}"/>
    <cellStyle name="Calculation 2 3 3 3 2 8 2" xfId="17996" xr:uid="{369CDA29-DA2E-44A1-803D-FE002E6D53C3}"/>
    <cellStyle name="Calculation 2 3 3 3 2 9" xfId="9600" xr:uid="{40DEC708-8046-4D5D-BB38-BFD77DC9214E}"/>
    <cellStyle name="Calculation 2 3 3 3 3" xfId="1796" xr:uid="{66AC1C54-917E-474D-A17D-2A403EEEF6B0}"/>
    <cellStyle name="Calculation 2 3 3 3 3 2" xfId="10751" xr:uid="{CC84E8C5-C6AF-44B6-B053-99781FD29B0F}"/>
    <cellStyle name="Calculation 2 3 3 3 4" xfId="2920" xr:uid="{27028E31-47EA-4923-BF39-751BC5E7DCC1}"/>
    <cellStyle name="Calculation 2 3 3 3 4 2" xfId="11875" xr:uid="{CE1BAFE2-A111-4315-A13F-56DC539AF523}"/>
    <cellStyle name="Calculation 2 3 3 3 5" xfId="4037" xr:uid="{C9076F35-F4AA-4EDE-B245-A39459818106}"/>
    <cellStyle name="Calculation 2 3 3 3 5 2" xfId="12992" xr:uid="{117855F3-40D6-4C0A-ACC0-FC6E5D9EFA92}"/>
    <cellStyle name="Calculation 2 3 3 3 6" xfId="5137" xr:uid="{A039FA9A-0820-4809-B1B2-F6A8F440DBF5}"/>
    <cellStyle name="Calculation 2 3 3 3 6 2" xfId="14092" xr:uid="{F42E1BCD-D82C-4EDF-93BB-6FCEC17EED70}"/>
    <cellStyle name="Calculation 2 3 3 3 7" xfId="6254" xr:uid="{01C2251F-9A8D-44B0-A657-43FD68038CD7}"/>
    <cellStyle name="Calculation 2 3 3 3 7 2" xfId="15209" xr:uid="{EE78CECB-164A-4B1C-8ED4-54F8D437D69D}"/>
    <cellStyle name="Calculation 2 3 3 3 8" xfId="7455" xr:uid="{77D56CCB-6177-4D2A-AA8B-DF85252533C8}"/>
    <cellStyle name="Calculation 2 3 3 3 8 2" xfId="16335" xr:uid="{99DCBA12-4350-44D9-9D2A-6F94B738D347}"/>
    <cellStyle name="Calculation 2 3 3 3 9" xfId="8592" xr:uid="{74F1F944-F158-4F66-A0CE-057D34A3E708}"/>
    <cellStyle name="Calculation 2 3 3 3 9 2" xfId="17445" xr:uid="{9BD2B195-3CE5-4BB6-BA3B-59D82241A15F}"/>
    <cellStyle name="Calculation 2 3 3 4" xfId="830" xr:uid="{AA4BD4A6-715B-4076-A383-A96B845C0776}"/>
    <cellStyle name="Calculation 2 3 3 4 2" xfId="1984" xr:uid="{D5666486-5C6E-433D-B03E-12EED68EBDB2}"/>
    <cellStyle name="Calculation 2 3 3 4 2 2" xfId="10939" xr:uid="{4A5E9FCA-DAD5-4670-B9C0-C8220859B900}"/>
    <cellStyle name="Calculation 2 3 3 4 3" xfId="3112" xr:uid="{891C6D10-B98E-433F-A105-B31DF72D41C6}"/>
    <cellStyle name="Calculation 2 3 3 4 3 2" xfId="12067" xr:uid="{F4D64816-AB9D-4935-AC17-AF47D8D4F28B}"/>
    <cellStyle name="Calculation 2 3 3 4 4" xfId="4229" xr:uid="{C3A9E4BC-948E-48CA-B224-F8C6B6E00797}"/>
    <cellStyle name="Calculation 2 3 3 4 4 2" xfId="13184" xr:uid="{4D817C4C-94C3-4608-BAFD-E5BA8A68EBF8}"/>
    <cellStyle name="Calculation 2 3 3 4 5" xfId="5329" xr:uid="{F3263532-7E6A-4870-B0AB-09C9018CAEEA}"/>
    <cellStyle name="Calculation 2 3 3 4 5 2" xfId="14284" xr:uid="{11D6ADEC-AD28-4413-904E-9F2846721B23}"/>
    <cellStyle name="Calculation 2 3 3 4 6" xfId="6446" xr:uid="{2DE5DBF3-EC62-498A-AF5F-4985454DB625}"/>
    <cellStyle name="Calculation 2 3 3 4 6 2" xfId="15401" xr:uid="{28B17433-F6BC-4540-B443-11CAFD668C76}"/>
    <cellStyle name="Calculation 2 3 3 4 7" xfId="7647" xr:uid="{A36CD5B1-CA24-4F17-83FC-7126037D7195}"/>
    <cellStyle name="Calculation 2 3 3 4 7 2" xfId="16527" xr:uid="{C60C3D30-EE43-4C89-BC8F-4B99A6927000}"/>
    <cellStyle name="Calculation 2 3 3 4 8" xfId="8784" xr:uid="{C235D34D-3B0D-494E-8E87-6D219F053AEB}"/>
    <cellStyle name="Calculation 2 3 3 4 8 2" xfId="17637" xr:uid="{3B070A7E-C716-456E-8731-312CF6C95CF7}"/>
    <cellStyle name="Calculation 2 3 3 4 9" xfId="8132" xr:uid="{1B06103F-00B5-49D3-BC3D-93DA68A2E709}"/>
    <cellStyle name="Calculation 2 3 3 5" xfId="1437" xr:uid="{6D07B56F-F839-4328-A308-A8BDA58AFA3E}"/>
    <cellStyle name="Calculation 2 3 3 5 2" xfId="10392" xr:uid="{0CE5E01F-E9EE-4BAE-B2B5-CBC63696847E}"/>
    <cellStyle name="Calculation 2 3 3 6" xfId="2557" xr:uid="{233AF383-4866-4759-9408-7D82ACBF0D04}"/>
    <cellStyle name="Calculation 2 3 3 6 2" xfId="11512" xr:uid="{B5610BD1-A319-4A86-A757-BA299AB21039}"/>
    <cellStyle name="Calculation 2 3 3 7" xfId="3674" xr:uid="{9CE17C87-0225-4048-845C-C1A1718A762F}"/>
    <cellStyle name="Calculation 2 3 3 7 2" xfId="12629" xr:uid="{95E4341B-6279-4C59-9907-81F12709A7FD}"/>
    <cellStyle name="Calculation 2 3 3 8" xfId="4774" xr:uid="{1FD0B8C8-E867-4631-AA3B-CDCE0CFFF242}"/>
    <cellStyle name="Calculation 2 3 3 8 2" xfId="13729" xr:uid="{C3DE450A-EF7F-45AA-AA25-A5CF7646FB30}"/>
    <cellStyle name="Calculation 2 3 3 9" xfId="5891" xr:uid="{6A00F893-B55A-43FB-B911-5BEDC1B56A7E}"/>
    <cellStyle name="Calculation 2 3 3 9 2" xfId="14846" xr:uid="{C341FBB1-99CD-4853-8990-1694BF197F3A}"/>
    <cellStyle name="Calculation 2 3 4" xfId="197" xr:uid="{C9DE9FDA-DA16-4FA1-A6E8-5FB32692C45F}"/>
    <cellStyle name="Calculation 2 3 4 10" xfId="9827" xr:uid="{D828865E-0BFE-4F90-ACFF-A0221D58416E}"/>
    <cellStyle name="Calculation 2 3 4 2" xfId="755" xr:uid="{F8A6ACE3-D84F-41FF-8A5C-E502EB2E4DB1}"/>
    <cellStyle name="Calculation 2 3 4 2 2" xfId="1909" xr:uid="{4C8A44D0-B110-49F2-AA94-7351AD3A05DF}"/>
    <cellStyle name="Calculation 2 3 4 2 2 2" xfId="10864" xr:uid="{F8B59348-2B23-4449-AA9C-7A83F0CD9BDE}"/>
    <cellStyle name="Calculation 2 3 4 2 3" xfId="3037" xr:uid="{31FDA1E6-EE54-4F1E-9AC9-C359DBCBF97E}"/>
    <cellStyle name="Calculation 2 3 4 2 3 2" xfId="11992" xr:uid="{E9A1879C-8DAF-4987-BE06-E1920637551C}"/>
    <cellStyle name="Calculation 2 3 4 2 4" xfId="4154" xr:uid="{33079CFC-B227-4E1F-A79B-353B1B8B917E}"/>
    <cellStyle name="Calculation 2 3 4 2 4 2" xfId="13109" xr:uid="{B77C7028-B237-4883-9EC0-70E1C3A43BEE}"/>
    <cellStyle name="Calculation 2 3 4 2 5" xfId="5254" xr:uid="{634610C2-0E4C-4B65-9D80-6B4EAE80F230}"/>
    <cellStyle name="Calculation 2 3 4 2 5 2" xfId="14209" xr:uid="{BCBF6417-4585-4485-9E74-007370234DE1}"/>
    <cellStyle name="Calculation 2 3 4 2 6" xfId="6371" xr:uid="{C152892A-742C-48C3-8BC2-CB6F34D163B9}"/>
    <cellStyle name="Calculation 2 3 4 2 6 2" xfId="15326" xr:uid="{066A93BA-9ED4-455A-9624-17DE953D54A6}"/>
    <cellStyle name="Calculation 2 3 4 2 7" xfId="7572" xr:uid="{AC3C2E84-21B0-4CB6-8DB3-4FAF73A3C481}"/>
    <cellStyle name="Calculation 2 3 4 2 7 2" xfId="16452" xr:uid="{A1EA5416-C7B9-4EA8-9328-068484E17134}"/>
    <cellStyle name="Calculation 2 3 4 2 8" xfId="8709" xr:uid="{76023FAB-190A-4D2D-871E-5671DBE23395}"/>
    <cellStyle name="Calculation 2 3 4 2 8 2" xfId="17562" xr:uid="{EA7A0349-8DA1-4EF0-A979-A6A4FE4E8EB3}"/>
    <cellStyle name="Calculation 2 3 4 2 9" xfId="9637" xr:uid="{C1FAE8FE-E62A-4170-A391-3868068DCF0A}"/>
    <cellStyle name="Calculation 2 3 4 3" xfId="1359" xr:uid="{4F7B2F70-CE33-4311-8189-98DB0D5D470D}"/>
    <cellStyle name="Calculation 2 3 4 3 2" xfId="10314" xr:uid="{9F68DFC7-99F2-4D52-BD5B-CA34908B2A23}"/>
    <cellStyle name="Calculation 2 3 4 4" xfId="2479" xr:uid="{E6111F29-4B8E-4618-A947-79D7F3E9A2F8}"/>
    <cellStyle name="Calculation 2 3 4 4 2" xfId="11434" xr:uid="{D0771F7A-A778-4108-BA9C-29ADAB702D0E}"/>
    <cellStyle name="Calculation 2 3 4 5" xfId="3596" xr:uid="{8EB06CD6-3EFA-41AE-A3B6-6930EA084853}"/>
    <cellStyle name="Calculation 2 3 4 5 2" xfId="12551" xr:uid="{5DCC34F4-C555-4380-9DD5-5CEE12919D72}"/>
    <cellStyle name="Calculation 2 3 4 6" xfId="4696" xr:uid="{6C337CD0-4BAA-4E7A-807F-98F5B845AA87}"/>
    <cellStyle name="Calculation 2 3 4 6 2" xfId="13651" xr:uid="{1FBD8001-D103-4C98-889C-6F99C4D6E5DB}"/>
    <cellStyle name="Calculation 2 3 4 7" xfId="5813" xr:uid="{38244F00-3D31-4F24-B665-31C267B019E3}"/>
    <cellStyle name="Calculation 2 3 4 7 2" xfId="14768" xr:uid="{C9AA55E3-5B14-4C17-98BF-060D84C02D9C}"/>
    <cellStyle name="Calculation 2 3 4 8" xfId="7014" xr:uid="{98F96864-6CCE-4C9F-B819-7FA8C2D00823}"/>
    <cellStyle name="Calculation 2 3 4 8 2" xfId="15894" xr:uid="{6F4FF2C3-E6C6-4D26-988B-D783EBE19B6A}"/>
    <cellStyle name="Calculation 2 3 4 9" xfId="8151" xr:uid="{99989F9C-850A-4233-B407-6B6B8C7992AF}"/>
    <cellStyle name="Calculation 2 3 4 9 2" xfId="17004" xr:uid="{67945374-20C1-49A7-BAA0-A672B3D07C60}"/>
    <cellStyle name="Calculation 2 3 5" xfId="353" xr:uid="{4E27CA8E-7657-4F6A-B9EC-E32A959B3D67}"/>
    <cellStyle name="Calculation 2 3 5 10" xfId="9318" xr:uid="{D39FD886-44A7-4282-90A8-A4970C7BE463}"/>
    <cellStyle name="Calculation 2 3 5 2" xfId="904" xr:uid="{2F32F6C1-A1E3-4AC7-A6B5-0DC99CDB4A67}"/>
    <cellStyle name="Calculation 2 3 5 2 2" xfId="2058" xr:uid="{933D95A7-9838-45AB-A301-4F1FD2B646B7}"/>
    <cellStyle name="Calculation 2 3 5 2 2 2" xfId="11013" xr:uid="{3FBDCF23-256C-49C6-931C-E940435D5F1D}"/>
    <cellStyle name="Calculation 2 3 5 2 3" xfId="3186" xr:uid="{44FE828F-12E7-4BD6-8D7A-163B8B438912}"/>
    <cellStyle name="Calculation 2 3 5 2 3 2" xfId="12141" xr:uid="{7E206F6C-ABA0-436A-BDCE-F42A6D06A8A2}"/>
    <cellStyle name="Calculation 2 3 5 2 4" xfId="4303" xr:uid="{98B9293B-9508-41FB-92EF-593B5ABDA183}"/>
    <cellStyle name="Calculation 2 3 5 2 4 2" xfId="13258" xr:uid="{DD8058FD-9EF3-487E-ADB0-D521A3D9A8F1}"/>
    <cellStyle name="Calculation 2 3 5 2 5" xfId="5403" xr:uid="{AD96F8E2-6381-4A6C-9274-8A109C076938}"/>
    <cellStyle name="Calculation 2 3 5 2 5 2" xfId="14358" xr:uid="{A024D343-0B5C-4FF5-A504-03EFE4C29FCC}"/>
    <cellStyle name="Calculation 2 3 5 2 6" xfId="6520" xr:uid="{DA0DA5E8-CF8B-4C4F-9A3C-03CAE07C6F08}"/>
    <cellStyle name="Calculation 2 3 5 2 6 2" xfId="15475" xr:uid="{E98A9429-AAF2-4E3C-98EC-4C1C4C0E8603}"/>
    <cellStyle name="Calculation 2 3 5 2 7" xfId="7721" xr:uid="{7C94F1E9-64FC-40A8-9351-4F32830B5B6B}"/>
    <cellStyle name="Calculation 2 3 5 2 7 2" xfId="16601" xr:uid="{CB188B9D-2225-45F5-893D-B30DC7C03A83}"/>
    <cellStyle name="Calculation 2 3 5 2 8" xfId="8858" xr:uid="{4F33FDFE-55A2-447D-AD9B-2A74EEE7B9F3}"/>
    <cellStyle name="Calculation 2 3 5 2 8 2" xfId="17711" xr:uid="{2EBD9121-1BC4-40B8-9CAE-7AE81554869C}"/>
    <cellStyle name="Calculation 2 3 5 2 9" xfId="9836" xr:uid="{8008D8F9-7847-43F8-9307-8928AB550099}"/>
    <cellStyle name="Calculation 2 3 5 3" xfId="1515" xr:uid="{61AD1C7A-A340-4ED1-B228-7EC3CE06CBAA}"/>
    <cellStyle name="Calculation 2 3 5 3 2" xfId="10470" xr:uid="{FAAF995D-4718-4899-A1B6-8956EF3B19A5}"/>
    <cellStyle name="Calculation 2 3 5 4" xfId="2635" xr:uid="{A6ECFA94-24F3-48E1-BADB-F0FE3D0ABE59}"/>
    <cellStyle name="Calculation 2 3 5 4 2" xfId="11590" xr:uid="{4E4482AC-B2A3-4A70-B73C-1F74F70F59B4}"/>
    <cellStyle name="Calculation 2 3 5 5" xfId="3752" xr:uid="{86655F0E-7A20-4531-9695-CF741AD39C0A}"/>
    <cellStyle name="Calculation 2 3 5 5 2" xfId="12707" xr:uid="{BC406C05-3593-4BB1-9483-5C99D7412FF5}"/>
    <cellStyle name="Calculation 2 3 5 6" xfId="4852" xr:uid="{9DEAF47A-B013-42FD-9F84-265943967A5C}"/>
    <cellStyle name="Calculation 2 3 5 6 2" xfId="13807" xr:uid="{16623B1B-FC13-4DE8-8045-CA090D7E3162}"/>
    <cellStyle name="Calculation 2 3 5 7" xfId="5969" xr:uid="{374ABDFB-4292-4B5D-ACCB-E76F61306240}"/>
    <cellStyle name="Calculation 2 3 5 7 2" xfId="14924" xr:uid="{6269A3C4-8FA4-4AFC-8EFD-A941D2375435}"/>
    <cellStyle name="Calculation 2 3 5 8" xfId="7170" xr:uid="{E30935C2-2B42-4AD7-A605-90A7F1EAAB15}"/>
    <cellStyle name="Calculation 2 3 5 8 2" xfId="16050" xr:uid="{5BB0EA8D-DD5E-4249-8761-58E43ED40857}"/>
    <cellStyle name="Calculation 2 3 5 9" xfId="8307" xr:uid="{0A9C59F5-7791-40BB-9D7F-B2D163670512}"/>
    <cellStyle name="Calculation 2 3 5 9 2" xfId="17160" xr:uid="{8BCD5C30-7724-4BA9-999E-AF2B0ECC91B9}"/>
    <cellStyle name="Calculation 2 3 6" xfId="344" xr:uid="{557CBB87-4B25-4EB9-A9B2-141701453DCA}"/>
    <cellStyle name="Calculation 2 3 6 2" xfId="1506" xr:uid="{CE0D08E6-0776-465F-9DF8-2F8E3D9DC1EF}"/>
    <cellStyle name="Calculation 2 3 6 2 2" xfId="10461" xr:uid="{2C8D3B22-E15B-4A78-8F3F-8547B1A85A2A}"/>
    <cellStyle name="Calculation 2 3 6 3" xfId="2626" xr:uid="{BC3DD6AB-AFAC-4C74-B31D-9A4BC21CF925}"/>
    <cellStyle name="Calculation 2 3 6 3 2" xfId="11581" xr:uid="{47E1521A-165C-4CDC-A0DC-D13064DB9E1B}"/>
    <cellStyle name="Calculation 2 3 6 4" xfId="3743" xr:uid="{ADDDE9B5-F988-4B09-9238-B315EB03A674}"/>
    <cellStyle name="Calculation 2 3 6 4 2" xfId="12698" xr:uid="{1F02E908-11D2-4DD8-AB97-AA3E105B354C}"/>
    <cellStyle name="Calculation 2 3 6 5" xfId="4843" xr:uid="{087433C6-C114-4172-8DCE-2CB6CE18261E}"/>
    <cellStyle name="Calculation 2 3 6 5 2" xfId="13798" xr:uid="{16268FEF-90A3-43DB-A9D8-56138933F46F}"/>
    <cellStyle name="Calculation 2 3 6 6" xfId="5960" xr:uid="{3234ECAF-E568-4B5E-937C-9D10BDF8B7EA}"/>
    <cellStyle name="Calculation 2 3 6 6 2" xfId="14915" xr:uid="{3C5468BC-F5B6-40A4-8144-2BEF2CF09497}"/>
    <cellStyle name="Calculation 2 3 6 7" xfId="7161" xr:uid="{8D5D8E76-085B-461F-AE29-9DD233B0F192}"/>
    <cellStyle name="Calculation 2 3 6 7 2" xfId="16041" xr:uid="{033ECCE2-77D1-4B63-A478-78450C3B2D1A}"/>
    <cellStyle name="Calculation 2 3 6 8" xfId="8298" xr:uid="{8A444556-57DC-4FD2-8C3B-F1CB26FC5498}"/>
    <cellStyle name="Calculation 2 3 6 8 2" xfId="17151" xr:uid="{8D59D9A6-6650-44CB-9E69-DD2B5384B35D}"/>
    <cellStyle name="Calculation 2 3 6 9" xfId="9362" xr:uid="{FC2A78C9-ECF4-4FF9-B465-C2D6E5DE6EB6}"/>
    <cellStyle name="Calculation 2 3 7" xfId="1291" xr:uid="{F8D0A8C1-6C6E-4547-8D4D-B576C7C7C1FC}"/>
    <cellStyle name="Calculation 2 3 7 2" xfId="10246" xr:uid="{96FB58E3-78A0-458A-B58E-FC5DC26EA337}"/>
    <cellStyle name="Calculation 2 3 8" xfId="2407" xr:uid="{FAD07653-C310-44E7-A8CB-6EE35C3DCC6B}"/>
    <cellStyle name="Calculation 2 3 8 2" xfId="11362" xr:uid="{1E06A49E-04A2-45E8-8B79-1519FC82BDF2}"/>
    <cellStyle name="Calculation 2 3 9" xfId="2451" xr:uid="{0A54FD23-7366-4B74-8B41-01BADF0272DD}"/>
    <cellStyle name="Calculation 2 3 9 2" xfId="11406" xr:uid="{85BFA069-A552-4360-82F1-F0DEE54EC505}"/>
    <cellStyle name="Calculation 2 4" xfId="136" xr:uid="{EDE1F28E-A591-41BB-A791-3140F4D156C1}"/>
    <cellStyle name="Calculation 2 4 10" xfId="4653" xr:uid="{F4AB60EB-CD62-45BA-ACCA-E89AA75E1DCD}"/>
    <cellStyle name="Calculation 2 4 10 2" xfId="13608" xr:uid="{7181F5CC-DAFE-4752-8CEF-6172E155868A}"/>
    <cellStyle name="Calculation 2 4 11" xfId="5770" xr:uid="{569ECEF4-B195-4E41-B538-9FA015705505}"/>
    <cellStyle name="Calculation 2 4 11 2" xfId="14725" xr:uid="{62AB5F95-1011-4BB6-BEDC-C33FAB4E129B}"/>
    <cellStyle name="Calculation 2 4 12" xfId="6959" xr:uid="{390AACA3-A5B7-4D02-84BD-1A829F818276}"/>
    <cellStyle name="Calculation 2 4 12 2" xfId="15848" xr:uid="{C38CD9BF-562C-4489-9D83-2C19E8FD5265}"/>
    <cellStyle name="Calculation 2 4 13" xfId="8093" xr:uid="{80214482-B262-4A7F-A96F-730AB6C466F4}"/>
    <cellStyle name="Calculation 2 4 13 2" xfId="16961" xr:uid="{C4F8EBE0-C8F1-4E72-8B1F-98707A6E4CA4}"/>
    <cellStyle name="Calculation 2 4 14" xfId="9762" xr:uid="{577447F8-3E2C-488C-8603-481B0895BD97}"/>
    <cellStyle name="Calculation 2 4 2" xfId="242" xr:uid="{58F020B7-6E86-44AA-A816-20044942982B}"/>
    <cellStyle name="Calculation 2 4 2 10" xfId="7059" xr:uid="{97579337-C88C-4096-975E-63E52735F92A}"/>
    <cellStyle name="Calculation 2 4 2 10 2" xfId="15939" xr:uid="{DD9FF5AE-9E8A-48BB-8AE8-1B96E7B7BE3B}"/>
    <cellStyle name="Calculation 2 4 2 11" xfId="8196" xr:uid="{834EF157-B7FB-447B-8610-DBCBE76948EB}"/>
    <cellStyle name="Calculation 2 4 2 11 2" xfId="17049" xr:uid="{761B6513-7C52-4C61-B67B-77FA8C7B6BB8}"/>
    <cellStyle name="Calculation 2 4 2 12" xfId="9426" xr:uid="{260DF341-AFEC-4148-B23A-9D56F197C376}"/>
    <cellStyle name="Calculation 2 4 2 2" xfId="447" xr:uid="{5474B078-65DF-4E74-AF29-12887AD79A6F}"/>
    <cellStyle name="Calculation 2 4 2 2 10" xfId="10037" xr:uid="{BDAB76A2-EC8F-4FF6-8E07-B71CB3E43608}"/>
    <cellStyle name="Calculation 2 4 2 2 2" xfId="998" xr:uid="{51036A7D-7AA0-4F16-AF8E-BB9649A1C059}"/>
    <cellStyle name="Calculation 2 4 2 2 2 2" xfId="2152" xr:uid="{72E639CB-8222-4E03-B781-FD231C351F3B}"/>
    <cellStyle name="Calculation 2 4 2 2 2 2 2" xfId="11107" xr:uid="{38B6B0BD-0239-48A9-9983-7DE83D96D17D}"/>
    <cellStyle name="Calculation 2 4 2 2 2 3" xfId="3280" xr:uid="{618A28CC-FD78-46FB-81DF-70B35AE7FC66}"/>
    <cellStyle name="Calculation 2 4 2 2 2 3 2" xfId="12235" xr:uid="{3B88610B-6FEF-4D04-A9C8-11C9E7A27070}"/>
    <cellStyle name="Calculation 2 4 2 2 2 4" xfId="4397" xr:uid="{CC326875-4292-470A-B1DF-649F54B191E5}"/>
    <cellStyle name="Calculation 2 4 2 2 2 4 2" xfId="13352" xr:uid="{FDC0E792-35E0-459D-AC6B-3579C6425454}"/>
    <cellStyle name="Calculation 2 4 2 2 2 5" xfId="5497" xr:uid="{D5C7CED0-4BF6-402F-B6D5-6EE5986B7A91}"/>
    <cellStyle name="Calculation 2 4 2 2 2 5 2" xfId="14452" xr:uid="{9069FBC3-91A2-4C15-B54A-7FC0D90E504D}"/>
    <cellStyle name="Calculation 2 4 2 2 2 6" xfId="6614" xr:uid="{33C55721-2C07-4E10-A6F0-823347BF7769}"/>
    <cellStyle name="Calculation 2 4 2 2 2 6 2" xfId="15569" xr:uid="{B2B01E78-D7FE-4D4D-8A94-6BEB609AAA90}"/>
    <cellStyle name="Calculation 2 4 2 2 2 7" xfId="7815" xr:uid="{A98F772C-2A3B-4F1D-9682-85BE08D6C8F8}"/>
    <cellStyle name="Calculation 2 4 2 2 2 7 2" xfId="16695" xr:uid="{5E467F73-5F01-470B-9BB0-5C68E8E0FDF5}"/>
    <cellStyle name="Calculation 2 4 2 2 2 8" xfId="8952" xr:uid="{59B70ED4-0A80-4C42-AB51-A47F8EC4CBD4}"/>
    <cellStyle name="Calculation 2 4 2 2 2 8 2" xfId="17805" xr:uid="{BCF6ED68-D089-4B91-A5AE-688207863C98}"/>
    <cellStyle name="Calculation 2 4 2 2 2 9" xfId="9960" xr:uid="{C817E0C5-ADAD-48E2-9D1C-7189E5573AFE}"/>
    <cellStyle name="Calculation 2 4 2 2 3" xfId="1605" xr:uid="{FD5DBED5-EFB2-4944-A543-9EBAC01E3227}"/>
    <cellStyle name="Calculation 2 4 2 2 3 2" xfId="10560" xr:uid="{2D51678D-7D76-439A-BC3A-DB887923ACC8}"/>
    <cellStyle name="Calculation 2 4 2 2 4" xfId="2729" xr:uid="{5D16169D-E6C2-4B8E-A776-5A27C33D8759}"/>
    <cellStyle name="Calculation 2 4 2 2 4 2" xfId="11684" xr:uid="{43D65BF0-4D88-4AA0-97B0-81EE99A0A984}"/>
    <cellStyle name="Calculation 2 4 2 2 5" xfId="3846" xr:uid="{0E646E12-6F9E-4A1E-9859-180859A5BC73}"/>
    <cellStyle name="Calculation 2 4 2 2 5 2" xfId="12801" xr:uid="{E042CDEB-48E4-4BCE-A4CD-DB1F895B3E9D}"/>
    <cellStyle name="Calculation 2 4 2 2 6" xfId="4946" xr:uid="{7E5191EB-4242-462B-A5EC-C4B8848FCDF1}"/>
    <cellStyle name="Calculation 2 4 2 2 6 2" xfId="13901" xr:uid="{F364FAEE-79B7-4C2E-B3A1-E8FCDE82F7FC}"/>
    <cellStyle name="Calculation 2 4 2 2 7" xfId="6063" xr:uid="{7478C7E0-D89F-4EBA-8228-9CEF9A252D35}"/>
    <cellStyle name="Calculation 2 4 2 2 7 2" xfId="15018" xr:uid="{7E2F035F-B635-47C7-854F-8BC6D1C33CC9}"/>
    <cellStyle name="Calculation 2 4 2 2 8" xfId="7264" xr:uid="{70BCADB7-DAB0-45B6-A60D-954D7A71E870}"/>
    <cellStyle name="Calculation 2 4 2 2 8 2" xfId="16144" xr:uid="{A61CDE8B-A01E-4C19-A8A3-1DE7F9C0CC50}"/>
    <cellStyle name="Calculation 2 4 2 2 9" xfId="8401" xr:uid="{812FEEDC-23FC-4AF5-81E6-8594E7A20CA3}"/>
    <cellStyle name="Calculation 2 4 2 2 9 2" xfId="17254" xr:uid="{8B910773-0ACA-49AB-90D7-72DE39D150BF}"/>
    <cellStyle name="Calculation 2 4 2 3" xfId="610" xr:uid="{0FFB6B35-88AD-46F7-8783-4F6C96E52B51}"/>
    <cellStyle name="Calculation 2 4 2 3 10" xfId="9218" xr:uid="{3173C420-4534-4589-AEB5-4D4C7603AFEC}"/>
    <cellStyle name="Calculation 2 4 2 3 2" xfId="1161" xr:uid="{2AF0A9FC-4488-4DA5-B35C-7ED2824366BB}"/>
    <cellStyle name="Calculation 2 4 2 3 2 2" xfId="2320" xr:uid="{98D29990-AAB1-4072-904F-B54E38606287}"/>
    <cellStyle name="Calculation 2 4 2 3 2 2 2" xfId="11275" xr:uid="{5A465067-C4FB-4FFD-9DFE-1C9767CFBFD5}"/>
    <cellStyle name="Calculation 2 4 2 3 2 3" xfId="3443" xr:uid="{FC30223C-86E5-49D5-9485-151E4F77DA9B}"/>
    <cellStyle name="Calculation 2 4 2 3 2 3 2" xfId="12398" xr:uid="{0AC417E9-57DE-4770-9540-6C87D2889DFE}"/>
    <cellStyle name="Calculation 2 4 2 3 2 4" xfId="4560" xr:uid="{E30C5546-146F-4B55-A849-0B8CDD8580D3}"/>
    <cellStyle name="Calculation 2 4 2 3 2 4 2" xfId="13515" xr:uid="{09A2320E-30A1-4220-901E-B976EE2C3F94}"/>
    <cellStyle name="Calculation 2 4 2 3 2 5" xfId="5660" xr:uid="{3A0A2EC9-3DF9-415D-B337-52D65691E1D0}"/>
    <cellStyle name="Calculation 2 4 2 3 2 5 2" xfId="14615" xr:uid="{6934A019-DC23-4E5B-8B4A-B4979526BD9A}"/>
    <cellStyle name="Calculation 2 4 2 3 2 6" xfId="6777" xr:uid="{A78F00E7-8996-4B5A-81C7-4ED1882EA233}"/>
    <cellStyle name="Calculation 2 4 2 3 2 6 2" xfId="15732" xr:uid="{ACD7765E-44F4-4470-8600-A53DB4F0CB75}"/>
    <cellStyle name="Calculation 2 4 2 3 2 7" xfId="7978" xr:uid="{CAE8A747-20AB-455D-899F-B4B94E46E11D}"/>
    <cellStyle name="Calculation 2 4 2 3 2 7 2" xfId="16858" xr:uid="{52EC0773-352D-45B7-B75A-E746C9AA1B05}"/>
    <cellStyle name="Calculation 2 4 2 3 2 8" xfId="9115" xr:uid="{82A05A7E-1E6C-44BA-A57F-A5BA13FBCB41}"/>
    <cellStyle name="Calculation 2 4 2 3 2 8 2" xfId="17968" xr:uid="{062BF2C6-6FDB-457A-87F6-C02D664ACF75}"/>
    <cellStyle name="Calculation 2 4 2 3 2 9" xfId="9234" xr:uid="{3FD19A92-F13F-416B-9944-5FDCA02DB51D}"/>
    <cellStyle name="Calculation 2 4 2 3 3" xfId="1768" xr:uid="{981B9A8C-E61A-4CA6-B9FB-10FCA1270F3D}"/>
    <cellStyle name="Calculation 2 4 2 3 3 2" xfId="10723" xr:uid="{C89CDCAE-092D-4B2E-B4A9-A78EC77B1029}"/>
    <cellStyle name="Calculation 2 4 2 3 4" xfId="2892" xr:uid="{88BE71EF-A47F-4DF6-9F34-B7EE8C8DE6AE}"/>
    <cellStyle name="Calculation 2 4 2 3 4 2" xfId="11847" xr:uid="{3D90B85F-6B17-4F28-AEC4-5C1B5257BEA0}"/>
    <cellStyle name="Calculation 2 4 2 3 5" xfId="4009" xr:uid="{34BDB910-D15E-4BCD-BA3F-B961CBD57D86}"/>
    <cellStyle name="Calculation 2 4 2 3 5 2" xfId="12964" xr:uid="{E11EDE74-1F6D-4E0D-87D0-68A480BAF710}"/>
    <cellStyle name="Calculation 2 4 2 3 6" xfId="5109" xr:uid="{260F3D99-BDB1-4E03-A722-F8A3F8468E77}"/>
    <cellStyle name="Calculation 2 4 2 3 6 2" xfId="14064" xr:uid="{51F450A7-2EF1-44C2-B13E-236160BD2584}"/>
    <cellStyle name="Calculation 2 4 2 3 7" xfId="6226" xr:uid="{9F70C7EA-C1DB-4719-8BC5-C8A61A0541DB}"/>
    <cellStyle name="Calculation 2 4 2 3 7 2" xfId="15181" xr:uid="{7E98C2AA-BAC3-4071-8A83-11EC74C798E6}"/>
    <cellStyle name="Calculation 2 4 2 3 8" xfId="7427" xr:uid="{84ECB1CD-6B85-4B18-B2E8-0727F5229088}"/>
    <cellStyle name="Calculation 2 4 2 3 8 2" xfId="16307" xr:uid="{3ED7C9C9-549F-4C09-BE0D-21639B50561E}"/>
    <cellStyle name="Calculation 2 4 2 3 9" xfId="8564" xr:uid="{6D621FDA-1C88-40D0-8ABB-35D46FCDDC29}"/>
    <cellStyle name="Calculation 2 4 2 3 9 2" xfId="17417" xr:uid="{B3CD37A1-BA22-4789-B5BE-2128C8D74A8E}"/>
    <cellStyle name="Calculation 2 4 2 4" xfId="799" xr:uid="{E05AD6DD-73BC-49B1-AAC6-77646D39421C}"/>
    <cellStyle name="Calculation 2 4 2 4 2" xfId="1953" xr:uid="{567E7402-C92F-4145-8001-75AEC1631365}"/>
    <cellStyle name="Calculation 2 4 2 4 2 2" xfId="10908" xr:uid="{6FC7FABF-3448-432E-9681-CE68D296093F}"/>
    <cellStyle name="Calculation 2 4 2 4 3" xfId="3081" xr:uid="{9580EFFC-D51C-4019-BBD7-4BAEB1B9AC82}"/>
    <cellStyle name="Calculation 2 4 2 4 3 2" xfId="12036" xr:uid="{B6682268-B76F-43CD-9CC2-EF6187158CBC}"/>
    <cellStyle name="Calculation 2 4 2 4 4" xfId="4198" xr:uid="{31FD313A-8135-4426-BF5E-783E89BC319E}"/>
    <cellStyle name="Calculation 2 4 2 4 4 2" xfId="13153" xr:uid="{F73BA4B9-6B94-4AA5-85DF-10958DED783C}"/>
    <cellStyle name="Calculation 2 4 2 4 5" xfId="5298" xr:uid="{EF6FF238-0035-4AA8-8A4C-7B0F9151E29A}"/>
    <cellStyle name="Calculation 2 4 2 4 5 2" xfId="14253" xr:uid="{9E41CADD-A262-4433-A474-38BC9A1EB192}"/>
    <cellStyle name="Calculation 2 4 2 4 6" xfId="6415" xr:uid="{0E646D5F-240D-4F7B-BFDC-7601F3F1CD08}"/>
    <cellStyle name="Calculation 2 4 2 4 6 2" xfId="15370" xr:uid="{79FF06E9-7FE7-43D6-B5DC-740DF7FE348E}"/>
    <cellStyle name="Calculation 2 4 2 4 7" xfId="7616" xr:uid="{822373E6-DA72-4E46-A2A4-7C0379EC9C19}"/>
    <cellStyle name="Calculation 2 4 2 4 7 2" xfId="16496" xr:uid="{08FF80D6-8EE0-4D8F-B404-C9B0AC457191}"/>
    <cellStyle name="Calculation 2 4 2 4 8" xfId="8753" xr:uid="{4EBF7418-75FB-411F-BA72-206263D81F7C}"/>
    <cellStyle name="Calculation 2 4 2 4 8 2" xfId="17606" xr:uid="{DE103B2C-39B3-48B2-A8DF-88C7DE29D6AB}"/>
    <cellStyle name="Calculation 2 4 2 4 9" xfId="10147" xr:uid="{0036C3E0-EEAB-45CE-8906-D5A6E0C7E0DF}"/>
    <cellStyle name="Calculation 2 4 2 5" xfId="1404" xr:uid="{9508630E-0F37-402A-A1A4-39870DBF227B}"/>
    <cellStyle name="Calculation 2 4 2 5 2" xfId="10359" xr:uid="{493FDFF2-C5E5-4786-A20D-E146F81703FD}"/>
    <cellStyle name="Calculation 2 4 2 6" xfId="2524" xr:uid="{1ABC5BBE-9166-43A8-B701-78AB6F05B3C1}"/>
    <cellStyle name="Calculation 2 4 2 6 2" xfId="11479" xr:uid="{5A58DC55-FE21-4FB9-AE8E-5F5D3BB2CF94}"/>
    <cellStyle name="Calculation 2 4 2 7" xfId="3641" xr:uid="{2EFDE7E4-A5D3-4788-9EF0-00B6C73EF9E2}"/>
    <cellStyle name="Calculation 2 4 2 7 2" xfId="12596" xr:uid="{FC8196DB-D533-46E7-8AAD-E229393BB960}"/>
    <cellStyle name="Calculation 2 4 2 8" xfId="4741" xr:uid="{D21CBDFA-5E72-421C-9C49-FDEAE5B64DB1}"/>
    <cellStyle name="Calculation 2 4 2 8 2" xfId="13696" xr:uid="{0881FD97-8D6F-4E9B-B059-134A58BBDBC8}"/>
    <cellStyle name="Calculation 2 4 2 9" xfId="5858" xr:uid="{D2161187-CB15-4149-9872-4B9B280152AB}"/>
    <cellStyle name="Calculation 2 4 2 9 2" xfId="14813" xr:uid="{B864ECAC-6348-497A-835E-C9349F5D5F08}"/>
    <cellStyle name="Calculation 2 4 3" xfId="297" xr:uid="{F0F8E5E1-8A1F-47AC-9005-2BBABD6F080B}"/>
    <cellStyle name="Calculation 2 4 3 10" xfId="7114" xr:uid="{E69C62DE-A7C3-4712-B46B-7C7D34ACA648}"/>
    <cellStyle name="Calculation 2 4 3 10 2" xfId="15994" xr:uid="{5F4DD5DB-3154-4AA2-886E-DC659171A6D6}"/>
    <cellStyle name="Calculation 2 4 3 11" xfId="8251" xr:uid="{2735FAE0-06A4-4038-A971-B318C67B842C}"/>
    <cellStyle name="Calculation 2 4 3 11 2" xfId="17104" xr:uid="{BE4BB7E6-B844-4743-8778-B8E049253C70}"/>
    <cellStyle name="Calculation 2 4 3 12" xfId="9676" xr:uid="{2C14472F-7FD9-40CC-A317-A7113D929AF6}"/>
    <cellStyle name="Calculation 2 4 3 2" xfId="497" xr:uid="{E97941E9-792F-4A2F-951C-E46FCA3675A7}"/>
    <cellStyle name="Calculation 2 4 3 2 10" xfId="9777" xr:uid="{E26C4974-D580-4562-A748-BAAB53ABE871}"/>
    <cellStyle name="Calculation 2 4 3 2 2" xfId="1048" xr:uid="{97D6A043-CA5C-4B3B-9EFF-60E182F19DCB}"/>
    <cellStyle name="Calculation 2 4 3 2 2 2" xfId="2202" xr:uid="{075221A1-91B5-4B8E-A327-70C0C4A6465F}"/>
    <cellStyle name="Calculation 2 4 3 2 2 2 2" xfId="11157" xr:uid="{BA5DBB11-BB3B-4CB3-9F76-95EC64DE66E8}"/>
    <cellStyle name="Calculation 2 4 3 2 2 3" xfId="3330" xr:uid="{C6CF2C01-2FCE-4F65-8867-D4DF16348575}"/>
    <cellStyle name="Calculation 2 4 3 2 2 3 2" xfId="12285" xr:uid="{2FEAE780-4631-494D-9307-22B7043472B1}"/>
    <cellStyle name="Calculation 2 4 3 2 2 4" xfId="4447" xr:uid="{2951D0B4-B547-47F2-A3CC-AED2EAB659F2}"/>
    <cellStyle name="Calculation 2 4 3 2 2 4 2" xfId="13402" xr:uid="{0BAC15D0-6261-4A51-AD83-4615FD6B2F33}"/>
    <cellStyle name="Calculation 2 4 3 2 2 5" xfId="5547" xr:uid="{709B7745-922F-4FAB-B28F-85A446A5FB5C}"/>
    <cellStyle name="Calculation 2 4 3 2 2 5 2" xfId="14502" xr:uid="{05DDC408-50A2-42FF-B812-E18948695043}"/>
    <cellStyle name="Calculation 2 4 3 2 2 6" xfId="6664" xr:uid="{112CA45E-468F-45F3-9B28-A914F5EDA922}"/>
    <cellStyle name="Calculation 2 4 3 2 2 6 2" xfId="15619" xr:uid="{CC0DD0D4-537A-4A64-96BA-78A75F7F929E}"/>
    <cellStyle name="Calculation 2 4 3 2 2 7" xfId="7865" xr:uid="{C7817A3B-F123-458F-821D-7F8C6CF338F6}"/>
    <cellStyle name="Calculation 2 4 3 2 2 7 2" xfId="16745" xr:uid="{50E2F1AF-9505-4B11-852A-1AB263C58B16}"/>
    <cellStyle name="Calculation 2 4 3 2 2 8" xfId="9002" xr:uid="{7D56195A-5451-4464-8546-0B094421973C}"/>
    <cellStyle name="Calculation 2 4 3 2 2 8 2" xfId="17855" xr:uid="{3FF29500-1F4B-4DBE-A628-3BCD69860318}"/>
    <cellStyle name="Calculation 2 4 3 2 2 9" xfId="9384" xr:uid="{8CC36AF9-45FC-4596-A5C8-A2932AF64A5D}"/>
    <cellStyle name="Calculation 2 4 3 2 3" xfId="1655" xr:uid="{7BA15302-C499-4D4D-8892-4D81EF422324}"/>
    <cellStyle name="Calculation 2 4 3 2 3 2" xfId="10610" xr:uid="{D30A6F68-D4A2-4E47-A93C-799B952E4A9B}"/>
    <cellStyle name="Calculation 2 4 3 2 4" xfId="2779" xr:uid="{42771406-FFE8-43CD-853D-F5980227ECA2}"/>
    <cellStyle name="Calculation 2 4 3 2 4 2" xfId="11734" xr:uid="{EC4D83E7-FBC2-4B11-B281-4B70D5562CDB}"/>
    <cellStyle name="Calculation 2 4 3 2 5" xfId="3896" xr:uid="{DFA27E4F-F3ED-4E0D-A82E-B42E8721657A}"/>
    <cellStyle name="Calculation 2 4 3 2 5 2" xfId="12851" xr:uid="{A319AAC3-D993-4583-B67B-11A5C328CA2B}"/>
    <cellStyle name="Calculation 2 4 3 2 6" xfId="4996" xr:uid="{FDAF1726-21DB-4D54-A29D-ECE675488943}"/>
    <cellStyle name="Calculation 2 4 3 2 6 2" xfId="13951" xr:uid="{8125634C-DA73-43B3-9EFA-B044597923A3}"/>
    <cellStyle name="Calculation 2 4 3 2 7" xfId="6113" xr:uid="{9552BF24-B301-42E6-98D5-5DAAF5FA3719}"/>
    <cellStyle name="Calculation 2 4 3 2 7 2" xfId="15068" xr:uid="{675EA98C-CD0E-4A55-A038-D2EFA1779265}"/>
    <cellStyle name="Calculation 2 4 3 2 8" xfId="7314" xr:uid="{A80C95C3-7099-4D7C-BAA6-7731C09DD775}"/>
    <cellStyle name="Calculation 2 4 3 2 8 2" xfId="16194" xr:uid="{249131C5-C3B7-43D9-B80B-128C23035281}"/>
    <cellStyle name="Calculation 2 4 3 2 9" xfId="8451" xr:uid="{200A327A-B869-4D51-A049-B051120C6CE3}"/>
    <cellStyle name="Calculation 2 4 3 2 9 2" xfId="17304" xr:uid="{CB37FF8B-5D6D-4C1B-A67D-194F69B1716D}"/>
    <cellStyle name="Calculation 2 4 3 3" xfId="660" xr:uid="{982352F3-F0AA-4170-B1A2-1956B59F6A13}"/>
    <cellStyle name="Calculation 2 4 3 3 10" xfId="10061" xr:uid="{875AE4A1-2797-49FC-A1B5-33C4E10785F3}"/>
    <cellStyle name="Calculation 2 4 3 3 2" xfId="1211" xr:uid="{7453ED94-4FD5-4F72-A2BE-07237C1BBD50}"/>
    <cellStyle name="Calculation 2 4 3 3 2 2" xfId="2370" xr:uid="{424E2362-FB31-4573-B05C-660B38D3D5D0}"/>
    <cellStyle name="Calculation 2 4 3 3 2 2 2" xfId="11325" xr:uid="{CB67F06C-332D-4166-A40E-74D186D751EA}"/>
    <cellStyle name="Calculation 2 4 3 3 2 3" xfId="3493" xr:uid="{3B6DF767-6DDC-49F8-B989-42E3B8C314F4}"/>
    <cellStyle name="Calculation 2 4 3 3 2 3 2" xfId="12448" xr:uid="{F3371794-C229-47F1-BF3E-B55EEB3A3D95}"/>
    <cellStyle name="Calculation 2 4 3 3 2 4" xfId="4610" xr:uid="{8F6CDBB8-3AB0-4798-A6A4-AC413698D080}"/>
    <cellStyle name="Calculation 2 4 3 3 2 4 2" xfId="13565" xr:uid="{1C0DBEB4-BA9E-4667-9A15-4F87A908541F}"/>
    <cellStyle name="Calculation 2 4 3 3 2 5" xfId="5710" xr:uid="{6BAC4DC9-132D-4686-B200-0315DFBA5943}"/>
    <cellStyle name="Calculation 2 4 3 3 2 5 2" xfId="14665" xr:uid="{0DE78BB9-A027-46F0-BD93-C6F4739B85B3}"/>
    <cellStyle name="Calculation 2 4 3 3 2 6" xfId="6827" xr:uid="{5823B284-E110-41AF-9F18-87C55CC659C1}"/>
    <cellStyle name="Calculation 2 4 3 3 2 6 2" xfId="15782" xr:uid="{78EF3458-1486-4842-9D99-706E80C2440B}"/>
    <cellStyle name="Calculation 2 4 3 3 2 7" xfId="8028" xr:uid="{1E09FBD4-399B-42B6-989C-14D6208332BD}"/>
    <cellStyle name="Calculation 2 4 3 3 2 7 2" xfId="16908" xr:uid="{DC8FB011-94E0-46D3-9C72-E0A92C42BF97}"/>
    <cellStyle name="Calculation 2 4 3 3 2 8" xfId="9165" xr:uid="{8AE8B727-A940-45E0-9AA0-FDCF78347964}"/>
    <cellStyle name="Calculation 2 4 3 3 2 8 2" xfId="18018" xr:uid="{60E7C1D4-6381-49EF-A637-5828D56BA4E1}"/>
    <cellStyle name="Calculation 2 4 3 3 2 9" xfId="6873" xr:uid="{7E11F89E-6E6A-4AC1-A73F-86D6E76B0A62}"/>
    <cellStyle name="Calculation 2 4 3 3 3" xfId="1818" xr:uid="{3FD4E9E1-DF09-4023-B713-16E0715262E7}"/>
    <cellStyle name="Calculation 2 4 3 3 3 2" xfId="10773" xr:uid="{DAE5255E-85DD-457D-BD40-37A34FB56907}"/>
    <cellStyle name="Calculation 2 4 3 3 4" xfId="2942" xr:uid="{8A0167A3-1AE9-45F9-A727-C10E49266B21}"/>
    <cellStyle name="Calculation 2 4 3 3 4 2" xfId="11897" xr:uid="{DE2E956D-FDFF-4865-94FE-3DCCE5A2BAAB}"/>
    <cellStyle name="Calculation 2 4 3 3 5" xfId="4059" xr:uid="{394D4C9C-A903-4712-8D7E-91E98373F0EF}"/>
    <cellStyle name="Calculation 2 4 3 3 5 2" xfId="13014" xr:uid="{B9F49528-3844-46FE-8726-F82E2FDBE3AB}"/>
    <cellStyle name="Calculation 2 4 3 3 6" xfId="5159" xr:uid="{0D3D03B6-9680-48B2-AE5C-02F15757230B}"/>
    <cellStyle name="Calculation 2 4 3 3 6 2" xfId="14114" xr:uid="{A49E1CDE-2A41-4924-B832-DB70C364E2A1}"/>
    <cellStyle name="Calculation 2 4 3 3 7" xfId="6276" xr:uid="{DF24CD1F-5847-4741-B25F-B08FBB0529EE}"/>
    <cellStyle name="Calculation 2 4 3 3 7 2" xfId="15231" xr:uid="{AFB71B7D-A12B-434B-B337-9465A539600E}"/>
    <cellStyle name="Calculation 2 4 3 3 8" xfId="7477" xr:uid="{F5A60941-9CE5-4C9F-812D-55BD8ED9529C}"/>
    <cellStyle name="Calculation 2 4 3 3 8 2" xfId="16357" xr:uid="{8716D335-0DF1-4D00-9521-0E9A5642E75E}"/>
    <cellStyle name="Calculation 2 4 3 3 9" xfId="8614" xr:uid="{B523A0B6-A143-40F9-90B1-5E784F039278}"/>
    <cellStyle name="Calculation 2 4 3 3 9 2" xfId="17467" xr:uid="{5A9BA57C-DD31-43F9-9314-64A1B72F8E7B}"/>
    <cellStyle name="Calculation 2 4 3 4" xfId="852" xr:uid="{01B2A2B1-A016-45AD-ACC8-25013830918A}"/>
    <cellStyle name="Calculation 2 4 3 4 2" xfId="2006" xr:uid="{8B64F5A4-9481-4D8F-9815-B4DFD505675F}"/>
    <cellStyle name="Calculation 2 4 3 4 2 2" xfId="10961" xr:uid="{82F8CDE3-F6E2-49DD-AFA9-DFD6973FAC66}"/>
    <cellStyle name="Calculation 2 4 3 4 3" xfId="3134" xr:uid="{0485BAF5-6B2B-4408-949D-EC4E0E30E051}"/>
    <cellStyle name="Calculation 2 4 3 4 3 2" xfId="12089" xr:uid="{B9032071-3311-4EA4-844E-4F5D95CB20BF}"/>
    <cellStyle name="Calculation 2 4 3 4 4" xfId="4251" xr:uid="{B5B7130F-2452-47B5-8089-7920646F9BDE}"/>
    <cellStyle name="Calculation 2 4 3 4 4 2" xfId="13206" xr:uid="{B382E8B2-71A2-44A5-8D91-7F209024B81D}"/>
    <cellStyle name="Calculation 2 4 3 4 5" xfId="5351" xr:uid="{91788FD6-C630-4FE6-A86F-F76FAD3190BE}"/>
    <cellStyle name="Calculation 2 4 3 4 5 2" xfId="14306" xr:uid="{0218844B-6387-42F0-B0A1-9DE551C4D5EC}"/>
    <cellStyle name="Calculation 2 4 3 4 6" xfId="6468" xr:uid="{1F30BA9B-FC9C-4D21-8347-00071F51C163}"/>
    <cellStyle name="Calculation 2 4 3 4 6 2" xfId="15423" xr:uid="{DE161240-1927-4C24-92C6-3AB90F46D096}"/>
    <cellStyle name="Calculation 2 4 3 4 7" xfId="7669" xr:uid="{4317C2C5-5A3F-4AD6-B737-3CCB6A7E838D}"/>
    <cellStyle name="Calculation 2 4 3 4 7 2" xfId="16549" xr:uid="{D6393F9E-3FA5-4765-AAAF-9F7534EF3890}"/>
    <cellStyle name="Calculation 2 4 3 4 8" xfId="8806" xr:uid="{7B29A2D2-C308-488F-BA0F-8BF1C72FE8DA}"/>
    <cellStyle name="Calculation 2 4 3 4 8 2" xfId="17659" xr:uid="{A625FC65-9FC0-4E33-A068-2649F97AA2EE}"/>
    <cellStyle name="Calculation 2 4 3 4 9" xfId="9951" xr:uid="{AEA14FDD-07BA-49A2-A8D3-340E5F2433F2}"/>
    <cellStyle name="Calculation 2 4 3 5" xfId="1459" xr:uid="{4AD32E79-15DF-4046-A3B3-92C62760EB7D}"/>
    <cellStyle name="Calculation 2 4 3 5 2" xfId="10414" xr:uid="{7303BF64-E485-414B-8D7C-FDA366DA99F1}"/>
    <cellStyle name="Calculation 2 4 3 6" xfId="2579" xr:uid="{21320F23-EE18-46BC-9FF9-90572C0AEF3D}"/>
    <cellStyle name="Calculation 2 4 3 6 2" xfId="11534" xr:uid="{46FA863A-6F40-4D68-8652-7759B3294C55}"/>
    <cellStyle name="Calculation 2 4 3 7" xfId="3696" xr:uid="{42CE93B7-8AC9-4520-940E-492E42FC2E49}"/>
    <cellStyle name="Calculation 2 4 3 7 2" xfId="12651" xr:uid="{3B7061D2-4BE8-4BC2-A9E9-0C71C6852EC4}"/>
    <cellStyle name="Calculation 2 4 3 8" xfId="4796" xr:uid="{80AEAA37-F5B4-4085-9300-D0D1D542733E}"/>
    <cellStyle name="Calculation 2 4 3 8 2" xfId="13751" xr:uid="{666F3AE1-C38A-4A5A-A028-23B078EF4C2F}"/>
    <cellStyle name="Calculation 2 4 3 9" xfId="5913" xr:uid="{981B3C21-4D4A-4864-9403-ABD28F8597B2}"/>
    <cellStyle name="Calculation 2 4 3 9 2" xfId="14868" xr:uid="{9C4C54C3-B838-4870-99F5-673F2654468E}"/>
    <cellStyle name="Calculation 2 4 4" xfId="369" xr:uid="{2A119BA7-0851-4624-8443-B293783A6091}"/>
    <cellStyle name="Calculation 2 4 4 10" xfId="9784" xr:uid="{E8E206EE-1C92-475F-8AF5-C2F4BEC03B2A}"/>
    <cellStyle name="Calculation 2 4 4 2" xfId="920" xr:uid="{C598974D-C415-4EF3-AF3C-E82384F758E4}"/>
    <cellStyle name="Calculation 2 4 4 2 2" xfId="2074" xr:uid="{B1C3334A-702D-4888-826C-C5ED42726E15}"/>
    <cellStyle name="Calculation 2 4 4 2 2 2" xfId="11029" xr:uid="{4A141A89-03FE-41F1-9E75-F8E463A92A23}"/>
    <cellStyle name="Calculation 2 4 4 2 3" xfId="3202" xr:uid="{4BE687C9-5D0D-45C2-93FE-27C59A76148F}"/>
    <cellStyle name="Calculation 2 4 4 2 3 2" xfId="12157" xr:uid="{8A67CA1C-DF68-4A42-A495-59ABF0E5D4CE}"/>
    <cellStyle name="Calculation 2 4 4 2 4" xfId="4319" xr:uid="{B0AFD75E-8D65-4DBF-B791-2F6DD5C3D792}"/>
    <cellStyle name="Calculation 2 4 4 2 4 2" xfId="13274" xr:uid="{B63E4745-1F1D-422C-A968-EF5D6AA44FD2}"/>
    <cellStyle name="Calculation 2 4 4 2 5" xfId="5419" xr:uid="{467DF104-D040-4E89-8CA0-91B597CAFBF9}"/>
    <cellStyle name="Calculation 2 4 4 2 5 2" xfId="14374" xr:uid="{725CA4FE-0BE1-403F-8E4A-732FDA9B0DC9}"/>
    <cellStyle name="Calculation 2 4 4 2 6" xfId="6536" xr:uid="{2503B98D-86F6-4A03-AC03-B89C4EDE47A0}"/>
    <cellStyle name="Calculation 2 4 4 2 6 2" xfId="15491" xr:uid="{9DA30DF8-C797-4A76-BC4F-C1EF12DD537E}"/>
    <cellStyle name="Calculation 2 4 4 2 7" xfId="7737" xr:uid="{A4B0608F-A378-4071-9F11-BDC2B83FE180}"/>
    <cellStyle name="Calculation 2 4 4 2 7 2" xfId="16617" xr:uid="{2AAA38A6-C72A-4375-A8D9-14A9543735EC}"/>
    <cellStyle name="Calculation 2 4 4 2 8" xfId="8874" xr:uid="{B550514B-FE73-478B-8490-F98F6743653C}"/>
    <cellStyle name="Calculation 2 4 4 2 8 2" xfId="17727" xr:uid="{BB98702B-561B-44F9-BC57-ACCA4AB83C0F}"/>
    <cellStyle name="Calculation 2 4 4 2 9" xfId="9528" xr:uid="{A59CC5B5-2B4F-4398-8826-9308131086C4}"/>
    <cellStyle name="Calculation 2 4 4 3" xfId="1531" xr:uid="{34CA81B4-6CCB-4A52-B5AC-A63FEACFAC03}"/>
    <cellStyle name="Calculation 2 4 4 3 2" xfId="10486" xr:uid="{70D7CE0A-AE9B-4F45-8B1E-FCC1D2AE3C9D}"/>
    <cellStyle name="Calculation 2 4 4 4" xfId="2651" xr:uid="{585DCE1A-1744-4BD0-A7BD-C0D2F1DD48F9}"/>
    <cellStyle name="Calculation 2 4 4 4 2" xfId="11606" xr:uid="{6B4DFFB5-DF3C-4F1D-93BA-B4A64B0E5514}"/>
    <cellStyle name="Calculation 2 4 4 5" xfId="3768" xr:uid="{44DEC4EB-AAD7-44E4-988E-B16BAA38B750}"/>
    <cellStyle name="Calculation 2 4 4 5 2" xfId="12723" xr:uid="{A9B7D5EA-93B1-44F8-96FF-E9EFB0E3B4F3}"/>
    <cellStyle name="Calculation 2 4 4 6" xfId="4868" xr:uid="{7716B60F-B22A-4C9A-B1D2-FBABD7CFFDDE}"/>
    <cellStyle name="Calculation 2 4 4 6 2" xfId="13823" xr:uid="{5CEDA470-B4E3-4F63-9A51-C01A2C91FCB7}"/>
    <cellStyle name="Calculation 2 4 4 7" xfId="5985" xr:uid="{BCBEC2F2-A01C-4B27-AA7A-505AB4989AB7}"/>
    <cellStyle name="Calculation 2 4 4 7 2" xfId="14940" xr:uid="{BC63B084-BCD4-44DF-AA66-9B4CFBC376ED}"/>
    <cellStyle name="Calculation 2 4 4 8" xfId="7186" xr:uid="{DAF3038E-F149-4E2C-869D-7926D354B194}"/>
    <cellStyle name="Calculation 2 4 4 8 2" xfId="16066" xr:uid="{5041EAEC-774F-4EF5-AB2A-909D4D50B263}"/>
    <cellStyle name="Calculation 2 4 4 9" xfId="8323" xr:uid="{F0270F15-06C4-43C3-8278-6B657BA86796}"/>
    <cellStyle name="Calculation 2 4 4 9 2" xfId="17176" xr:uid="{6A837DF7-D11B-450D-A030-F36E86C34813}"/>
    <cellStyle name="Calculation 2 4 5" xfId="538" xr:uid="{9C670EB5-D99C-46E6-9977-14CE70660DDC}"/>
    <cellStyle name="Calculation 2 4 5 10" xfId="9583" xr:uid="{D59D390D-C098-47DD-A37D-0D14E536D07D}"/>
    <cellStyle name="Calculation 2 4 5 2" xfId="1089" xr:uid="{4D675EFA-2954-43AF-94F7-78651D147FFB}"/>
    <cellStyle name="Calculation 2 4 5 2 2" xfId="2243" xr:uid="{D02F7D86-E5CB-492E-8483-63DF33E924DF}"/>
    <cellStyle name="Calculation 2 4 5 2 2 2" xfId="11198" xr:uid="{BB53FE92-3D5C-4D85-BC83-F92070C64F92}"/>
    <cellStyle name="Calculation 2 4 5 2 3" xfId="3371" xr:uid="{CE0B3BE4-7BC0-4D05-9049-A775542181B2}"/>
    <cellStyle name="Calculation 2 4 5 2 3 2" xfId="12326" xr:uid="{498D934E-9249-4632-BE1B-FAC6B9CFAAC8}"/>
    <cellStyle name="Calculation 2 4 5 2 4" xfId="4488" xr:uid="{A946A7F7-5E93-4B02-BE71-CFF8144FEBDD}"/>
    <cellStyle name="Calculation 2 4 5 2 4 2" xfId="13443" xr:uid="{6DA61E85-C661-47B2-B969-CF57CC3744BE}"/>
    <cellStyle name="Calculation 2 4 5 2 5" xfId="5588" xr:uid="{2EEC4013-DBC9-41AA-84D8-151644EE36D2}"/>
    <cellStyle name="Calculation 2 4 5 2 5 2" xfId="14543" xr:uid="{436D948B-228B-46D9-875B-BF0EFCD547D0}"/>
    <cellStyle name="Calculation 2 4 5 2 6" xfId="6705" xr:uid="{B1765CCE-56DF-43BE-9B37-779AC166CEBA}"/>
    <cellStyle name="Calculation 2 4 5 2 6 2" xfId="15660" xr:uid="{79A73860-0DFD-437E-81DA-C2E1B2387B4B}"/>
    <cellStyle name="Calculation 2 4 5 2 7" xfId="7906" xr:uid="{ECDF823B-DDCA-4526-918A-1598DCE0C608}"/>
    <cellStyle name="Calculation 2 4 5 2 7 2" xfId="16786" xr:uid="{77A333A8-78D5-4A58-A2B4-42D8C2914179}"/>
    <cellStyle name="Calculation 2 4 5 2 8" xfId="9043" xr:uid="{B739FE3C-2D50-4CE0-9726-E3CBBF2892F6}"/>
    <cellStyle name="Calculation 2 4 5 2 8 2" xfId="17896" xr:uid="{F0D02E28-E983-4AA7-8EC6-EBA935F2DA58}"/>
    <cellStyle name="Calculation 2 4 5 2 9" xfId="9984" xr:uid="{9CAE89B0-2AE9-4190-9332-7DE049362483}"/>
    <cellStyle name="Calculation 2 4 5 3" xfId="1696" xr:uid="{C899A968-4FB8-44D6-BE35-4959525FFA95}"/>
    <cellStyle name="Calculation 2 4 5 3 2" xfId="10651" xr:uid="{7F32087D-3F9A-47B6-A493-0087792DB3A7}"/>
    <cellStyle name="Calculation 2 4 5 4" xfId="2820" xr:uid="{53E76C97-7C76-49A0-B41B-A216B7B27FFE}"/>
    <cellStyle name="Calculation 2 4 5 4 2" xfId="11775" xr:uid="{E96E231B-AAF3-48F2-AB55-CA7AD5AD60FD}"/>
    <cellStyle name="Calculation 2 4 5 5" xfId="3937" xr:uid="{43090305-962C-45C0-8249-6D9A2F6CE917}"/>
    <cellStyle name="Calculation 2 4 5 5 2" xfId="12892" xr:uid="{578D942E-11EE-49FB-AD2F-B4673F549FCE}"/>
    <cellStyle name="Calculation 2 4 5 6" xfId="5037" xr:uid="{2DEF0059-253F-46AB-B4BB-4D2A30320411}"/>
    <cellStyle name="Calculation 2 4 5 6 2" xfId="13992" xr:uid="{FD68813B-2C7E-45C8-8984-1C879679600C}"/>
    <cellStyle name="Calculation 2 4 5 7" xfId="6154" xr:uid="{064C1804-7581-4FC8-A600-341126A294F4}"/>
    <cellStyle name="Calculation 2 4 5 7 2" xfId="15109" xr:uid="{1865D6AC-0F0B-49BE-9F9F-0015B8B1AAFD}"/>
    <cellStyle name="Calculation 2 4 5 8" xfId="7355" xr:uid="{4ACC91E4-8FC0-4B0B-A730-26CDF583F3E6}"/>
    <cellStyle name="Calculation 2 4 5 8 2" xfId="16235" xr:uid="{DBBA11DB-74F2-42BD-8A3F-4DEC280DA24E}"/>
    <cellStyle name="Calculation 2 4 5 9" xfId="8492" xr:uid="{C319496E-E667-493F-977A-B3E88402AE2B}"/>
    <cellStyle name="Calculation 2 4 5 9 2" xfId="17345" xr:uid="{597BD631-30F4-48A6-9388-06E1434027F3}"/>
    <cellStyle name="Calculation 2 4 6" xfId="713" xr:uid="{2A492BC6-1F6E-4B5D-A93C-3E24708A573C}"/>
    <cellStyle name="Calculation 2 4 6 2" xfId="1867" xr:uid="{6C392CE7-E5DF-470A-84B8-C1320014CFFA}"/>
    <cellStyle name="Calculation 2 4 6 2 2" xfId="10822" xr:uid="{D1B090E0-A0D2-4A69-B19E-9C0B4A83F478}"/>
    <cellStyle name="Calculation 2 4 6 3" xfId="2995" xr:uid="{EDFB061B-5276-4EE4-A88F-518A4CF7ECD1}"/>
    <cellStyle name="Calculation 2 4 6 3 2" xfId="11950" xr:uid="{CDFB2C34-2A92-42C7-AB02-A10CA66C2CC4}"/>
    <cellStyle name="Calculation 2 4 6 4" xfId="4112" xr:uid="{9EDC51BA-AE00-4A6F-82D2-60958881B51F}"/>
    <cellStyle name="Calculation 2 4 6 4 2" xfId="13067" xr:uid="{58CFA950-D5F7-4558-A82E-B511951DA334}"/>
    <cellStyle name="Calculation 2 4 6 5" xfId="5212" xr:uid="{943A2F57-7923-4C9E-9E5E-5788E92A8C13}"/>
    <cellStyle name="Calculation 2 4 6 5 2" xfId="14167" xr:uid="{E3D69A7A-42F3-4180-BD31-713621A43163}"/>
    <cellStyle name="Calculation 2 4 6 6" xfId="6329" xr:uid="{CF320735-D871-4E9A-982F-A8A63E978DA0}"/>
    <cellStyle name="Calculation 2 4 6 6 2" xfId="15284" xr:uid="{36A71EF8-862D-4DBE-8F89-1C50C5DC126B}"/>
    <cellStyle name="Calculation 2 4 6 7" xfId="7530" xr:uid="{E16A3907-064D-419D-87EE-312B438CBB3D}"/>
    <cellStyle name="Calculation 2 4 6 7 2" xfId="16410" xr:uid="{548C5D1D-6D3B-4763-B224-44F2EB72D14E}"/>
    <cellStyle name="Calculation 2 4 6 8" xfId="8667" xr:uid="{DF6856E2-2C39-4F9D-94C3-93A5823CB3AF}"/>
    <cellStyle name="Calculation 2 4 6 8 2" xfId="17520" xr:uid="{882AC2CA-FA55-4912-A906-B50CCEA73590}"/>
    <cellStyle name="Calculation 2 4 6 9" xfId="9704" xr:uid="{3C83D3CA-C344-442E-B290-8AA456ABE261}"/>
    <cellStyle name="Calculation 2 4 7" xfId="1313" xr:uid="{68752FA0-C4BA-42C1-8FEF-1877E58596D7}"/>
    <cellStyle name="Calculation 2 4 7 2" xfId="10268" xr:uid="{AA105C7F-B033-4BE9-BFA9-E5640D71DBA1}"/>
    <cellStyle name="Calculation 2 4 8" xfId="2429" xr:uid="{652D6E2E-D342-428F-AA6B-8857818510B5}"/>
    <cellStyle name="Calculation 2 4 8 2" xfId="11384" xr:uid="{547EBA53-4560-4346-8F57-16890CE9D688}"/>
    <cellStyle name="Calculation 2 4 9" xfId="3547" xr:uid="{01ED7510-A510-426C-B2AA-3CA95202E96E}"/>
    <cellStyle name="Calculation 2 4 9 2" xfId="12502" xr:uid="{CEBF45D0-2263-4237-87A7-395230B8D260}"/>
    <cellStyle name="Calculation 2 5" xfId="137" xr:uid="{57B96A66-07D7-4A08-83C4-41835E5B632A}"/>
    <cellStyle name="Calculation 2 5 10" xfId="4654" xr:uid="{0FD9CFF9-F7EE-4405-A201-23C781E31339}"/>
    <cellStyle name="Calculation 2 5 10 2" xfId="13609" xr:uid="{AC3D0B93-6087-4BB5-87B4-4CE99FD6B282}"/>
    <cellStyle name="Calculation 2 5 11" xfId="5771" xr:uid="{14D8EE40-752F-4296-9555-42DC420A5BFB}"/>
    <cellStyle name="Calculation 2 5 11 2" xfId="14726" xr:uid="{A098807A-4AD5-43D1-AD28-B52B1A1BE833}"/>
    <cellStyle name="Calculation 2 5 12" xfId="6960" xr:uid="{04D322C5-4A88-4D25-B053-EEBB4D0EE408}"/>
    <cellStyle name="Calculation 2 5 12 2" xfId="15849" xr:uid="{AB1F8C5C-0DEF-42BE-8FE4-A18C0FC4EA8B}"/>
    <cellStyle name="Calculation 2 5 13" xfId="8094" xr:uid="{381FF2A6-B202-4420-8E34-A7184E18EBEA}"/>
    <cellStyle name="Calculation 2 5 13 2" xfId="16962" xr:uid="{841B3CE6-937D-4ED6-B125-98D8B3A4AD3F}"/>
    <cellStyle name="Calculation 2 5 14" xfId="10201" xr:uid="{6C4DF09D-2850-4317-A318-B1B05B1D4375}"/>
    <cellStyle name="Calculation 2 5 2" xfId="243" xr:uid="{25015CBA-4BA7-43B5-A3D8-2FBC30415A5B}"/>
    <cellStyle name="Calculation 2 5 2 10" xfId="7060" xr:uid="{944D6C06-0E4A-476A-AD90-68AD508F3A75}"/>
    <cellStyle name="Calculation 2 5 2 10 2" xfId="15940" xr:uid="{89AAD3F1-3B9E-4C46-9781-9906A32CBDAF}"/>
    <cellStyle name="Calculation 2 5 2 11" xfId="8197" xr:uid="{95FCBAC4-65C2-4FA8-A303-FD50809310A4}"/>
    <cellStyle name="Calculation 2 5 2 11 2" xfId="17050" xr:uid="{732B6594-749B-4254-8BBD-0E689F79F66F}"/>
    <cellStyle name="Calculation 2 5 2 12" xfId="9679" xr:uid="{3C0EFB04-915A-484A-A750-8D03421137B9}"/>
    <cellStyle name="Calculation 2 5 2 2" xfId="448" xr:uid="{74AD2E52-83E2-4688-953B-E5226674E62E}"/>
    <cellStyle name="Calculation 2 5 2 2 10" xfId="10205" xr:uid="{869CA593-8C57-4B28-AE5B-0A21D16F9DC4}"/>
    <cellStyle name="Calculation 2 5 2 2 2" xfId="999" xr:uid="{6647801C-6BD1-4CA2-BF4D-B22DBE7633A0}"/>
    <cellStyle name="Calculation 2 5 2 2 2 2" xfId="2153" xr:uid="{CC78A799-2357-429E-B45A-6CD189E41F47}"/>
    <cellStyle name="Calculation 2 5 2 2 2 2 2" xfId="11108" xr:uid="{7ACAB0C7-26BD-4415-AA4C-AB4BEA10C301}"/>
    <cellStyle name="Calculation 2 5 2 2 2 3" xfId="3281" xr:uid="{088F4E38-1A41-4C3F-9B4E-7908B791B220}"/>
    <cellStyle name="Calculation 2 5 2 2 2 3 2" xfId="12236" xr:uid="{D382F26A-EEE8-4CDF-A644-0EAC1DFCB9CD}"/>
    <cellStyle name="Calculation 2 5 2 2 2 4" xfId="4398" xr:uid="{CFE24172-1E50-472A-AB89-BD3012D5BD52}"/>
    <cellStyle name="Calculation 2 5 2 2 2 4 2" xfId="13353" xr:uid="{51266335-E85A-4AA7-ACF5-9343CFF501C9}"/>
    <cellStyle name="Calculation 2 5 2 2 2 5" xfId="5498" xr:uid="{1206F06E-A907-4EFE-85C0-D21FBC9D631E}"/>
    <cellStyle name="Calculation 2 5 2 2 2 5 2" xfId="14453" xr:uid="{4C3F5EFA-A4D7-4BF1-B135-8DC9D825C0DC}"/>
    <cellStyle name="Calculation 2 5 2 2 2 6" xfId="6615" xr:uid="{671BD34E-9F6D-4D42-9D83-F07B11C5FD49}"/>
    <cellStyle name="Calculation 2 5 2 2 2 6 2" xfId="15570" xr:uid="{AC24267F-20A1-4C1A-A700-B1FFEA6F0EBA}"/>
    <cellStyle name="Calculation 2 5 2 2 2 7" xfId="7816" xr:uid="{17DF2CBC-4EE3-4ECC-AE1F-771090EF5AC3}"/>
    <cellStyle name="Calculation 2 5 2 2 2 7 2" xfId="16696" xr:uid="{3656A931-61EE-42D9-B4E6-CE3C6AFC83E2}"/>
    <cellStyle name="Calculation 2 5 2 2 2 8" xfId="8953" xr:uid="{F10CF93B-E547-474B-936A-BB04C12A57A0}"/>
    <cellStyle name="Calculation 2 5 2 2 2 8 2" xfId="17806" xr:uid="{D82AF458-3308-4F2B-8AFE-C94857D67599}"/>
    <cellStyle name="Calculation 2 5 2 2 2 9" xfId="9990" xr:uid="{E41424D9-7940-4507-B3AA-68336553B6F3}"/>
    <cellStyle name="Calculation 2 5 2 2 3" xfId="1606" xr:uid="{3353E081-848C-46E8-8F3E-D82CAE85F2D0}"/>
    <cellStyle name="Calculation 2 5 2 2 3 2" xfId="10561" xr:uid="{37A8D448-26A5-4009-97E5-9A379EE948BE}"/>
    <cellStyle name="Calculation 2 5 2 2 4" xfId="2730" xr:uid="{938FDC6A-D07F-4ABB-BBED-45C212C2EA68}"/>
    <cellStyle name="Calculation 2 5 2 2 4 2" xfId="11685" xr:uid="{F9BD8451-F97F-43FF-A3CE-4DF4524E699F}"/>
    <cellStyle name="Calculation 2 5 2 2 5" xfId="3847" xr:uid="{754AD94D-5132-4272-B352-E9936201E4F3}"/>
    <cellStyle name="Calculation 2 5 2 2 5 2" xfId="12802" xr:uid="{C4B3D44A-370A-4BCD-A26B-9B66499237C9}"/>
    <cellStyle name="Calculation 2 5 2 2 6" xfId="4947" xr:uid="{391E7E5A-118F-464A-AB7F-B6ACA0078E50}"/>
    <cellStyle name="Calculation 2 5 2 2 6 2" xfId="13902" xr:uid="{6906E0FF-6FE4-4AA3-8011-51F00BD265F9}"/>
    <cellStyle name="Calculation 2 5 2 2 7" xfId="6064" xr:uid="{E482F4E7-4BB2-4B25-9090-0D39A7A54279}"/>
    <cellStyle name="Calculation 2 5 2 2 7 2" xfId="15019" xr:uid="{68EDF87C-A44C-4AD2-A51D-433174EE32ED}"/>
    <cellStyle name="Calculation 2 5 2 2 8" xfId="7265" xr:uid="{4838C9CB-CA2E-45E3-A57E-F7B817341E7E}"/>
    <cellStyle name="Calculation 2 5 2 2 8 2" xfId="16145" xr:uid="{DE1B98A2-8A27-454C-A2E6-6951AA8D6839}"/>
    <cellStyle name="Calculation 2 5 2 2 9" xfId="8402" xr:uid="{8BFBF23B-554F-45BE-9B29-67F7222D6A8F}"/>
    <cellStyle name="Calculation 2 5 2 2 9 2" xfId="17255" xr:uid="{3738199E-80BB-4BEC-8BBF-2B4488EFA876}"/>
    <cellStyle name="Calculation 2 5 2 3" xfId="611" xr:uid="{51A14D7E-8917-43C2-B767-71C3FA5AE83A}"/>
    <cellStyle name="Calculation 2 5 2 3 10" xfId="9946" xr:uid="{EF62B5C8-C3F6-4E5A-AA26-10D9C1A55238}"/>
    <cellStyle name="Calculation 2 5 2 3 2" xfId="1162" xr:uid="{35E39F8D-3A6B-462D-93EC-61FCC7F93739}"/>
    <cellStyle name="Calculation 2 5 2 3 2 2" xfId="2321" xr:uid="{EA6E5214-1734-4AEB-9890-ED9621280AE2}"/>
    <cellStyle name="Calculation 2 5 2 3 2 2 2" xfId="11276" xr:uid="{8C5ADEEA-FE6A-43F1-8DBB-2154114965AE}"/>
    <cellStyle name="Calculation 2 5 2 3 2 3" xfId="3444" xr:uid="{25816546-8DA7-4C7E-B20F-A6B030935AC2}"/>
    <cellStyle name="Calculation 2 5 2 3 2 3 2" xfId="12399" xr:uid="{76EF2F69-384F-4AFE-AE29-420AA426E1DB}"/>
    <cellStyle name="Calculation 2 5 2 3 2 4" xfId="4561" xr:uid="{8B8925F7-891F-4FE3-A141-2323D3024C1D}"/>
    <cellStyle name="Calculation 2 5 2 3 2 4 2" xfId="13516" xr:uid="{4C21BEF6-3779-408D-9F98-D71CCF83697F}"/>
    <cellStyle name="Calculation 2 5 2 3 2 5" xfId="5661" xr:uid="{C003663F-1D8D-4CB2-B148-7A69AB13354B}"/>
    <cellStyle name="Calculation 2 5 2 3 2 5 2" xfId="14616" xr:uid="{A2888384-C8A4-40A6-95FE-F0C0B20A7A18}"/>
    <cellStyle name="Calculation 2 5 2 3 2 6" xfId="6778" xr:uid="{2D17E089-117A-441B-A216-084CE4F44B82}"/>
    <cellStyle name="Calculation 2 5 2 3 2 6 2" xfId="15733" xr:uid="{3902BA95-7124-40B7-A099-72937EF34171}"/>
    <cellStyle name="Calculation 2 5 2 3 2 7" xfId="7979" xr:uid="{38F8AFD4-AB5E-431B-9D65-9F9AA7A7A3E7}"/>
    <cellStyle name="Calculation 2 5 2 3 2 7 2" xfId="16859" xr:uid="{214670F7-1F44-4E06-8DCA-C52C5EB7E59B}"/>
    <cellStyle name="Calculation 2 5 2 3 2 8" xfId="9116" xr:uid="{15A0453B-3EAF-47A3-975E-2FC378D7A666}"/>
    <cellStyle name="Calculation 2 5 2 3 2 8 2" xfId="17969" xr:uid="{8AD31C9B-7C84-4754-B3B4-0E0AFC8BF5B8}"/>
    <cellStyle name="Calculation 2 5 2 3 2 9" xfId="10016" xr:uid="{6163A592-49B5-4BDC-96F1-021ED5B5E5AA}"/>
    <cellStyle name="Calculation 2 5 2 3 3" xfId="1769" xr:uid="{01461CDC-3AC0-4195-B603-F3237ADE3CA8}"/>
    <cellStyle name="Calculation 2 5 2 3 3 2" xfId="10724" xr:uid="{04D4C43B-E73B-4CDB-8B0B-05CA672ACE69}"/>
    <cellStyle name="Calculation 2 5 2 3 4" xfId="2893" xr:uid="{37AF5746-4446-4394-A40E-A45A90DD1933}"/>
    <cellStyle name="Calculation 2 5 2 3 4 2" xfId="11848" xr:uid="{C35B37AF-74B3-4A72-BE75-115E5B188D0B}"/>
    <cellStyle name="Calculation 2 5 2 3 5" xfId="4010" xr:uid="{CAEE1BAD-D7BD-4C53-BCE9-751CB2CDB967}"/>
    <cellStyle name="Calculation 2 5 2 3 5 2" xfId="12965" xr:uid="{0BA9DE2E-3CB8-4FF5-9C4A-A3E853FBF62B}"/>
    <cellStyle name="Calculation 2 5 2 3 6" xfId="5110" xr:uid="{81CD4955-E6AD-426D-9589-59103BFDF4FB}"/>
    <cellStyle name="Calculation 2 5 2 3 6 2" xfId="14065" xr:uid="{AE5D5D97-EC91-43A2-B26C-C6C83AEFF820}"/>
    <cellStyle name="Calculation 2 5 2 3 7" xfId="6227" xr:uid="{3033A281-BE59-4ACC-B1BD-9CB3D0E9F4E3}"/>
    <cellStyle name="Calculation 2 5 2 3 7 2" xfId="15182" xr:uid="{32F21463-1916-4ACB-8A0A-1EC4272E40BF}"/>
    <cellStyle name="Calculation 2 5 2 3 8" xfId="7428" xr:uid="{4C33C330-4E06-4008-B32F-CD41F6B38916}"/>
    <cellStyle name="Calculation 2 5 2 3 8 2" xfId="16308" xr:uid="{CB4AAA11-8AF6-4DEC-8333-ED72765C472E}"/>
    <cellStyle name="Calculation 2 5 2 3 9" xfId="8565" xr:uid="{8E27B5F1-ED2C-4832-B854-2CE8F6329766}"/>
    <cellStyle name="Calculation 2 5 2 3 9 2" xfId="17418" xr:uid="{A889796F-E854-4D17-A176-942A9935714A}"/>
    <cellStyle name="Calculation 2 5 2 4" xfId="800" xr:uid="{905E1E0A-1D9C-41CC-934E-C71A8FB6DA1E}"/>
    <cellStyle name="Calculation 2 5 2 4 2" xfId="1954" xr:uid="{01CA47FB-A8B7-4CB7-8FD7-55459D85EBBB}"/>
    <cellStyle name="Calculation 2 5 2 4 2 2" xfId="10909" xr:uid="{C402C87B-8145-4553-940C-6012B84B5FAA}"/>
    <cellStyle name="Calculation 2 5 2 4 3" xfId="3082" xr:uid="{90A9648D-0F24-44F0-B8C2-1939FE6D4D5B}"/>
    <cellStyle name="Calculation 2 5 2 4 3 2" xfId="12037" xr:uid="{8074DFA0-1440-4C1A-A61E-220D6B15D982}"/>
    <cellStyle name="Calculation 2 5 2 4 4" xfId="4199" xr:uid="{4CF47B1F-BAC1-4BF8-B6C8-9D222DEFB488}"/>
    <cellStyle name="Calculation 2 5 2 4 4 2" xfId="13154" xr:uid="{EF731921-53B3-46A7-91F1-33DA9995AD22}"/>
    <cellStyle name="Calculation 2 5 2 4 5" xfId="5299" xr:uid="{31315AF0-B166-4D5F-B120-C4E1DA3F1F93}"/>
    <cellStyle name="Calculation 2 5 2 4 5 2" xfId="14254" xr:uid="{B1CC36CD-4AEC-4FFF-A107-24610945CE67}"/>
    <cellStyle name="Calculation 2 5 2 4 6" xfId="6416" xr:uid="{820B2468-6EA7-4CDF-952E-98F9509E5762}"/>
    <cellStyle name="Calculation 2 5 2 4 6 2" xfId="15371" xr:uid="{EF39A78B-7E98-40FB-BC3D-0668BB697C7C}"/>
    <cellStyle name="Calculation 2 5 2 4 7" xfId="7617" xr:uid="{22CF0E08-C97D-4790-A9F1-6EDC129A185E}"/>
    <cellStyle name="Calculation 2 5 2 4 7 2" xfId="16497" xr:uid="{C4FDEB49-6AB8-4A47-893F-DED0CDEBE2F8}"/>
    <cellStyle name="Calculation 2 5 2 4 8" xfId="8754" xr:uid="{FE1AD221-3783-42DC-A861-1D97BBC23D6A}"/>
    <cellStyle name="Calculation 2 5 2 4 8 2" xfId="17607" xr:uid="{83DE906D-9F7B-4F62-86C9-8A6A4A070A6F}"/>
    <cellStyle name="Calculation 2 5 2 4 9" xfId="9793" xr:uid="{88C44D3C-A3F6-4F62-8C46-400ED3006E1B}"/>
    <cellStyle name="Calculation 2 5 2 5" xfId="1405" xr:uid="{EEC84760-810D-4DF3-BB89-B7D0346404DC}"/>
    <cellStyle name="Calculation 2 5 2 5 2" xfId="10360" xr:uid="{5CCFB99C-A8AF-42FA-B001-FAD9F6483D93}"/>
    <cellStyle name="Calculation 2 5 2 6" xfId="2525" xr:uid="{CD63E834-28FA-4C7F-BE03-DAE153780340}"/>
    <cellStyle name="Calculation 2 5 2 6 2" xfId="11480" xr:uid="{AB96894C-DEA9-47AA-A65F-EB45C2FBA262}"/>
    <cellStyle name="Calculation 2 5 2 7" xfId="3642" xr:uid="{4578B6C3-D352-45E6-96BE-9CBCDA2834C2}"/>
    <cellStyle name="Calculation 2 5 2 7 2" xfId="12597" xr:uid="{5AA7FAA6-C374-4EEA-B629-A18AEF987557}"/>
    <cellStyle name="Calculation 2 5 2 8" xfId="4742" xr:uid="{50415D19-C873-4D67-B242-D54DD11CF677}"/>
    <cellStyle name="Calculation 2 5 2 8 2" xfId="13697" xr:uid="{8D69889A-2680-4886-9D7A-31CDCB8C0D45}"/>
    <cellStyle name="Calculation 2 5 2 9" xfId="5859" xr:uid="{4EC67A48-C918-4DC0-8E43-38CC43F74EC3}"/>
    <cellStyle name="Calculation 2 5 2 9 2" xfId="14814" xr:uid="{E4D588D8-FAC2-4655-8823-2E3CACAE27A0}"/>
    <cellStyle name="Calculation 2 5 3" xfId="298" xr:uid="{4BC1342C-4868-41EB-B2B5-28A90536CFA3}"/>
    <cellStyle name="Calculation 2 5 3 10" xfId="7115" xr:uid="{E0FD24C3-21FA-45E6-BEE1-395B3B589CB5}"/>
    <cellStyle name="Calculation 2 5 3 10 2" xfId="15995" xr:uid="{3CE9B870-4145-4F0B-BD8A-F8BCEAE8B344}"/>
    <cellStyle name="Calculation 2 5 3 11" xfId="8252" xr:uid="{CFE034EC-B432-41B1-BAE4-4761386D0C16}"/>
    <cellStyle name="Calculation 2 5 3 11 2" xfId="17105" xr:uid="{F87BEB46-1C27-4BC5-9D10-402B1A0D4ACB}"/>
    <cellStyle name="Calculation 2 5 3 12" xfId="10039" xr:uid="{A004F5E5-1443-4D80-B2AD-D07A552AD3DC}"/>
    <cellStyle name="Calculation 2 5 3 2" xfId="498" xr:uid="{1649E1F0-3EC1-4D2F-B443-BE08046E061F}"/>
    <cellStyle name="Calculation 2 5 3 2 10" xfId="9245" xr:uid="{4E236DEB-76C2-473A-B90C-0A7641AA0072}"/>
    <cellStyle name="Calculation 2 5 3 2 2" xfId="1049" xr:uid="{D343992B-48B3-4BEC-80BB-1A3613260E3F}"/>
    <cellStyle name="Calculation 2 5 3 2 2 2" xfId="2203" xr:uid="{7D58B79B-FA74-44EA-84EC-9D4A7F82A8E9}"/>
    <cellStyle name="Calculation 2 5 3 2 2 2 2" xfId="11158" xr:uid="{EB7D7B5A-4CDE-42D0-AA61-07E5559D3F9A}"/>
    <cellStyle name="Calculation 2 5 3 2 2 3" xfId="3331" xr:uid="{191C8324-8DEE-4BB4-8A34-3A3820005BF2}"/>
    <cellStyle name="Calculation 2 5 3 2 2 3 2" xfId="12286" xr:uid="{A3A8DFF5-8F44-4158-8E5E-35DD96F0592F}"/>
    <cellStyle name="Calculation 2 5 3 2 2 4" xfId="4448" xr:uid="{E89DE4F2-81A3-4425-842A-AF1C2D4918D4}"/>
    <cellStyle name="Calculation 2 5 3 2 2 4 2" xfId="13403" xr:uid="{7B236F5C-AF88-4030-B30F-25E73776DFA6}"/>
    <cellStyle name="Calculation 2 5 3 2 2 5" xfId="5548" xr:uid="{5130B110-70A9-411F-904C-CABF0C4015F4}"/>
    <cellStyle name="Calculation 2 5 3 2 2 5 2" xfId="14503" xr:uid="{F77FF863-94E4-448C-B3A2-A4796498817D}"/>
    <cellStyle name="Calculation 2 5 3 2 2 6" xfId="6665" xr:uid="{D32FB449-372D-42BD-98A8-820D338E2A9D}"/>
    <cellStyle name="Calculation 2 5 3 2 2 6 2" xfId="15620" xr:uid="{793A3027-02D0-45C8-96FF-E7663C268734}"/>
    <cellStyle name="Calculation 2 5 3 2 2 7" xfId="7866" xr:uid="{78E588D0-5225-406B-852A-7A9D30FB98B8}"/>
    <cellStyle name="Calculation 2 5 3 2 2 7 2" xfId="16746" xr:uid="{C3A16B14-2C12-460B-B381-CA44FB57761F}"/>
    <cellStyle name="Calculation 2 5 3 2 2 8" xfId="9003" xr:uid="{16F02F24-6F8B-486B-A6D8-8F24AD222170}"/>
    <cellStyle name="Calculation 2 5 3 2 2 8 2" xfId="17856" xr:uid="{5849CF5C-5B68-4975-B350-783BD3DD5549}"/>
    <cellStyle name="Calculation 2 5 3 2 2 9" xfId="9388" xr:uid="{41262A5C-7075-4AC0-A4A2-45B720D44BEB}"/>
    <cellStyle name="Calculation 2 5 3 2 3" xfId="1656" xr:uid="{E2E57999-AE8C-4F34-9939-1A8D6803E5A1}"/>
    <cellStyle name="Calculation 2 5 3 2 3 2" xfId="10611" xr:uid="{FEC1468A-F808-48E1-A77C-4CB5B44C1D44}"/>
    <cellStyle name="Calculation 2 5 3 2 4" xfId="2780" xr:uid="{2E81DD5A-BE23-43CE-8247-A3F5BF84AF82}"/>
    <cellStyle name="Calculation 2 5 3 2 4 2" xfId="11735" xr:uid="{8B7592C6-2143-48AA-85DA-C53721DD0A8B}"/>
    <cellStyle name="Calculation 2 5 3 2 5" xfId="3897" xr:uid="{ABCFE574-5944-484C-98CF-B0CB96902997}"/>
    <cellStyle name="Calculation 2 5 3 2 5 2" xfId="12852" xr:uid="{D3479727-1523-4F65-80B8-1B24E657D766}"/>
    <cellStyle name="Calculation 2 5 3 2 6" xfId="4997" xr:uid="{0744AA6A-F76C-4044-80F1-B41349FAF0A7}"/>
    <cellStyle name="Calculation 2 5 3 2 6 2" xfId="13952" xr:uid="{A59FB6E2-E778-4F40-8AEF-76B165E62231}"/>
    <cellStyle name="Calculation 2 5 3 2 7" xfId="6114" xr:uid="{2C1C70FA-E656-4F14-BA5E-F02730D9068E}"/>
    <cellStyle name="Calculation 2 5 3 2 7 2" xfId="15069" xr:uid="{9D2B0FED-825D-42A0-8FDD-006059754F1C}"/>
    <cellStyle name="Calculation 2 5 3 2 8" xfId="7315" xr:uid="{09E33C99-6007-4151-B358-BB879DF4DA92}"/>
    <cellStyle name="Calculation 2 5 3 2 8 2" xfId="16195" xr:uid="{05DE7555-EA19-4F8F-B2F0-6C75CCA233FA}"/>
    <cellStyle name="Calculation 2 5 3 2 9" xfId="8452" xr:uid="{AAEA4C2E-FD14-465B-A9AB-646E9F0B000D}"/>
    <cellStyle name="Calculation 2 5 3 2 9 2" xfId="17305" xr:uid="{0984E5B0-4183-4BE4-9A5E-808034B68566}"/>
    <cellStyle name="Calculation 2 5 3 3" xfId="661" xr:uid="{E0612D48-9FD7-4E92-8023-74942FB433FD}"/>
    <cellStyle name="Calculation 2 5 3 3 10" xfId="10002" xr:uid="{E435A9F9-F9AF-41EA-B8B4-F7E55C705E69}"/>
    <cellStyle name="Calculation 2 5 3 3 2" xfId="1212" xr:uid="{CE9A90AF-63FE-457E-87CE-F2F1E17B7970}"/>
    <cellStyle name="Calculation 2 5 3 3 2 2" xfId="2371" xr:uid="{767EC9A7-F3D1-48B6-953C-30F096FBAECB}"/>
    <cellStyle name="Calculation 2 5 3 3 2 2 2" xfId="11326" xr:uid="{56291368-542A-469D-B237-BD2E8DA64FA8}"/>
    <cellStyle name="Calculation 2 5 3 3 2 3" xfId="3494" xr:uid="{AF432BA3-993B-4997-9540-F786410DB611}"/>
    <cellStyle name="Calculation 2 5 3 3 2 3 2" xfId="12449" xr:uid="{8743A094-4973-4CA0-9601-C414E9F7013A}"/>
    <cellStyle name="Calculation 2 5 3 3 2 4" xfId="4611" xr:uid="{A4FD9140-FECF-44C2-A1B8-8AAF6E68C2A6}"/>
    <cellStyle name="Calculation 2 5 3 3 2 4 2" xfId="13566" xr:uid="{F7174C36-3FEB-4C5C-B2E7-DD4F3CD15367}"/>
    <cellStyle name="Calculation 2 5 3 3 2 5" xfId="5711" xr:uid="{D33644EF-0798-439D-B179-43E75AB7A764}"/>
    <cellStyle name="Calculation 2 5 3 3 2 5 2" xfId="14666" xr:uid="{9B38277C-FA2D-473D-8149-2E6F097844C2}"/>
    <cellStyle name="Calculation 2 5 3 3 2 6" xfId="6828" xr:uid="{3115DD80-C902-454D-8318-554C5385D5E8}"/>
    <cellStyle name="Calculation 2 5 3 3 2 6 2" xfId="15783" xr:uid="{2BB42447-510D-4A94-80C7-2642DA6AD888}"/>
    <cellStyle name="Calculation 2 5 3 3 2 7" xfId="8029" xr:uid="{B15684F3-D24F-46A1-88D1-D6C211F85F8F}"/>
    <cellStyle name="Calculation 2 5 3 3 2 7 2" xfId="16909" xr:uid="{3C750287-6677-4CDA-9F0E-7DAEDCBA96E6}"/>
    <cellStyle name="Calculation 2 5 3 3 2 8" xfId="9166" xr:uid="{B19F8B85-874A-48B2-89B1-FC7A7B784B71}"/>
    <cellStyle name="Calculation 2 5 3 3 2 8 2" xfId="18019" xr:uid="{3F8E44CE-ACF0-4D4C-8CAA-E140EFEBA6B8}"/>
    <cellStyle name="Calculation 2 5 3 3 2 9" xfId="9672" xr:uid="{2E28DC3D-6312-4B00-BDA0-EE219E684E9B}"/>
    <cellStyle name="Calculation 2 5 3 3 3" xfId="1819" xr:uid="{8181F0C9-3EB9-4530-B075-F7F6FBDE622C}"/>
    <cellStyle name="Calculation 2 5 3 3 3 2" xfId="10774" xr:uid="{30EB5B6F-4989-49B9-B6E1-64F5A86E833C}"/>
    <cellStyle name="Calculation 2 5 3 3 4" xfId="2943" xr:uid="{68DC0905-3216-476D-BC57-71BCBEDC367D}"/>
    <cellStyle name="Calculation 2 5 3 3 4 2" xfId="11898" xr:uid="{AEFAF210-D389-4015-9664-F068511145D7}"/>
    <cellStyle name="Calculation 2 5 3 3 5" xfId="4060" xr:uid="{AAE48160-03C0-4FDA-B34D-FD7998CC0773}"/>
    <cellStyle name="Calculation 2 5 3 3 5 2" xfId="13015" xr:uid="{C854ED34-6321-458E-9684-AFA5AF97A7F0}"/>
    <cellStyle name="Calculation 2 5 3 3 6" xfId="5160" xr:uid="{F63ADC9A-1F73-4BF3-B5C3-B61B9FAC574E}"/>
    <cellStyle name="Calculation 2 5 3 3 6 2" xfId="14115" xr:uid="{98527A1D-80E1-4180-B2CC-96A67089A4E4}"/>
    <cellStyle name="Calculation 2 5 3 3 7" xfId="6277" xr:uid="{A019EAF0-94F5-45B8-B788-623A7E3FC773}"/>
    <cellStyle name="Calculation 2 5 3 3 7 2" xfId="15232" xr:uid="{D580FB1C-0AC6-4A39-A393-C6ABFC0A3FE7}"/>
    <cellStyle name="Calculation 2 5 3 3 8" xfId="7478" xr:uid="{D30D77D6-549F-42ED-8FDA-C4F0487E5D12}"/>
    <cellStyle name="Calculation 2 5 3 3 8 2" xfId="16358" xr:uid="{450B54AE-F42C-4715-97BB-7C36BFA0A7B7}"/>
    <cellStyle name="Calculation 2 5 3 3 9" xfId="8615" xr:uid="{7C6BBF8D-5FFC-447D-9F77-15739B902B1E}"/>
    <cellStyle name="Calculation 2 5 3 3 9 2" xfId="17468" xr:uid="{8B02555C-327D-4E6F-B42D-2981192AF472}"/>
    <cellStyle name="Calculation 2 5 3 4" xfId="853" xr:uid="{8E19F9CB-1C66-4C08-A919-1B00C74CC8CF}"/>
    <cellStyle name="Calculation 2 5 3 4 2" xfId="2007" xr:uid="{79D32A73-93D4-4634-9C6D-C636B3FB4C92}"/>
    <cellStyle name="Calculation 2 5 3 4 2 2" xfId="10962" xr:uid="{3D8D1666-F595-46E6-8C25-A495E97011B8}"/>
    <cellStyle name="Calculation 2 5 3 4 3" xfId="3135" xr:uid="{B6C8C2A7-2C49-4320-B5B5-F199BFE6A058}"/>
    <cellStyle name="Calculation 2 5 3 4 3 2" xfId="12090" xr:uid="{CF9B1C1A-5F02-446D-9674-C48506C6094A}"/>
    <cellStyle name="Calculation 2 5 3 4 4" xfId="4252" xr:uid="{28B7442A-9606-4A3F-A4F8-06CDCA9F6E72}"/>
    <cellStyle name="Calculation 2 5 3 4 4 2" xfId="13207" xr:uid="{9FF622EA-F4F1-4640-B7B4-8C9FEE67E0AE}"/>
    <cellStyle name="Calculation 2 5 3 4 5" xfId="5352" xr:uid="{6A6606BC-DD1F-4A26-AFB8-F0974A4A93D4}"/>
    <cellStyle name="Calculation 2 5 3 4 5 2" xfId="14307" xr:uid="{BC95F5DF-3680-4A04-8F1E-90EB2D218EF4}"/>
    <cellStyle name="Calculation 2 5 3 4 6" xfId="6469" xr:uid="{D6F3B4DF-437D-4F86-B4F0-883476E713F2}"/>
    <cellStyle name="Calculation 2 5 3 4 6 2" xfId="15424" xr:uid="{8AC7235C-7A40-4573-9F51-A60331183654}"/>
    <cellStyle name="Calculation 2 5 3 4 7" xfId="7670" xr:uid="{AA8FCB00-1899-42C8-A3EB-E2A16A59A6B8}"/>
    <cellStyle name="Calculation 2 5 3 4 7 2" xfId="16550" xr:uid="{FD1DCF59-3015-4A0C-8EEF-7F260FC7FF5D}"/>
    <cellStyle name="Calculation 2 5 3 4 8" xfId="8807" xr:uid="{CA2B0F83-FFD6-4BF1-9749-F2F01B04FCAB}"/>
    <cellStyle name="Calculation 2 5 3 4 8 2" xfId="17660" xr:uid="{54104462-E751-42D3-8C20-D1898A13411C}"/>
    <cellStyle name="Calculation 2 5 3 4 9" xfId="9674" xr:uid="{2951CE43-18B9-46BB-9E29-CCE574F7290B}"/>
    <cellStyle name="Calculation 2 5 3 5" xfId="1460" xr:uid="{BE9D4FF0-5FC4-4085-8692-7EE79FBB253D}"/>
    <cellStyle name="Calculation 2 5 3 5 2" xfId="10415" xr:uid="{C8E76BF8-30FD-4815-B913-35A830B33FD7}"/>
    <cellStyle name="Calculation 2 5 3 6" xfId="2580" xr:uid="{ADF2934D-0662-4735-A5C2-4BA953348C76}"/>
    <cellStyle name="Calculation 2 5 3 6 2" xfId="11535" xr:uid="{3CF33848-661B-45B0-B3F5-CCF0BE0D097F}"/>
    <cellStyle name="Calculation 2 5 3 7" xfId="3697" xr:uid="{4BC61E03-1BFF-484A-AC29-03122EC622D6}"/>
    <cellStyle name="Calculation 2 5 3 7 2" xfId="12652" xr:uid="{05A67AD5-D1A3-4A02-ACC4-7449FBC98C44}"/>
    <cellStyle name="Calculation 2 5 3 8" xfId="4797" xr:uid="{91086A14-FB52-49D0-A795-1BB31798FD06}"/>
    <cellStyle name="Calculation 2 5 3 8 2" xfId="13752" xr:uid="{C3EE255B-2C07-43FD-A0F5-094988A2D473}"/>
    <cellStyle name="Calculation 2 5 3 9" xfId="5914" xr:uid="{8FE933D7-D014-4217-A90C-59F2B16DD9C8}"/>
    <cellStyle name="Calculation 2 5 3 9 2" xfId="14869" xr:uid="{7A8BA26B-B40F-4EE3-BBEF-AB7EB2254E98}"/>
    <cellStyle name="Calculation 2 5 4" xfId="370" xr:uid="{7BF3BE6E-FA4A-4B62-900E-885B7FC19926}"/>
    <cellStyle name="Calculation 2 5 4 10" xfId="9281" xr:uid="{1D4AC7C3-6723-4B50-ADF9-31F5F0BF08F6}"/>
    <cellStyle name="Calculation 2 5 4 2" xfId="921" xr:uid="{8FC30520-6E6E-4D7A-8B54-BB062AE2A4D4}"/>
    <cellStyle name="Calculation 2 5 4 2 2" xfId="2075" xr:uid="{6C52B392-55B3-4423-AB97-48E6E64ABECE}"/>
    <cellStyle name="Calculation 2 5 4 2 2 2" xfId="11030" xr:uid="{0D03A7AE-AAB6-4C92-8BD9-AD1CED5E0D94}"/>
    <cellStyle name="Calculation 2 5 4 2 3" xfId="3203" xr:uid="{941AF80C-9065-49A3-B44B-82384CF1210D}"/>
    <cellStyle name="Calculation 2 5 4 2 3 2" xfId="12158" xr:uid="{838213E6-F743-4C34-AA81-7070EE9D8BC6}"/>
    <cellStyle name="Calculation 2 5 4 2 4" xfId="4320" xr:uid="{6DC1F35E-7AC2-49D3-9EE7-BE393A2877EE}"/>
    <cellStyle name="Calculation 2 5 4 2 4 2" xfId="13275" xr:uid="{1826CF87-16AD-4DEC-B062-DF6111006F06}"/>
    <cellStyle name="Calculation 2 5 4 2 5" xfId="5420" xr:uid="{EC851C51-117C-4960-A8BB-CD7D3D35C6FC}"/>
    <cellStyle name="Calculation 2 5 4 2 5 2" xfId="14375" xr:uid="{8A14A21E-B175-4C37-A183-1E93D2961B9B}"/>
    <cellStyle name="Calculation 2 5 4 2 6" xfId="6537" xr:uid="{73C1A7E5-7179-4E6B-8446-D4CF89976FF0}"/>
    <cellStyle name="Calculation 2 5 4 2 6 2" xfId="15492" xr:uid="{1BC09F36-D084-42EE-847F-92402798B238}"/>
    <cellStyle name="Calculation 2 5 4 2 7" xfId="7738" xr:uid="{4093F6E2-8D4C-4C96-AC96-5E5CA3ED595F}"/>
    <cellStyle name="Calculation 2 5 4 2 7 2" xfId="16618" xr:uid="{A1387588-995D-46FA-A851-A5699024FD5D}"/>
    <cellStyle name="Calculation 2 5 4 2 8" xfId="8875" xr:uid="{D1E39862-B666-4362-AC4F-AE7B6DD0DC0A}"/>
    <cellStyle name="Calculation 2 5 4 2 8 2" xfId="17728" xr:uid="{BE2634D7-BC83-439B-BC90-432859E2F96B}"/>
    <cellStyle name="Calculation 2 5 4 2 9" xfId="6875" xr:uid="{8092098B-7590-4664-8750-6443A0EC7013}"/>
    <cellStyle name="Calculation 2 5 4 3" xfId="1532" xr:uid="{0B430887-B847-42EF-9B7E-D01FA10C4B24}"/>
    <cellStyle name="Calculation 2 5 4 3 2" xfId="10487" xr:uid="{D3B3A271-244E-417C-8AFE-0650C6C8003A}"/>
    <cellStyle name="Calculation 2 5 4 4" xfId="2652" xr:uid="{E3C93A31-5151-4E2D-ACA6-9B059288DD1B}"/>
    <cellStyle name="Calculation 2 5 4 4 2" xfId="11607" xr:uid="{DAB789B8-EC59-4BB0-8989-875A6110B937}"/>
    <cellStyle name="Calculation 2 5 4 5" xfId="3769" xr:uid="{84C6FE89-C6AB-4B4D-9B41-E4432A0BB705}"/>
    <cellStyle name="Calculation 2 5 4 5 2" xfId="12724" xr:uid="{E66F9EC4-05FB-48AE-A926-A8FBA17E234F}"/>
    <cellStyle name="Calculation 2 5 4 6" xfId="4869" xr:uid="{1C02B346-A013-4CD8-AE21-6731FF841259}"/>
    <cellStyle name="Calculation 2 5 4 6 2" xfId="13824" xr:uid="{945FA215-240C-46A0-BC68-7236F5E32B34}"/>
    <cellStyle name="Calculation 2 5 4 7" xfId="5986" xr:uid="{020F246D-DF18-4E2E-8B9B-B4F2395B23B3}"/>
    <cellStyle name="Calculation 2 5 4 7 2" xfId="14941" xr:uid="{489D498C-C0A5-477F-BBF7-FA408A5785FA}"/>
    <cellStyle name="Calculation 2 5 4 8" xfId="7187" xr:uid="{BF7767AA-7E06-44C7-81B0-1BA0BAEF3F0F}"/>
    <cellStyle name="Calculation 2 5 4 8 2" xfId="16067" xr:uid="{F2F4A994-B7EB-4918-8825-E56528D4DE9C}"/>
    <cellStyle name="Calculation 2 5 4 9" xfId="8324" xr:uid="{BEDE89EB-BE51-4516-B3F6-EAB84473D0EA}"/>
    <cellStyle name="Calculation 2 5 4 9 2" xfId="17177" xr:uid="{7689411F-0F03-4B34-A257-D8F8F0F1BDE5}"/>
    <cellStyle name="Calculation 2 5 5" xfId="539" xr:uid="{27EEC92A-E328-45F4-896D-C1B0BAD92F5B}"/>
    <cellStyle name="Calculation 2 5 5 10" xfId="9564" xr:uid="{16B3C69D-B2A5-4B02-B528-C9E7E7C943F6}"/>
    <cellStyle name="Calculation 2 5 5 2" xfId="1090" xr:uid="{FBB5B6A4-2C2F-406D-BCD8-AB2EEF57A786}"/>
    <cellStyle name="Calculation 2 5 5 2 2" xfId="2244" xr:uid="{E9470026-BE05-4A6A-BD7A-596AF9AD86CF}"/>
    <cellStyle name="Calculation 2 5 5 2 2 2" xfId="11199" xr:uid="{8ED11547-120D-48A1-9318-A4D24E50C53E}"/>
    <cellStyle name="Calculation 2 5 5 2 3" xfId="3372" xr:uid="{113767D3-740A-4036-993B-7EFA15F683E4}"/>
    <cellStyle name="Calculation 2 5 5 2 3 2" xfId="12327" xr:uid="{DB8CB5E3-CF83-494A-82B2-EA53E87576E2}"/>
    <cellStyle name="Calculation 2 5 5 2 4" xfId="4489" xr:uid="{6A7F45C3-1A1D-459E-90CB-28846FB1B8D1}"/>
    <cellStyle name="Calculation 2 5 5 2 4 2" xfId="13444" xr:uid="{00E9772A-52F5-43C2-98AB-FC89F9FB9434}"/>
    <cellStyle name="Calculation 2 5 5 2 5" xfId="5589" xr:uid="{87C5C604-D4DD-4804-B542-C7B9BCFD57F3}"/>
    <cellStyle name="Calculation 2 5 5 2 5 2" xfId="14544" xr:uid="{71EB058E-24C2-49D8-AD8B-87005519977C}"/>
    <cellStyle name="Calculation 2 5 5 2 6" xfId="6706" xr:uid="{D583D988-A906-4ADC-8173-2328A6B0DEDC}"/>
    <cellStyle name="Calculation 2 5 5 2 6 2" xfId="15661" xr:uid="{D70DF25C-81EF-4D97-B00F-A47C3BD2CB93}"/>
    <cellStyle name="Calculation 2 5 5 2 7" xfId="7907" xr:uid="{6109CA7B-7F00-4BDF-A1A6-EEFE940C8943}"/>
    <cellStyle name="Calculation 2 5 5 2 7 2" xfId="16787" xr:uid="{9B018896-F7BC-429B-B172-B84550344152}"/>
    <cellStyle name="Calculation 2 5 5 2 8" xfId="9044" xr:uid="{A4FAF7D6-BA58-41B2-B19A-3832902297AA}"/>
    <cellStyle name="Calculation 2 5 5 2 8 2" xfId="17897" xr:uid="{06160DBF-857D-4E0A-AABC-2282CCD50DC0}"/>
    <cellStyle name="Calculation 2 5 5 2 9" xfId="9964" xr:uid="{6B310A9B-B300-4B2E-9720-250084987A91}"/>
    <cellStyle name="Calculation 2 5 5 3" xfId="1697" xr:uid="{3169C76A-ED0E-40B1-B485-935F25B27394}"/>
    <cellStyle name="Calculation 2 5 5 3 2" xfId="10652" xr:uid="{3C67EE4F-DCF9-4721-92CE-1AFB5C98963A}"/>
    <cellStyle name="Calculation 2 5 5 4" xfId="2821" xr:uid="{1F5E740D-D422-44F1-8B6A-78B80817E942}"/>
    <cellStyle name="Calculation 2 5 5 4 2" xfId="11776" xr:uid="{F9FE685C-BD06-4102-A59E-428F612EE290}"/>
    <cellStyle name="Calculation 2 5 5 5" xfId="3938" xr:uid="{742CC9DE-1C3E-4580-9B75-58B62242765B}"/>
    <cellStyle name="Calculation 2 5 5 5 2" xfId="12893" xr:uid="{A253572C-FAFD-4079-8C4C-83478C77F729}"/>
    <cellStyle name="Calculation 2 5 5 6" xfId="5038" xr:uid="{4F8B22CC-372E-483F-A1C0-8E0F7C7D47C1}"/>
    <cellStyle name="Calculation 2 5 5 6 2" xfId="13993" xr:uid="{893D14AD-F61F-4810-9508-8590B9091D16}"/>
    <cellStyle name="Calculation 2 5 5 7" xfId="6155" xr:uid="{C26A2A9C-2B68-4135-B9E5-B6B15C66ED70}"/>
    <cellStyle name="Calculation 2 5 5 7 2" xfId="15110" xr:uid="{2176E635-A1BB-4531-9D7B-15A0D4621BC3}"/>
    <cellStyle name="Calculation 2 5 5 8" xfId="7356" xr:uid="{59C1D8D9-81D7-47D6-B345-C0CC6B0B9D1E}"/>
    <cellStyle name="Calculation 2 5 5 8 2" xfId="16236" xr:uid="{5563A29E-805E-43F3-8AF1-AC84D585BE84}"/>
    <cellStyle name="Calculation 2 5 5 9" xfId="8493" xr:uid="{23E88C14-3FEA-48B2-A902-9ECF6B397521}"/>
    <cellStyle name="Calculation 2 5 5 9 2" xfId="17346" xr:uid="{604B0C81-59D7-47E9-ADE8-98BF20681B60}"/>
    <cellStyle name="Calculation 2 5 6" xfId="714" xr:uid="{61637587-DE82-44D9-AB09-BB90286C7D4D}"/>
    <cellStyle name="Calculation 2 5 6 2" xfId="1868" xr:uid="{F327F5E9-9F7C-4311-93C8-73A0C391CFD5}"/>
    <cellStyle name="Calculation 2 5 6 2 2" xfId="10823" xr:uid="{47FF7394-8EF8-4410-A78F-A877397BC007}"/>
    <cellStyle name="Calculation 2 5 6 3" xfId="2996" xr:uid="{54885124-13F8-4D95-A180-627B3F8043E7}"/>
    <cellStyle name="Calculation 2 5 6 3 2" xfId="11951" xr:uid="{298D6DE2-7E4D-4545-B7E0-47A63944E685}"/>
    <cellStyle name="Calculation 2 5 6 4" xfId="4113" xr:uid="{AA8DE4E4-E410-43C0-9E75-6CBA0ADE67B7}"/>
    <cellStyle name="Calculation 2 5 6 4 2" xfId="13068" xr:uid="{5EF6091C-D50A-4216-AE56-3E991E1567F8}"/>
    <cellStyle name="Calculation 2 5 6 5" xfId="5213" xr:uid="{4BEDF21C-3107-4422-A424-73BFD7254E0E}"/>
    <cellStyle name="Calculation 2 5 6 5 2" xfId="14168" xr:uid="{DD636B16-AA2B-4FBA-8FC6-C25CFECD443B}"/>
    <cellStyle name="Calculation 2 5 6 6" xfId="6330" xr:uid="{2462FA55-AD8C-4381-A900-B23B8D639C00}"/>
    <cellStyle name="Calculation 2 5 6 6 2" xfId="15285" xr:uid="{67B9498C-04FD-4EA0-890E-DA7E1FE293EA}"/>
    <cellStyle name="Calculation 2 5 6 7" xfId="7531" xr:uid="{65CF7DEF-5357-4D82-8F06-E0491ACDE3B3}"/>
    <cellStyle name="Calculation 2 5 6 7 2" xfId="16411" xr:uid="{0BA402BB-EBE0-4F7E-A1BA-8702D7F363CD}"/>
    <cellStyle name="Calculation 2 5 6 8" xfId="8668" xr:uid="{BBE12D9A-AB3B-4D21-A0B5-B31863083324}"/>
    <cellStyle name="Calculation 2 5 6 8 2" xfId="17521" xr:uid="{4FC6AE5A-CB73-45A1-80F2-9D676544EF17}"/>
    <cellStyle name="Calculation 2 5 6 9" xfId="9569" xr:uid="{CD4CE188-E47D-4686-8F40-E0686399C3DF}"/>
    <cellStyle name="Calculation 2 5 7" xfId="1314" xr:uid="{3F8EFA5A-9FBE-45D3-9924-3213C7B506FC}"/>
    <cellStyle name="Calculation 2 5 7 2" xfId="10269" xr:uid="{DDADF8F0-27B1-4B1F-9FA0-206012EB9514}"/>
    <cellStyle name="Calculation 2 5 8" xfId="2430" xr:uid="{D205617E-F935-4ADD-A211-234651183E7D}"/>
    <cellStyle name="Calculation 2 5 8 2" xfId="11385" xr:uid="{60388C37-8116-4411-BB76-232E7F3808D5}"/>
    <cellStyle name="Calculation 2 5 9" xfId="3548" xr:uid="{50A7A473-2F8E-4B37-9D9D-01CC8382E05D}"/>
    <cellStyle name="Calculation 2 5 9 2" xfId="12503" xr:uid="{91520807-5236-4341-8130-B74C37E35D48}"/>
    <cellStyle name="Calculation 2 6" xfId="96" xr:uid="{11F3B282-6536-455B-8D3C-8903EC284C1E}"/>
    <cellStyle name="Calculation 2 6 10" xfId="2403" xr:uid="{E2136D6A-0AA5-4FEA-B262-6A118E174916}"/>
    <cellStyle name="Calculation 2 6 10 2" xfId="11358" xr:uid="{4131B7E7-689F-46C6-927B-DC9886A9CC0E}"/>
    <cellStyle name="Calculation 2 6 11" xfId="1260" xr:uid="{14FB6AEA-C159-4E83-9F0D-678E45D07F01}"/>
    <cellStyle name="Calculation 2 6 11 2" xfId="10216" xr:uid="{AEEAD1D4-9573-4428-8BA5-5AE6FAF44DAF}"/>
    <cellStyle name="Calculation 2 6 12" xfId="4640" xr:uid="{08AEA8F4-758A-4310-9E8F-E765BEF0DF58}"/>
    <cellStyle name="Calculation 2 6 12 2" xfId="13595" xr:uid="{3494C4DD-121B-4507-8CCE-F47C695FF3EC}"/>
    <cellStyle name="Calculation 2 6 13" xfId="6926" xr:uid="{EB52439D-8974-4425-B1EA-873A65C0E131}"/>
    <cellStyle name="Calculation 2 6 13 2" xfId="15817" xr:uid="{765115A5-9EB7-4B13-B7A9-C0B36D697E1C}"/>
    <cellStyle name="Calculation 2 6 14" xfId="6921" xr:uid="{BB24F895-6196-4A6D-8BB2-089AFE55A469}"/>
    <cellStyle name="Calculation 2 6 14 2" xfId="15816" xr:uid="{B1F4F3A5-F629-4D72-842D-7FFBC13497E2}"/>
    <cellStyle name="Calculation 2 6 15" xfId="9852" xr:uid="{3670499E-551A-4725-B251-DF3F38B0A096}"/>
    <cellStyle name="Calculation 2 6 2" xfId="179" xr:uid="{D2FAE727-CFD6-44C2-BA0E-A6BC6588C794}"/>
    <cellStyle name="Calculation 2 6 2 10" xfId="5797" xr:uid="{2533F2F0-8CBA-41F0-94EA-1463DD9D6E2C}"/>
    <cellStyle name="Calculation 2 6 2 10 2" xfId="14752" xr:uid="{E9640404-DCC6-49F4-B6E3-1554D288204F}"/>
    <cellStyle name="Calculation 2 6 2 11" xfId="6996" xr:uid="{CB43D9AE-6112-4D24-B8E8-9DF792EC8FB0}"/>
    <cellStyle name="Calculation 2 6 2 11 2" xfId="15878" xr:uid="{E91A740F-4CD8-4066-9F03-6E0FB1C258A8}"/>
    <cellStyle name="Calculation 2 6 2 12" xfId="8133" xr:uid="{ADAF8834-D429-455E-A783-E753DDDA3352}"/>
    <cellStyle name="Calculation 2 6 2 12 2" xfId="16988" xr:uid="{624F5AB1-BAA3-4856-B253-995F7DD2354B}"/>
    <cellStyle name="Calculation 2 6 2 13" xfId="10093" xr:uid="{F4EE534D-8528-491F-851A-55CC473ECD1C}"/>
    <cellStyle name="Calculation 2 6 2 2" xfId="317" xr:uid="{FAF3B124-5EC3-446A-BF25-9B2E4608E662}"/>
    <cellStyle name="Calculation 2 6 2 2 10" xfId="7134" xr:uid="{FD0E6D67-8477-47F7-9441-8C285871A9DB}"/>
    <cellStyle name="Calculation 2 6 2 2 10 2" xfId="16014" xr:uid="{5F7D05A1-DA81-4E65-8DF5-DAC71DA6A081}"/>
    <cellStyle name="Calculation 2 6 2 2 11" xfId="8271" xr:uid="{57C255E7-C0D4-434E-87C7-3C3FD3B5DC01}"/>
    <cellStyle name="Calculation 2 6 2 2 11 2" xfId="17124" xr:uid="{460861EC-1D3D-434C-A90A-AB97CCAE8D96}"/>
    <cellStyle name="Calculation 2 6 2 2 12" xfId="9473" xr:uid="{27E48BC2-EA06-4083-833A-556BA349DA08}"/>
    <cellStyle name="Calculation 2 6 2 2 2" xfId="517" xr:uid="{1DA302AA-6287-4F26-A0A5-63204C04850E}"/>
    <cellStyle name="Calculation 2 6 2 2 2 10" xfId="10011" xr:uid="{26BB427C-701A-4ED7-ABE5-9D3656D17A8E}"/>
    <cellStyle name="Calculation 2 6 2 2 2 2" xfId="1068" xr:uid="{B6D8A649-7289-4E5E-B74A-AC4190A6D041}"/>
    <cellStyle name="Calculation 2 6 2 2 2 2 2" xfId="2222" xr:uid="{0A86455A-F5F3-4272-B902-87FD9E849D41}"/>
    <cellStyle name="Calculation 2 6 2 2 2 2 2 2" xfId="11177" xr:uid="{2EB19016-A07F-480F-BA21-A5F78C7E7EA6}"/>
    <cellStyle name="Calculation 2 6 2 2 2 2 3" xfId="3350" xr:uid="{7C475D24-136A-4A71-B104-10E65D03B84A}"/>
    <cellStyle name="Calculation 2 6 2 2 2 2 3 2" xfId="12305" xr:uid="{8DAEAC1C-08DA-4C44-801D-CEFF14EAFE5E}"/>
    <cellStyle name="Calculation 2 6 2 2 2 2 4" xfId="4467" xr:uid="{7CB84C20-468D-4820-86EA-C31CF3020BE9}"/>
    <cellStyle name="Calculation 2 6 2 2 2 2 4 2" xfId="13422" xr:uid="{C20ADB0E-8C87-42EC-A4A7-B1B6328BF52A}"/>
    <cellStyle name="Calculation 2 6 2 2 2 2 5" xfId="5567" xr:uid="{213F9E12-3640-47C0-B9EF-484D45F9B362}"/>
    <cellStyle name="Calculation 2 6 2 2 2 2 5 2" xfId="14522" xr:uid="{2DA49A0B-CDE3-4E1A-B28E-A9F0BE0C5BC2}"/>
    <cellStyle name="Calculation 2 6 2 2 2 2 6" xfId="6684" xr:uid="{04C613C3-EA09-44FE-8847-B9BC096ACB4D}"/>
    <cellStyle name="Calculation 2 6 2 2 2 2 6 2" xfId="15639" xr:uid="{DA17513A-FF40-45D8-80C4-FBFB4557F14B}"/>
    <cellStyle name="Calculation 2 6 2 2 2 2 7" xfId="7885" xr:uid="{FC29B8E8-8121-42DD-8DD8-7A678A8C3C25}"/>
    <cellStyle name="Calculation 2 6 2 2 2 2 7 2" xfId="16765" xr:uid="{C7E26F06-061A-46CE-8844-0120F4F8168C}"/>
    <cellStyle name="Calculation 2 6 2 2 2 2 8" xfId="9022" xr:uid="{FDD3FB15-6D4E-41FB-972D-4EADE17EF8F3}"/>
    <cellStyle name="Calculation 2 6 2 2 2 2 8 2" xfId="17875" xr:uid="{626E8D42-C89C-4F12-93AF-552C1D53BC16}"/>
    <cellStyle name="Calculation 2 6 2 2 2 2 9" xfId="9766" xr:uid="{3B1AB9C3-0E79-4276-A61A-FE46F67DCE25}"/>
    <cellStyle name="Calculation 2 6 2 2 2 3" xfId="1675" xr:uid="{1082496E-54BF-4660-AFF2-8A3AE0194C91}"/>
    <cellStyle name="Calculation 2 6 2 2 2 3 2" xfId="10630" xr:uid="{00303735-EDB1-42CA-9313-3C26887346AE}"/>
    <cellStyle name="Calculation 2 6 2 2 2 4" xfId="2799" xr:uid="{A75EFA78-5928-4565-8ED5-15E62EDF10D7}"/>
    <cellStyle name="Calculation 2 6 2 2 2 4 2" xfId="11754" xr:uid="{5E57FB42-2B25-461A-999A-0368154D8560}"/>
    <cellStyle name="Calculation 2 6 2 2 2 5" xfId="3916" xr:uid="{252AD1C9-336E-4A89-9CAB-BC21DBB95B08}"/>
    <cellStyle name="Calculation 2 6 2 2 2 5 2" xfId="12871" xr:uid="{E82413B3-2809-466D-8952-5C78D6C1B2D9}"/>
    <cellStyle name="Calculation 2 6 2 2 2 6" xfId="5016" xr:uid="{77145CBE-1B16-4F62-91EC-F61653D8B605}"/>
    <cellStyle name="Calculation 2 6 2 2 2 6 2" xfId="13971" xr:uid="{B3892C56-5F7C-4DBE-9597-7F1A6A35989C}"/>
    <cellStyle name="Calculation 2 6 2 2 2 7" xfId="6133" xr:uid="{D31952A7-FD76-42E4-8C6C-927DEDD205D5}"/>
    <cellStyle name="Calculation 2 6 2 2 2 7 2" xfId="15088" xr:uid="{90483FCE-D539-4F2B-A761-09DC7A9FCD19}"/>
    <cellStyle name="Calculation 2 6 2 2 2 8" xfId="7334" xr:uid="{B4C59A71-5556-4BD8-A9B1-568A7C4840C4}"/>
    <cellStyle name="Calculation 2 6 2 2 2 8 2" xfId="16214" xr:uid="{58BA2196-771D-4B06-9CB7-1F4C004046BE}"/>
    <cellStyle name="Calculation 2 6 2 2 2 9" xfId="8471" xr:uid="{47F4BFB9-C46F-48AE-B4D2-899115A80AA8}"/>
    <cellStyle name="Calculation 2 6 2 2 2 9 2" xfId="17324" xr:uid="{B609E5D2-175A-472B-8063-1BD43BD59038}"/>
    <cellStyle name="Calculation 2 6 2 2 3" xfId="680" xr:uid="{9321EE5F-A020-4974-9325-196DE8753E45}"/>
    <cellStyle name="Calculation 2 6 2 2 3 10" xfId="9837" xr:uid="{4050EC8E-CED9-4211-81B7-BA4766125D65}"/>
    <cellStyle name="Calculation 2 6 2 2 3 2" xfId="1231" xr:uid="{D0343538-D15F-4FA5-A54A-304AECDA97CE}"/>
    <cellStyle name="Calculation 2 6 2 2 3 2 2" xfId="2390" xr:uid="{922E4A28-729E-45B8-9CB3-F4261C01B1EB}"/>
    <cellStyle name="Calculation 2 6 2 2 3 2 2 2" xfId="11345" xr:uid="{F384F5E7-43CF-41CD-ABF5-6699729C3EFE}"/>
    <cellStyle name="Calculation 2 6 2 2 3 2 3" xfId="3513" xr:uid="{7C7FAA7C-6097-45B5-9360-6D242901A499}"/>
    <cellStyle name="Calculation 2 6 2 2 3 2 3 2" xfId="12468" xr:uid="{B77C8EC8-A80A-441B-96F4-1B1C2BA4E276}"/>
    <cellStyle name="Calculation 2 6 2 2 3 2 4" xfId="4630" xr:uid="{59D5D10D-AD96-4180-A177-BCA4EA2DA9B2}"/>
    <cellStyle name="Calculation 2 6 2 2 3 2 4 2" xfId="13585" xr:uid="{514E612A-B923-4BED-BEFA-D46A772DBBD5}"/>
    <cellStyle name="Calculation 2 6 2 2 3 2 5" xfId="5730" xr:uid="{4C6ACD6B-8759-47AC-B047-F2E3B26F9D2A}"/>
    <cellStyle name="Calculation 2 6 2 2 3 2 5 2" xfId="14685" xr:uid="{DA776984-92E4-4AE1-8FD8-D5D8745A7E4A}"/>
    <cellStyle name="Calculation 2 6 2 2 3 2 6" xfId="6847" xr:uid="{3B9380CC-35FD-47FA-B7B0-0A4E070953D2}"/>
    <cellStyle name="Calculation 2 6 2 2 3 2 6 2" xfId="15802" xr:uid="{A84B85F0-1D03-4367-87B5-3A8E429E263C}"/>
    <cellStyle name="Calculation 2 6 2 2 3 2 7" xfId="8048" xr:uid="{0501DC7E-87EA-4698-82F2-4D28E558D243}"/>
    <cellStyle name="Calculation 2 6 2 2 3 2 7 2" xfId="16928" xr:uid="{94C364E6-7895-4C83-959B-57A62415034D}"/>
    <cellStyle name="Calculation 2 6 2 2 3 2 8" xfId="9185" xr:uid="{480B0E2E-AA69-44CF-B134-923D6795AD61}"/>
    <cellStyle name="Calculation 2 6 2 2 3 2 8 2" xfId="18038" xr:uid="{3049C1F6-0718-4F86-9732-83775B401F03}"/>
    <cellStyle name="Calculation 2 6 2 2 3 2 9" xfId="9932" xr:uid="{B69E3C34-D014-4068-870C-E4D66B2A321D}"/>
    <cellStyle name="Calculation 2 6 2 2 3 3" xfId="1838" xr:uid="{F976DA18-B36F-4A86-AE08-690AE75A9262}"/>
    <cellStyle name="Calculation 2 6 2 2 3 3 2" xfId="10793" xr:uid="{35FC52DD-08F6-46CC-AFD4-6FE65A2BFEFD}"/>
    <cellStyle name="Calculation 2 6 2 2 3 4" xfId="2962" xr:uid="{BD2E6B55-3C11-4ACC-94B3-D0F07AC32120}"/>
    <cellStyle name="Calculation 2 6 2 2 3 4 2" xfId="11917" xr:uid="{1768AB0E-8922-4D18-BD94-C0FD50045B34}"/>
    <cellStyle name="Calculation 2 6 2 2 3 5" xfId="4079" xr:uid="{FC6096E5-465D-4866-9891-63CE70F4DB59}"/>
    <cellStyle name="Calculation 2 6 2 2 3 5 2" xfId="13034" xr:uid="{DE5161F9-C572-4195-B459-77239B98F2F8}"/>
    <cellStyle name="Calculation 2 6 2 2 3 6" xfId="5179" xr:uid="{890CF5F1-8C2C-4C0B-9F15-AE79BA9A9981}"/>
    <cellStyle name="Calculation 2 6 2 2 3 6 2" xfId="14134" xr:uid="{9AB884BD-634C-4806-B945-0F17C6492FCB}"/>
    <cellStyle name="Calculation 2 6 2 2 3 7" xfId="6296" xr:uid="{5FC9A93F-A743-4C84-9D2C-7748D7BBAD47}"/>
    <cellStyle name="Calculation 2 6 2 2 3 7 2" xfId="15251" xr:uid="{E12D93EA-6C01-4305-83C3-B7C852A232CE}"/>
    <cellStyle name="Calculation 2 6 2 2 3 8" xfId="7497" xr:uid="{D42E9686-105C-480B-B94F-2727246BA668}"/>
    <cellStyle name="Calculation 2 6 2 2 3 8 2" xfId="16377" xr:uid="{6AC13F19-53FB-420F-88B6-DD30FCC1980A}"/>
    <cellStyle name="Calculation 2 6 2 2 3 9" xfId="8634" xr:uid="{01C9B8D9-DC1A-4F70-A017-767C10B0C98E}"/>
    <cellStyle name="Calculation 2 6 2 2 3 9 2" xfId="17487" xr:uid="{DF84B7AE-9204-4CD4-91F0-D65C27471D87}"/>
    <cellStyle name="Calculation 2 6 2 2 4" xfId="872" xr:uid="{4AF1488D-8A6F-4B56-B332-13E324F961F2}"/>
    <cellStyle name="Calculation 2 6 2 2 4 2" xfId="2026" xr:uid="{54676916-0674-42DF-A567-6EC49B011859}"/>
    <cellStyle name="Calculation 2 6 2 2 4 2 2" xfId="10981" xr:uid="{090BAD6B-4308-4134-9695-1AA6E44B4EC8}"/>
    <cellStyle name="Calculation 2 6 2 2 4 3" xfId="3154" xr:uid="{FCB3DCE6-E2ED-487E-AAB0-D927805F2445}"/>
    <cellStyle name="Calculation 2 6 2 2 4 3 2" xfId="12109" xr:uid="{EB1A4061-D63F-46DD-95B5-1B09643B0B1F}"/>
    <cellStyle name="Calculation 2 6 2 2 4 4" xfId="4271" xr:uid="{1EE99A1E-2A87-4266-AB19-B2BF4A8EC344}"/>
    <cellStyle name="Calculation 2 6 2 2 4 4 2" xfId="13226" xr:uid="{419EC65D-8391-48F9-BB2C-2A9E33A30CBB}"/>
    <cellStyle name="Calculation 2 6 2 2 4 5" xfId="5371" xr:uid="{8CFE6099-3CFC-4157-B963-5A2B1DBAD554}"/>
    <cellStyle name="Calculation 2 6 2 2 4 5 2" xfId="14326" xr:uid="{FD6153F6-E3CA-41E3-A9FA-12ECDE282256}"/>
    <cellStyle name="Calculation 2 6 2 2 4 6" xfId="6488" xr:uid="{611BB42A-4241-4A97-9E59-2ED9369B6E98}"/>
    <cellStyle name="Calculation 2 6 2 2 4 6 2" xfId="15443" xr:uid="{5448294A-9A3F-49A2-87B8-98740998B3C0}"/>
    <cellStyle name="Calculation 2 6 2 2 4 7" xfId="7689" xr:uid="{7C9CA8CB-0A38-4FFC-8991-FA7A8D07D458}"/>
    <cellStyle name="Calculation 2 6 2 2 4 7 2" xfId="16569" xr:uid="{9EF31B11-47C4-4C25-91E2-58E3D81BC38B}"/>
    <cellStyle name="Calculation 2 6 2 2 4 8" xfId="8826" xr:uid="{3129B934-1D26-4556-B52F-80C6E2905E9A}"/>
    <cellStyle name="Calculation 2 6 2 2 4 8 2" xfId="17679" xr:uid="{ED0BA46F-CB17-4042-B32D-1D51C491CA56}"/>
    <cellStyle name="Calculation 2 6 2 2 4 9" xfId="10081" xr:uid="{BF632F38-B9FE-4956-A093-CB0627E9172C}"/>
    <cellStyle name="Calculation 2 6 2 2 5" xfId="1479" xr:uid="{51E09263-E5F8-425A-BA29-0A1A785238E7}"/>
    <cellStyle name="Calculation 2 6 2 2 5 2" xfId="10434" xr:uid="{3E37A490-82BF-49FB-A2C9-6F3D342EE924}"/>
    <cellStyle name="Calculation 2 6 2 2 6" xfId="2599" xr:uid="{1E07A8A6-E59F-4B4E-8562-AD9C0C212082}"/>
    <cellStyle name="Calculation 2 6 2 2 6 2" xfId="11554" xr:uid="{E459B66B-8BBF-40DE-AA80-A32C88B858EF}"/>
    <cellStyle name="Calculation 2 6 2 2 7" xfId="3716" xr:uid="{E788BB97-42E8-45E5-80E8-39A50266E2B5}"/>
    <cellStyle name="Calculation 2 6 2 2 7 2" xfId="12671" xr:uid="{E693F376-588B-4EF1-B636-4DE2593520F6}"/>
    <cellStyle name="Calculation 2 6 2 2 8" xfId="4816" xr:uid="{A05CA4E0-8D6D-4E73-9A91-CD40C8348BE4}"/>
    <cellStyle name="Calculation 2 6 2 2 8 2" xfId="13771" xr:uid="{3F3D18BE-C98E-4D60-8905-94639CA4A249}"/>
    <cellStyle name="Calculation 2 6 2 2 9" xfId="5933" xr:uid="{7BED6371-093B-461B-B3ED-F4E7D51FEF14}"/>
    <cellStyle name="Calculation 2 6 2 2 9 2" xfId="14888" xr:uid="{5435BE85-A423-4DDE-A519-5F079CA8C025}"/>
    <cellStyle name="Calculation 2 6 2 3" xfId="393" xr:uid="{05B7D6BC-9A18-4E71-A5B6-C6CFF9D209F0}"/>
    <cellStyle name="Calculation 2 6 2 3 10" xfId="10163" xr:uid="{1C904DFC-8F3A-4EB4-8C99-BEA5B09C2475}"/>
    <cellStyle name="Calculation 2 6 2 3 2" xfId="944" xr:uid="{205639A8-63D7-4F06-8BB9-42F10BDE65A5}"/>
    <cellStyle name="Calculation 2 6 2 3 2 2" xfId="2098" xr:uid="{CF170E03-13E2-4644-A8D0-CC4721AE1A37}"/>
    <cellStyle name="Calculation 2 6 2 3 2 2 2" xfId="11053" xr:uid="{73B9C124-7038-4C5B-8786-A35E0264ED21}"/>
    <cellStyle name="Calculation 2 6 2 3 2 3" xfId="3226" xr:uid="{4B2027D4-3F16-4838-9B08-4BD33EBEC111}"/>
    <cellStyle name="Calculation 2 6 2 3 2 3 2" xfId="12181" xr:uid="{B3BAFCA2-C752-44C3-9F89-136D177027DA}"/>
    <cellStyle name="Calculation 2 6 2 3 2 4" xfId="4343" xr:uid="{B7F67894-CBAD-4D7E-90C9-FB036726C103}"/>
    <cellStyle name="Calculation 2 6 2 3 2 4 2" xfId="13298" xr:uid="{68AE3871-ED8D-4A08-A242-13F1710C5256}"/>
    <cellStyle name="Calculation 2 6 2 3 2 5" xfId="5443" xr:uid="{EF251EAB-BD3A-4C5F-AF81-8437104A3A5D}"/>
    <cellStyle name="Calculation 2 6 2 3 2 5 2" xfId="14398" xr:uid="{059861F5-064D-4C23-BF0E-BE4B4F1E9504}"/>
    <cellStyle name="Calculation 2 6 2 3 2 6" xfId="6560" xr:uid="{865C6C5C-99B5-4B47-8994-D274525FAE0A}"/>
    <cellStyle name="Calculation 2 6 2 3 2 6 2" xfId="15515" xr:uid="{8D5FBB83-3DA0-4116-8E44-DF7850EB3CE1}"/>
    <cellStyle name="Calculation 2 6 2 3 2 7" xfId="7761" xr:uid="{4CE729AA-4C90-4DFE-9F39-E82D6DA4D0F8}"/>
    <cellStyle name="Calculation 2 6 2 3 2 7 2" xfId="16641" xr:uid="{74ADA11D-F609-4568-A056-CAC421EB0987}"/>
    <cellStyle name="Calculation 2 6 2 3 2 8" xfId="8898" xr:uid="{FE085307-DDBF-49DE-A255-64547814FCB0}"/>
    <cellStyle name="Calculation 2 6 2 3 2 8 2" xfId="17751" xr:uid="{D4EAF887-F30E-4DCC-B9A2-4CD165AC9932}"/>
    <cellStyle name="Calculation 2 6 2 3 2 9" xfId="9460" xr:uid="{A3C0F765-DFA5-4C33-B88B-2A7479B94BF3}"/>
    <cellStyle name="Calculation 2 6 2 3 3" xfId="1551" xr:uid="{F703E8FA-459B-4101-AC62-222A8417CCF8}"/>
    <cellStyle name="Calculation 2 6 2 3 3 2" xfId="10506" xr:uid="{0B7AB966-F001-4859-96E5-3C984D4ADC88}"/>
    <cellStyle name="Calculation 2 6 2 3 4" xfId="2675" xr:uid="{2B36869C-DCF1-46D8-B29F-69192F78057D}"/>
    <cellStyle name="Calculation 2 6 2 3 4 2" xfId="11630" xr:uid="{0FED769F-BD7E-4752-8E5B-660D3EDFE12B}"/>
    <cellStyle name="Calculation 2 6 2 3 5" xfId="3792" xr:uid="{FDEEADC1-3F23-4918-B89A-4504126213FB}"/>
    <cellStyle name="Calculation 2 6 2 3 5 2" xfId="12747" xr:uid="{B527384F-6E8C-4ABB-BD9D-3F742153DA8B}"/>
    <cellStyle name="Calculation 2 6 2 3 6" xfId="4892" xr:uid="{E082E7A1-CAAB-4985-A869-1427E420E85E}"/>
    <cellStyle name="Calculation 2 6 2 3 6 2" xfId="13847" xr:uid="{312A84A4-761A-4B18-949C-A9D63C731EBF}"/>
    <cellStyle name="Calculation 2 6 2 3 7" xfId="6009" xr:uid="{67313A98-28AB-4A78-B462-91F51CA54ADB}"/>
    <cellStyle name="Calculation 2 6 2 3 7 2" xfId="14964" xr:uid="{0F554CA9-874F-4DC8-BB42-C92BE2137D40}"/>
    <cellStyle name="Calculation 2 6 2 3 8" xfId="7210" xr:uid="{41BC416B-CE11-410B-9480-E779B8489F03}"/>
    <cellStyle name="Calculation 2 6 2 3 8 2" xfId="16090" xr:uid="{AC9092D2-0A08-4FCE-80F5-76E8D790A1BD}"/>
    <cellStyle name="Calculation 2 6 2 3 9" xfId="8347" xr:uid="{96BC702B-12F9-49EF-AC0C-B4016BD42EC4}"/>
    <cellStyle name="Calculation 2 6 2 3 9 2" xfId="17200" xr:uid="{ADACA4D5-6C32-45AC-8B7D-D466F054402D}"/>
    <cellStyle name="Calculation 2 6 2 4" xfId="558" xr:uid="{232C977E-705F-429F-90A7-DF61BE9598E5}"/>
    <cellStyle name="Calculation 2 6 2 4 10" xfId="9518" xr:uid="{1DB1EED6-8E38-49E1-955D-771F2E15D9CE}"/>
    <cellStyle name="Calculation 2 6 2 4 2" xfId="1109" xr:uid="{BF5AA1A3-0CB0-4DBB-B8B3-3188A2F7CE0B}"/>
    <cellStyle name="Calculation 2 6 2 4 2 2" xfId="2263" xr:uid="{7703239A-73D7-4F96-A3A9-7FE7EDCA9022}"/>
    <cellStyle name="Calculation 2 6 2 4 2 2 2" xfId="11218" xr:uid="{4A6F4E9C-E4D7-4A14-870C-B226A73168CE}"/>
    <cellStyle name="Calculation 2 6 2 4 2 3" xfId="3391" xr:uid="{4FD400EF-F008-45AF-9A25-C159C6A4B213}"/>
    <cellStyle name="Calculation 2 6 2 4 2 3 2" xfId="12346" xr:uid="{430A44C4-00B5-4FE9-B39C-703E53C64F38}"/>
    <cellStyle name="Calculation 2 6 2 4 2 4" xfId="4508" xr:uid="{47C7C973-8257-42F2-AEC0-4CBE2A5D2A61}"/>
    <cellStyle name="Calculation 2 6 2 4 2 4 2" xfId="13463" xr:uid="{3634571B-2927-46C3-ADEF-F6BA9FFE1637}"/>
    <cellStyle name="Calculation 2 6 2 4 2 5" xfId="5608" xr:uid="{F2B3A824-D4CC-4E1E-916E-96CCA99BBAFE}"/>
    <cellStyle name="Calculation 2 6 2 4 2 5 2" xfId="14563" xr:uid="{081954A6-F964-45BA-9CEB-D70A9753DB80}"/>
    <cellStyle name="Calculation 2 6 2 4 2 6" xfId="6725" xr:uid="{19E5957B-74CA-47D0-93E5-4423BB139145}"/>
    <cellStyle name="Calculation 2 6 2 4 2 6 2" xfId="15680" xr:uid="{1AF2B095-4091-4B5A-B399-92DF8BD62814}"/>
    <cellStyle name="Calculation 2 6 2 4 2 7" xfId="7926" xr:uid="{54CEA64A-5D69-43B3-86AF-26FFAB02095F}"/>
    <cellStyle name="Calculation 2 6 2 4 2 7 2" xfId="16806" xr:uid="{3E455F42-DF34-4D11-B9A8-08A38F31ED8C}"/>
    <cellStyle name="Calculation 2 6 2 4 2 8" xfId="9063" xr:uid="{30916735-325E-4363-B26D-8CD40C7C81E8}"/>
    <cellStyle name="Calculation 2 6 2 4 2 8 2" xfId="17916" xr:uid="{C173C3C5-D84D-42BE-9F96-DCB4FCD7D4B1}"/>
    <cellStyle name="Calculation 2 6 2 4 2 9" xfId="9519" xr:uid="{DF8CCFC3-BB8B-4538-9F1B-05B6810589DE}"/>
    <cellStyle name="Calculation 2 6 2 4 3" xfId="1716" xr:uid="{F632F30A-BD03-4D4A-B307-02024A8306E2}"/>
    <cellStyle name="Calculation 2 6 2 4 3 2" xfId="10671" xr:uid="{68E8B4CC-F2BE-4F3E-B255-F35E89B25BA2}"/>
    <cellStyle name="Calculation 2 6 2 4 4" xfId="2840" xr:uid="{DB0299D0-46A3-4EEC-BC56-7E395E3AA127}"/>
    <cellStyle name="Calculation 2 6 2 4 4 2" xfId="11795" xr:uid="{A3A02CC3-D8FE-405F-876E-B8E5049668DB}"/>
    <cellStyle name="Calculation 2 6 2 4 5" xfId="3957" xr:uid="{D7A03337-D1D7-4DC9-88FE-C697194230CC}"/>
    <cellStyle name="Calculation 2 6 2 4 5 2" xfId="12912" xr:uid="{09EA8139-171F-4508-B4D2-113641528C60}"/>
    <cellStyle name="Calculation 2 6 2 4 6" xfId="5057" xr:uid="{A5944F5E-93C8-4A2A-9DA9-669BBC3479AE}"/>
    <cellStyle name="Calculation 2 6 2 4 6 2" xfId="14012" xr:uid="{58781575-F3F0-43DA-A86E-A9D1CC4BEBC1}"/>
    <cellStyle name="Calculation 2 6 2 4 7" xfId="6174" xr:uid="{FBD4D22D-79DD-41DC-BE49-F88362CBDABC}"/>
    <cellStyle name="Calculation 2 6 2 4 7 2" xfId="15129" xr:uid="{FF8D8A28-15E6-40B9-8491-73DEDCB95E51}"/>
    <cellStyle name="Calculation 2 6 2 4 8" xfId="7375" xr:uid="{83C6B215-D0F4-415E-AD45-BABDEC79C36C}"/>
    <cellStyle name="Calculation 2 6 2 4 8 2" xfId="16255" xr:uid="{75E246B7-3E74-4118-9CE0-6BAB44E4EAC1}"/>
    <cellStyle name="Calculation 2 6 2 4 9" xfId="8512" xr:uid="{ABF0A144-7B13-4A8E-99D7-DA40971B4FA2}"/>
    <cellStyle name="Calculation 2 6 2 4 9 2" xfId="17365" xr:uid="{9BD97C4D-E780-4B9D-BB17-38BA2800311C}"/>
    <cellStyle name="Calculation 2 6 2 5" xfId="739" xr:uid="{05E0D24D-8B55-4C13-B925-8A2AC8CD84B7}"/>
    <cellStyle name="Calculation 2 6 2 5 2" xfId="1893" xr:uid="{FE589243-DCE8-4FF5-BB36-9DEA43C693E5}"/>
    <cellStyle name="Calculation 2 6 2 5 2 2" xfId="10848" xr:uid="{8D71F3F5-4248-42ED-98A7-10717AE04D4D}"/>
    <cellStyle name="Calculation 2 6 2 5 3" xfId="3021" xr:uid="{7B7594C4-9218-4AD1-97B2-005A6791D01E}"/>
    <cellStyle name="Calculation 2 6 2 5 3 2" xfId="11976" xr:uid="{E3AF6DF6-D022-4742-9D84-FA6D6200C182}"/>
    <cellStyle name="Calculation 2 6 2 5 4" xfId="4138" xr:uid="{334716D1-4193-4CEC-8844-E4877B12DD85}"/>
    <cellStyle name="Calculation 2 6 2 5 4 2" xfId="13093" xr:uid="{EB5A2F35-59C9-434C-AF6D-72D92992EEC7}"/>
    <cellStyle name="Calculation 2 6 2 5 5" xfId="5238" xr:uid="{7C151B9A-10BD-41AE-80ED-DB098127EBE0}"/>
    <cellStyle name="Calculation 2 6 2 5 5 2" xfId="14193" xr:uid="{76AE3543-8A3F-41C2-815C-AD00780D315F}"/>
    <cellStyle name="Calculation 2 6 2 5 6" xfId="6355" xr:uid="{2F8AD154-22B4-44A7-A658-7572E40718DB}"/>
    <cellStyle name="Calculation 2 6 2 5 6 2" xfId="15310" xr:uid="{58D9E6BB-3FCB-4FFA-89F9-C5D8B2DAF92B}"/>
    <cellStyle name="Calculation 2 6 2 5 7" xfId="7556" xr:uid="{07B8193B-6A34-421B-9BF9-03AE6312DC39}"/>
    <cellStyle name="Calculation 2 6 2 5 7 2" xfId="16436" xr:uid="{D227C40E-A460-4760-873B-D43B7155FC10}"/>
    <cellStyle name="Calculation 2 6 2 5 8" xfId="8693" xr:uid="{7C44BCDD-5C34-4419-A3D9-7B073EBDE991}"/>
    <cellStyle name="Calculation 2 6 2 5 8 2" xfId="17546" xr:uid="{8261016C-0581-4EFC-95A8-EE7EC3F26756}"/>
    <cellStyle name="Calculation 2 6 2 5 9" xfId="10128" xr:uid="{C0729B6E-4D22-4008-AF48-18158932D1CB}"/>
    <cellStyle name="Calculation 2 6 2 6" xfId="1343" xr:uid="{02CE4999-93DA-4C12-AC24-19EBD385A8D9}"/>
    <cellStyle name="Calculation 2 6 2 6 2" xfId="10298" xr:uid="{40E22163-55CB-4AEC-A406-84D291BEEF81}"/>
    <cellStyle name="Calculation 2 6 2 7" xfId="2462" xr:uid="{3C4BD570-12C5-4BD7-B62E-5165E53EFB1A}"/>
    <cellStyle name="Calculation 2 6 2 7 2" xfId="11417" xr:uid="{DD0D78A6-388A-47D6-9A31-4A60259B3992}"/>
    <cellStyle name="Calculation 2 6 2 8" xfId="3579" xr:uid="{B63095BC-CAD8-479C-87FB-271AA3DF64AB}"/>
    <cellStyle name="Calculation 2 6 2 8 2" xfId="12534" xr:uid="{6497A5A9-EFDE-4ADA-8F26-4123F105B698}"/>
    <cellStyle name="Calculation 2 6 2 9" xfId="4680" xr:uid="{71B793CE-A9C5-478D-B09C-99482D62FF95}"/>
    <cellStyle name="Calculation 2 6 2 9 2" xfId="13635" xr:uid="{F7E625EC-1674-4633-B193-BDAAE8B465F4}"/>
    <cellStyle name="Calculation 2 6 3" xfId="211" xr:uid="{9CC44FCF-CF74-4ED3-9AD8-B914F300F5D3}"/>
    <cellStyle name="Calculation 2 6 3 10" xfId="7028" xr:uid="{EA375A6C-0324-461B-A939-DFABCCC70D30}"/>
    <cellStyle name="Calculation 2 6 3 10 2" xfId="15908" xr:uid="{22FD4648-D198-4DBB-A132-D28D96089D75}"/>
    <cellStyle name="Calculation 2 6 3 11" xfId="8165" xr:uid="{142B2C81-00FD-456F-A1CD-7D7A5097EF9C}"/>
    <cellStyle name="Calculation 2 6 3 11 2" xfId="17018" xr:uid="{EBE02D9F-1901-48B8-9436-906FD022E676}"/>
    <cellStyle name="Calculation 2 6 3 12" xfId="9858" xr:uid="{47803367-F401-4CEF-832F-AB8FAC76B539}"/>
    <cellStyle name="Calculation 2 6 3 2" xfId="416" xr:uid="{32E4D1E4-86E6-4840-8209-55DACCA2D006}"/>
    <cellStyle name="Calculation 2 6 3 2 10" xfId="9614" xr:uid="{4D99D039-6DAC-45D9-A261-07ED01EA376C}"/>
    <cellStyle name="Calculation 2 6 3 2 2" xfId="967" xr:uid="{856D2ABB-9716-44F8-9118-771C5929660E}"/>
    <cellStyle name="Calculation 2 6 3 2 2 2" xfId="2121" xr:uid="{FBCB3D33-A7E2-4E0C-95C1-FA611D65C97E}"/>
    <cellStyle name="Calculation 2 6 3 2 2 2 2" xfId="11076" xr:uid="{DA4166D3-CA3A-4A65-8828-4CE3AC0277E6}"/>
    <cellStyle name="Calculation 2 6 3 2 2 3" xfId="3249" xr:uid="{71B3E511-6F1A-454D-93D2-3C55D02EBA94}"/>
    <cellStyle name="Calculation 2 6 3 2 2 3 2" xfId="12204" xr:uid="{94C7054E-E932-4FA0-8269-B70A68D1EF5D}"/>
    <cellStyle name="Calculation 2 6 3 2 2 4" xfId="4366" xr:uid="{86450270-1C14-4C90-BA01-C74650FFE0C5}"/>
    <cellStyle name="Calculation 2 6 3 2 2 4 2" xfId="13321" xr:uid="{88529C77-F93A-4036-AFC5-15B5DD96D176}"/>
    <cellStyle name="Calculation 2 6 3 2 2 5" xfId="5466" xr:uid="{2FFD1825-394C-424D-BC2A-0F1D373E4682}"/>
    <cellStyle name="Calculation 2 6 3 2 2 5 2" xfId="14421" xr:uid="{6B87A903-E88E-4C1F-9926-3F119EE5E47A}"/>
    <cellStyle name="Calculation 2 6 3 2 2 6" xfId="6583" xr:uid="{A4EF0180-41FC-42B5-9555-9F63D976789A}"/>
    <cellStyle name="Calculation 2 6 3 2 2 6 2" xfId="15538" xr:uid="{D42EE028-A080-40D7-9661-B232ECFB9C3B}"/>
    <cellStyle name="Calculation 2 6 3 2 2 7" xfId="7784" xr:uid="{35D6CFBA-542D-4BA8-B5D1-321AC2795602}"/>
    <cellStyle name="Calculation 2 6 3 2 2 7 2" xfId="16664" xr:uid="{A75C557B-14D2-4D5D-93A2-3EA8EC787641}"/>
    <cellStyle name="Calculation 2 6 3 2 2 8" xfId="8921" xr:uid="{C189DD45-F552-4BF4-AFB4-F7E1241EF4AC}"/>
    <cellStyle name="Calculation 2 6 3 2 2 8 2" xfId="17774" xr:uid="{459FB5DC-9DEE-4F9F-A398-56EB01BD17B0}"/>
    <cellStyle name="Calculation 2 6 3 2 2 9" xfId="9543" xr:uid="{78737C17-C0D5-4AAB-A0C7-88E5AC472011}"/>
    <cellStyle name="Calculation 2 6 3 2 3" xfId="1574" xr:uid="{7ECAF32B-6FEC-41F8-B5A5-F1300E767B49}"/>
    <cellStyle name="Calculation 2 6 3 2 3 2" xfId="10529" xr:uid="{CD9DECBD-952F-45D7-B385-F9529D211738}"/>
    <cellStyle name="Calculation 2 6 3 2 4" xfId="2698" xr:uid="{83B304F8-A2F8-49DE-9C1C-2ACC73126C86}"/>
    <cellStyle name="Calculation 2 6 3 2 4 2" xfId="11653" xr:uid="{F9A5D66E-90DA-4F07-BDFD-5A3F23A85279}"/>
    <cellStyle name="Calculation 2 6 3 2 5" xfId="3815" xr:uid="{EC72F81B-D7D9-4F0B-9DAE-F44B4F0C1DCD}"/>
    <cellStyle name="Calculation 2 6 3 2 5 2" xfId="12770" xr:uid="{726CFCAE-2116-463E-9A27-C77A218C302A}"/>
    <cellStyle name="Calculation 2 6 3 2 6" xfId="4915" xr:uid="{B080FB52-90EB-4122-9106-9C1B5A39E321}"/>
    <cellStyle name="Calculation 2 6 3 2 6 2" xfId="13870" xr:uid="{76F84E78-282A-443D-BF85-3E985037ED2A}"/>
    <cellStyle name="Calculation 2 6 3 2 7" xfId="6032" xr:uid="{48B48BE0-35FF-47C5-8576-3144045CAB55}"/>
    <cellStyle name="Calculation 2 6 3 2 7 2" xfId="14987" xr:uid="{A61F4515-AB62-49DF-BA65-B2EA509BC1BD}"/>
    <cellStyle name="Calculation 2 6 3 2 8" xfId="7233" xr:uid="{949E473B-1933-43D3-9565-511E7C9E5D35}"/>
    <cellStyle name="Calculation 2 6 3 2 8 2" xfId="16113" xr:uid="{794B3194-02AD-48C7-8129-C56C6B36CB1B}"/>
    <cellStyle name="Calculation 2 6 3 2 9" xfId="8370" xr:uid="{235C6333-B7BA-4B14-91C7-30B289DF23DA}"/>
    <cellStyle name="Calculation 2 6 3 2 9 2" xfId="17223" xr:uid="{0879C2E8-F501-41E1-A2FB-B9903AE67166}"/>
    <cellStyle name="Calculation 2 6 3 3" xfId="579" xr:uid="{92D274A3-29A3-48C0-8AA3-578525BAB345}"/>
    <cellStyle name="Calculation 2 6 3 3 10" xfId="9227" xr:uid="{1B163512-CF81-4CB3-B597-0F904571C007}"/>
    <cellStyle name="Calculation 2 6 3 3 2" xfId="1130" xr:uid="{BFBEB975-FF68-484F-9367-A48F4CB6DB0F}"/>
    <cellStyle name="Calculation 2 6 3 3 2 2" xfId="2284" xr:uid="{813CCB97-8666-436D-B8AB-80CFC6E0F703}"/>
    <cellStyle name="Calculation 2 6 3 3 2 2 2" xfId="11239" xr:uid="{493B3775-342F-4AC6-8C65-630F3707150E}"/>
    <cellStyle name="Calculation 2 6 3 3 2 3" xfId="3412" xr:uid="{7CBAF869-A8CB-4BC7-A645-07C3F78D1C4A}"/>
    <cellStyle name="Calculation 2 6 3 3 2 3 2" xfId="12367" xr:uid="{8F365911-9006-42B3-811D-76875F3031D6}"/>
    <cellStyle name="Calculation 2 6 3 3 2 4" xfId="4529" xr:uid="{56775B3F-DDA6-49AB-9D21-2151F4D42184}"/>
    <cellStyle name="Calculation 2 6 3 3 2 4 2" xfId="13484" xr:uid="{410BD87F-07B9-433F-9E0A-AFAF029BEB2C}"/>
    <cellStyle name="Calculation 2 6 3 3 2 5" xfId="5629" xr:uid="{332A182F-4B7B-4A86-AAD1-369AE783ABB5}"/>
    <cellStyle name="Calculation 2 6 3 3 2 5 2" xfId="14584" xr:uid="{7D24E484-A2B4-49BD-92C4-888281CBCFF1}"/>
    <cellStyle name="Calculation 2 6 3 3 2 6" xfId="6746" xr:uid="{81D3A406-A4AA-4CB8-A5A5-9E56E452FCF9}"/>
    <cellStyle name="Calculation 2 6 3 3 2 6 2" xfId="15701" xr:uid="{3C2DCCC9-C673-40DF-AB49-8334CEA579E5}"/>
    <cellStyle name="Calculation 2 6 3 3 2 7" xfId="7947" xr:uid="{34C4F235-F71A-4839-8D62-85EB460C5156}"/>
    <cellStyle name="Calculation 2 6 3 3 2 7 2" xfId="16827" xr:uid="{18AABD72-6C53-46AD-AB02-1118CFEA76C8}"/>
    <cellStyle name="Calculation 2 6 3 3 2 8" xfId="9084" xr:uid="{AC430414-2BC3-4C02-A947-9127DDC9C03B}"/>
    <cellStyle name="Calculation 2 6 3 3 2 8 2" xfId="17937" xr:uid="{0E04FA88-2A34-44E3-8208-C1B2FC547178}"/>
    <cellStyle name="Calculation 2 6 3 3 2 9" xfId="10151" xr:uid="{7A8588A9-61D9-47CC-8957-15753DD864DD}"/>
    <cellStyle name="Calculation 2 6 3 3 3" xfId="1737" xr:uid="{F36E4CD4-5EEA-46A1-8625-3FEAD1E24A18}"/>
    <cellStyle name="Calculation 2 6 3 3 3 2" xfId="10692" xr:uid="{CA1FBCD0-FBBA-478E-9A9A-4CBBB2101651}"/>
    <cellStyle name="Calculation 2 6 3 3 4" xfId="2861" xr:uid="{699AE6E0-7D15-417E-9082-2F27E3A1BCAE}"/>
    <cellStyle name="Calculation 2 6 3 3 4 2" xfId="11816" xr:uid="{5B28C734-8755-47ED-A03C-AF95CCB10696}"/>
    <cellStyle name="Calculation 2 6 3 3 5" xfId="3978" xr:uid="{55A04792-28A7-4EE7-929A-A92DC923C1E7}"/>
    <cellStyle name="Calculation 2 6 3 3 5 2" xfId="12933" xr:uid="{0D1EFF2D-E88D-4CEA-8D78-A4B9B0357BEF}"/>
    <cellStyle name="Calculation 2 6 3 3 6" xfId="5078" xr:uid="{1B45C0D0-0005-4D97-94B3-0713C2E7DA41}"/>
    <cellStyle name="Calculation 2 6 3 3 6 2" xfId="14033" xr:uid="{0CAEEF67-5607-4B62-AF11-C3F1260967AE}"/>
    <cellStyle name="Calculation 2 6 3 3 7" xfId="6195" xr:uid="{0A01A96F-1DC2-491E-AA14-EDD3B3B3EE30}"/>
    <cellStyle name="Calculation 2 6 3 3 7 2" xfId="15150" xr:uid="{65EC58A8-130C-494C-9118-1135E5232637}"/>
    <cellStyle name="Calculation 2 6 3 3 8" xfId="7396" xr:uid="{85B84802-D894-448A-A09C-526E3001D420}"/>
    <cellStyle name="Calculation 2 6 3 3 8 2" xfId="16276" xr:uid="{07A8B56C-1BF5-45CE-AC9E-902444918E37}"/>
    <cellStyle name="Calculation 2 6 3 3 9" xfId="8533" xr:uid="{BD316091-620F-49C8-8662-22A28E62B592}"/>
    <cellStyle name="Calculation 2 6 3 3 9 2" xfId="17386" xr:uid="{2F9AD4F8-1723-44E3-8925-A41B6CFDEBC1}"/>
    <cellStyle name="Calculation 2 6 3 4" xfId="768" xr:uid="{16EA7B50-00EA-40E5-B7F0-4A96611C46BA}"/>
    <cellStyle name="Calculation 2 6 3 4 2" xfId="1922" xr:uid="{76CC5220-7479-499A-918F-39E0C3C7375E}"/>
    <cellStyle name="Calculation 2 6 3 4 2 2" xfId="10877" xr:uid="{61BEC698-EFF6-40AE-AD59-52B5812F4577}"/>
    <cellStyle name="Calculation 2 6 3 4 3" xfId="3050" xr:uid="{C035FE1F-23A3-467D-A760-246BB96B2031}"/>
    <cellStyle name="Calculation 2 6 3 4 3 2" xfId="12005" xr:uid="{721F7021-2454-4809-A4B8-852F5E908D1E}"/>
    <cellStyle name="Calculation 2 6 3 4 4" xfId="4167" xr:uid="{DFDD3280-DC3F-43D1-9F17-1048609DB6C7}"/>
    <cellStyle name="Calculation 2 6 3 4 4 2" xfId="13122" xr:uid="{CA1A6F11-55EB-4224-A0EC-7385F4F571BB}"/>
    <cellStyle name="Calculation 2 6 3 4 5" xfId="5267" xr:uid="{A1AC25D2-0B44-4E3A-8F6D-6E3A80795233}"/>
    <cellStyle name="Calculation 2 6 3 4 5 2" xfId="14222" xr:uid="{E93C2447-CB07-4301-857F-5E5E5D48DD23}"/>
    <cellStyle name="Calculation 2 6 3 4 6" xfId="6384" xr:uid="{22CE141F-076C-4E76-87B0-436FEF02CE14}"/>
    <cellStyle name="Calculation 2 6 3 4 6 2" xfId="15339" xr:uid="{8E9C2361-54A2-4752-B3AF-40C3BB8742E8}"/>
    <cellStyle name="Calculation 2 6 3 4 7" xfId="7585" xr:uid="{EC7E5153-5703-47B4-98BB-9D486B18D95A}"/>
    <cellStyle name="Calculation 2 6 3 4 7 2" xfId="16465" xr:uid="{0B8D4398-6FE9-4A8B-8D2C-49F3E6D1F627}"/>
    <cellStyle name="Calculation 2 6 3 4 8" xfId="8722" xr:uid="{D517EEB6-9D86-41A5-923F-71C8F90C9EE7}"/>
    <cellStyle name="Calculation 2 6 3 4 8 2" xfId="17575" xr:uid="{F92563FB-9F7C-438E-A309-50392413176E}"/>
    <cellStyle name="Calculation 2 6 3 4 9" xfId="9373" xr:uid="{228CF6F3-D2DA-47AE-B2EA-9527FF7EB46A}"/>
    <cellStyle name="Calculation 2 6 3 5" xfId="1373" xr:uid="{2078C0EC-A49A-410B-8176-DD169AD533D1}"/>
    <cellStyle name="Calculation 2 6 3 5 2" xfId="10328" xr:uid="{F5AFCA43-5B9D-485B-BF02-8C653AB1D0E2}"/>
    <cellStyle name="Calculation 2 6 3 6" xfId="2493" xr:uid="{4FCE3498-3A09-4324-A1CA-D1409774F8C0}"/>
    <cellStyle name="Calculation 2 6 3 6 2" xfId="11448" xr:uid="{49285A8A-2722-428A-ACCB-68E3C981C999}"/>
    <cellStyle name="Calculation 2 6 3 7" xfId="3610" xr:uid="{FFC4A22E-8975-441E-A148-14A326FFD77A}"/>
    <cellStyle name="Calculation 2 6 3 7 2" xfId="12565" xr:uid="{50FB303F-55E2-4703-B788-77A29DB301A3}"/>
    <cellStyle name="Calculation 2 6 3 8" xfId="4710" xr:uid="{4031F05D-7759-4784-818A-6338C403E2C6}"/>
    <cellStyle name="Calculation 2 6 3 8 2" xfId="13665" xr:uid="{67841A4C-8848-496C-987C-2D36DFEB6D43}"/>
    <cellStyle name="Calculation 2 6 3 9" xfId="5827" xr:uid="{884566AD-E446-4D96-9060-3CD75D2F9726}"/>
    <cellStyle name="Calculation 2 6 3 9 2" xfId="14782" xr:uid="{A6693257-81C1-478E-ADAE-C2DC742BA3B4}"/>
    <cellStyle name="Calculation 2 6 4" xfId="210" xr:uid="{8E331EC5-5539-44A0-A268-9BCAACB021C0}"/>
    <cellStyle name="Calculation 2 6 4 10" xfId="7027" xr:uid="{9A78824A-76F5-4712-9226-CBBA6629006F}"/>
    <cellStyle name="Calculation 2 6 4 10 2" xfId="15907" xr:uid="{CF0CCE0F-21A8-4095-BB5E-97394AB336FC}"/>
    <cellStyle name="Calculation 2 6 4 11" xfId="8164" xr:uid="{5468AA09-8E52-41B5-BCD5-136EC325340B}"/>
    <cellStyle name="Calculation 2 6 4 11 2" xfId="17017" xr:uid="{F2698DC3-8BF6-4F5B-943D-7B65B57D5461}"/>
    <cellStyle name="Calculation 2 6 4 12" xfId="6903" xr:uid="{57C7A3EE-342C-43F0-BEBE-1D658503C719}"/>
    <cellStyle name="Calculation 2 6 4 2" xfId="415" xr:uid="{CDFD9396-B220-480C-AA97-9B3E083F99A4}"/>
    <cellStyle name="Calculation 2 6 4 2 10" xfId="9781" xr:uid="{B7909424-4032-46B3-BA05-B663C4B5CFFA}"/>
    <cellStyle name="Calculation 2 6 4 2 2" xfId="966" xr:uid="{49F6A918-985F-41DF-818F-62BD6F8284E7}"/>
    <cellStyle name="Calculation 2 6 4 2 2 2" xfId="2120" xr:uid="{4B2F2202-3B23-463B-9F47-6D7F9FE4AF49}"/>
    <cellStyle name="Calculation 2 6 4 2 2 2 2" xfId="11075" xr:uid="{8E7D1014-BCFD-47E0-942C-B8C5B2A08D58}"/>
    <cellStyle name="Calculation 2 6 4 2 2 3" xfId="3248" xr:uid="{169C1362-741A-4C08-B61E-5AE6E74BFB73}"/>
    <cellStyle name="Calculation 2 6 4 2 2 3 2" xfId="12203" xr:uid="{1703A23E-5BFE-4C39-8A59-4CB15847EF43}"/>
    <cellStyle name="Calculation 2 6 4 2 2 4" xfId="4365" xr:uid="{4937342D-1E40-4559-9E99-4266013F7B07}"/>
    <cellStyle name="Calculation 2 6 4 2 2 4 2" xfId="13320" xr:uid="{D9DC0266-4451-4053-A6D2-A865466753C2}"/>
    <cellStyle name="Calculation 2 6 4 2 2 5" xfId="5465" xr:uid="{429E309D-5D78-41DD-B732-F294E69EE387}"/>
    <cellStyle name="Calculation 2 6 4 2 2 5 2" xfId="14420" xr:uid="{133A95DA-6226-4FB2-9313-F6C192AFE022}"/>
    <cellStyle name="Calculation 2 6 4 2 2 6" xfId="6582" xr:uid="{5F5B31C9-FEDD-4AE1-B14A-024F1186C6C5}"/>
    <cellStyle name="Calculation 2 6 4 2 2 6 2" xfId="15537" xr:uid="{ABB98587-00EA-4315-8F77-4F31332E7C56}"/>
    <cellStyle name="Calculation 2 6 4 2 2 7" xfId="7783" xr:uid="{02E5BFCE-2216-444A-AF13-C95BE6B9A74F}"/>
    <cellStyle name="Calculation 2 6 4 2 2 7 2" xfId="16663" xr:uid="{42BAA073-EA4B-4538-B01F-2331517F26C1}"/>
    <cellStyle name="Calculation 2 6 4 2 2 8" xfId="8920" xr:uid="{8A659424-A029-4917-8388-25152473B109}"/>
    <cellStyle name="Calculation 2 6 4 2 2 8 2" xfId="17773" xr:uid="{3851A205-A5F0-4848-87EE-7B71C776E916}"/>
    <cellStyle name="Calculation 2 6 4 2 2 9" xfId="9339" xr:uid="{4B95A77A-7697-409C-A736-3C0713D08D3F}"/>
    <cellStyle name="Calculation 2 6 4 2 3" xfId="1573" xr:uid="{64B2B4A6-1E05-49F2-9449-0CAAF9EF351B}"/>
    <cellStyle name="Calculation 2 6 4 2 3 2" xfId="10528" xr:uid="{C6A9C58F-157B-43CD-9BC4-8B1FFE4D8FAF}"/>
    <cellStyle name="Calculation 2 6 4 2 4" xfId="2697" xr:uid="{4EFB641D-98C6-4E0B-A72A-D5BF4F6DAA1E}"/>
    <cellStyle name="Calculation 2 6 4 2 4 2" xfId="11652" xr:uid="{E5AFD108-CDC6-4286-B01D-BD6EC55CD869}"/>
    <cellStyle name="Calculation 2 6 4 2 5" xfId="3814" xr:uid="{7A24CEFD-A33E-4D4B-9232-5C5450924524}"/>
    <cellStyle name="Calculation 2 6 4 2 5 2" xfId="12769" xr:uid="{29DFBA76-E755-4467-80F1-0FBCBBD1B911}"/>
    <cellStyle name="Calculation 2 6 4 2 6" xfId="4914" xr:uid="{24DC2998-E63A-455F-ADC5-0EEAFC5B7532}"/>
    <cellStyle name="Calculation 2 6 4 2 6 2" xfId="13869" xr:uid="{855FA1EC-2599-406D-9E9E-95A1122D27DB}"/>
    <cellStyle name="Calculation 2 6 4 2 7" xfId="6031" xr:uid="{E6794A61-A918-4D3D-B8BC-8711BAD346EB}"/>
    <cellStyle name="Calculation 2 6 4 2 7 2" xfId="14986" xr:uid="{E640B4D8-488A-459F-B172-B0354F2CDC90}"/>
    <cellStyle name="Calculation 2 6 4 2 8" xfId="7232" xr:uid="{66E4BA6F-B2C1-493D-8014-4211D5464988}"/>
    <cellStyle name="Calculation 2 6 4 2 8 2" xfId="16112" xr:uid="{9F41EA4F-B81E-4765-BE2F-30DF255673C9}"/>
    <cellStyle name="Calculation 2 6 4 2 9" xfId="8369" xr:uid="{BD7EECC2-085B-4A05-A9F1-67F256CFD8AE}"/>
    <cellStyle name="Calculation 2 6 4 2 9 2" xfId="17222" xr:uid="{8A2DAC29-ABE8-456A-AD77-22A549B5CD54}"/>
    <cellStyle name="Calculation 2 6 4 3" xfId="578" xr:uid="{35913217-0004-4D7F-87F1-1178BE77AC7A}"/>
    <cellStyle name="Calculation 2 6 4 3 10" xfId="9538" xr:uid="{8BBBA141-C7BE-4107-953D-9218DFB9E80A}"/>
    <cellStyle name="Calculation 2 6 4 3 2" xfId="1129" xr:uid="{907B55C7-BC1D-414C-82F7-A0416165CA05}"/>
    <cellStyle name="Calculation 2 6 4 3 2 2" xfId="2283" xr:uid="{9A5E7D72-CEFB-4B52-A006-9A73B2246001}"/>
    <cellStyle name="Calculation 2 6 4 3 2 2 2" xfId="11238" xr:uid="{0965F444-DC6F-4EC2-9C3D-53D846C28091}"/>
    <cellStyle name="Calculation 2 6 4 3 2 3" xfId="3411" xr:uid="{E20033B5-416D-40D6-9BB6-303FD78FA4A8}"/>
    <cellStyle name="Calculation 2 6 4 3 2 3 2" xfId="12366" xr:uid="{D8994205-6491-44EF-8024-D097CBC6351B}"/>
    <cellStyle name="Calculation 2 6 4 3 2 4" xfId="4528" xr:uid="{E4AA0FEE-D2BA-478E-ADE0-3F8285016103}"/>
    <cellStyle name="Calculation 2 6 4 3 2 4 2" xfId="13483" xr:uid="{68DFA4C2-4BED-4413-93AC-DD3D7BFEE39F}"/>
    <cellStyle name="Calculation 2 6 4 3 2 5" xfId="5628" xr:uid="{7E0CD238-FAEB-4C74-B6F5-BC0D41AFD8F9}"/>
    <cellStyle name="Calculation 2 6 4 3 2 5 2" xfId="14583" xr:uid="{199AE05F-434C-401E-830D-5A2F97519566}"/>
    <cellStyle name="Calculation 2 6 4 3 2 6" xfId="6745" xr:uid="{578B6CB6-8E60-4589-8884-5D1E991B9378}"/>
    <cellStyle name="Calculation 2 6 4 3 2 6 2" xfId="15700" xr:uid="{A0481441-BBCD-47A9-BD1B-3A53913E90FC}"/>
    <cellStyle name="Calculation 2 6 4 3 2 7" xfId="7946" xr:uid="{79C107FC-6395-47EF-BFBD-999FF4767E65}"/>
    <cellStyle name="Calculation 2 6 4 3 2 7 2" xfId="16826" xr:uid="{0B2DD744-0775-4A6B-A49E-05BDC5417647}"/>
    <cellStyle name="Calculation 2 6 4 3 2 8" xfId="9083" xr:uid="{8E91F77A-6497-4F51-A11C-6C3B477E504B}"/>
    <cellStyle name="Calculation 2 6 4 3 2 8 2" xfId="17936" xr:uid="{B2C98432-C79E-4616-8A42-FD6B64CC52A5}"/>
    <cellStyle name="Calculation 2 6 4 3 2 9" xfId="9851" xr:uid="{C5A71805-7918-445E-9AC5-47FA425AA201}"/>
    <cellStyle name="Calculation 2 6 4 3 3" xfId="1736" xr:uid="{A9B527E6-C1D8-4CE9-AB1B-26D099586D0E}"/>
    <cellStyle name="Calculation 2 6 4 3 3 2" xfId="10691" xr:uid="{85ABA60D-635A-40CB-9480-105B75D35160}"/>
    <cellStyle name="Calculation 2 6 4 3 4" xfId="2860" xr:uid="{B8F819B7-A76C-4B1D-A8C8-DB55E8673E81}"/>
    <cellStyle name="Calculation 2 6 4 3 4 2" xfId="11815" xr:uid="{035BF0B6-861D-4685-BCB3-C408B33F82CC}"/>
    <cellStyle name="Calculation 2 6 4 3 5" xfId="3977" xr:uid="{5C981FD3-2AC2-4C90-B3CB-F58BE5D6FB6B}"/>
    <cellStyle name="Calculation 2 6 4 3 5 2" xfId="12932" xr:uid="{4B37F7F3-C1C0-4C04-8B99-E302C0C5A10F}"/>
    <cellStyle name="Calculation 2 6 4 3 6" xfId="5077" xr:uid="{2E95ECE1-181E-4BBC-A5EE-FACCFFC80767}"/>
    <cellStyle name="Calculation 2 6 4 3 6 2" xfId="14032" xr:uid="{DEBB7B8B-7447-432C-940D-7F07C88D9EE4}"/>
    <cellStyle name="Calculation 2 6 4 3 7" xfId="6194" xr:uid="{1C9B9652-046E-42D6-B4E1-1E5772C83A8A}"/>
    <cellStyle name="Calculation 2 6 4 3 7 2" xfId="15149" xr:uid="{604FDFB9-8F32-453B-A193-ADB5FB66B56C}"/>
    <cellStyle name="Calculation 2 6 4 3 8" xfId="7395" xr:uid="{20F2CFE1-19EB-4255-A840-41D29C246390}"/>
    <cellStyle name="Calculation 2 6 4 3 8 2" xfId="16275" xr:uid="{5C5C2936-416D-4D91-9F08-D7710DC58A06}"/>
    <cellStyle name="Calculation 2 6 4 3 9" xfId="8532" xr:uid="{2359CA58-37FC-4B1D-9DA8-BD0800F86EBC}"/>
    <cellStyle name="Calculation 2 6 4 3 9 2" xfId="17385" xr:uid="{DAAD7A5B-AA04-4CB3-B7EC-D64D47590910}"/>
    <cellStyle name="Calculation 2 6 4 4" xfId="767" xr:uid="{FD49CE32-39A8-4517-B988-EDA3A0EEB074}"/>
    <cellStyle name="Calculation 2 6 4 4 2" xfId="1921" xr:uid="{5EF510FF-2A66-445C-860E-89203502BC92}"/>
    <cellStyle name="Calculation 2 6 4 4 2 2" xfId="10876" xr:uid="{D70A903A-B708-4DE5-ADC9-A96159F3470B}"/>
    <cellStyle name="Calculation 2 6 4 4 3" xfId="3049" xr:uid="{699618FD-F8FA-407B-96CE-C20B8263D5BC}"/>
    <cellStyle name="Calculation 2 6 4 4 3 2" xfId="12004" xr:uid="{D239CA06-1C30-4E84-9621-444C64757556}"/>
    <cellStyle name="Calculation 2 6 4 4 4" xfId="4166" xr:uid="{11C51438-AD71-420D-BCD3-5D292A0B23C7}"/>
    <cellStyle name="Calculation 2 6 4 4 4 2" xfId="13121" xr:uid="{ABBA8299-815D-48E3-98E2-1CA728EDD01B}"/>
    <cellStyle name="Calculation 2 6 4 4 5" xfId="5266" xr:uid="{9F1B44C7-8C8C-4789-A204-0591A69DC5D3}"/>
    <cellStyle name="Calculation 2 6 4 4 5 2" xfId="14221" xr:uid="{6B5CB758-50E0-449B-B180-A43A63436D96}"/>
    <cellStyle name="Calculation 2 6 4 4 6" xfId="6383" xr:uid="{2170E9FF-94AA-4C27-B2CE-72BBC2D2179B}"/>
    <cellStyle name="Calculation 2 6 4 4 6 2" xfId="15338" xr:uid="{B609F943-DA0C-4651-B59C-69F0E15F5AE6}"/>
    <cellStyle name="Calculation 2 6 4 4 7" xfId="7584" xr:uid="{265365F9-7A36-4B51-B0C6-0D7087D7BAE7}"/>
    <cellStyle name="Calculation 2 6 4 4 7 2" xfId="16464" xr:uid="{7AD689D5-796C-40D6-8402-8453C618959E}"/>
    <cellStyle name="Calculation 2 6 4 4 8" xfId="8721" xr:uid="{0791F93B-38A8-4786-A05A-D235686BBC63}"/>
    <cellStyle name="Calculation 2 6 4 4 8 2" xfId="17574" xr:uid="{0FAF0A6C-056E-4C23-B703-47984FFD8C94}"/>
    <cellStyle name="Calculation 2 6 4 4 9" xfId="9477" xr:uid="{EE4CF3C0-3C57-496C-8747-AD0582473238}"/>
    <cellStyle name="Calculation 2 6 4 5" xfId="1372" xr:uid="{C43152A8-A742-425F-A791-A2D7BBD7D186}"/>
    <cellStyle name="Calculation 2 6 4 5 2" xfId="10327" xr:uid="{A4C58C76-344C-4F65-AE14-5B0A6D31390A}"/>
    <cellStyle name="Calculation 2 6 4 6" xfId="2492" xr:uid="{FEF54DEF-D561-4492-886D-6BEB1DF71BD6}"/>
    <cellStyle name="Calculation 2 6 4 6 2" xfId="11447" xr:uid="{1FAA05C9-C431-4DEA-A329-E4EA04F5E431}"/>
    <cellStyle name="Calculation 2 6 4 7" xfId="3609" xr:uid="{F361B484-6C09-42BD-AC8D-E5354F0C817E}"/>
    <cellStyle name="Calculation 2 6 4 7 2" xfId="12564" xr:uid="{45D3637F-155E-4304-865E-B5BF29BB35CD}"/>
    <cellStyle name="Calculation 2 6 4 8" xfId="4709" xr:uid="{42B81C64-9620-4D0F-B646-D1752F4BFBE0}"/>
    <cellStyle name="Calculation 2 6 4 8 2" xfId="13664" xr:uid="{68AF1E42-EFAC-4275-B4E8-5742072AA334}"/>
    <cellStyle name="Calculation 2 6 4 9" xfId="5826" xr:uid="{3E6E466A-39EA-47F4-BE0E-DBE9A2E3D093}"/>
    <cellStyle name="Calculation 2 6 4 9 2" xfId="14781" xr:uid="{73A56E76-F1A9-437A-9C82-F214983F7F55}"/>
    <cellStyle name="Calculation 2 6 5" xfId="348" xr:uid="{B75D4E4B-65D5-4C81-8091-9FCA3ECCB605}"/>
    <cellStyle name="Calculation 2 6 5 10" xfId="9883" xr:uid="{73E1B419-C02C-4A9E-9C58-28429D65BE81}"/>
    <cellStyle name="Calculation 2 6 5 2" xfId="899" xr:uid="{DA246459-5E17-4C2D-B6FF-71D066DB8287}"/>
    <cellStyle name="Calculation 2 6 5 2 2" xfId="2053" xr:uid="{86858721-668F-471B-98DE-61073D3E251F}"/>
    <cellStyle name="Calculation 2 6 5 2 2 2" xfId="11008" xr:uid="{CDD74F75-3B7A-4904-9B8E-80AAD6DB5319}"/>
    <cellStyle name="Calculation 2 6 5 2 3" xfId="3181" xr:uid="{1FEE1A7B-B70D-4B91-A73F-67ECE47CFE38}"/>
    <cellStyle name="Calculation 2 6 5 2 3 2" xfId="12136" xr:uid="{8919503C-86CD-47DA-A9B9-2A13A3722498}"/>
    <cellStyle name="Calculation 2 6 5 2 4" xfId="4298" xr:uid="{AB77C270-4FD2-4AE7-94D7-71198E175943}"/>
    <cellStyle name="Calculation 2 6 5 2 4 2" xfId="13253" xr:uid="{48702883-2143-4238-96A4-27C672A3DCDC}"/>
    <cellStyle name="Calculation 2 6 5 2 5" xfId="5398" xr:uid="{D2940EAF-4ECD-4D85-856D-764D104AF80A}"/>
    <cellStyle name="Calculation 2 6 5 2 5 2" xfId="14353" xr:uid="{9893821C-7B56-4DDF-AFAE-291FD048EC96}"/>
    <cellStyle name="Calculation 2 6 5 2 6" xfId="6515" xr:uid="{72350A60-38D3-46D4-A458-5319D33D74A0}"/>
    <cellStyle name="Calculation 2 6 5 2 6 2" xfId="15470" xr:uid="{743CFD1B-81B4-416B-BBC1-FA8BAA39D785}"/>
    <cellStyle name="Calculation 2 6 5 2 7" xfId="7716" xr:uid="{21F363DD-2283-4A12-8B21-C2693D20720C}"/>
    <cellStyle name="Calculation 2 6 5 2 7 2" xfId="16596" xr:uid="{A2B39400-4BE2-4646-A51F-311E3B164514}"/>
    <cellStyle name="Calculation 2 6 5 2 8" xfId="8853" xr:uid="{86BD506B-3165-4125-B991-7D4F595E0EE6}"/>
    <cellStyle name="Calculation 2 6 5 2 8 2" xfId="17706" xr:uid="{FCF29956-1732-48A4-8183-B0AC77202E79}"/>
    <cellStyle name="Calculation 2 6 5 2 9" xfId="9861" xr:uid="{3F65B840-553D-4516-88A4-D11D046B65C3}"/>
    <cellStyle name="Calculation 2 6 5 3" xfId="1510" xr:uid="{4943C5A3-A8E5-4FAC-952C-B1CBF5A2B6A8}"/>
    <cellStyle name="Calculation 2 6 5 3 2" xfId="10465" xr:uid="{2A4B3D4F-B34A-4FA9-9157-EC9734BA3DE1}"/>
    <cellStyle name="Calculation 2 6 5 4" xfId="2630" xr:uid="{E09B4459-C705-411B-AF24-3F571FE0AB9E}"/>
    <cellStyle name="Calculation 2 6 5 4 2" xfId="11585" xr:uid="{184A6C19-0D14-46E2-8C62-B12CB31716BD}"/>
    <cellStyle name="Calculation 2 6 5 5" xfId="3747" xr:uid="{B8A2F845-1565-46B2-B503-CE63C803F1BD}"/>
    <cellStyle name="Calculation 2 6 5 5 2" xfId="12702" xr:uid="{45C73EF3-4663-4E26-8C1A-D4F8F27B489B}"/>
    <cellStyle name="Calculation 2 6 5 6" xfId="4847" xr:uid="{2605CF74-151A-4DA9-A077-11412C77E2F6}"/>
    <cellStyle name="Calculation 2 6 5 6 2" xfId="13802" xr:uid="{2C37DDBF-1C11-4E41-BCCC-054C92B0A3A1}"/>
    <cellStyle name="Calculation 2 6 5 7" xfId="5964" xr:uid="{40FABB03-BF59-4B9B-BB20-A252783116A8}"/>
    <cellStyle name="Calculation 2 6 5 7 2" xfId="14919" xr:uid="{B2743D5F-52A5-4127-9290-511B8A4FFC3F}"/>
    <cellStyle name="Calculation 2 6 5 8" xfId="7165" xr:uid="{F0320A66-8EA1-4D96-8F00-D324AD6239B6}"/>
    <cellStyle name="Calculation 2 6 5 8 2" xfId="16045" xr:uid="{7B49CB81-0156-4CE4-A22C-3AC4C4CFF539}"/>
    <cellStyle name="Calculation 2 6 5 9" xfId="8302" xr:uid="{49A4349B-3653-451E-8204-E6CB1E1A483B}"/>
    <cellStyle name="Calculation 2 6 5 9 2" xfId="17155" xr:uid="{8A2435C1-C52E-4945-BD8C-192A9621E9AF}"/>
    <cellStyle name="Calculation 2 6 6" xfId="351" xr:uid="{0AACFA17-B251-4895-A9F5-B735CB203B8C}"/>
    <cellStyle name="Calculation 2 6 6 10" xfId="6871" xr:uid="{8BAABDA8-69C6-40C3-BFE0-FF06B005D805}"/>
    <cellStyle name="Calculation 2 6 6 2" xfId="902" xr:uid="{42E8F870-1959-4B28-9D07-584CAFE4028E}"/>
    <cellStyle name="Calculation 2 6 6 2 2" xfId="2056" xr:uid="{59936900-FEA6-4626-9734-CD7ADA876267}"/>
    <cellStyle name="Calculation 2 6 6 2 2 2" xfId="11011" xr:uid="{902948EE-4E57-4EF1-BDD0-96F861364127}"/>
    <cellStyle name="Calculation 2 6 6 2 3" xfId="3184" xr:uid="{4D98E4B9-E0F6-4358-B128-FB7F5B236CBC}"/>
    <cellStyle name="Calculation 2 6 6 2 3 2" xfId="12139" xr:uid="{3BD9A478-9DFD-4E6D-91BE-9CB1302B6DE9}"/>
    <cellStyle name="Calculation 2 6 6 2 4" xfId="4301" xr:uid="{130D65B8-050D-4079-83DC-EA762FF19D45}"/>
    <cellStyle name="Calculation 2 6 6 2 4 2" xfId="13256" xr:uid="{5A39A50E-BBEE-4851-8423-F0337A60132A}"/>
    <cellStyle name="Calculation 2 6 6 2 5" xfId="5401" xr:uid="{7A147AE7-842D-4984-9773-A8AD1DAF388F}"/>
    <cellStyle name="Calculation 2 6 6 2 5 2" xfId="14356" xr:uid="{8E3E4025-CA1E-4A73-A859-FE6E9760B251}"/>
    <cellStyle name="Calculation 2 6 6 2 6" xfId="6518" xr:uid="{91865380-42BB-4A92-8871-0065D75C12A0}"/>
    <cellStyle name="Calculation 2 6 6 2 6 2" xfId="15473" xr:uid="{603FB615-7AD8-42F4-87AE-E9DD94568BCC}"/>
    <cellStyle name="Calculation 2 6 6 2 7" xfId="7719" xr:uid="{74C684A8-16B2-4289-8C05-F6B483E63E70}"/>
    <cellStyle name="Calculation 2 6 6 2 7 2" xfId="16599" xr:uid="{E1EFAE20-3C98-4CA8-8235-9B578AFFAE6C}"/>
    <cellStyle name="Calculation 2 6 6 2 8" xfId="8856" xr:uid="{F4E7547B-5E72-4E4F-ADE3-620554B9693E}"/>
    <cellStyle name="Calculation 2 6 6 2 8 2" xfId="17709" xr:uid="{228C4AF6-315B-41CF-AAE5-8B8A465CAA38}"/>
    <cellStyle name="Calculation 2 6 6 2 9" xfId="6883" xr:uid="{B4F6D054-1ABC-42EC-B25C-1C6767617748}"/>
    <cellStyle name="Calculation 2 6 6 3" xfId="1513" xr:uid="{2377E477-4ECA-4744-BC6C-B152006BC6E2}"/>
    <cellStyle name="Calculation 2 6 6 3 2" xfId="10468" xr:uid="{066A7EC4-F3A5-4977-9CC4-DD7B5C4CEFC7}"/>
    <cellStyle name="Calculation 2 6 6 4" xfId="2633" xr:uid="{5294E544-6BDE-446E-927B-65ED4A6342D8}"/>
    <cellStyle name="Calculation 2 6 6 4 2" xfId="11588" xr:uid="{A170D9FF-EA9D-493B-BD0F-E5AC3275BE28}"/>
    <cellStyle name="Calculation 2 6 6 5" xfId="3750" xr:uid="{E35FC918-FD81-4938-91DD-8FA4AE9707BC}"/>
    <cellStyle name="Calculation 2 6 6 5 2" xfId="12705" xr:uid="{8EF74C0C-22D9-43C6-AB4C-7CE44A0A0A29}"/>
    <cellStyle name="Calculation 2 6 6 6" xfId="4850" xr:uid="{63BB4E8B-4243-4BF0-994B-5C10618E128F}"/>
    <cellStyle name="Calculation 2 6 6 6 2" xfId="13805" xr:uid="{484DCB84-4626-4369-80E1-4CC45438E919}"/>
    <cellStyle name="Calculation 2 6 6 7" xfId="5967" xr:uid="{92424FFA-9D88-4F76-B9A4-9013F7CEC236}"/>
    <cellStyle name="Calculation 2 6 6 7 2" xfId="14922" xr:uid="{4CE3976D-F02D-4D94-89B3-5E991B0DAA8B}"/>
    <cellStyle name="Calculation 2 6 6 8" xfId="7168" xr:uid="{1DAC77E4-0BA4-4DC3-A02C-309AF59B819C}"/>
    <cellStyle name="Calculation 2 6 6 8 2" xfId="16048" xr:uid="{9F84AF01-0D40-4398-ACDC-6EB29B392842}"/>
    <cellStyle name="Calculation 2 6 6 9" xfId="8305" xr:uid="{B9FCB3F2-62C7-4104-BE54-39E36E04172F}"/>
    <cellStyle name="Calculation 2 6 6 9 2" xfId="17158" xr:uid="{781553D1-0A8B-48C4-8AE8-59D9BE2771A5}"/>
    <cellStyle name="Calculation 2 6 7" xfId="264" xr:uid="{C5CE5FDA-F26C-4313-AF9B-B2EBA64148C4}"/>
    <cellStyle name="Calculation 2 6 7 2" xfId="1426" xr:uid="{B22AEBA4-ED18-4169-9767-72FC6BA8B2D2}"/>
    <cellStyle name="Calculation 2 6 7 2 2" xfId="10381" xr:uid="{77FA8806-909D-4CD2-AC30-1ECE0CA1AF03}"/>
    <cellStyle name="Calculation 2 6 7 3" xfId="2546" xr:uid="{83EE9615-411A-4E75-A018-4A15596BBED7}"/>
    <cellStyle name="Calculation 2 6 7 3 2" xfId="11501" xr:uid="{42DBF72F-1A8B-4456-8ED0-958DA120A014}"/>
    <cellStyle name="Calculation 2 6 7 4" xfId="3663" xr:uid="{05CC2F5F-B831-44C4-8F4F-F7C09BF395F3}"/>
    <cellStyle name="Calculation 2 6 7 4 2" xfId="12618" xr:uid="{2DE89C9C-BE8C-4EA2-BF0C-2EED3B961400}"/>
    <cellStyle name="Calculation 2 6 7 5" xfId="4763" xr:uid="{A1605DAF-F99C-4B18-9746-10885BECF665}"/>
    <cellStyle name="Calculation 2 6 7 5 2" xfId="13718" xr:uid="{E7024B92-2767-413A-807E-D16034C48CD9}"/>
    <cellStyle name="Calculation 2 6 7 6" xfId="5880" xr:uid="{B1A956D8-A2B4-4722-9DB5-CF95F99BE594}"/>
    <cellStyle name="Calculation 2 6 7 6 2" xfId="14835" xr:uid="{2B6FBE6A-E6A6-4016-BF38-EE263DB330DF}"/>
    <cellStyle name="Calculation 2 6 7 7" xfId="7081" xr:uid="{CF0F30B0-D75C-43D7-A532-58719948F7F2}"/>
    <cellStyle name="Calculation 2 6 7 7 2" xfId="15961" xr:uid="{64577739-DAC5-4A4A-9FEF-19E19B246157}"/>
    <cellStyle name="Calculation 2 6 7 8" xfId="8218" xr:uid="{81117770-36AB-48EF-BD55-A08F22C1536F}"/>
    <cellStyle name="Calculation 2 6 7 8 2" xfId="17071" xr:uid="{2A297510-D23F-40BE-BD7F-B4F5356ECF7A}"/>
    <cellStyle name="Calculation 2 6 7 9" xfId="9661" xr:uid="{70611083-A0B3-4C46-9B5D-0E3A3C31DAC4}"/>
    <cellStyle name="Calculation 2 6 8" xfId="1281" xr:uid="{6ED88FAC-BE16-4D72-8BF0-0DD992983056}"/>
    <cellStyle name="Calculation 2 6 8 2" xfId="10236" xr:uid="{5ECBFDD1-6E28-4187-B980-3B136A1D3B2D}"/>
    <cellStyle name="Calculation 2 6 9" xfId="1335" xr:uid="{C3ACCC00-287F-4E89-9CFE-5B9BBEEBDF8C}"/>
    <cellStyle name="Calculation 2 6 9 2" xfId="10290" xr:uid="{59672C72-0040-419B-80AA-818AAAA3DB56}"/>
    <cellStyle name="Calculation 2 7" xfId="200" xr:uid="{2D2D1305-55BF-4E85-A6EF-DDCB6BC1D4C7}"/>
    <cellStyle name="Calculation 2 7 10" xfId="7017" xr:uid="{D24870D8-0386-4F6D-A405-0EF28155F077}"/>
    <cellStyle name="Calculation 2 7 10 2" xfId="15897" xr:uid="{C6AE1E93-A1AC-423C-AA05-E5AFEB17B51E}"/>
    <cellStyle name="Calculation 2 7 11" xfId="8154" xr:uid="{DF949939-EE0A-4F51-98D1-DDC1ACF522B3}"/>
    <cellStyle name="Calculation 2 7 11 2" xfId="17007" xr:uid="{ACF5192C-1AE4-42C3-88DD-6A3742F4197A}"/>
    <cellStyle name="Calculation 2 7 12" xfId="9651" xr:uid="{ABE52C8E-3880-4A68-A1A9-6C3D61599691}"/>
    <cellStyle name="Calculation 2 7 2" xfId="405" xr:uid="{F902E64E-8DB5-4F03-9E2A-FE8A88062D94}"/>
    <cellStyle name="Calculation 2 7 2 10" xfId="9297" xr:uid="{D2A0D38D-98E3-41DD-963F-B99C359CF69F}"/>
    <cellStyle name="Calculation 2 7 2 2" xfId="956" xr:uid="{992C1009-9D03-404D-BEFA-89C95DEF4DA3}"/>
    <cellStyle name="Calculation 2 7 2 2 2" xfId="2110" xr:uid="{B84CDB75-F9BD-41D5-B982-DDF232848FA4}"/>
    <cellStyle name="Calculation 2 7 2 2 2 2" xfId="11065" xr:uid="{EDC20DB1-9A3A-4F5B-A5BF-B58A5CB73E21}"/>
    <cellStyle name="Calculation 2 7 2 2 3" xfId="3238" xr:uid="{3E7FFF9E-4F0D-413F-9679-C4E380C77237}"/>
    <cellStyle name="Calculation 2 7 2 2 3 2" xfId="12193" xr:uid="{53263CD8-162D-4ED4-9234-E70147AF03CD}"/>
    <cellStyle name="Calculation 2 7 2 2 4" xfId="4355" xr:uid="{F520095D-DA3E-4062-98A1-7A860C6311C5}"/>
    <cellStyle name="Calculation 2 7 2 2 4 2" xfId="13310" xr:uid="{1C7685D5-8990-46CF-A0F8-67DA80A8111E}"/>
    <cellStyle name="Calculation 2 7 2 2 5" xfId="5455" xr:uid="{02341A65-5C49-4F1E-988D-966935B66046}"/>
    <cellStyle name="Calculation 2 7 2 2 5 2" xfId="14410" xr:uid="{98C4AC4A-F053-48EE-9B3B-B94167305CFA}"/>
    <cellStyle name="Calculation 2 7 2 2 6" xfId="6572" xr:uid="{74A68896-649F-4816-95CF-05AA193085CE}"/>
    <cellStyle name="Calculation 2 7 2 2 6 2" xfId="15527" xr:uid="{5A3979B8-F713-4B19-8D1C-4F8437B6D712}"/>
    <cellStyle name="Calculation 2 7 2 2 7" xfId="7773" xr:uid="{294B0B32-E626-4BAA-AE6F-EC633FD77F62}"/>
    <cellStyle name="Calculation 2 7 2 2 7 2" xfId="16653" xr:uid="{12741FC3-C19F-433C-AED3-00AB944B42D4}"/>
    <cellStyle name="Calculation 2 7 2 2 8" xfId="8910" xr:uid="{F60EBABC-9F85-4F61-9E09-46DBCB58CD46}"/>
    <cellStyle name="Calculation 2 7 2 2 8 2" xfId="17763" xr:uid="{66A86EAD-68B9-43A0-A1AE-B1388F146049}"/>
    <cellStyle name="Calculation 2 7 2 2 9" xfId="10149" xr:uid="{CB7C2180-3B1E-4599-A742-1AB66691A2D2}"/>
    <cellStyle name="Calculation 2 7 2 3" xfId="1563" xr:uid="{5B476EEA-5C11-48E6-9E5D-DD3A96A3A4BB}"/>
    <cellStyle name="Calculation 2 7 2 3 2" xfId="10518" xr:uid="{D0CB1297-3E72-4218-9512-03A45D458062}"/>
    <cellStyle name="Calculation 2 7 2 4" xfId="2687" xr:uid="{BD02D613-750B-4A04-B6F1-A82FF39CC6EF}"/>
    <cellStyle name="Calculation 2 7 2 4 2" xfId="11642" xr:uid="{70ED4472-B355-42DB-8F19-DF4B45CD1B45}"/>
    <cellStyle name="Calculation 2 7 2 5" xfId="3804" xr:uid="{233B7B67-172A-4AF1-82AC-B86D383C6CAF}"/>
    <cellStyle name="Calculation 2 7 2 5 2" xfId="12759" xr:uid="{8EB9EB71-F593-4300-8772-EE173AF58D99}"/>
    <cellStyle name="Calculation 2 7 2 6" xfId="4904" xr:uid="{D0E1C7BE-F2EE-4C73-B3E6-C8F0B2B9BB02}"/>
    <cellStyle name="Calculation 2 7 2 6 2" xfId="13859" xr:uid="{7EC9A9A4-6B60-47C2-8CDD-704691661C7B}"/>
    <cellStyle name="Calculation 2 7 2 7" xfId="6021" xr:uid="{F4181BE6-EC48-4B62-9AB3-01DDCB934F6E}"/>
    <cellStyle name="Calculation 2 7 2 7 2" xfId="14976" xr:uid="{D18A7CDC-1081-4655-9B5D-53BB0790BD26}"/>
    <cellStyle name="Calculation 2 7 2 8" xfId="7222" xr:uid="{73D5F998-C5F9-4ACE-BA4A-87A7BCB422D0}"/>
    <cellStyle name="Calculation 2 7 2 8 2" xfId="16102" xr:uid="{70DE0314-6B10-4F5D-AEAE-F173FB3FEEE8}"/>
    <cellStyle name="Calculation 2 7 2 9" xfId="8359" xr:uid="{ECBEDB12-B83F-49F7-86C9-69C9ED3DCB8B}"/>
    <cellStyle name="Calculation 2 7 2 9 2" xfId="17212" xr:uid="{3FAFE711-682D-4EF1-AE9A-B91B10F67621}"/>
    <cellStyle name="Calculation 2 7 3" xfId="568" xr:uid="{C7386AAD-EE2A-42C1-AF6A-FB2A89305B85}"/>
    <cellStyle name="Calculation 2 7 3 10" xfId="10170" xr:uid="{5CF5939E-FBD0-4DAF-97BE-8799BF79177E}"/>
    <cellStyle name="Calculation 2 7 3 2" xfId="1119" xr:uid="{5FC2AE52-D245-4D4C-AA38-7B9EA82C1BF4}"/>
    <cellStyle name="Calculation 2 7 3 2 2" xfId="2273" xr:uid="{727880C3-69DB-4A66-AE35-6DAB4EB79EAC}"/>
    <cellStyle name="Calculation 2 7 3 2 2 2" xfId="11228" xr:uid="{8C9BCE53-BD64-4505-AF90-D3AC2A2A5966}"/>
    <cellStyle name="Calculation 2 7 3 2 3" xfId="3401" xr:uid="{9BCC462D-D234-4CE8-A531-74BDF1808EDA}"/>
    <cellStyle name="Calculation 2 7 3 2 3 2" xfId="12356" xr:uid="{E60A47A9-E09E-4A75-AD2E-CC68293D32BB}"/>
    <cellStyle name="Calculation 2 7 3 2 4" xfId="4518" xr:uid="{2D2FEE33-F690-4177-90C6-8B15B0D100D8}"/>
    <cellStyle name="Calculation 2 7 3 2 4 2" xfId="13473" xr:uid="{A61C0AA5-FE66-4E2B-9CC1-7EFBB3FC55E2}"/>
    <cellStyle name="Calculation 2 7 3 2 5" xfId="5618" xr:uid="{BAE9EDED-BF5F-4FDC-A38E-E17CCCC36C2D}"/>
    <cellStyle name="Calculation 2 7 3 2 5 2" xfId="14573" xr:uid="{86F68D5F-CCEE-4CDD-8B9C-A7A0663108D5}"/>
    <cellStyle name="Calculation 2 7 3 2 6" xfId="6735" xr:uid="{A1332CB8-D872-4EE2-952A-45A7B8AB199E}"/>
    <cellStyle name="Calculation 2 7 3 2 6 2" xfId="15690" xr:uid="{29DAE24D-E3CB-49D5-9F24-F3CF39BC0E34}"/>
    <cellStyle name="Calculation 2 7 3 2 7" xfId="7936" xr:uid="{5A28C86F-8008-484E-89EB-64BEFD420712}"/>
    <cellStyle name="Calculation 2 7 3 2 7 2" xfId="16816" xr:uid="{A2572D3C-DB81-4333-AEA3-351A22949FEB}"/>
    <cellStyle name="Calculation 2 7 3 2 8" xfId="9073" xr:uid="{39E73FD1-E02F-45E9-92B8-328694EE91E2}"/>
    <cellStyle name="Calculation 2 7 3 2 8 2" xfId="17926" xr:uid="{C91C2112-42BA-4C83-B0E9-F1F99BF01512}"/>
    <cellStyle name="Calculation 2 7 3 2 9" xfId="9506" xr:uid="{3D13E929-F2D3-4813-9718-CC733268BEAF}"/>
    <cellStyle name="Calculation 2 7 3 3" xfId="1726" xr:uid="{D3D3F6CE-2026-48CB-A2E3-BF1FA1889E8E}"/>
    <cellStyle name="Calculation 2 7 3 3 2" xfId="10681" xr:uid="{23E22705-A450-4AAC-83D4-6AB1D76FC1B2}"/>
    <cellStyle name="Calculation 2 7 3 4" xfId="2850" xr:uid="{C76E4C62-E287-4785-BF5C-16195F34A60F}"/>
    <cellStyle name="Calculation 2 7 3 4 2" xfId="11805" xr:uid="{DC849AD2-B0D9-4303-B3D0-ADA3849513F0}"/>
    <cellStyle name="Calculation 2 7 3 5" xfId="3967" xr:uid="{528B36CE-A152-40D0-BA43-FAF9F6197590}"/>
    <cellStyle name="Calculation 2 7 3 5 2" xfId="12922" xr:uid="{1C8193D6-CF7A-43D8-9F38-5FB0061FADFE}"/>
    <cellStyle name="Calculation 2 7 3 6" xfId="5067" xr:uid="{37EA25E4-4E6C-4F41-B4F9-1B3F412EE647}"/>
    <cellStyle name="Calculation 2 7 3 6 2" xfId="14022" xr:uid="{23F79E45-EF9E-4C0C-B026-241B460181CF}"/>
    <cellStyle name="Calculation 2 7 3 7" xfId="6184" xr:uid="{993215E6-6C75-4021-8A27-4E1926C63499}"/>
    <cellStyle name="Calculation 2 7 3 7 2" xfId="15139" xr:uid="{ACE7CAEA-6D95-438B-81F5-7E1D2F434744}"/>
    <cellStyle name="Calculation 2 7 3 8" xfId="7385" xr:uid="{DC8537E5-E17C-449F-A48F-55519ADD23A6}"/>
    <cellStyle name="Calculation 2 7 3 8 2" xfId="16265" xr:uid="{1FE848E4-1305-4BD1-AAE4-22F091B32852}"/>
    <cellStyle name="Calculation 2 7 3 9" xfId="8522" xr:uid="{2AD02971-BE3A-4819-80C0-DA0F89321CC0}"/>
    <cellStyle name="Calculation 2 7 3 9 2" xfId="17375" xr:uid="{5896E732-3AD4-4747-A22F-4DE88AFDA5B1}"/>
    <cellStyle name="Calculation 2 7 4" xfId="757" xr:uid="{15CA0656-68DB-4DED-ABE3-10EA513D8600}"/>
    <cellStyle name="Calculation 2 7 4 2" xfId="1911" xr:uid="{7F9F288C-DFB2-4FD1-8949-5BC9A9CDB2EC}"/>
    <cellStyle name="Calculation 2 7 4 2 2" xfId="10866" xr:uid="{C41EE2AE-9EFD-4290-9F85-A668B58AF631}"/>
    <cellStyle name="Calculation 2 7 4 3" xfId="3039" xr:uid="{6EC709B4-C388-4CAB-AA7F-42F86270A1EC}"/>
    <cellStyle name="Calculation 2 7 4 3 2" xfId="11994" xr:uid="{FB35B81D-6DD9-45A7-884A-F26D99024DFF}"/>
    <cellStyle name="Calculation 2 7 4 4" xfId="4156" xr:uid="{C9AA51E5-D299-4BBC-B0AC-3A0C5D4D2E5D}"/>
    <cellStyle name="Calculation 2 7 4 4 2" xfId="13111" xr:uid="{DE051801-5B68-4362-8B29-83E79D8B8E52}"/>
    <cellStyle name="Calculation 2 7 4 5" xfId="5256" xr:uid="{D2D5DD08-8AFB-4144-BB96-D12CBF4245BF}"/>
    <cellStyle name="Calculation 2 7 4 5 2" xfId="14211" xr:uid="{CD8B3417-E54B-49FD-887F-7FDF2F3C174D}"/>
    <cellStyle name="Calculation 2 7 4 6" xfId="6373" xr:uid="{ECB9A85C-70D5-48C2-A8CC-5375BE37717A}"/>
    <cellStyle name="Calculation 2 7 4 6 2" xfId="15328" xr:uid="{C0B78617-6072-4CEE-B144-3B4A610B175D}"/>
    <cellStyle name="Calculation 2 7 4 7" xfId="7574" xr:uid="{17B38BBC-ED57-4FB5-BCB7-BDC69B635933}"/>
    <cellStyle name="Calculation 2 7 4 7 2" xfId="16454" xr:uid="{49E24835-8ED0-406E-B50D-8E5788A41B20}"/>
    <cellStyle name="Calculation 2 7 4 8" xfId="8711" xr:uid="{E16DCE15-7EE4-4F5B-A3E1-AB187E6A6901}"/>
    <cellStyle name="Calculation 2 7 4 8 2" xfId="17564" xr:uid="{596D92F6-0A42-4AF9-A43B-B63CAB32B7FD}"/>
    <cellStyle name="Calculation 2 7 4 9" xfId="9349" xr:uid="{61C436F7-0359-4567-9858-90A1E21A0BD8}"/>
    <cellStyle name="Calculation 2 7 5" xfId="1362" xr:uid="{FBC23D20-F5A1-40AE-AD00-1B4C849CCA5C}"/>
    <cellStyle name="Calculation 2 7 5 2" xfId="10317" xr:uid="{0567B0E7-03E5-4B73-8BD6-7071BC039896}"/>
    <cellStyle name="Calculation 2 7 6" xfId="2482" xr:uid="{1FCB33B4-5814-4E79-811B-AA19801F7CCC}"/>
    <cellStyle name="Calculation 2 7 6 2" xfId="11437" xr:uid="{B741121F-04CE-4F40-92F1-A02911382162}"/>
    <cellStyle name="Calculation 2 7 7" xfId="3599" xr:uid="{D084032B-25AF-4966-949E-2DDABE9CBFF1}"/>
    <cellStyle name="Calculation 2 7 7 2" xfId="12554" xr:uid="{CBA269FB-9B98-4C5F-9F1E-00E2AE27A323}"/>
    <cellStyle name="Calculation 2 7 8" xfId="4699" xr:uid="{DD1C54D2-222E-4EFC-A5DF-E938F590649B}"/>
    <cellStyle name="Calculation 2 7 8 2" xfId="13654" xr:uid="{1C6E4A81-98C8-42BC-A332-537E3875335C}"/>
    <cellStyle name="Calculation 2 7 9" xfId="5816" xr:uid="{8826A0E6-1CAE-4411-967E-1ED3C91BF8DE}"/>
    <cellStyle name="Calculation 2 7 9 2" xfId="14771" xr:uid="{42B29595-2F81-4F09-8A40-771887F5D967}"/>
    <cellStyle name="Calculation 2 8" xfId="394" xr:uid="{EC54D023-FCD9-4D54-B51A-BC2D5A4F9ECE}"/>
    <cellStyle name="Calculation 2 8 10" xfId="10182" xr:uid="{543E48CA-703B-45AE-8682-9CAD400D82BF}"/>
    <cellStyle name="Calculation 2 8 2" xfId="945" xr:uid="{EA79C53E-F2E1-437A-AF8A-2D61B8A60093}"/>
    <cellStyle name="Calculation 2 8 2 2" xfId="2099" xr:uid="{064B4CD1-4DC9-4C1B-8EC3-272D8C665B7B}"/>
    <cellStyle name="Calculation 2 8 2 2 2" xfId="11054" xr:uid="{0E33C5FB-2934-457F-B634-33A6274EC4F6}"/>
    <cellStyle name="Calculation 2 8 2 3" xfId="3227" xr:uid="{2AAAACDA-6B78-409A-B4ED-DFB7418CF88A}"/>
    <cellStyle name="Calculation 2 8 2 3 2" xfId="12182" xr:uid="{F8453E06-535C-4984-92D6-CBF1B2028408}"/>
    <cellStyle name="Calculation 2 8 2 4" xfId="4344" xr:uid="{71005425-A463-41D6-B3B5-E25FB9EC6667}"/>
    <cellStyle name="Calculation 2 8 2 4 2" xfId="13299" xr:uid="{B8195A0D-ED55-4A3C-8D03-24378162D3D9}"/>
    <cellStyle name="Calculation 2 8 2 5" xfId="5444" xr:uid="{17024543-27AB-4733-BEA8-C5C4E3796DF0}"/>
    <cellStyle name="Calculation 2 8 2 5 2" xfId="14399" xr:uid="{EBF64436-9698-4F61-A959-F9CC88DD2744}"/>
    <cellStyle name="Calculation 2 8 2 6" xfId="6561" xr:uid="{107E21A0-B548-4A32-9B64-4A613D811117}"/>
    <cellStyle name="Calculation 2 8 2 6 2" xfId="15516" xr:uid="{3AF04924-6DB6-49A3-AA1C-998498259564}"/>
    <cellStyle name="Calculation 2 8 2 7" xfId="7762" xr:uid="{BC47304F-3608-40B3-97CA-080BB1AB0FDF}"/>
    <cellStyle name="Calculation 2 8 2 7 2" xfId="16642" xr:uid="{0FE3E496-2CDD-4705-975A-B50C636E5BC2}"/>
    <cellStyle name="Calculation 2 8 2 8" xfId="8899" xr:uid="{40257894-0148-494E-B20F-5AF76C6C1977}"/>
    <cellStyle name="Calculation 2 8 2 8 2" xfId="17752" xr:uid="{E3F279DC-CF4B-465C-8367-04317AA647FE}"/>
    <cellStyle name="Calculation 2 8 2 9" xfId="9589" xr:uid="{67016796-1E0E-4979-9B2E-6F3C54067F65}"/>
    <cellStyle name="Calculation 2 8 3" xfId="1552" xr:uid="{08597741-6001-4EB6-987E-9694D5B63EFC}"/>
    <cellStyle name="Calculation 2 8 3 2" xfId="10507" xr:uid="{A34A2189-AC30-46AC-BC6E-07813789FA8E}"/>
    <cellStyle name="Calculation 2 8 4" xfId="2676" xr:uid="{C34255B2-5756-4FC3-948A-AB7814B824C0}"/>
    <cellStyle name="Calculation 2 8 4 2" xfId="11631" xr:uid="{D843B8ED-CD1F-493D-BCF0-5E376425D03B}"/>
    <cellStyle name="Calculation 2 8 5" xfId="3793" xr:uid="{9BF58E14-88CC-4EB7-896D-18164D9475AC}"/>
    <cellStyle name="Calculation 2 8 5 2" xfId="12748" xr:uid="{667C7D1E-F82F-4472-BD74-E1CE4493CEEB}"/>
    <cellStyle name="Calculation 2 8 6" xfId="4893" xr:uid="{B3490710-2C82-4CB5-A271-960371DD4455}"/>
    <cellStyle name="Calculation 2 8 6 2" xfId="13848" xr:uid="{9310F050-B86B-40BC-B5A9-C0EA5A47BBBA}"/>
    <cellStyle name="Calculation 2 8 7" xfId="6010" xr:uid="{CCCC966C-A434-488E-904B-47DD9051B545}"/>
    <cellStyle name="Calculation 2 8 7 2" xfId="14965" xr:uid="{AA16CADD-AEBE-480E-AEF2-1FE6138392DD}"/>
    <cellStyle name="Calculation 2 8 8" xfId="7211" xr:uid="{AFBED0D3-8703-4D8A-87A1-D37532999300}"/>
    <cellStyle name="Calculation 2 8 8 2" xfId="16091" xr:uid="{04D5309F-B89E-450E-BD16-C8A5A853404E}"/>
    <cellStyle name="Calculation 2 8 9" xfId="8348" xr:uid="{330ACBEE-4465-4B91-8ECF-1CBBCDEA2D25}"/>
    <cellStyle name="Calculation 2 8 9 2" xfId="17201" xr:uid="{E2656AA8-FCC9-483A-BB9F-13437962631C}"/>
    <cellStyle name="Calculation 2 9" xfId="3525" xr:uid="{6EFE5E8B-1D9D-4DFD-88C5-EC77AC3F3CC7}"/>
    <cellStyle name="Calculation 2 9 2" xfId="12480" xr:uid="{9A01364B-0350-4E75-83DF-5D408F80CA06}"/>
    <cellStyle name="Check Cell" xfId="12" builtinId="23" customBuiltin="1"/>
    <cellStyle name="Check Cell 2" xfId="72" xr:uid="{A9A320A1-9741-4E64-8985-DCF995141A4B}"/>
    <cellStyle name="Company Name" xfId="73" xr:uid="{18C0E3DF-49DF-4091-8EEF-2BEB1545A94B}"/>
    <cellStyle name="Currency 2" xfId="74" xr:uid="{95FEB48E-561F-4403-A86B-4D3A7D96753C}"/>
    <cellStyle name="Currency 3" xfId="105" xr:uid="{1EBC7EFA-DFBF-4C76-AF3E-A6502E2E3651}"/>
    <cellStyle name="Currency 3 2" xfId="187" xr:uid="{C64EE97E-8DFB-4DF0-9B09-B416C6978B42}"/>
    <cellStyle name="Currency 4" xfId="18048" xr:uid="{C04CF101-EBF3-4E69-B680-B489B61C0F2C}"/>
    <cellStyle name="Explanatory Text" xfId="15" builtinId="53" customBuiltin="1"/>
    <cellStyle name="Explanatory Text 2" xfId="75" xr:uid="{6A0B2C74-A127-43AA-83EB-13D80ED60D49}"/>
    <cellStyle name="Good" xfId="6" builtinId="26" customBuiltin="1"/>
    <cellStyle name="Good 2" xfId="76" xr:uid="{E0F51D09-455D-4B7D-B471-4F6F4BA4F77E}"/>
    <cellStyle name="Heading 1" xfId="2" builtinId="16" customBuiltin="1"/>
    <cellStyle name="Heading 1 2" xfId="77" xr:uid="{934796FB-AB70-4777-8B8E-1FA1935CE33E}"/>
    <cellStyle name="Heading 2" xfId="3" builtinId="17" customBuiltin="1"/>
    <cellStyle name="Heading 2 2" xfId="78" xr:uid="{79C828BE-68CB-40CD-97D4-970A420C15B2}"/>
    <cellStyle name="Heading 3" xfId="4" builtinId="18" customBuiltin="1"/>
    <cellStyle name="Heading 3 2" xfId="79" xr:uid="{1B1C9138-1929-44E7-96D1-12067844D7C1}"/>
    <cellStyle name="Heading 3 2 2" xfId="10212" xr:uid="{C12529C5-CCC9-4BFF-BE73-0755D79FB982}"/>
    <cellStyle name="Heading 4" xfId="5" builtinId="19" customBuiltin="1"/>
    <cellStyle name="Heading 4 2" xfId="80" xr:uid="{D6EA9ACF-8013-4EDB-BDE8-A190016D944F}"/>
    <cellStyle name="Input" xfId="8" builtinId="20" customBuiltin="1"/>
    <cellStyle name="Input 2" xfId="81" xr:uid="{CBC1761E-8905-41F9-8021-9F7B639D5C88}"/>
    <cellStyle name="Input 2 2" xfId="90" xr:uid="{B0C3D9D1-A087-41B7-973E-80084C085951}"/>
    <cellStyle name="Input 2 2 2" xfId="123" xr:uid="{759B458F-E9AB-42AE-A438-BE896A175FA2}"/>
    <cellStyle name="Input 2 2 2 10" xfId="3570" xr:uid="{66AF5868-6570-4444-BA88-7991D3D276CB}"/>
    <cellStyle name="Input 2 2 2 10 2" xfId="12525" xr:uid="{95B0C99B-6373-4C72-ADCF-4A1AA04E325F}"/>
    <cellStyle name="Input 2 2 2 11" xfId="5758" xr:uid="{F3940A6A-975E-4BDD-A43F-64BA1E2BEC32}"/>
    <cellStyle name="Input 2 2 2 11 2" xfId="14713" xr:uid="{5266769E-D60E-4656-8B84-1011C31166D6}"/>
    <cellStyle name="Input 2 2 2 12" xfId="6947" xr:uid="{9B8AAFAA-37AF-4FC2-A0AD-5DD1545F5016}"/>
    <cellStyle name="Input 2 2 2 12 2" xfId="15836" xr:uid="{9EBF5B97-0438-482F-A7CA-8F7F000E613C}"/>
    <cellStyle name="Input 2 2 2 13" xfId="8080" xr:uid="{0845ED27-A890-4BB7-A109-EC4FFEE37227}"/>
    <cellStyle name="Input 2 2 2 13 2" xfId="16949" xr:uid="{04E16DC4-839D-4EA5-8313-427A25BBC72D}"/>
    <cellStyle name="Input 2 2 2 14" xfId="10053" xr:uid="{70174A0E-62A0-4D1E-A524-FD5201632970}"/>
    <cellStyle name="Input 2 2 2 2" xfId="230" xr:uid="{5D996C88-325E-4AAB-A2BD-1699887E17CD}"/>
    <cellStyle name="Input 2 2 2 2 10" xfId="7047" xr:uid="{A4411E98-87E5-4F69-96B7-2E1281C2A3E5}"/>
    <cellStyle name="Input 2 2 2 2 10 2" xfId="15927" xr:uid="{22E2D46F-B67D-4961-ADCC-B2889664FD45}"/>
    <cellStyle name="Input 2 2 2 2 11" xfId="8184" xr:uid="{F8B2D27B-EDB5-485F-9B55-D5FF1E9A8065}"/>
    <cellStyle name="Input 2 2 2 2 11 2" xfId="17037" xr:uid="{5F5619B8-8A61-48D3-9732-9BB329C75DCD}"/>
    <cellStyle name="Input 2 2 2 2 12" xfId="9524" xr:uid="{F99BB65A-6FD4-479A-9882-CD3DDF52645F}"/>
    <cellStyle name="Input 2 2 2 2 2" xfId="435" xr:uid="{5B4CE8DB-5F02-4888-B558-E86040D15E3B}"/>
    <cellStyle name="Input 2 2 2 2 2 10" xfId="10150" xr:uid="{56779755-716E-41A6-AE25-BFCC0625508F}"/>
    <cellStyle name="Input 2 2 2 2 2 2" xfId="986" xr:uid="{E0FD6BAF-D44D-4503-B801-51B1334781C0}"/>
    <cellStyle name="Input 2 2 2 2 2 2 2" xfId="2140" xr:uid="{0E73065A-F505-4DDA-BFF4-3CAAD9871C49}"/>
    <cellStyle name="Input 2 2 2 2 2 2 2 2" xfId="11095" xr:uid="{634BF51D-11C4-4919-A3D0-47A5FE71DD63}"/>
    <cellStyle name="Input 2 2 2 2 2 2 3" xfId="3268" xr:uid="{65E64A53-D452-4651-A3C8-6446933A2139}"/>
    <cellStyle name="Input 2 2 2 2 2 2 3 2" xfId="12223" xr:uid="{A009CA9D-496F-409B-B542-8AD80E0989B1}"/>
    <cellStyle name="Input 2 2 2 2 2 2 4" xfId="4385" xr:uid="{DCC0124A-7D3C-4F54-9D0D-63AF27BE5DB7}"/>
    <cellStyle name="Input 2 2 2 2 2 2 4 2" xfId="13340" xr:uid="{53917342-B23B-42AC-9CF9-67B7AFFE775D}"/>
    <cellStyle name="Input 2 2 2 2 2 2 5" xfId="5485" xr:uid="{425DFE2F-DB9B-4AFB-B0C4-09A092D19E37}"/>
    <cellStyle name="Input 2 2 2 2 2 2 5 2" xfId="14440" xr:uid="{28939208-71F8-44C1-A26C-1E511821AEA5}"/>
    <cellStyle name="Input 2 2 2 2 2 2 6" xfId="6602" xr:uid="{40D047A4-87B2-43CB-ABFC-9DC67C51AC83}"/>
    <cellStyle name="Input 2 2 2 2 2 2 6 2" xfId="15557" xr:uid="{F1364E7C-0771-4ADF-BD0E-293A965C08E6}"/>
    <cellStyle name="Input 2 2 2 2 2 2 7" xfId="7803" xr:uid="{96E1AE3A-555D-4D47-9D61-630167D49C86}"/>
    <cellStyle name="Input 2 2 2 2 2 2 7 2" xfId="16683" xr:uid="{A94A6F86-C029-4AA4-9A4F-3DB318D53960}"/>
    <cellStyle name="Input 2 2 2 2 2 2 8" xfId="8940" xr:uid="{C699CEE0-C0D4-43F5-B9F6-2291A1CDCC40}"/>
    <cellStyle name="Input 2 2 2 2 2 2 8 2" xfId="17793" xr:uid="{7D83A775-D4B9-4E99-8548-D7EDABC34290}"/>
    <cellStyle name="Input 2 2 2 2 2 2 9" xfId="9739" xr:uid="{71901DBB-29D6-4A44-A441-54B2FC15361B}"/>
    <cellStyle name="Input 2 2 2 2 2 3" xfId="1593" xr:uid="{9F69143B-55E6-4E9D-B6D2-1A74AC94BD0F}"/>
    <cellStyle name="Input 2 2 2 2 2 3 2" xfId="10548" xr:uid="{588A90A5-A58C-48B3-B722-12992D3F7B7B}"/>
    <cellStyle name="Input 2 2 2 2 2 4" xfId="2717" xr:uid="{A03007C4-23AD-496B-8F5B-30CDB47B2193}"/>
    <cellStyle name="Input 2 2 2 2 2 4 2" xfId="11672" xr:uid="{7573DF40-ECE1-479B-971D-D6D9AE44AAF4}"/>
    <cellStyle name="Input 2 2 2 2 2 5" xfId="3834" xr:uid="{7A750B6A-DAD9-435D-B067-ADA8CB0C3838}"/>
    <cellStyle name="Input 2 2 2 2 2 5 2" xfId="12789" xr:uid="{E40EE6CA-7B41-40BF-98CB-8A1FA7075CEE}"/>
    <cellStyle name="Input 2 2 2 2 2 6" xfId="4934" xr:uid="{9F6B1B0B-702A-446D-8B9E-62F6D09290A1}"/>
    <cellStyle name="Input 2 2 2 2 2 6 2" xfId="13889" xr:uid="{2891462E-561A-4F32-8CC0-9BD9434E0562}"/>
    <cellStyle name="Input 2 2 2 2 2 7" xfId="6051" xr:uid="{0FF01A42-CF44-47F5-AEB4-D6EE175D9324}"/>
    <cellStyle name="Input 2 2 2 2 2 7 2" xfId="15006" xr:uid="{972D0077-B319-49EA-9110-003E311DD77F}"/>
    <cellStyle name="Input 2 2 2 2 2 8" xfId="7252" xr:uid="{5D586F5D-CE26-46F4-9812-FF1B78ECC781}"/>
    <cellStyle name="Input 2 2 2 2 2 8 2" xfId="16132" xr:uid="{ED2DC318-80F3-4B89-A2BB-B16BA6907084}"/>
    <cellStyle name="Input 2 2 2 2 2 9" xfId="8389" xr:uid="{F245863E-D120-459D-A542-44AC0C43541F}"/>
    <cellStyle name="Input 2 2 2 2 2 9 2" xfId="17242" xr:uid="{53E5BD13-DE0E-4BB6-9FA2-54E41DF5A9C1}"/>
    <cellStyle name="Input 2 2 2 2 3" xfId="598" xr:uid="{80317E9F-C970-41D6-A071-7B42205C88F5}"/>
    <cellStyle name="Input 2 2 2 2 3 10" xfId="9986" xr:uid="{2E74A440-AF9C-458F-8F0A-38C6039DC93F}"/>
    <cellStyle name="Input 2 2 2 2 3 2" xfId="1149" xr:uid="{1267D7D3-A515-4990-9768-155813DDABF1}"/>
    <cellStyle name="Input 2 2 2 2 3 2 2" xfId="2308" xr:uid="{4734D73E-AB86-4133-9A62-2E060082B508}"/>
    <cellStyle name="Input 2 2 2 2 3 2 2 2" xfId="11263" xr:uid="{D6134A31-9BC6-4C40-8CF1-CCB6DCDDFB66}"/>
    <cellStyle name="Input 2 2 2 2 3 2 3" xfId="3431" xr:uid="{A1A856DF-7093-467C-AC45-6D4237ED718B}"/>
    <cellStyle name="Input 2 2 2 2 3 2 3 2" xfId="12386" xr:uid="{574F7EF4-CC9A-4CAE-9998-8C17748A82FD}"/>
    <cellStyle name="Input 2 2 2 2 3 2 4" xfId="4548" xr:uid="{64607468-2D4A-454B-BC87-880F4A8D748F}"/>
    <cellStyle name="Input 2 2 2 2 3 2 4 2" xfId="13503" xr:uid="{0D5C700C-0514-4810-A7E3-9E2D31924F2A}"/>
    <cellStyle name="Input 2 2 2 2 3 2 5" xfId="5648" xr:uid="{A9C1A990-AEF1-4201-AA79-C3A74B7E6F48}"/>
    <cellStyle name="Input 2 2 2 2 3 2 5 2" xfId="14603" xr:uid="{115052DF-8F64-4B6A-89E9-17598E1EA923}"/>
    <cellStyle name="Input 2 2 2 2 3 2 6" xfId="6765" xr:uid="{D5795B4D-60FC-4AE4-89F1-E30A390B5AF4}"/>
    <cellStyle name="Input 2 2 2 2 3 2 6 2" xfId="15720" xr:uid="{0E30CFB2-64A1-4546-98BE-9EFBD1116078}"/>
    <cellStyle name="Input 2 2 2 2 3 2 7" xfId="7966" xr:uid="{7142D378-FC6A-42BD-B357-5B542CF2AE0D}"/>
    <cellStyle name="Input 2 2 2 2 3 2 7 2" xfId="16846" xr:uid="{249A6615-18E8-407B-B1C7-73F3CC0676EA}"/>
    <cellStyle name="Input 2 2 2 2 3 2 8" xfId="9103" xr:uid="{474BCE84-B43F-48C0-B2CE-55E6821C1B38}"/>
    <cellStyle name="Input 2 2 2 2 3 2 8 2" xfId="17956" xr:uid="{BC1FC1F4-9D01-4338-84DC-69B9565E7A96}"/>
    <cellStyle name="Input 2 2 2 2 3 2 9" xfId="9527" xr:uid="{BA8DD7F1-8652-4BEB-BB34-98CB2736FD0C}"/>
    <cellStyle name="Input 2 2 2 2 3 3" xfId="1756" xr:uid="{6FB582CB-E7A7-4932-8ED0-633BDE581183}"/>
    <cellStyle name="Input 2 2 2 2 3 3 2" xfId="10711" xr:uid="{5B5C5123-49F8-4E21-BD84-6E8873F27EF3}"/>
    <cellStyle name="Input 2 2 2 2 3 4" xfId="2880" xr:uid="{64EB6EDE-FDC1-4040-A98C-204B6808497C}"/>
    <cellStyle name="Input 2 2 2 2 3 4 2" xfId="11835" xr:uid="{1237C0DC-8A1B-41FE-A661-7426835A1284}"/>
    <cellStyle name="Input 2 2 2 2 3 5" xfId="3997" xr:uid="{6077B220-771B-4207-9D87-A78969158226}"/>
    <cellStyle name="Input 2 2 2 2 3 5 2" xfId="12952" xr:uid="{E512D54D-447B-4C03-97DE-D5CFB11539B7}"/>
    <cellStyle name="Input 2 2 2 2 3 6" xfId="5097" xr:uid="{5286888E-5394-4926-A6D3-5085C1C9B871}"/>
    <cellStyle name="Input 2 2 2 2 3 6 2" xfId="14052" xr:uid="{C60ED77E-500C-41E3-B014-3AC8F1D96B9E}"/>
    <cellStyle name="Input 2 2 2 2 3 7" xfId="6214" xr:uid="{FC27C460-135B-46F3-ADB5-81672858D767}"/>
    <cellStyle name="Input 2 2 2 2 3 7 2" xfId="15169" xr:uid="{6E6E89EB-5C61-4757-AB66-1FA527AF75B2}"/>
    <cellStyle name="Input 2 2 2 2 3 8" xfId="7415" xr:uid="{8B701080-2159-48E5-A8D8-3307362CB8A5}"/>
    <cellStyle name="Input 2 2 2 2 3 8 2" xfId="16295" xr:uid="{4FB67E2B-E7F2-4236-89E8-4A45806E06DB}"/>
    <cellStyle name="Input 2 2 2 2 3 9" xfId="8552" xr:uid="{D11B8B7C-32E3-4030-86B0-64A0ACF9F366}"/>
    <cellStyle name="Input 2 2 2 2 3 9 2" xfId="17405" xr:uid="{66C35446-B336-41D4-BD91-FF19301F56A7}"/>
    <cellStyle name="Input 2 2 2 2 4" xfId="787" xr:uid="{BB297E2C-3331-4937-A6D1-5BC4FA52B6B1}"/>
    <cellStyle name="Input 2 2 2 2 4 2" xfId="1941" xr:uid="{366CB729-F612-4F69-B9FA-13E7993C3558}"/>
    <cellStyle name="Input 2 2 2 2 4 2 2" xfId="10896" xr:uid="{AB6E0922-00E5-4A40-9EEF-29DD9E3CC205}"/>
    <cellStyle name="Input 2 2 2 2 4 3" xfId="3069" xr:uid="{6F60715F-3B17-4CA0-A283-14CDA0009241}"/>
    <cellStyle name="Input 2 2 2 2 4 3 2" xfId="12024" xr:uid="{533FAF07-3973-49BF-AE4A-5DA668869872}"/>
    <cellStyle name="Input 2 2 2 2 4 4" xfId="4186" xr:uid="{E1AA7977-EACE-4A7D-A30D-DC8EF54C086F}"/>
    <cellStyle name="Input 2 2 2 2 4 4 2" xfId="13141" xr:uid="{86AA8E95-BB7D-4E35-BE39-5AF79FCDBA9A}"/>
    <cellStyle name="Input 2 2 2 2 4 5" xfId="5286" xr:uid="{5B85A1A7-21B5-4CA6-B154-67917CCCD5E2}"/>
    <cellStyle name="Input 2 2 2 2 4 5 2" xfId="14241" xr:uid="{8A6E3F29-0A74-4BCF-8FC3-FE9DF19A11E5}"/>
    <cellStyle name="Input 2 2 2 2 4 6" xfId="6403" xr:uid="{2ADB70BF-4DB9-40FB-8FBE-BAE73289927F}"/>
    <cellStyle name="Input 2 2 2 2 4 6 2" xfId="15358" xr:uid="{F87A89A5-658A-49E8-A7EB-E4EB3B3E556D}"/>
    <cellStyle name="Input 2 2 2 2 4 7" xfId="7604" xr:uid="{7D238B70-97EA-44D9-9A2F-CB32FF301DFD}"/>
    <cellStyle name="Input 2 2 2 2 4 7 2" xfId="16484" xr:uid="{1C07378E-2AC5-4B56-AEF1-207CA84AACCB}"/>
    <cellStyle name="Input 2 2 2 2 4 8" xfId="8741" xr:uid="{BD235FC9-90E4-4DC1-A419-C296934B99EE}"/>
    <cellStyle name="Input 2 2 2 2 4 8 2" xfId="17594" xr:uid="{E7D6EE95-866D-4FF0-B7B9-A00190BEDA1C}"/>
    <cellStyle name="Input 2 2 2 2 4 9" xfId="9839" xr:uid="{EE4240DF-C61A-4A94-A516-38998A086F29}"/>
    <cellStyle name="Input 2 2 2 2 5" xfId="1392" xr:uid="{45798440-D16F-4CB5-A839-60840251E00D}"/>
    <cellStyle name="Input 2 2 2 2 5 2" xfId="10347" xr:uid="{05F60DC0-C86B-46F0-BD22-84CF6F49D614}"/>
    <cellStyle name="Input 2 2 2 2 6" xfId="2512" xr:uid="{E8C8B3C3-B02E-4E1D-BCD6-2038D9FCA841}"/>
    <cellStyle name="Input 2 2 2 2 6 2" xfId="11467" xr:uid="{4ED0FC3C-C8AE-4387-AF3B-98744DA7D569}"/>
    <cellStyle name="Input 2 2 2 2 7" xfId="3629" xr:uid="{D86BE4E3-509B-4CAE-8414-F284FDB591AD}"/>
    <cellStyle name="Input 2 2 2 2 7 2" xfId="12584" xr:uid="{CFAA58E3-23EE-47AC-B871-F915C9F4F473}"/>
    <cellStyle name="Input 2 2 2 2 8" xfId="4729" xr:uid="{CB286BFA-D7E1-47D1-8327-587E9A88DCB0}"/>
    <cellStyle name="Input 2 2 2 2 8 2" xfId="13684" xr:uid="{01CDA5E0-EF49-4F38-AC1E-E1E2CEE8F22E}"/>
    <cellStyle name="Input 2 2 2 2 9" xfId="5846" xr:uid="{080C59AE-274C-4D7A-9EDF-9DB72C780222}"/>
    <cellStyle name="Input 2 2 2 2 9 2" xfId="14801" xr:uid="{693B13A9-52F4-4A0B-9D9D-D23E8678E8B9}"/>
    <cellStyle name="Input 2 2 2 3" xfId="285" xr:uid="{3651752E-443D-4118-91AC-AA01FAA51342}"/>
    <cellStyle name="Input 2 2 2 3 10" xfId="7102" xr:uid="{8F42C963-E1D1-4AA2-9204-01B55C3178EF}"/>
    <cellStyle name="Input 2 2 2 3 10 2" xfId="15982" xr:uid="{E62EFEA5-4D11-495D-9215-551357D1ECB0}"/>
    <cellStyle name="Input 2 2 2 3 11" xfId="8239" xr:uid="{02A2E5F1-B3C8-45B7-BC54-FD51CAF2E64C}"/>
    <cellStyle name="Input 2 2 2 3 11 2" xfId="17092" xr:uid="{9929EAFC-C7A9-4570-8403-C35EFF684CAE}"/>
    <cellStyle name="Input 2 2 2 3 12" xfId="9522" xr:uid="{EE9A8A80-21E7-4FF6-8B70-451FDBEF2C44}"/>
    <cellStyle name="Input 2 2 2 3 2" xfId="485" xr:uid="{851127EA-3E7C-4A32-8691-9B8169E8C1B7}"/>
    <cellStyle name="Input 2 2 2 3 2 10" xfId="9769" xr:uid="{E9A5AB03-BB45-4A4C-8A48-4370C7F11A7E}"/>
    <cellStyle name="Input 2 2 2 3 2 2" xfId="1036" xr:uid="{52CADF42-9BCC-430A-8158-684E1AE6458D}"/>
    <cellStyle name="Input 2 2 2 3 2 2 2" xfId="2190" xr:uid="{D7F39812-1F5D-43C9-8FB3-2A814DEEFDE3}"/>
    <cellStyle name="Input 2 2 2 3 2 2 2 2" xfId="11145" xr:uid="{3CBA14F4-009E-412A-BD7A-7744B9F27634}"/>
    <cellStyle name="Input 2 2 2 3 2 2 3" xfId="3318" xr:uid="{A9541423-5F6E-4795-9D84-D23D9D2BD200}"/>
    <cellStyle name="Input 2 2 2 3 2 2 3 2" xfId="12273" xr:uid="{AA23A361-FE7F-4837-9563-2E665D4C2838}"/>
    <cellStyle name="Input 2 2 2 3 2 2 4" xfId="4435" xr:uid="{FC268AF9-D286-4537-A863-544570548874}"/>
    <cellStyle name="Input 2 2 2 3 2 2 4 2" xfId="13390" xr:uid="{304C2F36-1095-4181-9F07-0E3D3C222364}"/>
    <cellStyle name="Input 2 2 2 3 2 2 5" xfId="5535" xr:uid="{016B2BE7-AA0E-4C99-AF39-D7F316471EC8}"/>
    <cellStyle name="Input 2 2 2 3 2 2 5 2" xfId="14490" xr:uid="{C8430496-310D-4515-A6C9-9CBBCC1EA0AC}"/>
    <cellStyle name="Input 2 2 2 3 2 2 6" xfId="6652" xr:uid="{327B98EC-9AD6-4243-9C10-DEDE5BB88299}"/>
    <cellStyle name="Input 2 2 2 3 2 2 6 2" xfId="15607" xr:uid="{D343A6A4-F3C3-416C-9AB5-87883DEDE105}"/>
    <cellStyle name="Input 2 2 2 3 2 2 7" xfId="7853" xr:uid="{A0FFD63E-B28B-44CD-A403-09A1EFCFF4E2}"/>
    <cellStyle name="Input 2 2 2 3 2 2 7 2" xfId="16733" xr:uid="{41663089-775C-497D-B459-E1FAFDB26C48}"/>
    <cellStyle name="Input 2 2 2 3 2 2 8" xfId="8990" xr:uid="{4588429E-7022-4AC2-B82F-F19BF366B47C}"/>
    <cellStyle name="Input 2 2 2 3 2 2 8 2" xfId="17843" xr:uid="{27FE9522-7834-43A9-B9E2-A65B456EF088}"/>
    <cellStyle name="Input 2 2 2 3 2 2 9" xfId="9514" xr:uid="{D317C6A2-DC85-4762-AE8A-4800FB35DD07}"/>
    <cellStyle name="Input 2 2 2 3 2 3" xfId="1643" xr:uid="{D4776930-3542-4CC5-9CFB-8D8E678A5807}"/>
    <cellStyle name="Input 2 2 2 3 2 3 2" xfId="10598" xr:uid="{A7B0FF6A-2B48-4209-BB52-52DE61BE03C0}"/>
    <cellStyle name="Input 2 2 2 3 2 4" xfId="2767" xr:uid="{CB53E00F-A3EC-4A1A-9A79-B8EB2BB0230A}"/>
    <cellStyle name="Input 2 2 2 3 2 4 2" xfId="11722" xr:uid="{B722E5E4-FB85-4944-8FA6-DD029C458E27}"/>
    <cellStyle name="Input 2 2 2 3 2 5" xfId="3884" xr:uid="{6912BC00-E35C-42D5-ABCA-DBA1E99476E4}"/>
    <cellStyle name="Input 2 2 2 3 2 5 2" xfId="12839" xr:uid="{7A132AEB-947E-46DF-8B3E-07156AFC2D08}"/>
    <cellStyle name="Input 2 2 2 3 2 6" xfId="4984" xr:uid="{A2F049D3-726D-4D40-A18E-CE11270D02FF}"/>
    <cellStyle name="Input 2 2 2 3 2 6 2" xfId="13939" xr:uid="{A205D612-7382-4AB9-A21C-386CAA9C99B1}"/>
    <cellStyle name="Input 2 2 2 3 2 7" xfId="6101" xr:uid="{25CF0C95-F4D4-403C-BF6F-001C1D7DAEF5}"/>
    <cellStyle name="Input 2 2 2 3 2 7 2" xfId="15056" xr:uid="{F4050851-3A9D-4A46-A0C6-67357A807C6B}"/>
    <cellStyle name="Input 2 2 2 3 2 8" xfId="7302" xr:uid="{03ABFAE1-E34D-4847-AAC1-9A535C52982C}"/>
    <cellStyle name="Input 2 2 2 3 2 8 2" xfId="16182" xr:uid="{2948F7FF-DD14-46D2-9A28-C091FC0A6DA1}"/>
    <cellStyle name="Input 2 2 2 3 2 9" xfId="8439" xr:uid="{BE17EDA2-E489-4D35-8160-5D301707402B}"/>
    <cellStyle name="Input 2 2 2 3 2 9 2" xfId="17292" xr:uid="{693894D5-6F44-47E1-9343-98D439B81CFE}"/>
    <cellStyle name="Input 2 2 2 3 3" xfId="648" xr:uid="{27BC9713-F2E2-476D-BD19-7C30FA633EB9}"/>
    <cellStyle name="Input 2 2 2 3 3 10" xfId="9596" xr:uid="{FD8B13BE-5B6F-4719-904B-16E024913E3D}"/>
    <cellStyle name="Input 2 2 2 3 3 2" xfId="1199" xr:uid="{4167451D-A649-4324-99C6-20F5F26E1FC9}"/>
    <cellStyle name="Input 2 2 2 3 3 2 2" xfId="2358" xr:uid="{3AA78E76-46F8-4F90-9E5B-E90440BCF6B4}"/>
    <cellStyle name="Input 2 2 2 3 3 2 2 2" xfId="11313" xr:uid="{9B695FB3-BDE2-42EA-8B91-E2FD81C4DE18}"/>
    <cellStyle name="Input 2 2 2 3 3 2 3" xfId="3481" xr:uid="{573A2949-CD31-4703-AD59-1A3C973A632A}"/>
    <cellStyle name="Input 2 2 2 3 3 2 3 2" xfId="12436" xr:uid="{42111E88-223A-4668-9D5A-BAFEA4451460}"/>
    <cellStyle name="Input 2 2 2 3 3 2 4" xfId="4598" xr:uid="{99E7C3ED-FE8F-479E-B8B8-3235A3088CD9}"/>
    <cellStyle name="Input 2 2 2 3 3 2 4 2" xfId="13553" xr:uid="{C219685A-1CF5-4BBE-8527-B4AD74495124}"/>
    <cellStyle name="Input 2 2 2 3 3 2 5" xfId="5698" xr:uid="{38262E0A-E12B-4B83-AD75-F846E7626786}"/>
    <cellStyle name="Input 2 2 2 3 3 2 5 2" xfId="14653" xr:uid="{FB59C7D6-CF32-49F9-AAA4-AFC76DEEB3DA}"/>
    <cellStyle name="Input 2 2 2 3 3 2 6" xfId="6815" xr:uid="{A04B3A40-9248-42FC-BCEB-4E897A7F5029}"/>
    <cellStyle name="Input 2 2 2 3 3 2 6 2" xfId="15770" xr:uid="{DC5D4686-69BF-49B4-A5CF-3765B7CEE227}"/>
    <cellStyle name="Input 2 2 2 3 3 2 7" xfId="8016" xr:uid="{FF89E38A-672C-449E-9376-130B1F4F8C7B}"/>
    <cellStyle name="Input 2 2 2 3 3 2 7 2" xfId="16896" xr:uid="{071FB23D-86D6-4DA3-976E-9A36D50000B5}"/>
    <cellStyle name="Input 2 2 2 3 3 2 8" xfId="9153" xr:uid="{A52CF016-F116-4CD1-88DD-548C8F628F92}"/>
    <cellStyle name="Input 2 2 2 3 3 2 8 2" xfId="18006" xr:uid="{8E93718B-9B9B-42F7-A3C7-53357B5C1E93}"/>
    <cellStyle name="Input 2 2 2 3 3 2 9" xfId="9399" xr:uid="{1FAE8232-67BC-426C-981D-88A0FC960260}"/>
    <cellStyle name="Input 2 2 2 3 3 3" xfId="1806" xr:uid="{4AE376BC-42DE-4EA4-B1AF-9872B9465222}"/>
    <cellStyle name="Input 2 2 2 3 3 3 2" xfId="10761" xr:uid="{8C24F917-8D38-43F6-A5D8-F27532B77C5E}"/>
    <cellStyle name="Input 2 2 2 3 3 4" xfId="2930" xr:uid="{E5EDBEE3-CFD1-4192-9EC1-C32F9C641263}"/>
    <cellStyle name="Input 2 2 2 3 3 4 2" xfId="11885" xr:uid="{B4687322-8925-4E67-94B4-BB860FA07D1A}"/>
    <cellStyle name="Input 2 2 2 3 3 5" xfId="4047" xr:uid="{2595E319-B1F9-473F-839A-65C9D19E7216}"/>
    <cellStyle name="Input 2 2 2 3 3 5 2" xfId="13002" xr:uid="{5248AADF-11E6-4E15-A413-A35F7DC0395C}"/>
    <cellStyle name="Input 2 2 2 3 3 6" xfId="5147" xr:uid="{71F030D1-8617-42F6-8D3D-596F4329484C}"/>
    <cellStyle name="Input 2 2 2 3 3 6 2" xfId="14102" xr:uid="{F3BB642C-5588-4052-AB3D-879029A09997}"/>
    <cellStyle name="Input 2 2 2 3 3 7" xfId="6264" xr:uid="{06632CE4-AC3C-46D4-85B6-F7A530D06E2A}"/>
    <cellStyle name="Input 2 2 2 3 3 7 2" xfId="15219" xr:uid="{96810AF3-EAC1-469B-BF52-637A52C2D2F3}"/>
    <cellStyle name="Input 2 2 2 3 3 8" xfId="7465" xr:uid="{2568052A-9E1D-43BA-A6CF-1EC665EFC4A7}"/>
    <cellStyle name="Input 2 2 2 3 3 8 2" xfId="16345" xr:uid="{B3F48C5C-4B44-4894-8CEF-38011B759B5C}"/>
    <cellStyle name="Input 2 2 2 3 3 9" xfId="8602" xr:uid="{27731C3C-EC98-4D90-B77F-49E826BE942E}"/>
    <cellStyle name="Input 2 2 2 3 3 9 2" xfId="17455" xr:uid="{6ABF870D-B62D-4387-8A9A-97DBCB983D3B}"/>
    <cellStyle name="Input 2 2 2 3 4" xfId="840" xr:uid="{377A16F6-AF32-49EB-8BD1-419285B73F40}"/>
    <cellStyle name="Input 2 2 2 3 4 2" xfId="1994" xr:uid="{0D2EBCA2-A60F-4B67-9CF1-30CF9B56B4AA}"/>
    <cellStyle name="Input 2 2 2 3 4 2 2" xfId="10949" xr:uid="{8607D4A7-6FC5-4DF4-9B79-1CA6227CF519}"/>
    <cellStyle name="Input 2 2 2 3 4 3" xfId="3122" xr:uid="{7F41A84C-451A-4895-8B36-CCF15D73514A}"/>
    <cellStyle name="Input 2 2 2 3 4 3 2" xfId="12077" xr:uid="{D0A32506-D91E-4088-BCC1-240BB7D01397}"/>
    <cellStyle name="Input 2 2 2 3 4 4" xfId="4239" xr:uid="{1EFAFA51-E22F-418A-8604-8B0A788D57F2}"/>
    <cellStyle name="Input 2 2 2 3 4 4 2" xfId="13194" xr:uid="{5658C87A-2945-4F7B-83C1-40FB91BE8CD3}"/>
    <cellStyle name="Input 2 2 2 3 4 5" xfId="5339" xr:uid="{FE293ECF-8205-440B-AED4-FDACE02FEBCA}"/>
    <cellStyle name="Input 2 2 2 3 4 5 2" xfId="14294" xr:uid="{C0D9EC50-C01A-4698-93D2-15D173161BAA}"/>
    <cellStyle name="Input 2 2 2 3 4 6" xfId="6456" xr:uid="{AAD35D82-F321-42EC-9B62-4461C6E573B5}"/>
    <cellStyle name="Input 2 2 2 3 4 6 2" xfId="15411" xr:uid="{7D954A2C-42DE-43BD-8350-9DE30C047B47}"/>
    <cellStyle name="Input 2 2 2 3 4 7" xfId="7657" xr:uid="{12C446B5-2F2F-43CD-B852-6DD49EF6D637}"/>
    <cellStyle name="Input 2 2 2 3 4 7 2" xfId="16537" xr:uid="{2E3B2177-93D1-4933-BF9E-3923C7472751}"/>
    <cellStyle name="Input 2 2 2 3 4 8" xfId="8794" xr:uid="{EF4E3B4E-69E0-492B-ABAB-9A4EFA8A6434}"/>
    <cellStyle name="Input 2 2 2 3 4 8 2" xfId="17647" xr:uid="{8782A009-367E-4A01-94F0-83D150ABDA33}"/>
    <cellStyle name="Input 2 2 2 3 4 9" xfId="9332" xr:uid="{1B8FA433-FC44-4944-89AA-1B336B4D270F}"/>
    <cellStyle name="Input 2 2 2 3 5" xfId="1447" xr:uid="{74D69509-5267-4C65-87B2-B0134FD3D210}"/>
    <cellStyle name="Input 2 2 2 3 5 2" xfId="10402" xr:uid="{6DD3F696-CCEE-423C-9CE8-4A680969D7DD}"/>
    <cellStyle name="Input 2 2 2 3 6" xfId="2567" xr:uid="{2C539E73-53C5-4525-A41D-522387D62190}"/>
    <cellStyle name="Input 2 2 2 3 6 2" xfId="11522" xr:uid="{51313557-A78C-4E97-BA96-36CFC1718E26}"/>
    <cellStyle name="Input 2 2 2 3 7" xfId="3684" xr:uid="{EF77AFC2-9EEF-4A57-8335-285480AA78A8}"/>
    <cellStyle name="Input 2 2 2 3 7 2" xfId="12639" xr:uid="{30C781FC-5723-4D5B-9676-59AFA7319604}"/>
    <cellStyle name="Input 2 2 2 3 8" xfId="4784" xr:uid="{85DF6ED3-9C5C-45C7-A496-49007AA1D974}"/>
    <cellStyle name="Input 2 2 2 3 8 2" xfId="13739" xr:uid="{767A22E9-AB48-44B9-9C42-0AEE29C137C0}"/>
    <cellStyle name="Input 2 2 2 3 9" xfId="5901" xr:uid="{1FD5AA82-C9F7-448A-BB4F-4E3C702E9185}"/>
    <cellStyle name="Input 2 2 2 3 9 2" xfId="14856" xr:uid="{AE05B394-A771-4069-B902-2FB92DD284C9}"/>
    <cellStyle name="Input 2 2 2 4" xfId="357" xr:uid="{937A462B-19E5-4DC9-8246-EEC284092B24}"/>
    <cellStyle name="Input 2 2 2 4 10" xfId="9842" xr:uid="{C89FD606-F0F2-4635-A3DC-1899237B71C0}"/>
    <cellStyle name="Input 2 2 2 4 2" xfId="908" xr:uid="{4FBA1800-8410-482D-BA9D-A511FA16EDBF}"/>
    <cellStyle name="Input 2 2 2 4 2 2" xfId="2062" xr:uid="{A436F706-C978-43A3-9BFB-82007304710A}"/>
    <cellStyle name="Input 2 2 2 4 2 2 2" xfId="11017" xr:uid="{B4356E54-2DA6-4D11-A037-655CC6035191}"/>
    <cellStyle name="Input 2 2 2 4 2 3" xfId="3190" xr:uid="{7A520D4D-2CDE-4F43-8361-D5519BFB79D5}"/>
    <cellStyle name="Input 2 2 2 4 2 3 2" xfId="12145" xr:uid="{43CB6889-57FD-431E-BA38-BB303B4CFCBE}"/>
    <cellStyle name="Input 2 2 2 4 2 4" xfId="4307" xr:uid="{E1B843CD-9F0E-4611-8774-DDA4589238CB}"/>
    <cellStyle name="Input 2 2 2 4 2 4 2" xfId="13262" xr:uid="{00D12235-1C4E-4CBA-95F2-AB7F7ECBF579}"/>
    <cellStyle name="Input 2 2 2 4 2 5" xfId="5407" xr:uid="{54165AB1-4866-4766-96CF-3740AD3770A3}"/>
    <cellStyle name="Input 2 2 2 4 2 5 2" xfId="14362" xr:uid="{032AEAAA-432A-40C7-97F6-ECAA1A588597}"/>
    <cellStyle name="Input 2 2 2 4 2 6" xfId="6524" xr:uid="{37CA9BF7-FEB6-4FA6-8A44-4964C14D4254}"/>
    <cellStyle name="Input 2 2 2 4 2 6 2" xfId="15479" xr:uid="{EC7E57D5-CBBE-4682-A304-C67C85B5706B}"/>
    <cellStyle name="Input 2 2 2 4 2 7" xfId="7725" xr:uid="{9DC6B536-FFA5-4356-9FDE-BA55F3497162}"/>
    <cellStyle name="Input 2 2 2 4 2 7 2" xfId="16605" xr:uid="{98124512-DC7D-4DC4-B513-347EE9D1FA17}"/>
    <cellStyle name="Input 2 2 2 4 2 8" xfId="8862" xr:uid="{81111447-DF27-4FE2-80CB-DA7EF4833D92}"/>
    <cellStyle name="Input 2 2 2 4 2 8 2" xfId="17715" xr:uid="{02ECB2DB-3363-4A7E-A2DD-F6CCF3F94CC8}"/>
    <cellStyle name="Input 2 2 2 4 2 9" xfId="10118" xr:uid="{FA51C9C2-C227-45B5-AF56-95D95D301551}"/>
    <cellStyle name="Input 2 2 2 4 3" xfId="1519" xr:uid="{197510CE-BF1D-4C41-8FAA-85A641C02820}"/>
    <cellStyle name="Input 2 2 2 4 3 2" xfId="10474" xr:uid="{FB8EFBAB-FCAF-4024-8AF1-FFAC0BB87962}"/>
    <cellStyle name="Input 2 2 2 4 4" xfId="2639" xr:uid="{227949FD-6F0C-45B3-B62E-0B5FDAC95228}"/>
    <cellStyle name="Input 2 2 2 4 4 2" xfId="11594" xr:uid="{42702D26-7B57-4EC9-8A85-33196B24CA18}"/>
    <cellStyle name="Input 2 2 2 4 5" xfId="3756" xr:uid="{DBD1D5FF-03A5-43F9-97EA-391679EA7EFE}"/>
    <cellStyle name="Input 2 2 2 4 5 2" xfId="12711" xr:uid="{90246EC3-5CC4-4B56-80F1-E4CFFD068C07}"/>
    <cellStyle name="Input 2 2 2 4 6" xfId="4856" xr:uid="{0514D32D-3064-4BEF-BCA1-7FF915308CD1}"/>
    <cellStyle name="Input 2 2 2 4 6 2" xfId="13811" xr:uid="{B1F605CD-98FA-4B08-A3A2-0C5668BB2F3E}"/>
    <cellStyle name="Input 2 2 2 4 7" xfId="5973" xr:uid="{1E5792E1-505F-4A49-A19D-68D2DC9A5AD6}"/>
    <cellStyle name="Input 2 2 2 4 7 2" xfId="14928" xr:uid="{3C26E93E-2DFF-4E8C-A167-99689DD6B207}"/>
    <cellStyle name="Input 2 2 2 4 8" xfId="7174" xr:uid="{4F474EA1-1AE2-46D5-8AD2-2C9CC9BA14D5}"/>
    <cellStyle name="Input 2 2 2 4 8 2" xfId="16054" xr:uid="{6A9C66FD-DEDF-47B2-B7A2-96DF70B8AC4B}"/>
    <cellStyle name="Input 2 2 2 4 9" xfId="8311" xr:uid="{D245501B-5936-4D56-9FBE-90CF9A4EDE99}"/>
    <cellStyle name="Input 2 2 2 4 9 2" xfId="17164" xr:uid="{29AFA292-AE9F-426B-A77F-0D8D0BEA42B5}"/>
    <cellStyle name="Input 2 2 2 5" xfId="332" xr:uid="{969C5A8F-0FB5-46E0-B0B8-FF94FBC3922C}"/>
    <cellStyle name="Input 2 2 2 5 10" xfId="9873" xr:uid="{183D9825-68E6-4D6E-9169-57A60927EC20}"/>
    <cellStyle name="Input 2 2 2 5 2" xfId="887" xr:uid="{1418A8F1-B635-43B8-BC44-FA86DBCB3970}"/>
    <cellStyle name="Input 2 2 2 5 2 2" xfId="2041" xr:uid="{60D39C8F-0EBB-4E23-9C86-0A76D64DBC22}"/>
    <cellStyle name="Input 2 2 2 5 2 2 2" xfId="10996" xr:uid="{E7C9F73F-F92A-47DA-8221-B762B8480BED}"/>
    <cellStyle name="Input 2 2 2 5 2 3" xfId="3169" xr:uid="{9D230DD3-E571-4C68-8EC3-D667F6DA4632}"/>
    <cellStyle name="Input 2 2 2 5 2 3 2" xfId="12124" xr:uid="{2ECAA12B-C517-4F4F-B2FF-C58CE3B501FF}"/>
    <cellStyle name="Input 2 2 2 5 2 4" xfId="4286" xr:uid="{BEFC47C6-476A-49C1-9A62-2DB385BDC75C}"/>
    <cellStyle name="Input 2 2 2 5 2 4 2" xfId="13241" xr:uid="{95909AAE-CE43-43F9-AA28-94F16BD36257}"/>
    <cellStyle name="Input 2 2 2 5 2 5" xfId="5386" xr:uid="{7149E611-DD8C-4A94-AB59-00B5A2D96F30}"/>
    <cellStyle name="Input 2 2 2 5 2 5 2" xfId="14341" xr:uid="{C0A85332-C4EF-4AEE-AABE-544770588696}"/>
    <cellStyle name="Input 2 2 2 5 2 6" xfId="6503" xr:uid="{E5DCC6EB-7BC2-4FEB-8800-CD20BB5023E4}"/>
    <cellStyle name="Input 2 2 2 5 2 6 2" xfId="15458" xr:uid="{7FF1040C-2C9E-4AEA-90B9-9A668B207B10}"/>
    <cellStyle name="Input 2 2 2 5 2 7" xfId="7704" xr:uid="{EEB6633A-ECFC-4150-A334-3A663AF35E89}"/>
    <cellStyle name="Input 2 2 2 5 2 7 2" xfId="16584" xr:uid="{95837C03-CCD1-4516-8709-5D583DAEAEF3}"/>
    <cellStyle name="Input 2 2 2 5 2 8" xfId="8841" xr:uid="{7524AD50-3A93-4F7F-AA97-C0BD671CB1AA}"/>
    <cellStyle name="Input 2 2 2 5 2 8 2" xfId="17694" xr:uid="{B2BA97AE-7AFC-4E57-AC7F-488A78ECCBE2}"/>
    <cellStyle name="Input 2 2 2 5 2 9" xfId="9750" xr:uid="{8C81E5E3-9E72-426F-A753-1CE315DBCA3E}"/>
    <cellStyle name="Input 2 2 2 5 3" xfId="1494" xr:uid="{027990D5-0568-420D-86FE-CD2B7DFAA627}"/>
    <cellStyle name="Input 2 2 2 5 3 2" xfId="10449" xr:uid="{C34D05E1-E05A-4351-ADF1-FE85A50E773F}"/>
    <cellStyle name="Input 2 2 2 5 4" xfId="2614" xr:uid="{B1F24DD9-DE9E-4B44-B50C-8C4DAB411B09}"/>
    <cellStyle name="Input 2 2 2 5 4 2" xfId="11569" xr:uid="{5EFC88E6-B91E-41DA-801D-E39B179134B6}"/>
    <cellStyle name="Input 2 2 2 5 5" xfId="3731" xr:uid="{A1886B55-0BF1-4C11-B04A-05CB296A6162}"/>
    <cellStyle name="Input 2 2 2 5 5 2" xfId="12686" xr:uid="{84E8FA37-4B7D-4D6E-89A6-92971DAE30B7}"/>
    <cellStyle name="Input 2 2 2 5 6" xfId="4831" xr:uid="{2A64DD81-E56C-487D-8475-CD1C7E5BAE43}"/>
    <cellStyle name="Input 2 2 2 5 6 2" xfId="13786" xr:uid="{95263DCD-6771-4DAC-97D5-549B4A1C02FC}"/>
    <cellStyle name="Input 2 2 2 5 7" xfId="5948" xr:uid="{0A730B70-DE4D-4A2E-A4A0-EDB6EDDF8D74}"/>
    <cellStyle name="Input 2 2 2 5 7 2" xfId="14903" xr:uid="{6A821FD7-C6A3-4A3C-B8E5-B3D67506011A}"/>
    <cellStyle name="Input 2 2 2 5 8" xfId="7149" xr:uid="{C33F8D4D-C324-48A5-BDB1-14927A2F3142}"/>
    <cellStyle name="Input 2 2 2 5 8 2" xfId="16029" xr:uid="{C961625A-70FF-4432-A093-4C68A52D830F}"/>
    <cellStyle name="Input 2 2 2 5 9" xfId="8286" xr:uid="{142A8D52-04DE-462D-B4D8-025B3576F00D}"/>
    <cellStyle name="Input 2 2 2 5 9 2" xfId="17139" xr:uid="{E45E1106-599D-42C3-84EF-DFC65C433BAD}"/>
    <cellStyle name="Input 2 2 2 6" xfId="701" xr:uid="{765FBEC8-EE52-43A8-A39A-8200E50B394C}"/>
    <cellStyle name="Input 2 2 2 6 2" xfId="1855" xr:uid="{14600FD1-0842-4CF1-8CCB-D0CBC82E5733}"/>
    <cellStyle name="Input 2 2 2 6 2 2" xfId="10810" xr:uid="{4F258780-91F5-4735-8230-3798B0695D08}"/>
    <cellStyle name="Input 2 2 2 6 3" xfId="2983" xr:uid="{AF872BC5-A914-43E2-A250-A7CD24E01C5E}"/>
    <cellStyle name="Input 2 2 2 6 3 2" xfId="11938" xr:uid="{536477A2-3132-4E3B-9831-8C8FF9CEAC2E}"/>
    <cellStyle name="Input 2 2 2 6 4" xfId="4100" xr:uid="{29F1C71F-BEE6-4AAE-B60E-F6660A2B26E5}"/>
    <cellStyle name="Input 2 2 2 6 4 2" xfId="13055" xr:uid="{0D747567-4740-414A-83C9-274EC70A43D8}"/>
    <cellStyle name="Input 2 2 2 6 5" xfId="5200" xr:uid="{ACB440E8-13E0-4166-94AD-C259ECDE436A}"/>
    <cellStyle name="Input 2 2 2 6 5 2" xfId="14155" xr:uid="{7E1F4D28-7DC9-48FC-86AC-3430A7E9DF16}"/>
    <cellStyle name="Input 2 2 2 6 6" xfId="6317" xr:uid="{648432CE-68DA-4291-BE9D-11900A077A9C}"/>
    <cellStyle name="Input 2 2 2 6 6 2" xfId="15272" xr:uid="{09A82B9C-1FEF-4983-957E-D6C434B26F7A}"/>
    <cellStyle name="Input 2 2 2 6 7" xfId="7518" xr:uid="{C695DBD4-A540-4D2C-8B69-68C04968F100}"/>
    <cellStyle name="Input 2 2 2 6 7 2" xfId="16398" xr:uid="{164A4B68-344D-47D1-9F18-47B757447CB7}"/>
    <cellStyle name="Input 2 2 2 6 8" xfId="8655" xr:uid="{E1EED2B9-4841-4795-80AB-DC411D30F038}"/>
    <cellStyle name="Input 2 2 2 6 8 2" xfId="17508" xr:uid="{381CAC29-EC7A-471E-8E3F-280DF137FCA2}"/>
    <cellStyle name="Input 2 2 2 6 9" xfId="10176" xr:uid="{59CFA359-D2BC-4B8F-9ECA-2D4689CCFF06}"/>
    <cellStyle name="Input 2 2 2 7" xfId="1301" xr:uid="{445ADC67-3D38-4E1E-8AA4-77B8B3C12A7D}"/>
    <cellStyle name="Input 2 2 2 7 2" xfId="10256" xr:uid="{E10CACD2-2E94-4968-80AC-4C62AA5523FF}"/>
    <cellStyle name="Input 2 2 2 8" xfId="2417" xr:uid="{B8A31F30-9D70-4235-BEE7-9087A38E58EC}"/>
    <cellStyle name="Input 2 2 2 8 2" xfId="11372" xr:uid="{68B5D58E-E3AF-426F-99A8-D39D977CF78D}"/>
    <cellStyle name="Input 2 2 2 9" xfId="3535" xr:uid="{701F4462-968D-492B-BB0A-463564A6A261}"/>
    <cellStyle name="Input 2 2 2 9 2" xfId="12490" xr:uid="{1C5177A3-37A0-4E19-8F5E-AC8A92F6E2FD}"/>
    <cellStyle name="Input 2 2 3" xfId="131" xr:uid="{C85D4289-4B5E-406B-A174-0BE76BFA5A88}"/>
    <cellStyle name="Input 2 2 3 10" xfId="4649" xr:uid="{AF21AB6E-B7ED-4E2B-A79C-FDC28615702D}"/>
    <cellStyle name="Input 2 2 3 10 2" xfId="13604" xr:uid="{97469C21-C151-418A-A80E-06ED4A95D035}"/>
    <cellStyle name="Input 2 2 3 11" xfId="5766" xr:uid="{A28AF1FB-BD3B-4E2F-8276-261F3EC53F87}"/>
    <cellStyle name="Input 2 2 3 11 2" xfId="14721" xr:uid="{87E8484F-5C12-40E5-8E43-79E56959EF1D}"/>
    <cellStyle name="Input 2 2 3 12" xfId="6955" xr:uid="{B843293D-04AD-4542-B20F-A4EF207FE21A}"/>
    <cellStyle name="Input 2 2 3 12 2" xfId="15844" xr:uid="{FAE98CB6-DAB8-4DB4-90C5-F6E417E29D30}"/>
    <cellStyle name="Input 2 2 3 13" xfId="8088" xr:uid="{A2C8338B-9FCF-484C-8136-3D7C7756EA2B}"/>
    <cellStyle name="Input 2 2 3 13 2" xfId="16957" xr:uid="{4C9CE24C-719C-477B-9DD5-AA86A7631806}"/>
    <cellStyle name="Input 2 2 3 14" xfId="9555" xr:uid="{52F85555-E6EC-42C5-8879-029420C958DC}"/>
    <cellStyle name="Input 2 2 3 2" xfId="238" xr:uid="{C0B22558-977B-4B61-8C30-E59F4364A52F}"/>
    <cellStyle name="Input 2 2 3 2 10" xfId="7055" xr:uid="{CE1AE8F8-A223-4364-B30D-7B226974539F}"/>
    <cellStyle name="Input 2 2 3 2 10 2" xfId="15935" xr:uid="{1F87D33B-B688-4B62-A404-182009C60BE4}"/>
    <cellStyle name="Input 2 2 3 2 11" xfId="8192" xr:uid="{9C3BA81F-DD16-4C1A-ABF0-8A14EE7CA445}"/>
    <cellStyle name="Input 2 2 3 2 11 2" xfId="17045" xr:uid="{424044E6-C629-4AB8-A9E1-6B54D4E18626}"/>
    <cellStyle name="Input 2 2 3 2 12" xfId="9262" xr:uid="{954782B4-65B9-4B5D-AB78-F4F8626F4444}"/>
    <cellStyle name="Input 2 2 3 2 2" xfId="443" xr:uid="{15E381CF-DE78-4BFA-8C32-024A550B7296}"/>
    <cellStyle name="Input 2 2 3 2 2 10" xfId="9859" xr:uid="{CFE50AA8-D443-4CE4-8905-E9851EAC6693}"/>
    <cellStyle name="Input 2 2 3 2 2 2" xfId="994" xr:uid="{A858BEC5-3280-49F0-97FE-77606CB970B9}"/>
    <cellStyle name="Input 2 2 3 2 2 2 2" xfId="2148" xr:uid="{0F390E7C-34D3-465B-81B1-AB013208A9C0}"/>
    <cellStyle name="Input 2 2 3 2 2 2 2 2" xfId="11103" xr:uid="{A32D6520-3404-4D98-B810-2754AB3919FF}"/>
    <cellStyle name="Input 2 2 3 2 2 2 3" xfId="3276" xr:uid="{15CDCD3D-5AFA-4D4C-B501-D57DFFE3F75D}"/>
    <cellStyle name="Input 2 2 3 2 2 2 3 2" xfId="12231" xr:uid="{E228E123-A48F-489C-B18F-F051EE6A0529}"/>
    <cellStyle name="Input 2 2 3 2 2 2 4" xfId="4393" xr:uid="{B63FE1CA-D632-47A6-8472-7E058A315C75}"/>
    <cellStyle name="Input 2 2 3 2 2 2 4 2" xfId="13348" xr:uid="{51C7D163-4748-477B-B814-4492FB6D0774}"/>
    <cellStyle name="Input 2 2 3 2 2 2 5" xfId="5493" xr:uid="{2232FE86-F234-4A97-B541-AABB59E6A68F}"/>
    <cellStyle name="Input 2 2 3 2 2 2 5 2" xfId="14448" xr:uid="{317D1787-2065-46B7-8CEB-1D1E76DD0290}"/>
    <cellStyle name="Input 2 2 3 2 2 2 6" xfId="6610" xr:uid="{7BE8E8CA-039B-4378-85DA-C887DC4BAB71}"/>
    <cellStyle name="Input 2 2 3 2 2 2 6 2" xfId="15565" xr:uid="{4C3B5462-B58F-4964-B95E-B9B32213C077}"/>
    <cellStyle name="Input 2 2 3 2 2 2 7" xfId="7811" xr:uid="{AD5118BC-DEB9-4BEE-B050-25C5BF91F656}"/>
    <cellStyle name="Input 2 2 3 2 2 2 7 2" xfId="16691" xr:uid="{A03D4238-1129-432B-B71E-D71E20E9FDFA}"/>
    <cellStyle name="Input 2 2 3 2 2 2 8" xfId="8948" xr:uid="{672B60F6-BA49-48F2-868C-772DFB173C99}"/>
    <cellStyle name="Input 2 2 3 2 2 2 8 2" xfId="17801" xr:uid="{D6FD50DE-E5A6-4AFA-B1F4-2F76B026C0AA}"/>
    <cellStyle name="Input 2 2 3 2 2 2 9" xfId="6927" xr:uid="{16CC02E8-827F-4E3C-BCBF-ECA0792F320E}"/>
    <cellStyle name="Input 2 2 3 2 2 3" xfId="1601" xr:uid="{B0B42B2A-7148-4659-BF99-AB7B2CBB99E2}"/>
    <cellStyle name="Input 2 2 3 2 2 3 2" xfId="10556" xr:uid="{F0B8CE72-4D13-4933-A8F4-044D346A6B30}"/>
    <cellStyle name="Input 2 2 3 2 2 4" xfId="2725" xr:uid="{5558599D-08E0-4FD3-94FB-60CBBCADB154}"/>
    <cellStyle name="Input 2 2 3 2 2 4 2" xfId="11680" xr:uid="{5ADA6FB5-7D90-42CF-82D5-F7A931A95D01}"/>
    <cellStyle name="Input 2 2 3 2 2 5" xfId="3842" xr:uid="{6379F874-838E-4B04-B7BA-9227F4AC823F}"/>
    <cellStyle name="Input 2 2 3 2 2 5 2" xfId="12797" xr:uid="{1BFBB00D-9DB8-4D6C-BF67-1BE381C582C6}"/>
    <cellStyle name="Input 2 2 3 2 2 6" xfId="4942" xr:uid="{7DFE1E77-AC61-48FE-BB81-B0D9BBBAC65C}"/>
    <cellStyle name="Input 2 2 3 2 2 6 2" xfId="13897" xr:uid="{CFE8C414-FEBB-408E-A0B6-22574196C8C2}"/>
    <cellStyle name="Input 2 2 3 2 2 7" xfId="6059" xr:uid="{E3C888F5-3459-4673-9E46-5D78229B34ED}"/>
    <cellStyle name="Input 2 2 3 2 2 7 2" xfId="15014" xr:uid="{488790BA-26D1-4B76-A42D-E682F6B9B4C4}"/>
    <cellStyle name="Input 2 2 3 2 2 8" xfId="7260" xr:uid="{7A7DE614-F393-4DCB-9D5F-C7C18CD560B7}"/>
    <cellStyle name="Input 2 2 3 2 2 8 2" xfId="16140" xr:uid="{AE9D46FC-64F6-40BC-ACF7-1DFCAC145051}"/>
    <cellStyle name="Input 2 2 3 2 2 9" xfId="8397" xr:uid="{3FEF1A3E-6D11-4299-8207-6F7696EDF479}"/>
    <cellStyle name="Input 2 2 3 2 2 9 2" xfId="17250" xr:uid="{982D0B61-1329-4CE4-9B95-A1EA34F69AC9}"/>
    <cellStyle name="Input 2 2 3 2 3" xfId="606" xr:uid="{8EF6A116-F3B3-4294-877D-76083368A7DB}"/>
    <cellStyle name="Input 2 2 3 2 3 10" xfId="9934" xr:uid="{8CAC0302-7D47-460F-9A9A-40DDC72DEEF8}"/>
    <cellStyle name="Input 2 2 3 2 3 2" xfId="1157" xr:uid="{D244EC2F-DB82-4334-8AA7-5D7FFD29F985}"/>
    <cellStyle name="Input 2 2 3 2 3 2 2" xfId="2316" xr:uid="{A6DF4E9D-FECA-4E56-A956-57F1430F9221}"/>
    <cellStyle name="Input 2 2 3 2 3 2 2 2" xfId="11271" xr:uid="{832D4664-3845-42B2-95EF-4D90FEC6F2DE}"/>
    <cellStyle name="Input 2 2 3 2 3 2 3" xfId="3439" xr:uid="{603E299C-3049-43FA-9918-21849C4EC18B}"/>
    <cellStyle name="Input 2 2 3 2 3 2 3 2" xfId="12394" xr:uid="{64BD23D1-3CFB-4CD3-83DB-83D883C667BA}"/>
    <cellStyle name="Input 2 2 3 2 3 2 4" xfId="4556" xr:uid="{5D8230FB-6F00-4750-BD18-84E8C21CC41D}"/>
    <cellStyle name="Input 2 2 3 2 3 2 4 2" xfId="13511" xr:uid="{9EADA6B5-2D67-425D-9E7C-5171FF2380F3}"/>
    <cellStyle name="Input 2 2 3 2 3 2 5" xfId="5656" xr:uid="{5C26FB95-78A5-4698-BE41-1FA0707AC738}"/>
    <cellStyle name="Input 2 2 3 2 3 2 5 2" xfId="14611" xr:uid="{67D058FA-322A-448D-981F-1FFB3E1342A7}"/>
    <cellStyle name="Input 2 2 3 2 3 2 6" xfId="6773" xr:uid="{D8D1B3C2-F59F-4C34-82B6-1838B1B14FBB}"/>
    <cellStyle name="Input 2 2 3 2 3 2 6 2" xfId="15728" xr:uid="{370BF7B0-7DC0-4522-B74B-09A364DCED9A}"/>
    <cellStyle name="Input 2 2 3 2 3 2 7" xfId="7974" xr:uid="{446B9DB3-2866-4373-8CE1-E239EDED3603}"/>
    <cellStyle name="Input 2 2 3 2 3 2 7 2" xfId="16854" xr:uid="{084FAB87-0DEB-4154-9A94-0DFC82890F40}"/>
    <cellStyle name="Input 2 2 3 2 3 2 8" xfId="9111" xr:uid="{762061D3-1F02-4672-BE99-F90F8F9C5274}"/>
    <cellStyle name="Input 2 2 3 2 3 2 8 2" xfId="17964" xr:uid="{24D23DAD-B7C4-45E4-B3BA-5E3742EBF3E4}"/>
    <cellStyle name="Input 2 2 3 2 3 2 9" xfId="9563" xr:uid="{8591EFE2-DD73-4433-B1DE-52042AECDC5C}"/>
    <cellStyle name="Input 2 2 3 2 3 3" xfId="1764" xr:uid="{CDC40C22-FE2D-4C12-ADD0-49B9B9F43A9E}"/>
    <cellStyle name="Input 2 2 3 2 3 3 2" xfId="10719" xr:uid="{853F2CEA-7F9D-4A32-B300-526092518B07}"/>
    <cellStyle name="Input 2 2 3 2 3 4" xfId="2888" xr:uid="{8087E859-10D0-4247-B08E-709DAD053C15}"/>
    <cellStyle name="Input 2 2 3 2 3 4 2" xfId="11843" xr:uid="{7B0489F7-614A-475C-9D52-A31A9E60C749}"/>
    <cellStyle name="Input 2 2 3 2 3 5" xfId="4005" xr:uid="{6C273658-C0C6-4ECA-9A6B-478288F38B1A}"/>
    <cellStyle name="Input 2 2 3 2 3 5 2" xfId="12960" xr:uid="{33FF93B5-44D9-4897-8F97-9C30EDA7B8FF}"/>
    <cellStyle name="Input 2 2 3 2 3 6" xfId="5105" xr:uid="{E9A071F2-1FAC-40A1-AC17-EC4B9F89D2AA}"/>
    <cellStyle name="Input 2 2 3 2 3 6 2" xfId="14060" xr:uid="{CC88067A-7C48-434C-A299-F00C8011C1AE}"/>
    <cellStyle name="Input 2 2 3 2 3 7" xfId="6222" xr:uid="{213AF8EE-7E46-4F11-A3B9-48B18A17860D}"/>
    <cellStyle name="Input 2 2 3 2 3 7 2" xfId="15177" xr:uid="{940E129D-41B1-46A8-827C-9176CB66D984}"/>
    <cellStyle name="Input 2 2 3 2 3 8" xfId="7423" xr:uid="{C694D86E-18A5-4ECA-ABCF-34CA87EC54D2}"/>
    <cellStyle name="Input 2 2 3 2 3 8 2" xfId="16303" xr:uid="{D58B50C1-33CA-4B5D-8DB1-69AC3CC18640}"/>
    <cellStyle name="Input 2 2 3 2 3 9" xfId="8560" xr:uid="{02F593EE-E53D-4E0E-B253-8652A7023A43}"/>
    <cellStyle name="Input 2 2 3 2 3 9 2" xfId="17413" xr:uid="{6FE88D18-355D-465D-8F09-E828DACB47AB}"/>
    <cellStyle name="Input 2 2 3 2 4" xfId="795" xr:uid="{D73583C5-3B17-46BD-9819-10658B2E88F7}"/>
    <cellStyle name="Input 2 2 3 2 4 2" xfId="1949" xr:uid="{4BA98EA9-FE6D-41AE-AE39-757742741473}"/>
    <cellStyle name="Input 2 2 3 2 4 2 2" xfId="10904" xr:uid="{3CEACFDB-A753-4744-B176-1C8768A79392}"/>
    <cellStyle name="Input 2 2 3 2 4 3" xfId="3077" xr:uid="{7376483F-DA71-49D2-9567-8AF8C02C675D}"/>
    <cellStyle name="Input 2 2 3 2 4 3 2" xfId="12032" xr:uid="{6780F49D-CBD9-4BCE-8D25-ECEC9893B91B}"/>
    <cellStyle name="Input 2 2 3 2 4 4" xfId="4194" xr:uid="{1CFD4F61-7C49-48C9-B36C-8FDB2ED53CBD}"/>
    <cellStyle name="Input 2 2 3 2 4 4 2" xfId="13149" xr:uid="{68FCC575-0249-4F78-992F-CE4623E3651E}"/>
    <cellStyle name="Input 2 2 3 2 4 5" xfId="5294" xr:uid="{343CF867-709A-47D4-9758-BA05A1555BF0}"/>
    <cellStyle name="Input 2 2 3 2 4 5 2" xfId="14249" xr:uid="{50321610-6450-4BAA-BE31-D0EAE0C9C821}"/>
    <cellStyle name="Input 2 2 3 2 4 6" xfId="6411" xr:uid="{2E6DEA05-9039-422F-B93C-DE91A54BBBBF}"/>
    <cellStyle name="Input 2 2 3 2 4 6 2" xfId="15366" xr:uid="{7532489F-9955-4D50-B041-70EAD20A6F73}"/>
    <cellStyle name="Input 2 2 3 2 4 7" xfId="7612" xr:uid="{1FF01172-4A86-4129-8C2A-4A4A33E6896F}"/>
    <cellStyle name="Input 2 2 3 2 4 7 2" xfId="16492" xr:uid="{AED41C8B-0AE9-4E6A-8B96-9DB1E645320D}"/>
    <cellStyle name="Input 2 2 3 2 4 8" xfId="8749" xr:uid="{35D9A8C6-E7EF-4B20-81C8-954267908BBE}"/>
    <cellStyle name="Input 2 2 3 2 4 8 2" xfId="17602" xr:uid="{C3A17A1E-F70F-45EC-A4AD-C0365C8E8301}"/>
    <cellStyle name="Input 2 2 3 2 4 9" xfId="9818" xr:uid="{11E5DCFD-C3C8-430C-B62F-667189003632}"/>
    <cellStyle name="Input 2 2 3 2 5" xfId="1400" xr:uid="{DA3420E3-BB18-429A-868B-EED0B936D056}"/>
    <cellStyle name="Input 2 2 3 2 5 2" xfId="10355" xr:uid="{2FC2CC14-F241-4002-B4BA-70D5790C67E2}"/>
    <cellStyle name="Input 2 2 3 2 6" xfId="2520" xr:uid="{34AC36E5-B050-4925-8A6F-F37A5D31D8A1}"/>
    <cellStyle name="Input 2 2 3 2 6 2" xfId="11475" xr:uid="{D483E1B5-5204-4CA1-A916-BFB305F75E76}"/>
    <cellStyle name="Input 2 2 3 2 7" xfId="3637" xr:uid="{839F02C7-C592-4CCF-A5A5-CE4F471FBB89}"/>
    <cellStyle name="Input 2 2 3 2 7 2" xfId="12592" xr:uid="{14EB372A-11E2-49FA-9B0D-FDF0BC14605F}"/>
    <cellStyle name="Input 2 2 3 2 8" xfId="4737" xr:uid="{A66AA7C6-66AC-4409-8216-73ACC607C238}"/>
    <cellStyle name="Input 2 2 3 2 8 2" xfId="13692" xr:uid="{BE444F9B-D1D0-4ADC-BB08-52399FD7140A}"/>
    <cellStyle name="Input 2 2 3 2 9" xfId="5854" xr:uid="{F751A700-11CC-433F-8AC2-9F70107D245A}"/>
    <cellStyle name="Input 2 2 3 2 9 2" xfId="14809" xr:uid="{17786993-97CB-4493-B52F-E0CCB7490EB8}"/>
    <cellStyle name="Input 2 2 3 3" xfId="293" xr:uid="{CF33CFC7-DB4B-493C-A942-98FF3E2EC343}"/>
    <cellStyle name="Input 2 2 3 3 10" xfId="7110" xr:uid="{D718E8B6-6A90-4023-A182-6F573FA2366E}"/>
    <cellStyle name="Input 2 2 3 3 10 2" xfId="15990" xr:uid="{12DBEE4C-CA31-4F03-BF01-F629996D9563}"/>
    <cellStyle name="Input 2 2 3 3 11" xfId="8247" xr:uid="{EC1AA152-9D30-424D-9D4A-041ACBE7D822}"/>
    <cellStyle name="Input 2 2 3 3 11 2" xfId="17100" xr:uid="{9AFBDE6D-3F0F-4757-899F-2E587F1DEF43}"/>
    <cellStyle name="Input 2 2 3 3 12" xfId="9430" xr:uid="{9BE96EAC-0B51-4BD5-8CE6-AD18975DDE60}"/>
    <cellStyle name="Input 2 2 3 3 2" xfId="493" xr:uid="{D398A1D8-50FC-4CAF-80F8-28D65824CF85}"/>
    <cellStyle name="Input 2 2 3 3 2 10" xfId="9903" xr:uid="{D6147441-EFAB-417A-9396-330B8C04CE50}"/>
    <cellStyle name="Input 2 2 3 3 2 2" xfId="1044" xr:uid="{CCEEA1A3-0480-425B-B80E-3A74B6DFE197}"/>
    <cellStyle name="Input 2 2 3 3 2 2 2" xfId="2198" xr:uid="{4C49D77C-95B6-4253-A247-867045604C9F}"/>
    <cellStyle name="Input 2 2 3 3 2 2 2 2" xfId="11153" xr:uid="{EC0BA550-46DA-438A-A148-6D455F6D88AD}"/>
    <cellStyle name="Input 2 2 3 3 2 2 3" xfId="3326" xr:uid="{A70F7DE3-A84F-44B3-A194-AB59BB7C1E8A}"/>
    <cellStyle name="Input 2 2 3 3 2 2 3 2" xfId="12281" xr:uid="{2C9ADEDE-1E96-4CA1-A373-AAC78DC6023E}"/>
    <cellStyle name="Input 2 2 3 3 2 2 4" xfId="4443" xr:uid="{58EA4469-BBA8-4955-AD37-54CEBACC68ED}"/>
    <cellStyle name="Input 2 2 3 3 2 2 4 2" xfId="13398" xr:uid="{8C816217-0939-4AF2-B9F2-C3895ECA71D5}"/>
    <cellStyle name="Input 2 2 3 3 2 2 5" xfId="5543" xr:uid="{61B28152-D880-4BC1-AB57-E5FB7850755C}"/>
    <cellStyle name="Input 2 2 3 3 2 2 5 2" xfId="14498" xr:uid="{9D048C32-3FEB-4B19-9D83-A856FFE3253E}"/>
    <cellStyle name="Input 2 2 3 3 2 2 6" xfId="6660" xr:uid="{38268847-39AD-4BA7-BAC1-466BCC318D5A}"/>
    <cellStyle name="Input 2 2 3 3 2 2 6 2" xfId="15615" xr:uid="{EEAC1C13-6961-4F3D-9EA4-273F2D0D6875}"/>
    <cellStyle name="Input 2 2 3 3 2 2 7" xfId="7861" xr:uid="{C134625C-415E-4361-AD8A-89133C4F929D}"/>
    <cellStyle name="Input 2 2 3 3 2 2 7 2" xfId="16741" xr:uid="{1B9CE399-5C1D-4204-98C6-EA0738C64544}"/>
    <cellStyle name="Input 2 2 3 3 2 2 8" xfId="8998" xr:uid="{E0996CE6-E61C-4CAA-B3E3-E00B31803736}"/>
    <cellStyle name="Input 2 2 3 3 2 2 8 2" xfId="17851" xr:uid="{D3CD835E-7AE1-41EB-B312-414E61EFDC53}"/>
    <cellStyle name="Input 2 2 3 3 2 2 9" xfId="6923" xr:uid="{088D5B74-9AEE-4976-B435-0230F423A296}"/>
    <cellStyle name="Input 2 2 3 3 2 3" xfId="1651" xr:uid="{BDEB52BE-184E-4EC9-873B-84A59B2DBF20}"/>
    <cellStyle name="Input 2 2 3 3 2 3 2" xfId="10606" xr:uid="{7D236E5F-0C00-42F8-84EA-2A36C4C168AB}"/>
    <cellStyle name="Input 2 2 3 3 2 4" xfId="2775" xr:uid="{30BE97A3-2A3F-4B3B-A547-2DB1B7A59A5F}"/>
    <cellStyle name="Input 2 2 3 3 2 4 2" xfId="11730" xr:uid="{4BA7B435-3BE4-482B-AEE5-DA9CC0233EB7}"/>
    <cellStyle name="Input 2 2 3 3 2 5" xfId="3892" xr:uid="{289B5EC3-5275-4AB3-A546-24FE0133BD5B}"/>
    <cellStyle name="Input 2 2 3 3 2 5 2" xfId="12847" xr:uid="{C67A1816-2431-4A98-8C60-97F270DFFE3F}"/>
    <cellStyle name="Input 2 2 3 3 2 6" xfId="4992" xr:uid="{6FB2361C-FEF5-4467-BEB8-1D3045C92DC2}"/>
    <cellStyle name="Input 2 2 3 3 2 6 2" xfId="13947" xr:uid="{EEE9A182-E328-4D03-BFF7-C0437354D42C}"/>
    <cellStyle name="Input 2 2 3 3 2 7" xfId="6109" xr:uid="{2C3350ED-C69D-4750-BADD-E479D7327015}"/>
    <cellStyle name="Input 2 2 3 3 2 7 2" xfId="15064" xr:uid="{83A46807-F06B-44E2-95E2-2388C4EA3DDA}"/>
    <cellStyle name="Input 2 2 3 3 2 8" xfId="7310" xr:uid="{E855D69D-A5D2-4B0E-919F-B2F4D5D31EB9}"/>
    <cellStyle name="Input 2 2 3 3 2 8 2" xfId="16190" xr:uid="{B8D14387-6D9B-4D06-97F9-0C5E9CC4877B}"/>
    <cellStyle name="Input 2 2 3 3 2 9" xfId="8447" xr:uid="{9591C349-08BB-4878-B065-7D1F29BE919F}"/>
    <cellStyle name="Input 2 2 3 3 2 9 2" xfId="17300" xr:uid="{E1A6CFB7-FD11-42B2-9BA2-6B70AC333D0B}"/>
    <cellStyle name="Input 2 2 3 3 3" xfId="656" xr:uid="{B33F8536-1076-45CD-83B6-64143D8BC925}"/>
    <cellStyle name="Input 2 2 3 3 3 10" xfId="8092" xr:uid="{F4B44F39-C216-4147-8AD3-77A6C96A0353}"/>
    <cellStyle name="Input 2 2 3 3 3 2" xfId="1207" xr:uid="{79EA18FB-FFDD-4A85-9133-ECB4233817E3}"/>
    <cellStyle name="Input 2 2 3 3 3 2 2" xfId="2366" xr:uid="{47C70D09-C147-4E92-8009-CB91431F493C}"/>
    <cellStyle name="Input 2 2 3 3 3 2 2 2" xfId="11321" xr:uid="{A9E87BEC-768E-4A0B-9CEE-A690E4968AEE}"/>
    <cellStyle name="Input 2 2 3 3 3 2 3" xfId="3489" xr:uid="{B3421AC7-F26C-48A9-B9E6-670AA16BB74F}"/>
    <cellStyle name="Input 2 2 3 3 3 2 3 2" xfId="12444" xr:uid="{0875C112-2C3C-4C09-A509-5FEA190BAEB0}"/>
    <cellStyle name="Input 2 2 3 3 3 2 4" xfId="4606" xr:uid="{FE1FB31E-FD5B-46F2-BC00-C9178478EFB2}"/>
    <cellStyle name="Input 2 2 3 3 3 2 4 2" xfId="13561" xr:uid="{B7664978-662F-4439-97B9-B83FEE3514E1}"/>
    <cellStyle name="Input 2 2 3 3 3 2 5" xfId="5706" xr:uid="{F42C35AE-F9E3-4662-9B84-68ADE77A3E40}"/>
    <cellStyle name="Input 2 2 3 3 3 2 5 2" xfId="14661" xr:uid="{0FFE60C8-A7AE-4CBE-A9BA-D27D1DF5F9BB}"/>
    <cellStyle name="Input 2 2 3 3 3 2 6" xfId="6823" xr:uid="{91618BB9-0A15-468B-8CD5-AB5F23EFEE68}"/>
    <cellStyle name="Input 2 2 3 3 3 2 6 2" xfId="15778" xr:uid="{AA8344C3-D1A7-4CB1-A48E-557DC3768388}"/>
    <cellStyle name="Input 2 2 3 3 3 2 7" xfId="8024" xr:uid="{11CE78D0-55DB-4F54-A2DE-A107CE33B98D}"/>
    <cellStyle name="Input 2 2 3 3 3 2 7 2" xfId="16904" xr:uid="{0ADC828C-03AE-4BA1-8641-461DEA05E5BD}"/>
    <cellStyle name="Input 2 2 3 3 3 2 8" xfId="9161" xr:uid="{03FD305F-1EAB-4E95-AC55-1436424348BC}"/>
    <cellStyle name="Input 2 2 3 3 3 2 8 2" xfId="18014" xr:uid="{5B33FE11-7D81-4D93-92B9-903E5F1018D6}"/>
    <cellStyle name="Input 2 2 3 3 3 2 9" xfId="10204" xr:uid="{08A8AE8A-2C50-4C6C-ADF0-D8AD8C3700BC}"/>
    <cellStyle name="Input 2 2 3 3 3 3" xfId="1814" xr:uid="{7A8EB813-0B98-4491-AEAD-C3A3A83511D1}"/>
    <cellStyle name="Input 2 2 3 3 3 3 2" xfId="10769" xr:uid="{05AB8816-FA30-4671-96CB-F47C615B5A33}"/>
    <cellStyle name="Input 2 2 3 3 3 4" xfId="2938" xr:uid="{5176AB4D-7179-4E6C-AB5A-69286F4BA96E}"/>
    <cellStyle name="Input 2 2 3 3 3 4 2" xfId="11893" xr:uid="{A19F578B-6A90-4293-9AC7-6575C9BA6110}"/>
    <cellStyle name="Input 2 2 3 3 3 5" xfId="4055" xr:uid="{D1F1148A-FCAE-4E91-A175-E93D313175DF}"/>
    <cellStyle name="Input 2 2 3 3 3 5 2" xfId="13010" xr:uid="{A8F63991-04F2-44CE-9CEB-2F7702E7803A}"/>
    <cellStyle name="Input 2 2 3 3 3 6" xfId="5155" xr:uid="{3B83F3E2-4796-40FF-B410-868FAC2C5D17}"/>
    <cellStyle name="Input 2 2 3 3 3 6 2" xfId="14110" xr:uid="{3D56CFB9-4EB0-4DAA-913C-59AA578F5473}"/>
    <cellStyle name="Input 2 2 3 3 3 7" xfId="6272" xr:uid="{1A26930E-844C-4D0D-B3F5-074ABD2CE301}"/>
    <cellStyle name="Input 2 2 3 3 3 7 2" xfId="15227" xr:uid="{E9B751EF-C8BF-465C-AC90-8F6802333211}"/>
    <cellStyle name="Input 2 2 3 3 3 8" xfId="7473" xr:uid="{3AAADD56-7967-4281-931E-B441230E37FA}"/>
    <cellStyle name="Input 2 2 3 3 3 8 2" xfId="16353" xr:uid="{01384020-3E75-47F0-A6AB-B97B521E5EA9}"/>
    <cellStyle name="Input 2 2 3 3 3 9" xfId="8610" xr:uid="{4FBEF265-83C6-4758-B606-B21511ACE62E}"/>
    <cellStyle name="Input 2 2 3 3 3 9 2" xfId="17463" xr:uid="{39359B13-3741-44BC-920F-87E55D61A313}"/>
    <cellStyle name="Input 2 2 3 3 4" xfId="848" xr:uid="{73C4F312-8D2F-4DF5-9708-575C1F5FA804}"/>
    <cellStyle name="Input 2 2 3 3 4 2" xfId="2002" xr:uid="{AB09D03A-127B-4D0B-9684-6F19C6DB42A4}"/>
    <cellStyle name="Input 2 2 3 3 4 2 2" xfId="10957" xr:uid="{2F7B9861-E093-4DED-A004-8B0D182E9746}"/>
    <cellStyle name="Input 2 2 3 3 4 3" xfId="3130" xr:uid="{4A35DB62-6F61-43DC-A3BE-B536F6237184}"/>
    <cellStyle name="Input 2 2 3 3 4 3 2" xfId="12085" xr:uid="{2B4AF1CB-8975-4264-9776-F04657AF000A}"/>
    <cellStyle name="Input 2 2 3 3 4 4" xfId="4247" xr:uid="{C8E34384-769A-4151-80E3-D8B194003CB8}"/>
    <cellStyle name="Input 2 2 3 3 4 4 2" xfId="13202" xr:uid="{CA59B98C-51CD-4288-A699-3AC77DBA73EE}"/>
    <cellStyle name="Input 2 2 3 3 4 5" xfId="5347" xr:uid="{596CC1A0-43CB-47F2-8159-04A2D80A336F}"/>
    <cellStyle name="Input 2 2 3 3 4 5 2" xfId="14302" xr:uid="{63B71805-0197-4839-92D3-3D20D2D95B89}"/>
    <cellStyle name="Input 2 2 3 3 4 6" xfId="6464" xr:uid="{94D5FAF1-E726-428F-93A5-BE1C6F706222}"/>
    <cellStyle name="Input 2 2 3 3 4 6 2" xfId="15419" xr:uid="{2A7DD792-B9DD-4991-91D3-C70100B25C85}"/>
    <cellStyle name="Input 2 2 3 3 4 7" xfId="7665" xr:uid="{FDC3C59A-BF45-4920-848C-CEAE1CCA9F98}"/>
    <cellStyle name="Input 2 2 3 3 4 7 2" xfId="16545" xr:uid="{A9781BF4-D9C8-4C8E-923C-5C1FE686E470}"/>
    <cellStyle name="Input 2 2 3 3 4 8" xfId="8802" xr:uid="{B260E3A5-CEC0-4A6C-8E8C-56C157D8C5CA}"/>
    <cellStyle name="Input 2 2 3 3 4 8 2" xfId="17655" xr:uid="{1F0BC779-E3CF-4B34-B8F6-02690A92A89C}"/>
    <cellStyle name="Input 2 2 3 3 4 9" xfId="10156" xr:uid="{B5D4E5D0-0E2D-4B9F-8CD0-75CB06894DB8}"/>
    <cellStyle name="Input 2 2 3 3 5" xfId="1455" xr:uid="{D091B004-448A-4B7A-85B0-FCB691A41C45}"/>
    <cellStyle name="Input 2 2 3 3 5 2" xfId="10410" xr:uid="{25EDAC1C-76AA-4A66-A39D-2CE06F8C360E}"/>
    <cellStyle name="Input 2 2 3 3 6" xfId="2575" xr:uid="{484E9F98-77ED-4A96-A8FD-6878161B1DCB}"/>
    <cellStyle name="Input 2 2 3 3 6 2" xfId="11530" xr:uid="{AC558A7B-0687-414C-9CA6-CB8708FF0CE9}"/>
    <cellStyle name="Input 2 2 3 3 7" xfId="3692" xr:uid="{37A38E69-2473-4947-BEA2-82327354D0E9}"/>
    <cellStyle name="Input 2 2 3 3 7 2" xfId="12647" xr:uid="{73D3374C-6AF4-4325-86FE-14502980127A}"/>
    <cellStyle name="Input 2 2 3 3 8" xfId="4792" xr:uid="{DAEBF111-B37C-4736-AE5E-77AD1F667F6C}"/>
    <cellStyle name="Input 2 2 3 3 8 2" xfId="13747" xr:uid="{DF1E4B26-C68C-49EA-BA14-4775FF540071}"/>
    <cellStyle name="Input 2 2 3 3 9" xfId="5909" xr:uid="{F71B4139-2A5A-4D84-883C-F31BBE172326}"/>
    <cellStyle name="Input 2 2 3 3 9 2" xfId="14864" xr:uid="{BFEBBE84-9DB1-4F93-ABC4-238CA9BC6693}"/>
    <cellStyle name="Input 2 2 3 4" xfId="365" xr:uid="{42664A0D-8CC6-48FF-A854-F56CB7C24FC8}"/>
    <cellStyle name="Input 2 2 3 4 10" xfId="10065" xr:uid="{8DE61DF5-84F9-41C1-8002-DA10D9FC8BF5}"/>
    <cellStyle name="Input 2 2 3 4 2" xfId="916" xr:uid="{2C12A66C-2225-40B5-ADCB-261843CF7A0F}"/>
    <cellStyle name="Input 2 2 3 4 2 2" xfId="2070" xr:uid="{B8ACF4B8-B951-4CE2-AEE5-13AF51B977CA}"/>
    <cellStyle name="Input 2 2 3 4 2 2 2" xfId="11025" xr:uid="{CB64F263-DFED-4F0E-8D01-302457A21E30}"/>
    <cellStyle name="Input 2 2 3 4 2 3" xfId="3198" xr:uid="{81F9113C-1C38-48C2-92A7-0C08A8F8B70F}"/>
    <cellStyle name="Input 2 2 3 4 2 3 2" xfId="12153" xr:uid="{56F553F4-4529-4629-9FF3-EED4872E7341}"/>
    <cellStyle name="Input 2 2 3 4 2 4" xfId="4315" xr:uid="{D0E14C5C-247C-4DAD-B9A8-B23DF56EE952}"/>
    <cellStyle name="Input 2 2 3 4 2 4 2" xfId="13270" xr:uid="{A1A05181-3235-4571-B79E-5B9AAE49D636}"/>
    <cellStyle name="Input 2 2 3 4 2 5" xfId="5415" xr:uid="{686C2A42-E41B-429E-9805-7036DDCFE37F}"/>
    <cellStyle name="Input 2 2 3 4 2 5 2" xfId="14370" xr:uid="{8FA9AE67-1D88-4410-B291-A0669A7A897A}"/>
    <cellStyle name="Input 2 2 3 4 2 6" xfId="6532" xr:uid="{F48BD403-9DA7-472C-BDF9-B4A3E896C0EB}"/>
    <cellStyle name="Input 2 2 3 4 2 6 2" xfId="15487" xr:uid="{195432C3-3D9F-4E82-8A86-7C49FE7B1DA3}"/>
    <cellStyle name="Input 2 2 3 4 2 7" xfId="7733" xr:uid="{469A3DC7-20F1-43FB-A1EA-A3F40D83FBF2}"/>
    <cellStyle name="Input 2 2 3 4 2 7 2" xfId="16613" xr:uid="{4FA76F93-794D-471F-9DC0-B7DE03527470}"/>
    <cellStyle name="Input 2 2 3 4 2 8" xfId="8870" xr:uid="{92CC08B4-9BCE-401A-BEA2-AE85B0EB06F6}"/>
    <cellStyle name="Input 2 2 3 4 2 8 2" xfId="17723" xr:uid="{1654B220-53A0-428E-A616-A8FA6491DAF9}"/>
    <cellStyle name="Input 2 2 3 4 2 9" xfId="10191" xr:uid="{351F5034-66CF-4FD9-9D40-B5EA8185D6C6}"/>
    <cellStyle name="Input 2 2 3 4 3" xfId="1527" xr:uid="{DD101300-ED1E-4F12-BFB1-89D22309AA04}"/>
    <cellStyle name="Input 2 2 3 4 3 2" xfId="10482" xr:uid="{F4F14C70-4E4E-46A8-A5D3-926567F6C47E}"/>
    <cellStyle name="Input 2 2 3 4 4" xfId="2647" xr:uid="{C49A7719-831E-4987-AB38-EC34B5EFBE82}"/>
    <cellStyle name="Input 2 2 3 4 4 2" xfId="11602" xr:uid="{67BF8E1F-DEB5-4AF8-BD2C-1DD97F01CEB1}"/>
    <cellStyle name="Input 2 2 3 4 5" xfId="3764" xr:uid="{945E8094-DF4A-4BAE-87B5-2BF03684367C}"/>
    <cellStyle name="Input 2 2 3 4 5 2" xfId="12719" xr:uid="{14E01964-C682-428A-BE17-74F1FBAF0948}"/>
    <cellStyle name="Input 2 2 3 4 6" xfId="4864" xr:uid="{119C4119-F2C0-47DF-BEFA-7CB813FE575D}"/>
    <cellStyle name="Input 2 2 3 4 6 2" xfId="13819" xr:uid="{AF016728-D263-478C-BC55-0B69172540B7}"/>
    <cellStyle name="Input 2 2 3 4 7" xfId="5981" xr:uid="{69859EB4-9D27-4B36-B1DE-9AC1F9ABFAA5}"/>
    <cellStyle name="Input 2 2 3 4 7 2" xfId="14936" xr:uid="{D29450F3-CA34-4466-9FEB-901AAA6FA159}"/>
    <cellStyle name="Input 2 2 3 4 8" xfId="7182" xr:uid="{CD8CF374-0D3B-42AB-83F3-3BEE92470EF3}"/>
    <cellStyle name="Input 2 2 3 4 8 2" xfId="16062" xr:uid="{7B1D7767-D030-41EF-AE32-6D16CD64CA36}"/>
    <cellStyle name="Input 2 2 3 4 9" xfId="8319" xr:uid="{48C61B88-8B7A-4B74-AC9B-D6B129D27FE4}"/>
    <cellStyle name="Input 2 2 3 4 9 2" xfId="17172" xr:uid="{F9C53B23-CBFA-4296-8818-FC26A874CA5B}"/>
    <cellStyle name="Input 2 2 3 5" xfId="534" xr:uid="{0BC8D463-7A86-407D-B68C-F950BE76F537}"/>
    <cellStyle name="Input 2 2 3 5 10" xfId="9445" xr:uid="{644DE139-2F98-47D2-A093-3B3CC616693C}"/>
    <cellStyle name="Input 2 2 3 5 2" xfId="1085" xr:uid="{EAA56BE3-3A5C-48F4-AC95-987AB318C765}"/>
    <cellStyle name="Input 2 2 3 5 2 2" xfId="2239" xr:uid="{87A416A0-2649-4347-8EF0-B6B83261122D}"/>
    <cellStyle name="Input 2 2 3 5 2 2 2" xfId="11194" xr:uid="{29571BDE-7C56-4BDF-BACF-494253D732FA}"/>
    <cellStyle name="Input 2 2 3 5 2 3" xfId="3367" xr:uid="{1D6045B1-D85D-482B-ADE0-08162DC199CB}"/>
    <cellStyle name="Input 2 2 3 5 2 3 2" xfId="12322" xr:uid="{F5612750-4ACF-4A7D-9738-D9B9BAF28F43}"/>
    <cellStyle name="Input 2 2 3 5 2 4" xfId="4484" xr:uid="{364CF45C-A760-470E-8E01-6D232BED4F2C}"/>
    <cellStyle name="Input 2 2 3 5 2 4 2" xfId="13439" xr:uid="{076108DC-90B9-4878-AB2F-782429D9B45B}"/>
    <cellStyle name="Input 2 2 3 5 2 5" xfId="5584" xr:uid="{5F5868D6-B3F0-4241-A2D4-1448BF7468BA}"/>
    <cellStyle name="Input 2 2 3 5 2 5 2" xfId="14539" xr:uid="{50062030-2AAB-4F90-8825-D7675A42C239}"/>
    <cellStyle name="Input 2 2 3 5 2 6" xfId="6701" xr:uid="{447B648E-7249-4DD6-8BBE-3DECCDAC5E32}"/>
    <cellStyle name="Input 2 2 3 5 2 6 2" xfId="15656" xr:uid="{C6E1B52C-1268-4863-817D-6B7D54014427}"/>
    <cellStyle name="Input 2 2 3 5 2 7" xfId="7902" xr:uid="{8F1D58F3-A99D-4626-AC9A-D48494B3BB74}"/>
    <cellStyle name="Input 2 2 3 5 2 7 2" xfId="16782" xr:uid="{B3C049D9-B24D-4B89-B596-D1A2DE2A3BA6}"/>
    <cellStyle name="Input 2 2 3 5 2 8" xfId="9039" xr:uid="{E2D37E33-050C-4823-A3B2-E671D5C454E3}"/>
    <cellStyle name="Input 2 2 3 5 2 8 2" xfId="17892" xr:uid="{D6A1D119-622F-49C3-A290-6E0AF23AD746}"/>
    <cellStyle name="Input 2 2 3 5 2 9" xfId="9983" xr:uid="{0EC3403E-9D5A-413A-88CB-5ED4B4A41893}"/>
    <cellStyle name="Input 2 2 3 5 3" xfId="1692" xr:uid="{6F56A8D7-89CB-419C-BF5F-854206D603B1}"/>
    <cellStyle name="Input 2 2 3 5 3 2" xfId="10647" xr:uid="{A0829C86-76E6-4420-8A21-D95F3ABE2441}"/>
    <cellStyle name="Input 2 2 3 5 4" xfId="2816" xr:uid="{28874609-7D85-497D-B3AC-DF87236736FE}"/>
    <cellStyle name="Input 2 2 3 5 4 2" xfId="11771" xr:uid="{4F7A6F0F-A861-4926-8A18-0D8D73796864}"/>
    <cellStyle name="Input 2 2 3 5 5" xfId="3933" xr:uid="{5C022B70-8AEE-4CD9-AA60-F1A3FCE506A4}"/>
    <cellStyle name="Input 2 2 3 5 5 2" xfId="12888" xr:uid="{6C0856AF-2BAC-48D3-9F33-5829D1696961}"/>
    <cellStyle name="Input 2 2 3 5 6" xfId="5033" xr:uid="{ECD0526A-CEC5-4BCB-B347-DC4E46191A98}"/>
    <cellStyle name="Input 2 2 3 5 6 2" xfId="13988" xr:uid="{E3DA7F69-F690-4A9C-AAB8-B699C5E0DCFE}"/>
    <cellStyle name="Input 2 2 3 5 7" xfId="6150" xr:uid="{6C1ADFAC-46E1-4222-A0AE-135A92747852}"/>
    <cellStyle name="Input 2 2 3 5 7 2" xfId="15105" xr:uid="{703D14F9-918C-4E74-89F2-0F700798AC23}"/>
    <cellStyle name="Input 2 2 3 5 8" xfId="7351" xr:uid="{2D418765-9949-49AE-8DD1-C7A23A49C3EF}"/>
    <cellStyle name="Input 2 2 3 5 8 2" xfId="16231" xr:uid="{DCBA51FB-E041-4A16-8159-96D30AD15242}"/>
    <cellStyle name="Input 2 2 3 5 9" xfId="8488" xr:uid="{DD9E2892-D86D-4EEB-ACDE-8AEDA23A486B}"/>
    <cellStyle name="Input 2 2 3 5 9 2" xfId="17341" xr:uid="{2429DA77-9770-4B20-AB66-3E5D6FBE9A04}"/>
    <cellStyle name="Input 2 2 3 6" xfId="709" xr:uid="{203AB894-CC7C-4AB6-A3C6-3F8EE81522F2}"/>
    <cellStyle name="Input 2 2 3 6 2" xfId="1863" xr:uid="{90FDA1E3-E0D2-4323-ACE4-57D653768B3D}"/>
    <cellStyle name="Input 2 2 3 6 2 2" xfId="10818" xr:uid="{8A22C429-1B97-43A4-91FD-843CC06A1634}"/>
    <cellStyle name="Input 2 2 3 6 3" xfId="2991" xr:uid="{6B02032D-DCEF-4145-BD17-B9429CB8D4F1}"/>
    <cellStyle name="Input 2 2 3 6 3 2" xfId="11946" xr:uid="{ED88821F-9786-44D0-BA0B-09C5DA2CA02E}"/>
    <cellStyle name="Input 2 2 3 6 4" xfId="4108" xr:uid="{8D1F236D-C3EF-4621-9879-F629E2522556}"/>
    <cellStyle name="Input 2 2 3 6 4 2" xfId="13063" xr:uid="{49DBE7E7-7BE9-4BFF-B87E-08FDBE2DDBC7}"/>
    <cellStyle name="Input 2 2 3 6 5" xfId="5208" xr:uid="{5C1A2820-758B-4A0C-BEF7-68F05F57C477}"/>
    <cellStyle name="Input 2 2 3 6 5 2" xfId="14163" xr:uid="{3FBA5C70-4048-4C56-8873-325A4A86167C}"/>
    <cellStyle name="Input 2 2 3 6 6" xfId="6325" xr:uid="{8042A561-DD4D-43FE-A818-94312E18A72A}"/>
    <cellStyle name="Input 2 2 3 6 6 2" xfId="15280" xr:uid="{C7642A09-C843-41F6-A4AF-8F532C46CC1B}"/>
    <cellStyle name="Input 2 2 3 6 7" xfId="7526" xr:uid="{1D6AC55F-11DF-43DC-85A2-593C17F81C05}"/>
    <cellStyle name="Input 2 2 3 6 7 2" xfId="16406" xr:uid="{9A55BA1F-280B-4ABC-95AE-06E88CF45EBA}"/>
    <cellStyle name="Input 2 2 3 6 8" xfId="8663" xr:uid="{F8A7FED5-266D-46A0-8925-48A3086D8BD7}"/>
    <cellStyle name="Input 2 2 3 6 8 2" xfId="17516" xr:uid="{B7783EE7-63AC-4419-863E-F1386E127F13}"/>
    <cellStyle name="Input 2 2 3 6 9" xfId="9662" xr:uid="{0D308CFD-7969-4493-9429-81967938689F}"/>
    <cellStyle name="Input 2 2 3 7" xfId="1309" xr:uid="{799721B7-80FF-463B-8A68-D2DA056A5A7D}"/>
    <cellStyle name="Input 2 2 3 7 2" xfId="10264" xr:uid="{8603E49A-32A0-4FEA-AC96-62F089ED09B1}"/>
    <cellStyle name="Input 2 2 3 8" xfId="2425" xr:uid="{1BB68215-B15C-43B3-BDFF-750C1ABD6E30}"/>
    <cellStyle name="Input 2 2 3 8 2" xfId="11380" xr:uid="{0FD4ABB4-A866-484E-AF77-D335993256C5}"/>
    <cellStyle name="Input 2 2 3 9" xfId="3543" xr:uid="{DFC0BC15-8A18-41E2-9590-47C7052A31CF}"/>
    <cellStyle name="Input 2 2 3 9 2" xfId="12498" xr:uid="{C39F202A-FEA5-40D3-846A-E6DCC4FF24DB}"/>
    <cellStyle name="Input 2 2 4" xfId="144" xr:uid="{930E038C-3C70-4E0E-B904-BEFA671DA020}"/>
    <cellStyle name="Input 2 2 4 10" xfId="4660" xr:uid="{00C3A5E7-45F9-4700-8064-4BBA53F65D6C}"/>
    <cellStyle name="Input 2 2 4 10 2" xfId="13615" xr:uid="{23CDE83C-1F31-48FF-A0DC-01E4DE74030E}"/>
    <cellStyle name="Input 2 2 4 11" xfId="5777" xr:uid="{5AB9328D-10B1-4AA6-A34B-9DED7F981368}"/>
    <cellStyle name="Input 2 2 4 11 2" xfId="14732" xr:uid="{59C78247-48E2-4A9F-A52D-2A77EEABBCDC}"/>
    <cellStyle name="Input 2 2 4 12" xfId="6966" xr:uid="{36E1B77A-E041-4930-8DC5-B8E2EA19B489}"/>
    <cellStyle name="Input 2 2 4 12 2" xfId="15855" xr:uid="{27300BF5-6B59-49FB-B57E-3ED220572DCC}"/>
    <cellStyle name="Input 2 2 4 13" xfId="8100" xr:uid="{8AB4650B-9CF9-4ED9-8153-41DA4471F831}"/>
    <cellStyle name="Input 2 2 4 13 2" xfId="16968" xr:uid="{13950799-4638-4668-9210-E51BE70E16DB}"/>
    <cellStyle name="Input 2 2 4 14" xfId="10188" xr:uid="{0E275286-4122-4624-BBB7-C72EBDF9E097}"/>
    <cellStyle name="Input 2 2 4 2" xfId="249" xr:uid="{1A753850-A01D-4754-BEB9-FFCCF8F70DD9}"/>
    <cellStyle name="Input 2 2 4 2 10" xfId="7066" xr:uid="{004FA80E-EE6D-4669-A49B-688B5FDCF5D1}"/>
    <cellStyle name="Input 2 2 4 2 10 2" xfId="15946" xr:uid="{0D9FCB83-BCBF-4F8F-8118-0D2011BFE0D1}"/>
    <cellStyle name="Input 2 2 4 2 11" xfId="8203" xr:uid="{D67C629A-4056-422C-AD0E-E6B784430A93}"/>
    <cellStyle name="Input 2 2 4 2 11 2" xfId="17056" xr:uid="{D11CFCEE-D780-40F4-BB24-79FF4690CE1C}"/>
    <cellStyle name="Input 2 2 4 2 12" xfId="10112" xr:uid="{C4340143-8C05-47A0-9A07-03FFB02852FC}"/>
    <cellStyle name="Input 2 2 4 2 2" xfId="454" xr:uid="{9AC0A321-1881-4364-B19F-5D7D919132D8}"/>
    <cellStyle name="Input 2 2 4 2 2 10" xfId="9850" xr:uid="{78DA9F57-C5B9-4E93-B694-BBE577B25F9D}"/>
    <cellStyle name="Input 2 2 4 2 2 2" xfId="1005" xr:uid="{3CD13473-1F91-4B4F-A319-26D979ACB85B}"/>
    <cellStyle name="Input 2 2 4 2 2 2 2" xfId="2159" xr:uid="{5D50ED05-07B0-4D09-9B0A-BE2C85A7434E}"/>
    <cellStyle name="Input 2 2 4 2 2 2 2 2" xfId="11114" xr:uid="{5504FC4D-3F1C-47A8-BC95-7338FFACF0B4}"/>
    <cellStyle name="Input 2 2 4 2 2 2 3" xfId="3287" xr:uid="{D1B7E14C-4EF4-4422-B2B1-147B9DC8EF6D}"/>
    <cellStyle name="Input 2 2 4 2 2 2 3 2" xfId="12242" xr:uid="{87D24B42-0F8F-4F03-A661-7F88D60EFE40}"/>
    <cellStyle name="Input 2 2 4 2 2 2 4" xfId="4404" xr:uid="{593EC8C5-BCA3-433A-9CF0-77CB634F19FB}"/>
    <cellStyle name="Input 2 2 4 2 2 2 4 2" xfId="13359" xr:uid="{E7207521-38D5-4E2F-B986-A1D39294BB89}"/>
    <cellStyle name="Input 2 2 4 2 2 2 5" xfId="5504" xr:uid="{A8E52196-D16B-40B0-9139-67036D85C200}"/>
    <cellStyle name="Input 2 2 4 2 2 2 5 2" xfId="14459" xr:uid="{D4070EA0-56EF-40DB-B501-53839B5DB408}"/>
    <cellStyle name="Input 2 2 4 2 2 2 6" xfId="6621" xr:uid="{94FD9268-C02F-43FA-8F8C-C31C7C69BE22}"/>
    <cellStyle name="Input 2 2 4 2 2 2 6 2" xfId="15576" xr:uid="{47D13976-26CC-420B-8102-3E1C83FEFB08}"/>
    <cellStyle name="Input 2 2 4 2 2 2 7" xfId="7822" xr:uid="{CE26B1DC-F7D9-457E-A308-E0A47BC03B2A}"/>
    <cellStyle name="Input 2 2 4 2 2 2 7 2" xfId="16702" xr:uid="{1AD511D2-5E86-454D-A711-7F9E60DC12CE}"/>
    <cellStyle name="Input 2 2 4 2 2 2 8" xfId="8959" xr:uid="{D558B2D2-B991-4B84-BC4E-D4CE4A4148B6}"/>
    <cellStyle name="Input 2 2 4 2 2 2 8 2" xfId="17812" xr:uid="{4961D6DF-37F9-4245-B161-1E04E9A2D4F8}"/>
    <cellStyle name="Input 2 2 4 2 2 2 9" xfId="9350" xr:uid="{479F1A9D-ED9E-4868-8B28-D3E269221EDE}"/>
    <cellStyle name="Input 2 2 4 2 2 3" xfId="1612" xr:uid="{67A398B3-7901-447C-AC37-52756D995825}"/>
    <cellStyle name="Input 2 2 4 2 2 3 2" xfId="10567" xr:uid="{AF2D4524-016A-4135-B624-5A5416C5771D}"/>
    <cellStyle name="Input 2 2 4 2 2 4" xfId="2736" xr:uid="{0627F228-DB96-4831-A043-9D0507CCE53D}"/>
    <cellStyle name="Input 2 2 4 2 2 4 2" xfId="11691" xr:uid="{E6E9A2AF-0C30-438F-B906-AF13D2FCB140}"/>
    <cellStyle name="Input 2 2 4 2 2 5" xfId="3853" xr:uid="{9F7B155F-AD25-44A7-94F3-76BA3E84D437}"/>
    <cellStyle name="Input 2 2 4 2 2 5 2" xfId="12808" xr:uid="{B097C932-5FA2-41E3-83F1-D558576A158E}"/>
    <cellStyle name="Input 2 2 4 2 2 6" xfId="4953" xr:uid="{95F34387-28C7-4502-83F7-BC77E3846DAF}"/>
    <cellStyle name="Input 2 2 4 2 2 6 2" xfId="13908" xr:uid="{0A71467C-2CFA-442C-BEED-9201C1FD8B34}"/>
    <cellStyle name="Input 2 2 4 2 2 7" xfId="6070" xr:uid="{0E6292F6-0CD5-494C-82A8-9B8481EA36D4}"/>
    <cellStyle name="Input 2 2 4 2 2 7 2" xfId="15025" xr:uid="{E54E8A80-522B-4291-B1AD-DDDF9CBF01D9}"/>
    <cellStyle name="Input 2 2 4 2 2 8" xfId="7271" xr:uid="{C546C72B-8BBD-4A2D-B653-B8F68BE8CB24}"/>
    <cellStyle name="Input 2 2 4 2 2 8 2" xfId="16151" xr:uid="{445443A9-960E-41F0-8DD1-42D69E7027FB}"/>
    <cellStyle name="Input 2 2 4 2 2 9" xfId="8408" xr:uid="{1D0400EC-3803-4C67-A8BB-877D2B048D4E}"/>
    <cellStyle name="Input 2 2 4 2 2 9 2" xfId="17261" xr:uid="{87317229-ED06-46AD-A98C-87207D3CE6F7}"/>
    <cellStyle name="Input 2 2 4 2 3" xfId="617" xr:uid="{405B2FC3-205D-4B11-9ECD-0DFD3CBCD72F}"/>
    <cellStyle name="Input 2 2 4 2 3 10" xfId="9454" xr:uid="{D7D0ED2E-3AB6-4ACC-9124-DA1DEB63234D}"/>
    <cellStyle name="Input 2 2 4 2 3 2" xfId="1168" xr:uid="{B17322D8-18DC-40AB-AB79-087C491B425B}"/>
    <cellStyle name="Input 2 2 4 2 3 2 2" xfId="2327" xr:uid="{F00400CA-D25B-4900-9B68-7F4B629851D1}"/>
    <cellStyle name="Input 2 2 4 2 3 2 2 2" xfId="11282" xr:uid="{853C2621-6470-40E2-84C1-189DE0F3862F}"/>
    <cellStyle name="Input 2 2 4 2 3 2 3" xfId="3450" xr:uid="{DFCF4E87-87DE-4C72-8752-C0D9EC95E843}"/>
    <cellStyle name="Input 2 2 4 2 3 2 3 2" xfId="12405" xr:uid="{7C628161-36FD-48E4-9DF4-B94BB7950DF2}"/>
    <cellStyle name="Input 2 2 4 2 3 2 4" xfId="4567" xr:uid="{80D9F8FB-4383-4800-9815-1550BD5DB421}"/>
    <cellStyle name="Input 2 2 4 2 3 2 4 2" xfId="13522" xr:uid="{460C448E-5B95-436E-B472-02B1A15FF758}"/>
    <cellStyle name="Input 2 2 4 2 3 2 5" xfId="5667" xr:uid="{64EEBB94-F972-4309-B843-A10AA3459CD0}"/>
    <cellStyle name="Input 2 2 4 2 3 2 5 2" xfId="14622" xr:uid="{DFB76939-E73B-4840-9011-303FDA939CBB}"/>
    <cellStyle name="Input 2 2 4 2 3 2 6" xfId="6784" xr:uid="{D18B3047-0430-4EE1-8019-064BB9404AE1}"/>
    <cellStyle name="Input 2 2 4 2 3 2 6 2" xfId="15739" xr:uid="{DEAB9DE6-0031-4EF3-B870-8546E69CE76A}"/>
    <cellStyle name="Input 2 2 4 2 3 2 7" xfId="7985" xr:uid="{43AF3A50-7B31-491C-990C-859611DA41B6}"/>
    <cellStyle name="Input 2 2 4 2 3 2 7 2" xfId="16865" xr:uid="{85338FF7-F6A9-4730-85C7-C7E36A1ACF19}"/>
    <cellStyle name="Input 2 2 4 2 3 2 8" xfId="9122" xr:uid="{8B3038D2-28AE-4315-A484-179B066BAF40}"/>
    <cellStyle name="Input 2 2 4 2 3 2 8 2" xfId="17975" xr:uid="{D2011607-84F5-4FCF-869E-D66ADC1B6049}"/>
    <cellStyle name="Input 2 2 4 2 3 2 9" xfId="9457" xr:uid="{1198C50D-0A3E-4220-855E-8AFFA896A448}"/>
    <cellStyle name="Input 2 2 4 2 3 3" xfId="1775" xr:uid="{DF17A73D-2193-481B-8FEC-210715B53BD2}"/>
    <cellStyle name="Input 2 2 4 2 3 3 2" xfId="10730" xr:uid="{29774D92-37B5-4A52-BA02-6FFA2C3F5137}"/>
    <cellStyle name="Input 2 2 4 2 3 4" xfId="2899" xr:uid="{9AEE84D4-1869-4ACF-9A44-450BAA520541}"/>
    <cellStyle name="Input 2 2 4 2 3 4 2" xfId="11854" xr:uid="{9E89A9D8-F3E8-49A4-936D-B2F65B3C8259}"/>
    <cellStyle name="Input 2 2 4 2 3 5" xfId="4016" xr:uid="{152D18F5-8CAC-405E-AE7A-DDC57E98AB59}"/>
    <cellStyle name="Input 2 2 4 2 3 5 2" xfId="12971" xr:uid="{2C513F9B-03F9-4C3A-A02C-07E3E99B9B88}"/>
    <cellStyle name="Input 2 2 4 2 3 6" xfId="5116" xr:uid="{1CCCFB6C-EE82-4ECC-BEBE-A997128585E0}"/>
    <cellStyle name="Input 2 2 4 2 3 6 2" xfId="14071" xr:uid="{8FCB351D-38E2-4748-BF78-0E5E0259A4FE}"/>
    <cellStyle name="Input 2 2 4 2 3 7" xfId="6233" xr:uid="{D11F2285-87DE-4C0D-999E-B2216483EACB}"/>
    <cellStyle name="Input 2 2 4 2 3 7 2" xfId="15188" xr:uid="{748BDA44-F881-4A1A-A169-D8C4957C241F}"/>
    <cellStyle name="Input 2 2 4 2 3 8" xfId="7434" xr:uid="{DBDE14E6-241F-422B-90F1-0FD29E85340C}"/>
    <cellStyle name="Input 2 2 4 2 3 8 2" xfId="16314" xr:uid="{9F4A5846-281D-4A5A-9639-F6A90439DC6F}"/>
    <cellStyle name="Input 2 2 4 2 3 9" xfId="8571" xr:uid="{E813AE21-3B4C-4771-803F-096D17F1D262}"/>
    <cellStyle name="Input 2 2 4 2 3 9 2" xfId="17424" xr:uid="{54D4CB54-8CFC-4661-BF2A-120B8731132A}"/>
    <cellStyle name="Input 2 2 4 2 4" xfId="806" xr:uid="{280E66E8-0076-47FC-8EBA-BD39D8FAB120}"/>
    <cellStyle name="Input 2 2 4 2 4 2" xfId="1960" xr:uid="{AC6DA8BE-3086-41F4-ABA6-86CA13F8B3A4}"/>
    <cellStyle name="Input 2 2 4 2 4 2 2" xfId="10915" xr:uid="{836DEF91-2A7B-47A1-9B0D-489CA9239271}"/>
    <cellStyle name="Input 2 2 4 2 4 3" xfId="3088" xr:uid="{174009F5-2F1F-4656-8736-A1D319A67ACD}"/>
    <cellStyle name="Input 2 2 4 2 4 3 2" xfId="12043" xr:uid="{AE2635D0-0D8B-4690-8927-5A82C4EC890A}"/>
    <cellStyle name="Input 2 2 4 2 4 4" xfId="4205" xr:uid="{99399A47-9383-4FAE-B2DE-674D1C9B1AAD}"/>
    <cellStyle name="Input 2 2 4 2 4 4 2" xfId="13160" xr:uid="{CB595265-84CC-404F-867F-17D00B669E99}"/>
    <cellStyle name="Input 2 2 4 2 4 5" xfId="5305" xr:uid="{B20FBE02-F0CA-4A80-BC87-95CA98F752BE}"/>
    <cellStyle name="Input 2 2 4 2 4 5 2" xfId="14260" xr:uid="{B68F7451-73FE-4618-8812-1FEB051D5D17}"/>
    <cellStyle name="Input 2 2 4 2 4 6" xfId="6422" xr:uid="{EFCF1881-2FC0-4ABE-8684-C7C91438D0CE}"/>
    <cellStyle name="Input 2 2 4 2 4 6 2" xfId="15377" xr:uid="{A5E2BEDF-C8C1-4092-8829-0BB0E66D33E0}"/>
    <cellStyle name="Input 2 2 4 2 4 7" xfId="7623" xr:uid="{45768FB5-1C1B-498B-9237-127E94BCC8FA}"/>
    <cellStyle name="Input 2 2 4 2 4 7 2" xfId="16503" xr:uid="{96FBF598-D5E5-4946-9130-A1926FE0A63B}"/>
    <cellStyle name="Input 2 2 4 2 4 8" xfId="8760" xr:uid="{5CE72B89-B6A4-42A8-9762-191B3ADEBFAE}"/>
    <cellStyle name="Input 2 2 4 2 4 8 2" xfId="17613" xr:uid="{8B8E4546-AACA-4606-BA4B-F93618CEC087}"/>
    <cellStyle name="Input 2 2 4 2 4 9" xfId="9917" xr:uid="{E9E2BB4D-83B4-4B56-9975-447F8AF1A927}"/>
    <cellStyle name="Input 2 2 4 2 5" xfId="1411" xr:uid="{0C3336A0-B036-4CF8-BE82-15CE44BBCFB7}"/>
    <cellStyle name="Input 2 2 4 2 5 2" xfId="10366" xr:uid="{1416801F-6A66-4798-B50F-3A66E51AB506}"/>
    <cellStyle name="Input 2 2 4 2 6" xfId="2531" xr:uid="{3E1F4029-E298-4244-83EC-4026534A140D}"/>
    <cellStyle name="Input 2 2 4 2 6 2" xfId="11486" xr:uid="{66BA382E-546B-4B32-A60D-4DCC24622098}"/>
    <cellStyle name="Input 2 2 4 2 7" xfId="3648" xr:uid="{D55A9853-78B7-4DD3-ADCE-52FD6119024F}"/>
    <cellStyle name="Input 2 2 4 2 7 2" xfId="12603" xr:uid="{D548C2B2-2302-4E1D-AE01-9020768905E2}"/>
    <cellStyle name="Input 2 2 4 2 8" xfId="4748" xr:uid="{489E8BDC-F1E2-4483-A129-FAF36BEB119A}"/>
    <cellStyle name="Input 2 2 4 2 8 2" xfId="13703" xr:uid="{F2761AB2-E524-4EFE-AB84-DBBEE48A92B4}"/>
    <cellStyle name="Input 2 2 4 2 9" xfId="5865" xr:uid="{0FC1C74F-8701-4C66-92C3-C814F2233ACC}"/>
    <cellStyle name="Input 2 2 4 2 9 2" xfId="14820" xr:uid="{FAEA0192-AB21-4244-B62E-E36E21657C63}"/>
    <cellStyle name="Input 2 2 4 3" xfId="304" xr:uid="{85E9D32C-255A-4435-8A32-8FD4DF48B790}"/>
    <cellStyle name="Input 2 2 4 3 10" xfId="7121" xr:uid="{5FDCC71F-DDE0-4796-B136-795AB441931C}"/>
    <cellStyle name="Input 2 2 4 3 10 2" xfId="16001" xr:uid="{E9A8941B-060A-441E-ACF1-FDFA906A4622}"/>
    <cellStyle name="Input 2 2 4 3 11" xfId="8258" xr:uid="{FBBD7934-EBB4-45E8-AA9F-8862CE4E6371}"/>
    <cellStyle name="Input 2 2 4 3 11 2" xfId="17111" xr:uid="{F3ABEE0D-690E-495E-AB59-424BF990E52B}"/>
    <cellStyle name="Input 2 2 4 3 12" xfId="8118" xr:uid="{41CCA439-D09B-487C-A0F4-CA349CEDDD5B}"/>
    <cellStyle name="Input 2 2 4 3 2" xfId="504" xr:uid="{99161E06-7CE2-4EED-BE6E-F55A9A12BC84}"/>
    <cellStyle name="Input 2 2 4 3 2 10" xfId="9230" xr:uid="{74D7B86E-B73D-44AD-AD88-38989FA99A98}"/>
    <cellStyle name="Input 2 2 4 3 2 2" xfId="1055" xr:uid="{83891E38-BAC3-46BA-8EC4-9CC251DE5AB4}"/>
    <cellStyle name="Input 2 2 4 3 2 2 2" xfId="2209" xr:uid="{13A6A691-467A-43C7-9F93-054995D0768E}"/>
    <cellStyle name="Input 2 2 4 3 2 2 2 2" xfId="11164" xr:uid="{EA5829C1-70B5-4A80-93A5-C6C31E5F85D8}"/>
    <cellStyle name="Input 2 2 4 3 2 2 3" xfId="3337" xr:uid="{219CA54B-9C8C-4DA7-9A99-2C08F4FBF831}"/>
    <cellStyle name="Input 2 2 4 3 2 2 3 2" xfId="12292" xr:uid="{2D5C7FDF-9E82-47BC-9BD8-BC44E9E6879F}"/>
    <cellStyle name="Input 2 2 4 3 2 2 4" xfId="4454" xr:uid="{55E25C92-69A3-4DBF-9C02-3BFEDA24EA23}"/>
    <cellStyle name="Input 2 2 4 3 2 2 4 2" xfId="13409" xr:uid="{137AA94E-2BC6-42A6-906F-1FB22192CAB1}"/>
    <cellStyle name="Input 2 2 4 3 2 2 5" xfId="5554" xr:uid="{17286899-6053-44CF-928E-C8ADDC23A9DB}"/>
    <cellStyle name="Input 2 2 4 3 2 2 5 2" xfId="14509" xr:uid="{953E3385-5696-43FC-9F6D-EE35D4EE7E4F}"/>
    <cellStyle name="Input 2 2 4 3 2 2 6" xfId="6671" xr:uid="{B315C7FD-157A-4CB1-A3B6-96C9AF2552D7}"/>
    <cellStyle name="Input 2 2 4 3 2 2 6 2" xfId="15626" xr:uid="{C49EF6F2-28E8-4B39-9B9B-7AF5DD9F6771}"/>
    <cellStyle name="Input 2 2 4 3 2 2 7" xfId="7872" xr:uid="{55690A4D-90E7-4DAA-9042-B62AD1F7164D}"/>
    <cellStyle name="Input 2 2 4 3 2 2 7 2" xfId="16752" xr:uid="{14D68845-A3E2-4309-A493-3F6BD52AAC7B}"/>
    <cellStyle name="Input 2 2 4 3 2 2 8" xfId="9009" xr:uid="{E58C01C4-F180-463C-BAD8-C998C3247587}"/>
    <cellStyle name="Input 2 2 4 3 2 2 8 2" xfId="17862" xr:uid="{4516317D-A99D-42E3-89A9-34B058D423B2}"/>
    <cellStyle name="Input 2 2 4 3 2 2 9" xfId="9654" xr:uid="{54CDB433-658D-4F69-B561-C715F1F99B6C}"/>
    <cellStyle name="Input 2 2 4 3 2 3" xfId="1662" xr:uid="{06D2D819-6CAA-44CE-BBD3-9E6A6261C609}"/>
    <cellStyle name="Input 2 2 4 3 2 3 2" xfId="10617" xr:uid="{316D995B-A180-49B3-B5B3-EBCFF08F819A}"/>
    <cellStyle name="Input 2 2 4 3 2 4" xfId="2786" xr:uid="{CFE8F344-A74C-40A7-B766-C883FD2BC966}"/>
    <cellStyle name="Input 2 2 4 3 2 4 2" xfId="11741" xr:uid="{114B918C-1B42-4890-AAF7-A9F329E40A62}"/>
    <cellStyle name="Input 2 2 4 3 2 5" xfId="3903" xr:uid="{44AB8F5E-5CDA-4BDA-91E0-9BA3E6E69718}"/>
    <cellStyle name="Input 2 2 4 3 2 5 2" xfId="12858" xr:uid="{E415F3A6-383A-4069-B08E-FB0683F5C288}"/>
    <cellStyle name="Input 2 2 4 3 2 6" xfId="5003" xr:uid="{58DBBCA8-C6A4-4C37-8643-04CC1E9D73A1}"/>
    <cellStyle name="Input 2 2 4 3 2 6 2" xfId="13958" xr:uid="{1672C9F6-6A91-4B00-8AA0-4E8E9D3B556E}"/>
    <cellStyle name="Input 2 2 4 3 2 7" xfId="6120" xr:uid="{EB684823-B20C-4B48-9F21-576C7642FF64}"/>
    <cellStyle name="Input 2 2 4 3 2 7 2" xfId="15075" xr:uid="{E9CB9568-6F78-496A-96EA-26E87CD31841}"/>
    <cellStyle name="Input 2 2 4 3 2 8" xfId="7321" xr:uid="{1A3EE12B-FCC3-4B70-9D1A-8CF51C9B6044}"/>
    <cellStyle name="Input 2 2 4 3 2 8 2" xfId="16201" xr:uid="{3F2053FD-BE94-45C4-8BFB-E2172F9B96C2}"/>
    <cellStyle name="Input 2 2 4 3 2 9" xfId="8458" xr:uid="{FEE5DCCA-4B03-4931-A51C-BEFBCF20D7E5}"/>
    <cellStyle name="Input 2 2 4 3 2 9 2" xfId="17311" xr:uid="{984E4015-506E-4BF9-931A-CD52FEDD7EE6}"/>
    <cellStyle name="Input 2 2 4 3 3" xfId="667" xr:uid="{54128A3E-3854-4790-9FF8-F9D2DD4F0F4A}"/>
    <cellStyle name="Input 2 2 4 3 3 10" xfId="9981" xr:uid="{00C9A7BB-69C9-4AC2-B011-6B0467508B95}"/>
    <cellStyle name="Input 2 2 4 3 3 2" xfId="1218" xr:uid="{C4298D85-3BA9-4943-9EC6-87EDA4F5A3FE}"/>
    <cellStyle name="Input 2 2 4 3 3 2 2" xfId="2377" xr:uid="{2789597C-279B-4517-A4B1-1C344811A497}"/>
    <cellStyle name="Input 2 2 4 3 3 2 2 2" xfId="11332" xr:uid="{33ED023F-8F71-4C9C-849A-4037745A42E3}"/>
    <cellStyle name="Input 2 2 4 3 3 2 3" xfId="3500" xr:uid="{CCEFB394-5CC5-449B-844F-40CBDFFB34D9}"/>
    <cellStyle name="Input 2 2 4 3 3 2 3 2" xfId="12455" xr:uid="{8686DF1D-D9CD-4DD9-9036-0A0B0092CB70}"/>
    <cellStyle name="Input 2 2 4 3 3 2 4" xfId="4617" xr:uid="{158C3617-7531-468F-911F-2C4818022BD0}"/>
    <cellStyle name="Input 2 2 4 3 3 2 4 2" xfId="13572" xr:uid="{BA26F224-C169-4C30-9D42-0EA348A4276E}"/>
    <cellStyle name="Input 2 2 4 3 3 2 5" xfId="5717" xr:uid="{86710C99-A54D-48D2-8D21-D23942CD4337}"/>
    <cellStyle name="Input 2 2 4 3 3 2 5 2" xfId="14672" xr:uid="{A39322F4-DCC4-48C7-8F05-8B95D5BEDAB4}"/>
    <cellStyle name="Input 2 2 4 3 3 2 6" xfId="6834" xr:uid="{418A36D6-7740-456F-BCA1-8D907A5736C0}"/>
    <cellStyle name="Input 2 2 4 3 3 2 6 2" xfId="15789" xr:uid="{80B3E7EE-FC41-42CD-8FB6-63B5FAC6302C}"/>
    <cellStyle name="Input 2 2 4 3 3 2 7" xfId="8035" xr:uid="{00209ACC-1C59-4557-9BC7-2BF49634CA5A}"/>
    <cellStyle name="Input 2 2 4 3 3 2 7 2" xfId="16915" xr:uid="{37DE1318-9707-4D6C-97CB-8E6C171A6442}"/>
    <cellStyle name="Input 2 2 4 3 3 2 8" xfId="9172" xr:uid="{59060D53-E6FB-4ED5-86A7-3D8EDA9A7A4A}"/>
    <cellStyle name="Input 2 2 4 3 3 2 8 2" xfId="18025" xr:uid="{CD895CE3-3919-4274-B0CB-28E0BF84FD67}"/>
    <cellStyle name="Input 2 2 4 3 3 2 9" xfId="10098" xr:uid="{E4DD59A8-504A-4C7B-8098-F2B6E70C2BB7}"/>
    <cellStyle name="Input 2 2 4 3 3 3" xfId="1825" xr:uid="{8F8B890A-7F58-41EA-9589-3CEC051493CB}"/>
    <cellStyle name="Input 2 2 4 3 3 3 2" xfId="10780" xr:uid="{62D35D64-F2CD-4892-A786-E91025251A87}"/>
    <cellStyle name="Input 2 2 4 3 3 4" xfId="2949" xr:uid="{965D957D-82C0-447B-A018-6417070B4F18}"/>
    <cellStyle name="Input 2 2 4 3 3 4 2" xfId="11904" xr:uid="{A4296552-95A7-438F-AC5F-D16072FE5A93}"/>
    <cellStyle name="Input 2 2 4 3 3 5" xfId="4066" xr:uid="{B134DD43-582D-49EB-820D-74697A340337}"/>
    <cellStyle name="Input 2 2 4 3 3 5 2" xfId="13021" xr:uid="{84DC7A3F-AB52-46CB-AD38-15D1F26242CE}"/>
    <cellStyle name="Input 2 2 4 3 3 6" xfId="5166" xr:uid="{DFFC0272-ADA9-4B12-B327-E85BC8227064}"/>
    <cellStyle name="Input 2 2 4 3 3 6 2" xfId="14121" xr:uid="{F2ED3F59-890B-47EA-BD5B-55F54A787DFF}"/>
    <cellStyle name="Input 2 2 4 3 3 7" xfId="6283" xr:uid="{E9FDF5F5-A17A-4A32-AA5A-9D3CE8F838C8}"/>
    <cellStyle name="Input 2 2 4 3 3 7 2" xfId="15238" xr:uid="{4CF8FD91-6D2A-4D76-AA9F-243C3E596BB3}"/>
    <cellStyle name="Input 2 2 4 3 3 8" xfId="7484" xr:uid="{DDD75EB3-8E2B-41B6-B9C1-57A884ECB2B9}"/>
    <cellStyle name="Input 2 2 4 3 3 8 2" xfId="16364" xr:uid="{DA5C4B41-CA9B-49BF-8FA8-6471D3A0D18D}"/>
    <cellStyle name="Input 2 2 4 3 3 9" xfId="8621" xr:uid="{74F62309-6994-4038-B1FA-0B24D9381B72}"/>
    <cellStyle name="Input 2 2 4 3 3 9 2" xfId="17474" xr:uid="{591EA186-3D9A-40C3-9F53-481DC6773F8F}"/>
    <cellStyle name="Input 2 2 4 3 4" xfId="859" xr:uid="{8D8D4B47-0866-420E-BECE-BE619C46537D}"/>
    <cellStyle name="Input 2 2 4 3 4 2" xfId="2013" xr:uid="{CD5BF8D3-82A6-4A8D-A3AC-F76D22A366D5}"/>
    <cellStyle name="Input 2 2 4 3 4 2 2" xfId="10968" xr:uid="{D2B4B663-D9AF-4F3C-B1B1-29D458C2948F}"/>
    <cellStyle name="Input 2 2 4 3 4 3" xfId="3141" xr:uid="{C0B6E265-105E-4CED-936C-26EC8F7F00ED}"/>
    <cellStyle name="Input 2 2 4 3 4 3 2" xfId="12096" xr:uid="{2C80CCFD-8409-4D52-A873-43AF1613D7B3}"/>
    <cellStyle name="Input 2 2 4 3 4 4" xfId="4258" xr:uid="{F84D46B3-4DF4-4362-9E81-ACA60AA31369}"/>
    <cellStyle name="Input 2 2 4 3 4 4 2" xfId="13213" xr:uid="{B6B63204-BCA4-4F94-B7E6-57AB5F00730A}"/>
    <cellStyle name="Input 2 2 4 3 4 5" xfId="5358" xr:uid="{D3658A53-2B9C-4063-B94D-9C7401D121B8}"/>
    <cellStyle name="Input 2 2 4 3 4 5 2" xfId="14313" xr:uid="{2CCD7340-BF13-401A-8DED-8131C2BFF257}"/>
    <cellStyle name="Input 2 2 4 3 4 6" xfId="6475" xr:uid="{735CD9D6-A40F-47FC-88FC-0B5AAA3E7464}"/>
    <cellStyle name="Input 2 2 4 3 4 6 2" xfId="15430" xr:uid="{06620474-1326-489D-9158-2CFDFFC50264}"/>
    <cellStyle name="Input 2 2 4 3 4 7" xfId="7676" xr:uid="{DA9D74C7-8345-4E81-9498-6D21E6ACE06A}"/>
    <cellStyle name="Input 2 2 4 3 4 7 2" xfId="16556" xr:uid="{AAE90DF8-F1CF-44FF-A6B9-8C07F5D5437F}"/>
    <cellStyle name="Input 2 2 4 3 4 8" xfId="8813" xr:uid="{CC4D8F18-F172-47F1-9974-DB4309D02A35}"/>
    <cellStyle name="Input 2 2 4 3 4 8 2" xfId="17666" xr:uid="{23675E29-80FE-412A-8F3F-5D5E8404903A}"/>
    <cellStyle name="Input 2 2 4 3 4 9" xfId="10020" xr:uid="{D4B4CFD6-A92C-4DB7-B608-D1F4D6BE4C3F}"/>
    <cellStyle name="Input 2 2 4 3 5" xfId="1466" xr:uid="{6F7DAF0A-D0B3-44FE-9AD1-27F3C2670E93}"/>
    <cellStyle name="Input 2 2 4 3 5 2" xfId="10421" xr:uid="{F22104C3-0092-405A-AAF3-D77810B1BAF6}"/>
    <cellStyle name="Input 2 2 4 3 6" xfId="2586" xr:uid="{8A716EE3-511A-4AB5-862B-E0C084156125}"/>
    <cellStyle name="Input 2 2 4 3 6 2" xfId="11541" xr:uid="{2028EEFB-5B97-4EE4-90CA-05B8B0569AED}"/>
    <cellStyle name="Input 2 2 4 3 7" xfId="3703" xr:uid="{EE7447C3-1A9A-44B3-9D19-DECCBEA77C0E}"/>
    <cellStyle name="Input 2 2 4 3 7 2" xfId="12658" xr:uid="{69F3EDE7-B53D-4802-AA5E-62E6DDF8B0EF}"/>
    <cellStyle name="Input 2 2 4 3 8" xfId="4803" xr:uid="{2808162F-C624-438E-9D24-8B1C13B002B8}"/>
    <cellStyle name="Input 2 2 4 3 8 2" xfId="13758" xr:uid="{56E3A6B8-0A50-4DA6-A718-460272BC5AEE}"/>
    <cellStyle name="Input 2 2 4 3 9" xfId="5920" xr:uid="{F04323C7-8250-4A0C-9F2F-CC996BAA5B6B}"/>
    <cellStyle name="Input 2 2 4 3 9 2" xfId="14875" xr:uid="{FCFDCEBC-4F1D-43CF-A029-EDA17F8C6D45}"/>
    <cellStyle name="Input 2 2 4 4" xfId="376" xr:uid="{6AF7DD83-3F25-4A6D-8EAD-756EFD3C7FFA}"/>
    <cellStyle name="Input 2 2 4 4 10" xfId="9515" xr:uid="{74781C97-AF1B-44A0-A4E6-B14DA4D1C99E}"/>
    <cellStyle name="Input 2 2 4 4 2" xfId="927" xr:uid="{F4E70AEA-C795-478B-BFD2-8E48D9795A50}"/>
    <cellStyle name="Input 2 2 4 4 2 2" xfId="2081" xr:uid="{1DB0952B-05EE-4576-86E3-A2246CB56554}"/>
    <cellStyle name="Input 2 2 4 4 2 2 2" xfId="11036" xr:uid="{3F1E9492-2790-499B-9134-4E4D5BFB6C15}"/>
    <cellStyle name="Input 2 2 4 4 2 3" xfId="3209" xr:uid="{0847FEDD-BD9A-4329-9FC1-47CD343C98E7}"/>
    <cellStyle name="Input 2 2 4 4 2 3 2" xfId="12164" xr:uid="{1FE83CF8-F26A-4EE4-98DC-C3E2DE6E1E73}"/>
    <cellStyle name="Input 2 2 4 4 2 4" xfId="4326" xr:uid="{86CA9028-0A44-4AEF-93C0-A09473A4B3C4}"/>
    <cellStyle name="Input 2 2 4 4 2 4 2" xfId="13281" xr:uid="{FE00A301-F623-480F-8408-5D3CB8CE9625}"/>
    <cellStyle name="Input 2 2 4 4 2 5" xfId="5426" xr:uid="{7DD94A0B-8749-4C3F-8F20-7D0599AEC65E}"/>
    <cellStyle name="Input 2 2 4 4 2 5 2" xfId="14381" xr:uid="{374505F1-521E-4CC7-9F05-FDECEAB911AB}"/>
    <cellStyle name="Input 2 2 4 4 2 6" xfId="6543" xr:uid="{07BB7F6A-15F6-411E-9179-28034B2E76B4}"/>
    <cellStyle name="Input 2 2 4 4 2 6 2" xfId="15498" xr:uid="{148F32C9-0949-4676-A76C-8958A6B811AE}"/>
    <cellStyle name="Input 2 2 4 4 2 7" xfId="7744" xr:uid="{CC9B3C70-2EC5-4322-8E90-84017A828ACC}"/>
    <cellStyle name="Input 2 2 4 4 2 7 2" xfId="16624" xr:uid="{78ABD39D-E94C-43A1-AE3F-A4820CBF7792}"/>
    <cellStyle name="Input 2 2 4 4 2 8" xfId="8881" xr:uid="{9AE86082-BB06-401C-A5DC-AF3702BCE0CB}"/>
    <cellStyle name="Input 2 2 4 4 2 8 2" xfId="17734" xr:uid="{C2A42B5C-9B9B-4C70-9EF8-00F6AA7F84DD}"/>
    <cellStyle name="Input 2 2 4 4 2 9" xfId="9864" xr:uid="{8D1FCC85-5B77-45E9-AFC0-E6F768EF112C}"/>
    <cellStyle name="Input 2 2 4 4 3" xfId="1255" xr:uid="{C9A0BBB6-32FF-4EAD-9D88-6CD36787B6C5}"/>
    <cellStyle name="Input 2 2 4 4 3 2" xfId="10211" xr:uid="{9564CAC2-B315-4464-AB77-508FDA3B477B}"/>
    <cellStyle name="Input 2 2 4 4 4" xfId="2658" xr:uid="{6F55464C-9BCD-42DD-BC96-58CDC340591F}"/>
    <cellStyle name="Input 2 2 4 4 4 2" xfId="11613" xr:uid="{0E6A9D23-FCB0-46AD-BFA5-2F6934F6C5A9}"/>
    <cellStyle name="Input 2 2 4 4 5" xfId="3775" xr:uid="{1215D976-825D-43E6-BEBD-C90CBAF93005}"/>
    <cellStyle name="Input 2 2 4 4 5 2" xfId="12730" xr:uid="{46E0DC52-DF81-43C5-BE81-FB9FEA228B6B}"/>
    <cellStyle name="Input 2 2 4 4 6" xfId="4875" xr:uid="{A0B417EE-A992-45D5-A1BF-2BD1D64819BC}"/>
    <cellStyle name="Input 2 2 4 4 6 2" xfId="13830" xr:uid="{A38C6EEE-06A5-4809-8CE7-B53468D0D813}"/>
    <cellStyle name="Input 2 2 4 4 7" xfId="5992" xr:uid="{98F99FF3-B79A-4C1C-A56A-069E4B01BF62}"/>
    <cellStyle name="Input 2 2 4 4 7 2" xfId="14947" xr:uid="{9AF9DAFE-1854-46C8-8EFE-C2CF7404BD6F}"/>
    <cellStyle name="Input 2 2 4 4 8" xfId="7193" xr:uid="{971A17BD-F1D9-4B5F-9B86-480CFA2CE05D}"/>
    <cellStyle name="Input 2 2 4 4 8 2" xfId="16073" xr:uid="{FA9929A9-A6D2-4A0E-A473-E816C2F4E874}"/>
    <cellStyle name="Input 2 2 4 4 9" xfId="8330" xr:uid="{6D4926C4-B7FA-40DC-97E1-4054747A792E}"/>
    <cellStyle name="Input 2 2 4 4 9 2" xfId="17183" xr:uid="{C5738857-426E-4752-8AF5-A4DF49521849}"/>
    <cellStyle name="Input 2 2 4 5" xfId="545" xr:uid="{B3C0DB64-FC90-4155-B774-60FE81A7A76A}"/>
    <cellStyle name="Input 2 2 4 5 10" xfId="6901" xr:uid="{713F3A7A-A204-4770-B6EB-1B778EDD2313}"/>
    <cellStyle name="Input 2 2 4 5 2" xfId="1096" xr:uid="{270EB174-F17E-4ED8-B4DF-FB8E4B6C5749}"/>
    <cellStyle name="Input 2 2 4 5 2 2" xfId="2250" xr:uid="{77E5E657-CD0E-45D2-8187-E8723C3A9B99}"/>
    <cellStyle name="Input 2 2 4 5 2 2 2" xfId="11205" xr:uid="{A741BB05-236C-4F35-A974-4AF4EE2348EA}"/>
    <cellStyle name="Input 2 2 4 5 2 3" xfId="3378" xr:uid="{3D529756-29FA-4369-A00B-14782CAF404D}"/>
    <cellStyle name="Input 2 2 4 5 2 3 2" xfId="12333" xr:uid="{C1CB5463-599B-45BC-8651-520339D426FA}"/>
    <cellStyle name="Input 2 2 4 5 2 4" xfId="4495" xr:uid="{92E6F47D-F13B-4B8B-9674-7C1AF51B4090}"/>
    <cellStyle name="Input 2 2 4 5 2 4 2" xfId="13450" xr:uid="{099A84AC-9737-4E99-88B6-2CA8CAC18B98}"/>
    <cellStyle name="Input 2 2 4 5 2 5" xfId="5595" xr:uid="{02E4A900-6B69-4AD0-97EF-4A1B7F3D5B63}"/>
    <cellStyle name="Input 2 2 4 5 2 5 2" xfId="14550" xr:uid="{42A74A43-7D68-4FF5-B804-543718ED5582}"/>
    <cellStyle name="Input 2 2 4 5 2 6" xfId="6712" xr:uid="{D2E2DC87-4CE8-41F2-AD18-787D18A469C3}"/>
    <cellStyle name="Input 2 2 4 5 2 6 2" xfId="15667" xr:uid="{896E7A42-7302-43DA-BEDF-F79584636902}"/>
    <cellStyle name="Input 2 2 4 5 2 7" xfId="7913" xr:uid="{ED734044-9DBB-4900-833A-D0CAC0A6803F}"/>
    <cellStyle name="Input 2 2 4 5 2 7 2" xfId="16793" xr:uid="{A76F718B-9B00-4DF1-A267-07C5911EBDA9}"/>
    <cellStyle name="Input 2 2 4 5 2 8" xfId="9050" xr:uid="{C4A78AD4-EF5B-40B5-A684-4FCE1CFB6BA4}"/>
    <cellStyle name="Input 2 2 4 5 2 8 2" xfId="17903" xr:uid="{628F2514-C52C-4F44-8C74-4ED79E1E52DF}"/>
    <cellStyle name="Input 2 2 4 5 2 9" xfId="10122" xr:uid="{1A7729B8-3930-43A8-B9C9-4077F4CC106B}"/>
    <cellStyle name="Input 2 2 4 5 3" xfId="1703" xr:uid="{F3240CA3-C295-4310-AB58-48016463F78D}"/>
    <cellStyle name="Input 2 2 4 5 3 2" xfId="10658" xr:uid="{3FD3CC5D-D449-4453-A62C-6CC5B9BF9F04}"/>
    <cellStyle name="Input 2 2 4 5 4" xfId="2827" xr:uid="{EC2825CF-4077-4F10-BA05-8196E6CA7ABF}"/>
    <cellStyle name="Input 2 2 4 5 4 2" xfId="11782" xr:uid="{8636589C-5553-4B1A-88E4-E03F1B4540E6}"/>
    <cellStyle name="Input 2 2 4 5 5" xfId="3944" xr:uid="{796CC38B-0D82-4A1A-B3F3-D225289C49EA}"/>
    <cellStyle name="Input 2 2 4 5 5 2" xfId="12899" xr:uid="{5FE6B7CE-FCDF-479C-A2E1-2226B08999FA}"/>
    <cellStyle name="Input 2 2 4 5 6" xfId="5044" xr:uid="{114A6B2A-D951-4F46-A954-967BDDD4FF9D}"/>
    <cellStyle name="Input 2 2 4 5 6 2" xfId="13999" xr:uid="{9F5CCC86-99B5-406B-8AB4-037D4EB98E06}"/>
    <cellStyle name="Input 2 2 4 5 7" xfId="6161" xr:uid="{4FCF8D43-6EAA-43F3-9A56-E685453B8663}"/>
    <cellStyle name="Input 2 2 4 5 7 2" xfId="15116" xr:uid="{C38867BD-1988-4040-A7CB-A3DFC33466E5}"/>
    <cellStyle name="Input 2 2 4 5 8" xfId="7362" xr:uid="{3210A751-07AF-41D1-BB89-792CA1CE2637}"/>
    <cellStyle name="Input 2 2 4 5 8 2" xfId="16242" xr:uid="{40FB92D3-2EC1-4943-AC3F-2F0DC2E831D3}"/>
    <cellStyle name="Input 2 2 4 5 9" xfId="8499" xr:uid="{61156366-C634-4DCE-BCAB-7C4084AABE9F}"/>
    <cellStyle name="Input 2 2 4 5 9 2" xfId="17352" xr:uid="{9D6D6D4B-6DD4-4B5E-9B5C-52FAAEADBA75}"/>
    <cellStyle name="Input 2 2 4 6" xfId="720" xr:uid="{E7B8CD4F-B5C8-4DEC-973B-2AB80208F76C}"/>
    <cellStyle name="Input 2 2 4 6 2" xfId="1874" xr:uid="{A8723463-0C5C-4F36-AFAB-2A3C7C01A592}"/>
    <cellStyle name="Input 2 2 4 6 2 2" xfId="10829" xr:uid="{F3CEC972-A162-4D9C-9D8E-2FA324342ECE}"/>
    <cellStyle name="Input 2 2 4 6 3" xfId="3002" xr:uid="{CF9C52B6-BA3D-4D4B-8419-2FF531A90A06}"/>
    <cellStyle name="Input 2 2 4 6 3 2" xfId="11957" xr:uid="{32D4E256-0502-4381-B9A3-E07059651351}"/>
    <cellStyle name="Input 2 2 4 6 4" xfId="4119" xr:uid="{03675BCA-F3A7-4480-BCBA-21870BD2DFAF}"/>
    <cellStyle name="Input 2 2 4 6 4 2" xfId="13074" xr:uid="{E42E5E2A-2F5A-4BB6-87ED-F415D75D0EE9}"/>
    <cellStyle name="Input 2 2 4 6 5" xfId="5219" xr:uid="{A8AF3F8D-22D0-4A56-AEFB-E77465A22A9F}"/>
    <cellStyle name="Input 2 2 4 6 5 2" xfId="14174" xr:uid="{0F2E7BBB-02CD-4A8B-9D56-64A4251676ED}"/>
    <cellStyle name="Input 2 2 4 6 6" xfId="6336" xr:uid="{57E3048D-D94E-4C1A-87BD-FB3E42A7F30D}"/>
    <cellStyle name="Input 2 2 4 6 6 2" xfId="15291" xr:uid="{13CC913B-7B78-49FF-B04C-B4663ABE083A}"/>
    <cellStyle name="Input 2 2 4 6 7" xfId="7537" xr:uid="{124C6C8C-05C7-4BC5-98D6-6590327AD829}"/>
    <cellStyle name="Input 2 2 4 6 7 2" xfId="16417" xr:uid="{05C9E1B8-DE66-407D-8AC5-1F8D6BCF7DC6}"/>
    <cellStyle name="Input 2 2 4 6 8" xfId="8674" xr:uid="{2AAD76E1-59A2-4332-9BEB-68A69B3FCDC3}"/>
    <cellStyle name="Input 2 2 4 6 8 2" xfId="17527" xr:uid="{53DE41DF-2979-42EE-9589-04AEAEFDCFDB}"/>
    <cellStyle name="Input 2 2 4 6 9" xfId="9325" xr:uid="{8DEB48A6-44BE-4B1C-B7C8-62ABF74343F6}"/>
    <cellStyle name="Input 2 2 4 7" xfId="1320" xr:uid="{4F92E392-A505-42A0-ADA0-CDAD395CA923}"/>
    <cellStyle name="Input 2 2 4 7 2" xfId="10275" xr:uid="{70D8185F-2EB5-4527-AEE1-B70CAC515D2B}"/>
    <cellStyle name="Input 2 2 4 8" xfId="2436" xr:uid="{9EB03E47-7566-4AB0-A87B-1ACFA66A672C}"/>
    <cellStyle name="Input 2 2 4 8 2" xfId="11391" xr:uid="{C814BD51-2DBD-4F6F-AD87-79079B8A347E}"/>
    <cellStyle name="Input 2 2 4 9" xfId="3554" xr:uid="{1B35C5F4-76D4-41A9-ABC4-7BAB091DB701}"/>
    <cellStyle name="Input 2 2 4 9 2" xfId="12509" xr:uid="{B6CBA61A-BA40-4EBB-9DC1-C33C4DB93CA9}"/>
    <cellStyle name="Input 2 2 5" xfId="153" xr:uid="{EFC7AB97-70D8-49EE-A123-F01A35CD5554}"/>
    <cellStyle name="Input 2 2 5 10" xfId="4669" xr:uid="{F36ABA52-4396-44FA-B726-7775CAD7DF0B}"/>
    <cellStyle name="Input 2 2 5 10 2" xfId="13624" xr:uid="{D306864E-22D7-4A0F-A3B7-7653ACE4E1C5}"/>
    <cellStyle name="Input 2 2 5 11" xfId="5786" xr:uid="{55EA3044-364B-49BE-88A2-1356B69FD0F1}"/>
    <cellStyle name="Input 2 2 5 11 2" xfId="14741" xr:uid="{E39D0A71-D45C-4018-8B35-9A34AD1119E9}"/>
    <cellStyle name="Input 2 2 5 12" xfId="6975" xr:uid="{168D057D-C0FC-467C-9AAC-B3F48F3A52F8}"/>
    <cellStyle name="Input 2 2 5 12 2" xfId="15864" xr:uid="{5371AA45-266D-457B-87AB-1A3F63ADAA29}"/>
    <cellStyle name="Input 2 2 5 13" xfId="8109" xr:uid="{0C5FCFFF-CA23-44E7-8737-E304E8BDBC0C}"/>
    <cellStyle name="Input 2 2 5 13 2" xfId="16977" xr:uid="{9F0E4ABB-3587-4B33-AEB4-095E4286F890}"/>
    <cellStyle name="Input 2 2 5 14" xfId="10017" xr:uid="{E9CEC759-B46C-4C63-81BA-59B0254CD5A9}"/>
    <cellStyle name="Input 2 2 5 2" xfId="258" xr:uid="{902C6C5D-70DA-48B2-BD58-435CA5446163}"/>
    <cellStyle name="Input 2 2 5 2 10" xfId="7075" xr:uid="{31EDE0EC-2163-49D8-804A-9F2E112C9CDC}"/>
    <cellStyle name="Input 2 2 5 2 10 2" xfId="15955" xr:uid="{5267325F-9F91-4EB9-8A55-16404103194A}"/>
    <cellStyle name="Input 2 2 5 2 11" xfId="8212" xr:uid="{F0A0B672-2232-4944-87AC-23992B44F4A4}"/>
    <cellStyle name="Input 2 2 5 2 11 2" xfId="17065" xr:uid="{94B595BF-C269-4BBF-B5EA-6910E56B9B6A}"/>
    <cellStyle name="Input 2 2 5 2 12" xfId="9610" xr:uid="{ECB1397D-982C-4CCA-A330-2916F8160CA5}"/>
    <cellStyle name="Input 2 2 5 2 2" xfId="463" xr:uid="{2443EDBA-6FE5-4B37-A2AC-52A5ED73AB79}"/>
    <cellStyle name="Input 2 2 5 2 2 10" xfId="9425" xr:uid="{DBBE0693-FD83-4AE5-8200-F48A04F57CDA}"/>
    <cellStyle name="Input 2 2 5 2 2 2" xfId="1014" xr:uid="{3ADE7F24-C260-4CB3-9D57-D380D297050C}"/>
    <cellStyle name="Input 2 2 5 2 2 2 2" xfId="2168" xr:uid="{59FB213D-80B6-4B5D-AC27-42CA0175141F}"/>
    <cellStyle name="Input 2 2 5 2 2 2 2 2" xfId="11123" xr:uid="{61992323-6834-4F65-A8A1-E97292F0A9AB}"/>
    <cellStyle name="Input 2 2 5 2 2 2 3" xfId="3296" xr:uid="{E72C283F-087A-4814-B1C4-C4620780B91A}"/>
    <cellStyle name="Input 2 2 5 2 2 2 3 2" xfId="12251" xr:uid="{14AB2933-E06D-4F1C-A1F5-CCC62D8F3F17}"/>
    <cellStyle name="Input 2 2 5 2 2 2 4" xfId="4413" xr:uid="{8932BDDA-9A89-48F2-A43C-31AD7D68A48A}"/>
    <cellStyle name="Input 2 2 5 2 2 2 4 2" xfId="13368" xr:uid="{11F7BCF4-4019-4454-94C9-53ACAC26C09A}"/>
    <cellStyle name="Input 2 2 5 2 2 2 5" xfId="5513" xr:uid="{A00C3509-8E78-4FAE-AA77-AE63B3E89AD3}"/>
    <cellStyle name="Input 2 2 5 2 2 2 5 2" xfId="14468" xr:uid="{BD07F2CB-F783-4DD0-8D03-B4A2440860EC}"/>
    <cellStyle name="Input 2 2 5 2 2 2 6" xfId="6630" xr:uid="{0DF82F1F-91F7-4509-BA19-A440EA9420BC}"/>
    <cellStyle name="Input 2 2 5 2 2 2 6 2" xfId="15585" xr:uid="{991C4404-3DB9-4591-8CF6-1F5656917CA9}"/>
    <cellStyle name="Input 2 2 5 2 2 2 7" xfId="7831" xr:uid="{E60E4894-3BB1-4431-BA28-9F5DA520AC75}"/>
    <cellStyle name="Input 2 2 5 2 2 2 7 2" xfId="16711" xr:uid="{281D2ED0-7230-4D26-A2CE-A7869EC354D8}"/>
    <cellStyle name="Input 2 2 5 2 2 2 8" xfId="8968" xr:uid="{DE272949-5658-47F3-A18C-8E3B648D934F}"/>
    <cellStyle name="Input 2 2 5 2 2 2 8 2" xfId="17821" xr:uid="{65EEBE72-4FC5-46EE-B797-C705668246A4}"/>
    <cellStyle name="Input 2 2 5 2 2 2 9" xfId="9856" xr:uid="{28827DBE-E166-46EA-B361-5E8780992E86}"/>
    <cellStyle name="Input 2 2 5 2 2 3" xfId="1621" xr:uid="{7ABA8B42-1E62-4CBA-8DEF-332315F53D9D}"/>
    <cellStyle name="Input 2 2 5 2 2 3 2" xfId="10576" xr:uid="{5545E9E3-E7F4-4F68-A0D3-F3C97961BDBA}"/>
    <cellStyle name="Input 2 2 5 2 2 4" xfId="2745" xr:uid="{561DC1BD-5794-4054-952F-DEFB39F45E31}"/>
    <cellStyle name="Input 2 2 5 2 2 4 2" xfId="11700" xr:uid="{97A40172-0F20-47F6-A802-951C59D019F0}"/>
    <cellStyle name="Input 2 2 5 2 2 5" xfId="3862" xr:uid="{E54657BF-DFD5-4E98-86CE-8CA9C425A4A1}"/>
    <cellStyle name="Input 2 2 5 2 2 5 2" xfId="12817" xr:uid="{1F0A3E27-4291-4ACC-9512-E6BDFCCEAC60}"/>
    <cellStyle name="Input 2 2 5 2 2 6" xfId="4962" xr:uid="{4F118C1F-16B1-43C7-A30F-D64ADF1E06F9}"/>
    <cellStyle name="Input 2 2 5 2 2 6 2" xfId="13917" xr:uid="{8402387A-5911-4827-8A64-9D2658B4AED9}"/>
    <cellStyle name="Input 2 2 5 2 2 7" xfId="6079" xr:uid="{220F2599-A34D-4E2C-AAC9-7F7F29848C5B}"/>
    <cellStyle name="Input 2 2 5 2 2 7 2" xfId="15034" xr:uid="{60DD8A6B-2830-4C4A-A783-A5FB01BAC6B5}"/>
    <cellStyle name="Input 2 2 5 2 2 8" xfId="7280" xr:uid="{F6DB9774-A2AC-4807-BB3C-994F27328BCE}"/>
    <cellStyle name="Input 2 2 5 2 2 8 2" xfId="16160" xr:uid="{10FDA5D4-3E25-4810-A9F2-6E89B6346196}"/>
    <cellStyle name="Input 2 2 5 2 2 9" xfId="8417" xr:uid="{01800132-65AF-4934-BE35-EF9964075DDA}"/>
    <cellStyle name="Input 2 2 5 2 2 9 2" xfId="17270" xr:uid="{FCBF9523-37FC-4743-BB78-6BBF8B01946C}"/>
    <cellStyle name="Input 2 2 5 2 3" xfId="626" xr:uid="{721F7F58-9D93-44F0-B485-A54B5B49A3A7}"/>
    <cellStyle name="Input 2 2 5 2 3 10" xfId="10135" xr:uid="{0D5E5C16-E76F-4B46-BA75-052C02EFBACB}"/>
    <cellStyle name="Input 2 2 5 2 3 2" xfId="1177" xr:uid="{558E2CAF-8E41-4BEB-B80D-9AB16D0CB21C}"/>
    <cellStyle name="Input 2 2 5 2 3 2 2" xfId="2336" xr:uid="{6E59D679-C06C-4A1B-8D3B-786AEAE5852B}"/>
    <cellStyle name="Input 2 2 5 2 3 2 2 2" xfId="11291" xr:uid="{D115B5B7-D434-4E05-9E37-0CE2E83C8B62}"/>
    <cellStyle name="Input 2 2 5 2 3 2 3" xfId="3459" xr:uid="{35481A6B-8322-4AA8-A271-F21B59191BFF}"/>
    <cellStyle name="Input 2 2 5 2 3 2 3 2" xfId="12414" xr:uid="{1BF3F418-A241-48CF-9143-E564E7E65941}"/>
    <cellStyle name="Input 2 2 5 2 3 2 4" xfId="4576" xr:uid="{7DECEF2C-B973-4649-89DE-F3094286B3B4}"/>
    <cellStyle name="Input 2 2 5 2 3 2 4 2" xfId="13531" xr:uid="{41FEC12A-77A8-4042-81EC-14A544A5B34E}"/>
    <cellStyle name="Input 2 2 5 2 3 2 5" xfId="5676" xr:uid="{5C3B766C-150E-4139-AB25-EB87E687D59A}"/>
    <cellStyle name="Input 2 2 5 2 3 2 5 2" xfId="14631" xr:uid="{D377A2E3-5F7C-4155-8A05-3D14ACBE8C99}"/>
    <cellStyle name="Input 2 2 5 2 3 2 6" xfId="6793" xr:uid="{8FB7EB61-7B93-4EF8-A396-3A42F3AD354F}"/>
    <cellStyle name="Input 2 2 5 2 3 2 6 2" xfId="15748" xr:uid="{C0B265E8-9B21-4EA3-BD7C-532205B1485E}"/>
    <cellStyle name="Input 2 2 5 2 3 2 7" xfId="7994" xr:uid="{DF12689D-E1A7-49E8-B459-5AE053002E65}"/>
    <cellStyle name="Input 2 2 5 2 3 2 7 2" xfId="16874" xr:uid="{96A2DDB7-E80B-44FB-85A7-F8AB70ACFF9C}"/>
    <cellStyle name="Input 2 2 5 2 3 2 8" xfId="9131" xr:uid="{B64322C2-3A19-4731-8838-8E2ACBB721A3}"/>
    <cellStyle name="Input 2 2 5 2 3 2 8 2" xfId="17984" xr:uid="{C9BF7560-7731-4588-91E1-F4C944D2A2E0}"/>
    <cellStyle name="Input 2 2 5 2 3 2 9" xfId="9671" xr:uid="{3BC659DF-8B27-45F7-989E-FB17C1D2A63A}"/>
    <cellStyle name="Input 2 2 5 2 3 3" xfId="1784" xr:uid="{A1E54C9F-E303-41C3-8FAA-0A49B90895B0}"/>
    <cellStyle name="Input 2 2 5 2 3 3 2" xfId="10739" xr:uid="{69762924-E36D-4C81-8826-B7AA3057D313}"/>
    <cellStyle name="Input 2 2 5 2 3 4" xfId="2908" xr:uid="{ED6B487F-159E-4F31-A5C2-4878E4D1D676}"/>
    <cellStyle name="Input 2 2 5 2 3 4 2" xfId="11863" xr:uid="{0F7A54D3-CA40-43E7-96B5-1DD2D71C2C30}"/>
    <cellStyle name="Input 2 2 5 2 3 5" xfId="4025" xr:uid="{E3BB6D88-EDE1-4B2C-AD7C-B32DA9B4A790}"/>
    <cellStyle name="Input 2 2 5 2 3 5 2" xfId="12980" xr:uid="{602EBCAD-8A7B-464C-B6C5-EDC4737BFE21}"/>
    <cellStyle name="Input 2 2 5 2 3 6" xfId="5125" xr:uid="{4A65E2D7-67A3-4B25-902F-FC26A9BDBAAB}"/>
    <cellStyle name="Input 2 2 5 2 3 6 2" xfId="14080" xr:uid="{2A0AAC16-B4EA-452C-85B6-2EF5576AA0DC}"/>
    <cellStyle name="Input 2 2 5 2 3 7" xfId="6242" xr:uid="{0AA8F9AD-BC2A-448A-B3F1-FD7B226F17A2}"/>
    <cellStyle name="Input 2 2 5 2 3 7 2" xfId="15197" xr:uid="{2AC744F3-EF17-4CCA-8AAF-2B633444754D}"/>
    <cellStyle name="Input 2 2 5 2 3 8" xfId="7443" xr:uid="{AEDDC989-AE92-4184-AAAE-C8A9A0ED5E68}"/>
    <cellStyle name="Input 2 2 5 2 3 8 2" xfId="16323" xr:uid="{544789D5-91B6-43C4-B932-159555EB0A22}"/>
    <cellStyle name="Input 2 2 5 2 3 9" xfId="8580" xr:uid="{CBF6FF3F-066C-419C-ACF2-6F49F3594F92}"/>
    <cellStyle name="Input 2 2 5 2 3 9 2" xfId="17433" xr:uid="{1EB13548-EECE-4CCD-907A-183E5A6F78E5}"/>
    <cellStyle name="Input 2 2 5 2 4" xfId="815" xr:uid="{28173FD1-79DE-4FCD-8374-B95B84923C42}"/>
    <cellStyle name="Input 2 2 5 2 4 2" xfId="1969" xr:uid="{02D5BB86-4AC3-4DF8-BAA3-26B0031F34E8}"/>
    <cellStyle name="Input 2 2 5 2 4 2 2" xfId="10924" xr:uid="{DBC37A26-B649-4AFD-98FB-B0B8C76D1697}"/>
    <cellStyle name="Input 2 2 5 2 4 3" xfId="3097" xr:uid="{52956DF0-ABBE-4035-80EC-60E6EE354E8E}"/>
    <cellStyle name="Input 2 2 5 2 4 3 2" xfId="12052" xr:uid="{F76C695F-914B-4B65-B3B1-846686112C53}"/>
    <cellStyle name="Input 2 2 5 2 4 4" xfId="4214" xr:uid="{F5B4760C-E475-494D-B582-911D7249FC74}"/>
    <cellStyle name="Input 2 2 5 2 4 4 2" xfId="13169" xr:uid="{080A5447-82E9-4721-BBD1-D49D2DEED0EC}"/>
    <cellStyle name="Input 2 2 5 2 4 5" xfId="5314" xr:uid="{8D62F0F3-322F-4521-8E7F-A759668C2830}"/>
    <cellStyle name="Input 2 2 5 2 4 5 2" xfId="14269" xr:uid="{4B8B6B56-AEB2-45BF-984A-E3F0C81D0EB5}"/>
    <cellStyle name="Input 2 2 5 2 4 6" xfId="6431" xr:uid="{23044062-A3EE-40E8-8906-8916148AAC1E}"/>
    <cellStyle name="Input 2 2 5 2 4 6 2" xfId="15386" xr:uid="{E7056AEA-FFB6-4630-AA67-AB2237D2E0D1}"/>
    <cellStyle name="Input 2 2 5 2 4 7" xfId="7632" xr:uid="{BBB03476-01CF-4925-AA1E-1A565F27CCDC}"/>
    <cellStyle name="Input 2 2 5 2 4 7 2" xfId="16512" xr:uid="{8B114091-E2F0-43B2-B75D-E33F516882B9}"/>
    <cellStyle name="Input 2 2 5 2 4 8" xfId="8769" xr:uid="{516DEABF-28FE-4473-ABBF-AFDC8FFFF518}"/>
    <cellStyle name="Input 2 2 5 2 4 8 2" xfId="17622" xr:uid="{CB438D23-592E-44E3-9BF7-90FA7AA9E196}"/>
    <cellStyle name="Input 2 2 5 2 4 9" xfId="9612" xr:uid="{1CE81843-47E9-4A0E-B5CB-91E2DAB98164}"/>
    <cellStyle name="Input 2 2 5 2 5" xfId="1420" xr:uid="{F744EFEA-A7C7-48CF-AEF2-2E2D839C5C1F}"/>
    <cellStyle name="Input 2 2 5 2 5 2" xfId="10375" xr:uid="{FABB9918-EE65-4FCC-91FF-B122F6585735}"/>
    <cellStyle name="Input 2 2 5 2 6" xfId="2540" xr:uid="{56280707-2C86-4B7F-8180-8003EF12BB55}"/>
    <cellStyle name="Input 2 2 5 2 6 2" xfId="11495" xr:uid="{CE600990-3CC3-4E9E-A467-6221FC734069}"/>
    <cellStyle name="Input 2 2 5 2 7" xfId="3657" xr:uid="{49B9AFEC-8CDC-4655-B652-8F26FDA40B3A}"/>
    <cellStyle name="Input 2 2 5 2 7 2" xfId="12612" xr:uid="{87E5764F-DFC9-407C-BAC7-85D8E17FE07F}"/>
    <cellStyle name="Input 2 2 5 2 8" xfId="4757" xr:uid="{AD3D907A-9F70-4039-AAC2-BA929B3880EF}"/>
    <cellStyle name="Input 2 2 5 2 8 2" xfId="13712" xr:uid="{5FE97674-66B3-400B-94DC-7DC80EF54DD4}"/>
    <cellStyle name="Input 2 2 5 2 9" xfId="5874" xr:uid="{65BDE060-6B83-4FCA-ACFA-364A4EF5EE5D}"/>
    <cellStyle name="Input 2 2 5 2 9 2" xfId="14829" xr:uid="{24824A4C-A67A-42E4-B011-A16E08DCAE89}"/>
    <cellStyle name="Input 2 2 5 3" xfId="313" xr:uid="{9E18E125-3F36-4B57-AF92-F6860ECDD18F}"/>
    <cellStyle name="Input 2 2 5 3 10" xfId="7130" xr:uid="{D6E6E7FF-A9FD-4716-B95C-8FCCC9C489B1}"/>
    <cellStyle name="Input 2 2 5 3 10 2" xfId="16010" xr:uid="{E0A44715-B6D4-437D-BD1D-037A82E13953}"/>
    <cellStyle name="Input 2 2 5 3 11" xfId="8267" xr:uid="{47E162FD-F2E8-4B84-A7DC-40B6F74669A2}"/>
    <cellStyle name="Input 2 2 5 3 11 2" xfId="17120" xr:uid="{4D5734FD-A70D-4E82-AE0D-645642229722}"/>
    <cellStyle name="Input 2 2 5 3 12" xfId="9974" xr:uid="{957A9425-38A3-488C-B20D-EEDC305959FC}"/>
    <cellStyle name="Input 2 2 5 3 2" xfId="513" xr:uid="{6705DF43-1CDC-4D35-BD7F-7DFE1E25BF53}"/>
    <cellStyle name="Input 2 2 5 3 2 10" xfId="9446" xr:uid="{C439B080-EC83-47BC-90C4-5892CC653C2F}"/>
    <cellStyle name="Input 2 2 5 3 2 2" xfId="1064" xr:uid="{A83B8380-1237-4BBE-AD9D-2844A704E1F4}"/>
    <cellStyle name="Input 2 2 5 3 2 2 2" xfId="2218" xr:uid="{F8A87BAA-064A-4435-A2D5-EA99069F37C7}"/>
    <cellStyle name="Input 2 2 5 3 2 2 2 2" xfId="11173" xr:uid="{21BF9EF3-717B-492A-8186-322ABD0FB1D1}"/>
    <cellStyle name="Input 2 2 5 3 2 2 3" xfId="3346" xr:uid="{1C2188B0-507F-4F21-A5D0-5FAD0C0EFB3F}"/>
    <cellStyle name="Input 2 2 5 3 2 2 3 2" xfId="12301" xr:uid="{61F1F42C-99FD-42E5-AC07-8291C93A39E1}"/>
    <cellStyle name="Input 2 2 5 3 2 2 4" xfId="4463" xr:uid="{09944487-A0CD-40A9-8839-73185A00353A}"/>
    <cellStyle name="Input 2 2 5 3 2 2 4 2" xfId="13418" xr:uid="{5F68A9E1-B5A3-48F9-8A60-3131D9A0496A}"/>
    <cellStyle name="Input 2 2 5 3 2 2 5" xfId="5563" xr:uid="{D7A881B2-238B-408C-AEBC-0F2D7E89B413}"/>
    <cellStyle name="Input 2 2 5 3 2 2 5 2" xfId="14518" xr:uid="{9AF8CD5E-743D-4AB6-9BF9-9454AF12A37A}"/>
    <cellStyle name="Input 2 2 5 3 2 2 6" xfId="6680" xr:uid="{CFBA9B30-F557-442C-A5AC-FEB13D45AEFD}"/>
    <cellStyle name="Input 2 2 5 3 2 2 6 2" xfId="15635" xr:uid="{919ACCE2-C2D3-49D2-9C14-5E9576A545A4}"/>
    <cellStyle name="Input 2 2 5 3 2 2 7" xfId="7881" xr:uid="{431D12A3-A283-4D94-8CE2-3BAD269C6192}"/>
    <cellStyle name="Input 2 2 5 3 2 2 7 2" xfId="16761" xr:uid="{96DCDD2D-18AE-45BB-922A-CE82BB2DF5B1}"/>
    <cellStyle name="Input 2 2 5 3 2 2 8" xfId="9018" xr:uid="{6AFD1745-41E6-4589-AA70-67184E6E7BDC}"/>
    <cellStyle name="Input 2 2 5 3 2 2 8 2" xfId="17871" xr:uid="{A7A323EA-7832-47DD-8CFA-955BB484A409}"/>
    <cellStyle name="Input 2 2 5 3 2 2 9" xfId="9655" xr:uid="{6B40671E-A773-494F-9501-05FEC3A770AB}"/>
    <cellStyle name="Input 2 2 5 3 2 3" xfId="1671" xr:uid="{AA724520-3AEB-4603-84ED-F8079CF78969}"/>
    <cellStyle name="Input 2 2 5 3 2 3 2" xfId="10626" xr:uid="{7D048840-0EDB-45B6-8425-C1303DBBBA3A}"/>
    <cellStyle name="Input 2 2 5 3 2 4" xfId="2795" xr:uid="{BD9B7665-03ED-4A9B-BBC4-90CE49B7B5ED}"/>
    <cellStyle name="Input 2 2 5 3 2 4 2" xfId="11750" xr:uid="{35A99FDA-ED9D-4B39-87CF-89A49768CACB}"/>
    <cellStyle name="Input 2 2 5 3 2 5" xfId="3912" xr:uid="{B454F7B1-5A91-4AF7-88EB-6353FB67D1BF}"/>
    <cellStyle name="Input 2 2 5 3 2 5 2" xfId="12867" xr:uid="{2DD30BCA-351D-4D14-8D1E-1130713B56DD}"/>
    <cellStyle name="Input 2 2 5 3 2 6" xfId="5012" xr:uid="{65635C3E-932B-47FA-BF3D-80AB7AA2441C}"/>
    <cellStyle name="Input 2 2 5 3 2 6 2" xfId="13967" xr:uid="{FC6B6682-EBB1-46B6-BCD3-C382DE27B3E7}"/>
    <cellStyle name="Input 2 2 5 3 2 7" xfId="6129" xr:uid="{CE20910B-1ED3-4164-80F7-5484285B19B6}"/>
    <cellStyle name="Input 2 2 5 3 2 7 2" xfId="15084" xr:uid="{7ACF9A7B-B753-4FC3-8DB3-A2B080F0C1B1}"/>
    <cellStyle name="Input 2 2 5 3 2 8" xfId="7330" xr:uid="{8226DA85-7AC4-4B0F-B7FA-7DBD5BC36096}"/>
    <cellStyle name="Input 2 2 5 3 2 8 2" xfId="16210" xr:uid="{0A9649EF-2DAF-467F-8152-0324812E3D66}"/>
    <cellStyle name="Input 2 2 5 3 2 9" xfId="8467" xr:uid="{F96B7F85-A1D0-48A6-BC50-317F0440668D}"/>
    <cellStyle name="Input 2 2 5 3 2 9 2" xfId="17320" xr:uid="{FD11E746-474E-490C-B8A7-944C4C8B570C}"/>
    <cellStyle name="Input 2 2 5 3 3" xfId="676" xr:uid="{786D30BD-DAEC-4B9E-A7D6-5EF38D5B8B9A}"/>
    <cellStyle name="Input 2 2 5 3 3 10" xfId="9616" xr:uid="{8CC9A9CB-BA44-4CAE-BD70-7EFF14B9B650}"/>
    <cellStyle name="Input 2 2 5 3 3 2" xfId="1227" xr:uid="{1949CDD8-FCF0-4738-8831-15E5210FFCB8}"/>
    <cellStyle name="Input 2 2 5 3 3 2 2" xfId="2386" xr:uid="{41EA6F9A-B71A-4144-9170-F1E0D23BA66C}"/>
    <cellStyle name="Input 2 2 5 3 3 2 2 2" xfId="11341" xr:uid="{77D9CF2E-D392-47D5-BD11-EFA43C52BE25}"/>
    <cellStyle name="Input 2 2 5 3 3 2 3" xfId="3509" xr:uid="{FFAB8314-7F23-41B0-8D23-8FD8B7561FB9}"/>
    <cellStyle name="Input 2 2 5 3 3 2 3 2" xfId="12464" xr:uid="{46B1FC3A-82F9-4676-8DFF-8B5134AA2746}"/>
    <cellStyle name="Input 2 2 5 3 3 2 4" xfId="4626" xr:uid="{D07DBC85-8446-4657-B448-9D01119C4CD2}"/>
    <cellStyle name="Input 2 2 5 3 3 2 4 2" xfId="13581" xr:uid="{92F50181-7BBD-41C8-9B45-EB4078309AF4}"/>
    <cellStyle name="Input 2 2 5 3 3 2 5" xfId="5726" xr:uid="{0CA88395-F19A-4C4F-80C1-2A6A093B3076}"/>
    <cellStyle name="Input 2 2 5 3 3 2 5 2" xfId="14681" xr:uid="{5C037A85-1A08-46EE-8DF2-3617A365A9E7}"/>
    <cellStyle name="Input 2 2 5 3 3 2 6" xfId="6843" xr:uid="{39A32DE7-0E15-4BA6-997E-5C91D600A2F0}"/>
    <cellStyle name="Input 2 2 5 3 3 2 6 2" xfId="15798" xr:uid="{CD53B3D3-A0CD-418A-89DC-4915852A9769}"/>
    <cellStyle name="Input 2 2 5 3 3 2 7" xfId="8044" xr:uid="{7392BBB5-CE5A-4D35-A868-06CD3267D302}"/>
    <cellStyle name="Input 2 2 5 3 3 2 7 2" xfId="16924" xr:uid="{A0A33CD9-06DD-4FA3-A0E0-F1318B2FF256}"/>
    <cellStyle name="Input 2 2 5 3 3 2 8" xfId="9181" xr:uid="{31C8EE0B-3D97-4742-9BB9-58743C9C914D}"/>
    <cellStyle name="Input 2 2 5 3 3 2 8 2" xfId="18034" xr:uid="{E2F9285D-0FCF-4568-A315-A497B8C86096}"/>
    <cellStyle name="Input 2 2 5 3 3 2 9" xfId="9641" xr:uid="{BE094806-727C-4B9C-90EA-F5D4F0E662F6}"/>
    <cellStyle name="Input 2 2 5 3 3 3" xfId="1834" xr:uid="{B49CF21B-C2B5-4F8D-925A-37059C6E6B00}"/>
    <cellStyle name="Input 2 2 5 3 3 3 2" xfId="10789" xr:uid="{99476BAF-B3C9-4250-BD31-17BC40323980}"/>
    <cellStyle name="Input 2 2 5 3 3 4" xfId="2958" xr:uid="{2C5EDF99-3A33-4238-9668-8CE005F341D3}"/>
    <cellStyle name="Input 2 2 5 3 3 4 2" xfId="11913" xr:uid="{2C78B889-1423-4954-B504-22EDFF21B712}"/>
    <cellStyle name="Input 2 2 5 3 3 5" xfId="4075" xr:uid="{0715BE13-DEE8-4B71-8E4A-E508FB3B79E4}"/>
    <cellStyle name="Input 2 2 5 3 3 5 2" xfId="13030" xr:uid="{DDDF7BF0-BABE-4852-9E91-7794C7DEB410}"/>
    <cellStyle name="Input 2 2 5 3 3 6" xfId="5175" xr:uid="{C526E5F0-E7CD-4DCA-838C-1788AD2AAD93}"/>
    <cellStyle name="Input 2 2 5 3 3 6 2" xfId="14130" xr:uid="{5A1605BA-31D3-4445-A939-E84868D13868}"/>
    <cellStyle name="Input 2 2 5 3 3 7" xfId="6292" xr:uid="{BCEFAF92-0BFC-49FE-997E-7AFE7E0CEF63}"/>
    <cellStyle name="Input 2 2 5 3 3 7 2" xfId="15247" xr:uid="{BE7C2AD8-5BDD-43F5-99B7-E8FBB3240352}"/>
    <cellStyle name="Input 2 2 5 3 3 8" xfId="7493" xr:uid="{9DA9EFCC-F9E5-447B-8FCA-219BEBFC0005}"/>
    <cellStyle name="Input 2 2 5 3 3 8 2" xfId="16373" xr:uid="{3291B472-3B9E-47A4-88C0-7D3D881BAD56}"/>
    <cellStyle name="Input 2 2 5 3 3 9" xfId="8630" xr:uid="{723090E0-F53B-4667-B07E-20C3ACEE77CD}"/>
    <cellStyle name="Input 2 2 5 3 3 9 2" xfId="17483" xr:uid="{0F9821B5-F665-46CD-A4C6-2382792A23DD}"/>
    <cellStyle name="Input 2 2 5 3 4" xfId="868" xr:uid="{ABB8E960-C34B-4C02-9CD3-AB567A87E6E7}"/>
    <cellStyle name="Input 2 2 5 3 4 2" xfId="2022" xr:uid="{03CCDD48-CE96-49A0-96C8-F0383F9A8056}"/>
    <cellStyle name="Input 2 2 5 3 4 2 2" xfId="10977" xr:uid="{D98A72A9-255A-4650-90D3-0D47A0B55E42}"/>
    <cellStyle name="Input 2 2 5 3 4 3" xfId="3150" xr:uid="{CE774856-2735-487A-938C-726644C08CBF}"/>
    <cellStyle name="Input 2 2 5 3 4 3 2" xfId="12105" xr:uid="{79A97958-43C8-479E-850D-29617F9D6190}"/>
    <cellStyle name="Input 2 2 5 3 4 4" xfId="4267" xr:uid="{808355FE-C00D-400C-832D-094D6FBC6EA6}"/>
    <cellStyle name="Input 2 2 5 3 4 4 2" xfId="13222" xr:uid="{A4361FB0-4CDC-4509-8DB9-9611F6C3365A}"/>
    <cellStyle name="Input 2 2 5 3 4 5" xfId="5367" xr:uid="{98E7ABFA-19EA-4D6F-949A-AE6F7B09AB2B}"/>
    <cellStyle name="Input 2 2 5 3 4 5 2" xfId="14322" xr:uid="{54A24EA2-B92E-48E3-A365-C6D88AF49833}"/>
    <cellStyle name="Input 2 2 5 3 4 6" xfId="6484" xr:uid="{7DDB90A0-B330-403A-B026-A80E2D849D26}"/>
    <cellStyle name="Input 2 2 5 3 4 6 2" xfId="15439" xr:uid="{174965DE-8F30-48B1-A604-290FFC341A83}"/>
    <cellStyle name="Input 2 2 5 3 4 7" xfId="7685" xr:uid="{54397A81-8A38-4C08-8675-208C78F02D97}"/>
    <cellStyle name="Input 2 2 5 3 4 7 2" xfId="16565" xr:uid="{418FA874-1734-4297-A1DC-BED465B51310}"/>
    <cellStyle name="Input 2 2 5 3 4 8" xfId="8822" xr:uid="{85CCEE97-956E-4CBE-8CCE-0696EC65F9C1}"/>
    <cellStyle name="Input 2 2 5 3 4 8 2" xfId="17675" xr:uid="{8DA83FE1-8772-422D-A88E-317D689D14DB}"/>
    <cellStyle name="Input 2 2 5 3 4 9" xfId="9330" xr:uid="{66C2F3CC-68BC-4416-B5FC-B543497B4399}"/>
    <cellStyle name="Input 2 2 5 3 5" xfId="1475" xr:uid="{444BE688-CC93-4D19-8CB5-B688AE5A9441}"/>
    <cellStyle name="Input 2 2 5 3 5 2" xfId="10430" xr:uid="{6F09B5BD-6853-4A4E-AA17-EBFB754762D4}"/>
    <cellStyle name="Input 2 2 5 3 6" xfId="2595" xr:uid="{8D52F304-EC9C-43BC-9ECB-67079A9F0E9D}"/>
    <cellStyle name="Input 2 2 5 3 6 2" xfId="11550" xr:uid="{1AB85BCF-F3E8-42C0-B6D0-0389211C6161}"/>
    <cellStyle name="Input 2 2 5 3 7" xfId="3712" xr:uid="{68B92A0A-9EE3-466F-9525-10777AF47C72}"/>
    <cellStyle name="Input 2 2 5 3 7 2" xfId="12667" xr:uid="{6D5AAAEE-1B5D-4E33-B49D-8998BD646F29}"/>
    <cellStyle name="Input 2 2 5 3 8" xfId="4812" xr:uid="{EEB8F20A-D7E8-4898-B994-8560D22BE8E6}"/>
    <cellStyle name="Input 2 2 5 3 8 2" xfId="13767" xr:uid="{E1ED90FE-9E82-4870-92A6-80812215428E}"/>
    <cellStyle name="Input 2 2 5 3 9" xfId="5929" xr:uid="{A5D24979-B950-4C25-BEFB-4E77D035243E}"/>
    <cellStyle name="Input 2 2 5 3 9 2" xfId="14884" xr:uid="{6428452B-AA8D-42BE-8A5A-2E254B84D892}"/>
    <cellStyle name="Input 2 2 5 4" xfId="385" xr:uid="{00662BC8-1E89-4780-80F3-0778F17475D5}"/>
    <cellStyle name="Input 2 2 5 4 10" xfId="9721" xr:uid="{34B59862-A95E-4830-9587-4100D35E18DF}"/>
    <cellStyle name="Input 2 2 5 4 2" xfId="936" xr:uid="{02DAD024-BB10-4FE1-8251-758E899BB246}"/>
    <cellStyle name="Input 2 2 5 4 2 2" xfId="2090" xr:uid="{3507B95F-D86E-46E5-8E3D-BEC3DAE1BF88}"/>
    <cellStyle name="Input 2 2 5 4 2 2 2" xfId="11045" xr:uid="{6C78494C-78F6-438D-9E55-40D5A4FF7DA5}"/>
    <cellStyle name="Input 2 2 5 4 2 3" xfId="3218" xr:uid="{9FBF1660-E601-4A11-AE47-BBC981E765DA}"/>
    <cellStyle name="Input 2 2 5 4 2 3 2" xfId="12173" xr:uid="{A8EB2423-B9F1-4C53-8F04-984F5E8F764B}"/>
    <cellStyle name="Input 2 2 5 4 2 4" xfId="4335" xr:uid="{BB6DFF42-2749-44B3-B19B-77DA25A7A9EF}"/>
    <cellStyle name="Input 2 2 5 4 2 4 2" xfId="13290" xr:uid="{F7099C3B-39B0-4E3E-B05D-5B4A9921B467}"/>
    <cellStyle name="Input 2 2 5 4 2 5" xfId="5435" xr:uid="{064929AF-D626-4738-B956-5DB8F72DFDF9}"/>
    <cellStyle name="Input 2 2 5 4 2 5 2" xfId="14390" xr:uid="{D4BDC056-D9FC-4DEC-AA97-5B5E6449509A}"/>
    <cellStyle name="Input 2 2 5 4 2 6" xfId="6552" xr:uid="{2123F87B-AA4A-468C-BCBB-D89171D6CDCE}"/>
    <cellStyle name="Input 2 2 5 4 2 6 2" xfId="15507" xr:uid="{25A2D651-DAA9-43AA-AB5B-55131AF45A55}"/>
    <cellStyle name="Input 2 2 5 4 2 7" xfId="7753" xr:uid="{8F5001C5-F69A-4C16-A9EB-FD63AC81240E}"/>
    <cellStyle name="Input 2 2 5 4 2 7 2" xfId="16633" xr:uid="{4525929D-D636-470E-832E-5CF0061543B1}"/>
    <cellStyle name="Input 2 2 5 4 2 8" xfId="8890" xr:uid="{B6DF8BA1-4A7E-4F8E-9EF7-AC885FFEDC3C}"/>
    <cellStyle name="Input 2 2 5 4 2 8 2" xfId="17743" xr:uid="{C186AC35-C1DD-423B-A94F-45B20AAC30E5}"/>
    <cellStyle name="Input 2 2 5 4 2 9" xfId="9422" xr:uid="{775F6B99-0DEF-465E-9DC7-7633E8B92CA6}"/>
    <cellStyle name="Input 2 2 5 4 3" xfId="1543" xr:uid="{5D47F7BF-436C-4FBC-8BE9-859664CC9FA2}"/>
    <cellStyle name="Input 2 2 5 4 3 2" xfId="10498" xr:uid="{10335994-D023-47E7-ADF6-571D8A0AC274}"/>
    <cellStyle name="Input 2 2 5 4 4" xfId="2667" xr:uid="{09929A05-126E-4207-9E76-7C3BC06E0824}"/>
    <cellStyle name="Input 2 2 5 4 4 2" xfId="11622" xr:uid="{90D142B7-0AB7-47CA-B436-E73B8DDDA68E}"/>
    <cellStyle name="Input 2 2 5 4 5" xfId="3784" xr:uid="{B9208C90-EB43-474B-8849-4BD27CE675DB}"/>
    <cellStyle name="Input 2 2 5 4 5 2" xfId="12739" xr:uid="{47EA95FF-C686-4CF3-AE33-A9566AC9D0C3}"/>
    <cellStyle name="Input 2 2 5 4 6" xfId="4884" xr:uid="{CB23FA32-96F8-477F-A4D6-40B84F5D9128}"/>
    <cellStyle name="Input 2 2 5 4 6 2" xfId="13839" xr:uid="{5CDA9D05-BC7A-476E-9B92-27DC5A86C1B9}"/>
    <cellStyle name="Input 2 2 5 4 7" xfId="6001" xr:uid="{DD9D7882-81BD-407F-9703-EC2F059B5691}"/>
    <cellStyle name="Input 2 2 5 4 7 2" xfId="14956" xr:uid="{9687BBA4-3F83-430E-A2C6-0C08C71ADB96}"/>
    <cellStyle name="Input 2 2 5 4 8" xfId="7202" xr:uid="{FD31E67E-843D-437F-9CCE-BF272E17AE82}"/>
    <cellStyle name="Input 2 2 5 4 8 2" xfId="16082" xr:uid="{0310CE57-0839-4BE2-AD8A-A8A286BE58EC}"/>
    <cellStyle name="Input 2 2 5 4 9" xfId="8339" xr:uid="{C5FDE1CA-0097-4B79-9179-9A5E9BE7FE59}"/>
    <cellStyle name="Input 2 2 5 4 9 2" xfId="17192" xr:uid="{3DA98FA9-4061-49E1-A59D-2F26EF7051F3}"/>
    <cellStyle name="Input 2 2 5 5" xfId="554" xr:uid="{7FA7C316-2CF9-4B16-98CC-E6145ACD1783}"/>
    <cellStyle name="Input 2 2 5 5 10" xfId="9867" xr:uid="{244B1F2D-C502-4E53-9441-925E45ED3FC9}"/>
    <cellStyle name="Input 2 2 5 5 2" xfId="1105" xr:uid="{63991CD6-A37B-4B2B-A5B9-467A388D6A18}"/>
    <cellStyle name="Input 2 2 5 5 2 2" xfId="2259" xr:uid="{CEA7BB2E-5EB3-45F9-98D6-C57B4827884C}"/>
    <cellStyle name="Input 2 2 5 5 2 2 2" xfId="11214" xr:uid="{8DA9DBFF-3469-45AB-BEAC-DC3BD8D41E48}"/>
    <cellStyle name="Input 2 2 5 5 2 3" xfId="3387" xr:uid="{C50AA535-1823-4BB2-8AAF-A5BAD2CFD839}"/>
    <cellStyle name="Input 2 2 5 5 2 3 2" xfId="12342" xr:uid="{BDF8EB23-4F2E-4F74-ABC0-A0B03B5E2EAF}"/>
    <cellStyle name="Input 2 2 5 5 2 4" xfId="4504" xr:uid="{84FE1F84-6914-45F2-941C-E3AD6B9AD6E1}"/>
    <cellStyle name="Input 2 2 5 5 2 4 2" xfId="13459" xr:uid="{FFC21BB9-6D11-4E26-BB83-C40C3F8E7A60}"/>
    <cellStyle name="Input 2 2 5 5 2 5" xfId="5604" xr:uid="{0668425C-2760-4D83-90F1-79DE11CEA0F9}"/>
    <cellStyle name="Input 2 2 5 5 2 5 2" xfId="14559" xr:uid="{EBE7784A-B243-4E4C-9D83-DB9268716981}"/>
    <cellStyle name="Input 2 2 5 5 2 6" xfId="6721" xr:uid="{06B0B106-9CCC-45F6-8279-93D0C487BC59}"/>
    <cellStyle name="Input 2 2 5 5 2 6 2" xfId="15676" xr:uid="{845868F1-98B2-4007-9B9F-64B3309645E9}"/>
    <cellStyle name="Input 2 2 5 5 2 7" xfId="7922" xr:uid="{90AC4815-63B2-41E6-B4B0-4A1A2DF284EC}"/>
    <cellStyle name="Input 2 2 5 5 2 7 2" xfId="16802" xr:uid="{E4463F35-698C-4671-8926-4534B2365358}"/>
    <cellStyle name="Input 2 2 5 5 2 8" xfId="9059" xr:uid="{C3E7301F-06B5-4C69-865B-73B9D38B7FAC}"/>
    <cellStyle name="Input 2 2 5 5 2 8 2" xfId="17912" xr:uid="{E8D3F400-DC60-44F9-9EE5-6CF934D5DD03}"/>
    <cellStyle name="Input 2 2 5 5 2 9" xfId="9911" xr:uid="{AE00BD0E-8E99-419F-B3D4-35B39498FD5C}"/>
    <cellStyle name="Input 2 2 5 5 3" xfId="1712" xr:uid="{29DBFE35-42AF-46C9-99F4-F1E46E36F1A2}"/>
    <cellStyle name="Input 2 2 5 5 3 2" xfId="10667" xr:uid="{4C9C1004-2D9F-4505-B898-666525CF6CFF}"/>
    <cellStyle name="Input 2 2 5 5 4" xfId="2836" xr:uid="{E8C8A59C-77E3-4904-BCEB-F74D9F317E16}"/>
    <cellStyle name="Input 2 2 5 5 4 2" xfId="11791" xr:uid="{F54C9E94-D28F-4A8A-8731-C55D2A9B7ED5}"/>
    <cellStyle name="Input 2 2 5 5 5" xfId="3953" xr:uid="{06E2DDD7-F82B-45C1-838F-ED579E107931}"/>
    <cellStyle name="Input 2 2 5 5 5 2" xfId="12908" xr:uid="{22DD8B63-E18C-4A0A-82B2-8F3CCF2CA4CB}"/>
    <cellStyle name="Input 2 2 5 5 6" xfId="5053" xr:uid="{F9EEB9D8-6B42-4B5F-9DD9-8282C27926EA}"/>
    <cellStyle name="Input 2 2 5 5 6 2" xfId="14008" xr:uid="{40DF2EE4-003E-4841-A612-4068D633E7B9}"/>
    <cellStyle name="Input 2 2 5 5 7" xfId="6170" xr:uid="{2F73B6A5-A8C2-4306-815A-E91CA3268E10}"/>
    <cellStyle name="Input 2 2 5 5 7 2" xfId="15125" xr:uid="{3EDE1CC9-FD13-422F-97E9-B3CE0A679550}"/>
    <cellStyle name="Input 2 2 5 5 8" xfId="7371" xr:uid="{0AFF5CDA-2498-43C1-A23D-24DD972A5197}"/>
    <cellStyle name="Input 2 2 5 5 8 2" xfId="16251" xr:uid="{1223A57A-E91C-409F-812C-0E4BCAA45F8C}"/>
    <cellStyle name="Input 2 2 5 5 9" xfId="8508" xr:uid="{CDCA21CA-3111-4A32-947F-A44DA5EF2C70}"/>
    <cellStyle name="Input 2 2 5 5 9 2" xfId="17361" xr:uid="{2B729E80-7A13-4633-89A2-8B8596E05E25}"/>
    <cellStyle name="Input 2 2 5 6" xfId="729" xr:uid="{7E6C0C66-E858-4214-9C5E-E06129135597}"/>
    <cellStyle name="Input 2 2 5 6 2" xfId="1883" xr:uid="{B1424CF5-9243-4600-9ED9-02FCD0789C91}"/>
    <cellStyle name="Input 2 2 5 6 2 2" xfId="10838" xr:uid="{4A87AE1A-BCDF-40FF-9C3C-08EDC6D1218D}"/>
    <cellStyle name="Input 2 2 5 6 3" xfId="3011" xr:uid="{FF80FBF8-D200-4814-9B79-666DE548621C}"/>
    <cellStyle name="Input 2 2 5 6 3 2" xfId="11966" xr:uid="{BA533F67-6B7E-4E58-8C2E-7680687A2018}"/>
    <cellStyle name="Input 2 2 5 6 4" xfId="4128" xr:uid="{FDAA81A7-DB74-4493-A9AF-0E952FA5EA01}"/>
    <cellStyle name="Input 2 2 5 6 4 2" xfId="13083" xr:uid="{FB30E1DF-1587-4F3C-B3A7-2295388C7A0F}"/>
    <cellStyle name="Input 2 2 5 6 5" xfId="5228" xr:uid="{5178AA70-B2C9-4C81-88E8-86A5218A4797}"/>
    <cellStyle name="Input 2 2 5 6 5 2" xfId="14183" xr:uid="{E9C87992-5336-442D-A95A-7EC468E9FE7F}"/>
    <cellStyle name="Input 2 2 5 6 6" xfId="6345" xr:uid="{DA3518B6-3E67-415C-8CCD-582F9D162AC9}"/>
    <cellStyle name="Input 2 2 5 6 6 2" xfId="15300" xr:uid="{72C64F5B-DF8A-4557-98AB-5CFEC46E9211}"/>
    <cellStyle name="Input 2 2 5 6 7" xfId="7546" xr:uid="{E8A2B343-7732-4C99-8B31-EA6730AFC261}"/>
    <cellStyle name="Input 2 2 5 6 7 2" xfId="16426" xr:uid="{E5AFEF35-BF4C-4587-BDC8-DBE05CCC5DE6}"/>
    <cellStyle name="Input 2 2 5 6 8" xfId="8683" xr:uid="{75CFCC4D-6909-4403-8580-9C5B5396BEA9}"/>
    <cellStyle name="Input 2 2 5 6 8 2" xfId="17536" xr:uid="{A4F9381D-C008-46AA-9458-3617026ABCE9}"/>
    <cellStyle name="Input 2 2 5 6 9" xfId="10094" xr:uid="{16C03D8D-6CF2-4FFD-8E0E-04E718520CAA}"/>
    <cellStyle name="Input 2 2 5 7" xfId="1329" xr:uid="{B85DF59B-F982-4FEC-80E1-481613EA1C2E}"/>
    <cellStyle name="Input 2 2 5 7 2" xfId="10284" xr:uid="{9BECCAED-AE7F-442A-ABBA-AFD8B71B17AF}"/>
    <cellStyle name="Input 2 2 5 8" xfId="2445" xr:uid="{049813DB-8A7E-4D29-9FB5-F4EFD791395D}"/>
    <cellStyle name="Input 2 2 5 8 2" xfId="11400" xr:uid="{C783F263-590F-4EE1-B1C1-0D6584E74AA0}"/>
    <cellStyle name="Input 2 2 5 9" xfId="3563" xr:uid="{3C732802-8070-4DDD-B442-9EBC74DBC337}"/>
    <cellStyle name="Input 2 2 5 9 2" xfId="12518" xr:uid="{9F966DB7-7856-4190-996C-40FEAD69340E}"/>
    <cellStyle name="Input 2 2 6" xfId="117" xr:uid="{19657A72-D235-4AD7-8421-E26A3ADAB074}"/>
    <cellStyle name="Input 2 2 6 10" xfId="1273" xr:uid="{C424B838-70BC-4157-BEF5-D68EB0E1D1AA}"/>
    <cellStyle name="Input 2 2 6 10 2" xfId="10228" xr:uid="{5561B4D3-9EF9-4811-A1A6-D22D528FB041}"/>
    <cellStyle name="Input 2 2 6 11" xfId="5752" xr:uid="{60B18A88-360E-4275-85D7-BD336A6D6944}"/>
    <cellStyle name="Input 2 2 6 11 2" xfId="14707" xr:uid="{C06761D3-74AF-4680-8E92-44A769786491}"/>
    <cellStyle name="Input 2 2 6 12" xfId="6941" xr:uid="{58CBFBC2-0025-436B-9985-265B56179DA7}"/>
    <cellStyle name="Input 2 2 6 12 2" xfId="15830" xr:uid="{46A8C2A5-8DC7-4C01-8CC4-93C7AFFDC417}"/>
    <cellStyle name="Input 2 2 6 13" xfId="8074" xr:uid="{CFB37B35-2FFE-4AD4-9F3F-CDC2804588D4}"/>
    <cellStyle name="Input 2 2 6 13 2" xfId="16943" xr:uid="{E9D44F7C-3E5D-454A-A1E3-D33DB8F965D6}"/>
    <cellStyle name="Input 2 2 6 14" xfId="9736" xr:uid="{FD653256-4C78-44C3-A960-D667049420CE}"/>
    <cellStyle name="Input 2 2 6 2" xfId="224" xr:uid="{42B36261-54E3-4E9F-834C-1CCABC1DCA8E}"/>
    <cellStyle name="Input 2 2 6 2 10" xfId="7041" xr:uid="{9FF62AAF-8326-4C14-B564-04CD745F86ED}"/>
    <cellStyle name="Input 2 2 6 2 10 2" xfId="15921" xr:uid="{57C123AC-8069-4AD4-ACFB-83A358276B85}"/>
    <cellStyle name="Input 2 2 6 2 11" xfId="8178" xr:uid="{9027BC51-E0B5-4E18-8CED-459B6C0767A8}"/>
    <cellStyle name="Input 2 2 6 2 11 2" xfId="17031" xr:uid="{9978DA11-A8AE-447E-B68F-2FCC1ED08AD7}"/>
    <cellStyle name="Input 2 2 6 2 12" xfId="9763" xr:uid="{89EBF565-4C30-40E6-966F-56B5FDAE5AD8}"/>
    <cellStyle name="Input 2 2 6 2 2" xfId="429" xr:uid="{819A0579-9A2D-4404-9BD6-3C4FEAEB86BC}"/>
    <cellStyle name="Input 2 2 6 2 2 10" xfId="8066" xr:uid="{3D0B7282-946B-4FF8-8181-E8CC2B46F6F4}"/>
    <cellStyle name="Input 2 2 6 2 2 2" xfId="980" xr:uid="{8E2C9891-5CE6-4DB4-9B6B-351B59631E9F}"/>
    <cellStyle name="Input 2 2 6 2 2 2 2" xfId="2134" xr:uid="{97C18ABD-4376-45C0-AD48-7808967A0741}"/>
    <cellStyle name="Input 2 2 6 2 2 2 2 2" xfId="11089" xr:uid="{CABCC0E4-B73B-4371-B352-0F8BDC505767}"/>
    <cellStyle name="Input 2 2 6 2 2 2 3" xfId="3262" xr:uid="{71D1D91D-AABA-4463-9E5F-52473F170889}"/>
    <cellStyle name="Input 2 2 6 2 2 2 3 2" xfId="12217" xr:uid="{ECB89C1F-79A4-4BE5-B7F9-1E6556472BF9}"/>
    <cellStyle name="Input 2 2 6 2 2 2 4" xfId="4379" xr:uid="{6B6416E4-A42E-465A-8078-88F5532DE739}"/>
    <cellStyle name="Input 2 2 6 2 2 2 4 2" xfId="13334" xr:uid="{F08FAD2E-C791-44F1-80D1-7B8D971ACD2D}"/>
    <cellStyle name="Input 2 2 6 2 2 2 5" xfId="5479" xr:uid="{632E24B6-FF1C-41B6-AC9B-DCE2CC6B772F}"/>
    <cellStyle name="Input 2 2 6 2 2 2 5 2" xfId="14434" xr:uid="{D6D3F4E0-F4A9-453E-A2E2-87AB18754EA7}"/>
    <cellStyle name="Input 2 2 6 2 2 2 6" xfId="6596" xr:uid="{3535496B-9DDD-4672-BBBF-6F6A32D6D495}"/>
    <cellStyle name="Input 2 2 6 2 2 2 6 2" xfId="15551" xr:uid="{2B78416D-0136-4979-B59C-1CCC72DDBB20}"/>
    <cellStyle name="Input 2 2 6 2 2 2 7" xfId="7797" xr:uid="{CA389CD3-666E-47EA-8A10-BA48B9A9DEF7}"/>
    <cellStyle name="Input 2 2 6 2 2 2 7 2" xfId="16677" xr:uid="{1F6C4141-2F9C-4209-ACAC-6F5B9399069D}"/>
    <cellStyle name="Input 2 2 6 2 2 2 8" xfId="8934" xr:uid="{4912BAE5-DFEB-4094-8A34-CC48BDB0D3E9}"/>
    <cellStyle name="Input 2 2 6 2 2 2 8 2" xfId="17787" xr:uid="{B863C978-D8F8-4B83-95DE-6D15EFBD67B9}"/>
    <cellStyle name="Input 2 2 6 2 2 2 9" xfId="9794" xr:uid="{01BF7AE2-A89E-4488-9C81-85640AD8A502}"/>
    <cellStyle name="Input 2 2 6 2 2 3" xfId="1587" xr:uid="{180D8A0B-2D2A-4F1A-B473-9216FB94B8B6}"/>
    <cellStyle name="Input 2 2 6 2 2 3 2" xfId="10542" xr:uid="{199644D1-7ED0-404F-AC16-E03AE27E2FEB}"/>
    <cellStyle name="Input 2 2 6 2 2 4" xfId="2711" xr:uid="{621CB0A5-0FEB-4E2F-865F-6436B19485BA}"/>
    <cellStyle name="Input 2 2 6 2 2 4 2" xfId="11666" xr:uid="{2B63011D-F0DB-4738-B82D-2E3D11846BC6}"/>
    <cellStyle name="Input 2 2 6 2 2 5" xfId="3828" xr:uid="{3E8D6DEF-85C0-4629-93AC-3441FB714F74}"/>
    <cellStyle name="Input 2 2 6 2 2 5 2" xfId="12783" xr:uid="{2B222A70-881B-4CB3-956B-4FA59DDC52EC}"/>
    <cellStyle name="Input 2 2 6 2 2 6" xfId="4928" xr:uid="{3F49038D-4728-4511-8C2F-204DFED5BD9E}"/>
    <cellStyle name="Input 2 2 6 2 2 6 2" xfId="13883" xr:uid="{ABC51BAF-31AE-4ACE-8239-535FEF534B72}"/>
    <cellStyle name="Input 2 2 6 2 2 7" xfId="6045" xr:uid="{C066B46A-AD27-47E7-987D-05631449D4A4}"/>
    <cellStyle name="Input 2 2 6 2 2 7 2" xfId="15000" xr:uid="{8DD27B03-314D-474B-9ADC-987A4AD4FE63}"/>
    <cellStyle name="Input 2 2 6 2 2 8" xfId="7246" xr:uid="{FAACF045-3703-4131-872C-32AB4063CE16}"/>
    <cellStyle name="Input 2 2 6 2 2 8 2" xfId="16126" xr:uid="{400A8F3A-AB9D-4AB9-91C2-8DCA3B533E9A}"/>
    <cellStyle name="Input 2 2 6 2 2 9" xfId="8383" xr:uid="{8BCF2059-EB11-4566-BFA7-B845BC7625BA}"/>
    <cellStyle name="Input 2 2 6 2 2 9 2" xfId="17236" xr:uid="{9CE3E045-4DDB-4EB1-9B45-C40AEA1876E7}"/>
    <cellStyle name="Input 2 2 6 2 3" xfId="592" xr:uid="{51663534-AA00-41BF-ADFA-E5402C4065E2}"/>
    <cellStyle name="Input 2 2 6 2 3 10" xfId="10109" xr:uid="{8C814775-1264-491B-9FC5-6D26A4F2CFBF}"/>
    <cellStyle name="Input 2 2 6 2 3 2" xfId="1143" xr:uid="{9AD640A9-6166-41B5-A6C3-FCD3355554A3}"/>
    <cellStyle name="Input 2 2 6 2 3 2 2" xfId="2302" xr:uid="{8C10D8FE-FB57-4B8A-B47D-D3FA7D37F8BF}"/>
    <cellStyle name="Input 2 2 6 2 3 2 2 2" xfId="11257" xr:uid="{39CECF87-DCAF-4BC5-8132-A88FF46169CB}"/>
    <cellStyle name="Input 2 2 6 2 3 2 3" xfId="3425" xr:uid="{74B3DC02-B8BF-4917-83A7-AD1B4E1D3808}"/>
    <cellStyle name="Input 2 2 6 2 3 2 3 2" xfId="12380" xr:uid="{58E01CC4-3E91-435E-A956-A2A254D5A6E5}"/>
    <cellStyle name="Input 2 2 6 2 3 2 4" xfId="4542" xr:uid="{618203AA-A980-4838-8E57-2E006D7F842A}"/>
    <cellStyle name="Input 2 2 6 2 3 2 4 2" xfId="13497" xr:uid="{4D672AEF-E2C9-4B3E-B44F-D8DB695D25EE}"/>
    <cellStyle name="Input 2 2 6 2 3 2 5" xfId="5642" xr:uid="{1B08AB5E-ADA7-4407-A2BC-D53B866C9294}"/>
    <cellStyle name="Input 2 2 6 2 3 2 5 2" xfId="14597" xr:uid="{B337F03A-4B88-4CF3-B657-C61D8B98DF65}"/>
    <cellStyle name="Input 2 2 6 2 3 2 6" xfId="6759" xr:uid="{68F6C01D-0EFF-40BE-BEB2-E85E2420EC3D}"/>
    <cellStyle name="Input 2 2 6 2 3 2 6 2" xfId="15714" xr:uid="{8E89E37A-A9D4-4E23-88C4-B4756461C093}"/>
    <cellStyle name="Input 2 2 6 2 3 2 7" xfId="7960" xr:uid="{EC677230-AEC0-4877-9982-9FA9CB21783B}"/>
    <cellStyle name="Input 2 2 6 2 3 2 7 2" xfId="16840" xr:uid="{98D02F32-F6E1-410B-B5DB-B6C3FCCF1495}"/>
    <cellStyle name="Input 2 2 6 2 3 2 8" xfId="9097" xr:uid="{FC821FCE-CC71-4815-9918-4C4DA9E67C08}"/>
    <cellStyle name="Input 2 2 6 2 3 2 8 2" xfId="17950" xr:uid="{5B50675F-2294-4A57-802B-C2FE49208523}"/>
    <cellStyle name="Input 2 2 6 2 3 2 9" xfId="9892" xr:uid="{68331B79-2C64-4124-B9EE-2B8AE757D620}"/>
    <cellStyle name="Input 2 2 6 2 3 3" xfId="1750" xr:uid="{ABEB2968-017D-46A6-BBB9-D3DF9CB04AE9}"/>
    <cellStyle name="Input 2 2 6 2 3 3 2" xfId="10705" xr:uid="{1CE78541-165D-44F8-AA5A-635BA4928B75}"/>
    <cellStyle name="Input 2 2 6 2 3 4" xfId="2874" xr:uid="{DBFAD850-B4FC-4BC8-A01A-86E43BF50DA7}"/>
    <cellStyle name="Input 2 2 6 2 3 4 2" xfId="11829" xr:uid="{A0904214-34F2-4F7A-A5C1-DAEF4842E15B}"/>
    <cellStyle name="Input 2 2 6 2 3 5" xfId="3991" xr:uid="{403CC2AE-5E75-4A8A-A694-4616F162C855}"/>
    <cellStyle name="Input 2 2 6 2 3 5 2" xfId="12946" xr:uid="{96C10733-572B-454E-AB56-8FD5A68C3AD0}"/>
    <cellStyle name="Input 2 2 6 2 3 6" xfId="5091" xr:uid="{D764A476-0421-4C09-8B32-D3EAAFFBF8D5}"/>
    <cellStyle name="Input 2 2 6 2 3 6 2" xfId="14046" xr:uid="{72C192F0-1B25-48EE-9CF7-AA2F3EBE0662}"/>
    <cellStyle name="Input 2 2 6 2 3 7" xfId="6208" xr:uid="{ED2E257D-ECE9-4A18-97D9-679E215A3C07}"/>
    <cellStyle name="Input 2 2 6 2 3 7 2" xfId="15163" xr:uid="{5F08636A-4490-4CA8-8293-E8E02EAB820C}"/>
    <cellStyle name="Input 2 2 6 2 3 8" xfId="7409" xr:uid="{C864212A-E624-4247-BD21-028B0823A0C5}"/>
    <cellStyle name="Input 2 2 6 2 3 8 2" xfId="16289" xr:uid="{5CA5381D-EEDE-42CA-84E3-A1F7E5FB28DA}"/>
    <cellStyle name="Input 2 2 6 2 3 9" xfId="8546" xr:uid="{E9AD4F36-3BC0-42B9-976E-0ABF01CBD6B0}"/>
    <cellStyle name="Input 2 2 6 2 3 9 2" xfId="17399" xr:uid="{68DCC3E3-72A0-4574-9EC4-4884421C7DDD}"/>
    <cellStyle name="Input 2 2 6 2 4" xfId="781" xr:uid="{06684C14-8C2B-4A13-BCEC-C6B90D913474}"/>
    <cellStyle name="Input 2 2 6 2 4 2" xfId="1935" xr:uid="{F49F2EB5-7509-44EA-9091-1B40573A572C}"/>
    <cellStyle name="Input 2 2 6 2 4 2 2" xfId="10890" xr:uid="{B109FE93-CF70-4795-A2B4-7FFED0A440F5}"/>
    <cellStyle name="Input 2 2 6 2 4 3" xfId="3063" xr:uid="{B0DB60BF-00A6-4916-A04A-38B36B4752DA}"/>
    <cellStyle name="Input 2 2 6 2 4 3 2" xfId="12018" xr:uid="{2095CF7C-E597-4ADE-8FD0-6097FCD9B8C5}"/>
    <cellStyle name="Input 2 2 6 2 4 4" xfId="4180" xr:uid="{F71E02D2-4C7A-407C-8233-351E89FFDA5F}"/>
    <cellStyle name="Input 2 2 6 2 4 4 2" xfId="13135" xr:uid="{DF3A413A-04F8-4AC1-BBB3-29D0BAAA476D}"/>
    <cellStyle name="Input 2 2 6 2 4 5" xfId="5280" xr:uid="{E2714E6A-7B6F-4A35-9A23-8722F49056BE}"/>
    <cellStyle name="Input 2 2 6 2 4 5 2" xfId="14235" xr:uid="{D4962F38-C46D-4532-AE8C-A2A123CA4060}"/>
    <cellStyle name="Input 2 2 6 2 4 6" xfId="6397" xr:uid="{AAD05948-3EFB-467D-B940-D210BBD037DC}"/>
    <cellStyle name="Input 2 2 6 2 4 6 2" xfId="15352" xr:uid="{4278FEBC-E250-46C5-A78C-DC3058086A87}"/>
    <cellStyle name="Input 2 2 6 2 4 7" xfId="7598" xr:uid="{077EB54A-0F0B-4C1F-943D-8C35D66A08A1}"/>
    <cellStyle name="Input 2 2 6 2 4 7 2" xfId="16478" xr:uid="{D7D15EDC-3BE4-4BE9-A2FA-37A51275FCA2}"/>
    <cellStyle name="Input 2 2 6 2 4 8" xfId="8735" xr:uid="{471C156E-BF5C-4F14-A923-CEEE234FA7E1}"/>
    <cellStyle name="Input 2 2 6 2 4 8 2" xfId="17588" xr:uid="{20DCDC55-2C08-4071-9C32-CFA95C496802}"/>
    <cellStyle name="Input 2 2 6 2 4 9" xfId="9265" xr:uid="{FE1CFF1F-A6FC-4745-B719-83BE624DCFE1}"/>
    <cellStyle name="Input 2 2 6 2 5" xfId="1386" xr:uid="{7ACE7D01-2C9F-44CD-B2DD-BBD31225AAD1}"/>
    <cellStyle name="Input 2 2 6 2 5 2" xfId="10341" xr:uid="{5D202043-96F7-447E-88A3-CAAA52446EAA}"/>
    <cellStyle name="Input 2 2 6 2 6" xfId="2506" xr:uid="{C4C1BCD0-10F1-4027-A047-5DF628909943}"/>
    <cellStyle name="Input 2 2 6 2 6 2" xfId="11461" xr:uid="{9DAD7FC5-5150-45FA-AF81-337C6C66AEDE}"/>
    <cellStyle name="Input 2 2 6 2 7" xfId="3623" xr:uid="{E401DBF2-6BE0-4C92-92E3-8C37B5EA3EBF}"/>
    <cellStyle name="Input 2 2 6 2 7 2" xfId="12578" xr:uid="{0FB9FE44-860C-469A-8FF4-28760C1957F9}"/>
    <cellStyle name="Input 2 2 6 2 8" xfId="4723" xr:uid="{508605F5-9A15-426B-A4F2-FBBB5D13D3AB}"/>
    <cellStyle name="Input 2 2 6 2 8 2" xfId="13678" xr:uid="{557810B1-FE09-4882-AAD4-119626041192}"/>
    <cellStyle name="Input 2 2 6 2 9" xfId="5840" xr:uid="{97518C5A-9EF1-460E-BACD-FCD3A4F2521A}"/>
    <cellStyle name="Input 2 2 6 2 9 2" xfId="14795" xr:uid="{0842D54D-10CD-4BD4-94D2-3C8FD19754A7}"/>
    <cellStyle name="Input 2 2 6 3" xfId="279" xr:uid="{4B3A5DAB-67B9-46EA-A8AC-6D399E2DE42D}"/>
    <cellStyle name="Input 2 2 6 3 10" xfId="7096" xr:uid="{74CF6A6E-12DE-41BF-B6E5-5B8EA92BDCEF}"/>
    <cellStyle name="Input 2 2 6 3 10 2" xfId="15976" xr:uid="{8FEE29FF-5531-4E0B-8819-7D8131110E22}"/>
    <cellStyle name="Input 2 2 6 3 11" xfId="8233" xr:uid="{E9F60208-6A20-4EB6-A7CA-EA1FFA9058A3}"/>
    <cellStyle name="Input 2 2 6 3 11 2" xfId="17086" xr:uid="{E599CAFD-41EE-4F7D-B2FA-E8BC3288E773}"/>
    <cellStyle name="Input 2 2 6 3 12" xfId="9395" xr:uid="{AB05BC06-6FCF-46E6-BB94-B2B8D2328494}"/>
    <cellStyle name="Input 2 2 6 3 2" xfId="479" xr:uid="{EF8A9D29-43B6-4E97-8F34-AA619C95B615}"/>
    <cellStyle name="Input 2 2 6 3 2 10" xfId="10085" xr:uid="{98A4436C-D074-49ED-B03C-40E17F85EE19}"/>
    <cellStyle name="Input 2 2 6 3 2 2" xfId="1030" xr:uid="{B9EEA75C-4DE7-42D5-BDAC-8930D8A8A2C0}"/>
    <cellStyle name="Input 2 2 6 3 2 2 2" xfId="2184" xr:uid="{AB210D6D-AE0C-4F31-8514-98BE4BFCBC8D}"/>
    <cellStyle name="Input 2 2 6 3 2 2 2 2" xfId="11139" xr:uid="{7A843444-82D5-4F75-9517-93BC8FFDFC40}"/>
    <cellStyle name="Input 2 2 6 3 2 2 3" xfId="3312" xr:uid="{405DE874-4093-49E6-813E-E6791A51C851}"/>
    <cellStyle name="Input 2 2 6 3 2 2 3 2" xfId="12267" xr:uid="{2FD5479A-20F2-4C29-A5CE-26E643B40752}"/>
    <cellStyle name="Input 2 2 6 3 2 2 4" xfId="4429" xr:uid="{639D0A37-89D6-4E94-B4A0-4C37C1F530FA}"/>
    <cellStyle name="Input 2 2 6 3 2 2 4 2" xfId="13384" xr:uid="{B2B2FBB9-948B-4390-B2AA-ADF3635D9EB1}"/>
    <cellStyle name="Input 2 2 6 3 2 2 5" xfId="5529" xr:uid="{07A82031-E039-4150-BA81-45C973D8D580}"/>
    <cellStyle name="Input 2 2 6 3 2 2 5 2" xfId="14484" xr:uid="{45202A29-232B-4C78-869E-CF3EE0A9A944}"/>
    <cellStyle name="Input 2 2 6 3 2 2 6" xfId="6646" xr:uid="{29A20DF3-2F99-4146-A86D-5346AF564CC3}"/>
    <cellStyle name="Input 2 2 6 3 2 2 6 2" xfId="15601" xr:uid="{E0424CD0-50D7-429D-A7D9-3259B9B6403C}"/>
    <cellStyle name="Input 2 2 6 3 2 2 7" xfId="7847" xr:uid="{89272E10-23D7-4F2D-BA26-20A8BAA0BDBF}"/>
    <cellStyle name="Input 2 2 6 3 2 2 7 2" xfId="16727" xr:uid="{7AED8737-83E9-4993-BC9D-C8FAEC170927}"/>
    <cellStyle name="Input 2 2 6 3 2 2 8" xfId="8984" xr:uid="{0BC1DDDB-B7E9-4DD8-8BB1-36A68D95FA80}"/>
    <cellStyle name="Input 2 2 6 3 2 2 8 2" xfId="17837" xr:uid="{6F539E96-E86B-4EDF-B6DE-EDF6EEE611F0}"/>
    <cellStyle name="Input 2 2 6 3 2 2 9" xfId="9525" xr:uid="{E95961EB-B21E-4A3E-B9EC-A355BC804E1C}"/>
    <cellStyle name="Input 2 2 6 3 2 3" xfId="1637" xr:uid="{1CDFA2F8-6CA5-4E14-9085-53CA55CADAB3}"/>
    <cellStyle name="Input 2 2 6 3 2 3 2" xfId="10592" xr:uid="{F3A1D134-A49C-467C-972D-8119455D56C7}"/>
    <cellStyle name="Input 2 2 6 3 2 4" xfId="2761" xr:uid="{1C604EFA-0ACD-43D0-BCD2-ACB54951C20F}"/>
    <cellStyle name="Input 2 2 6 3 2 4 2" xfId="11716" xr:uid="{D63B5190-36FD-410C-807B-862627352A2B}"/>
    <cellStyle name="Input 2 2 6 3 2 5" xfId="3878" xr:uid="{99439431-4AFA-4638-AC4C-5E6FD2D579D5}"/>
    <cellStyle name="Input 2 2 6 3 2 5 2" xfId="12833" xr:uid="{8CD954F8-FBC6-4A55-87FF-8D9C618373BA}"/>
    <cellStyle name="Input 2 2 6 3 2 6" xfId="4978" xr:uid="{D7F09652-41CA-49A5-AC4F-7A86B4A01FD0}"/>
    <cellStyle name="Input 2 2 6 3 2 6 2" xfId="13933" xr:uid="{7A7BE797-BF0E-47A7-9EE5-8891537DC6A9}"/>
    <cellStyle name="Input 2 2 6 3 2 7" xfId="6095" xr:uid="{D960F318-F049-4956-85A7-1F81E9776E97}"/>
    <cellStyle name="Input 2 2 6 3 2 7 2" xfId="15050" xr:uid="{A936E1ED-7AFD-4F64-8049-D2588FA4089B}"/>
    <cellStyle name="Input 2 2 6 3 2 8" xfId="7296" xr:uid="{32F9EC78-4FED-41ED-8FD4-F773ADEA2343}"/>
    <cellStyle name="Input 2 2 6 3 2 8 2" xfId="16176" xr:uid="{32211FD4-D253-4CA9-B007-D19928EC48CB}"/>
    <cellStyle name="Input 2 2 6 3 2 9" xfId="8433" xr:uid="{BC9E1527-1AA2-4CD3-B0AE-733597C4261E}"/>
    <cellStyle name="Input 2 2 6 3 2 9 2" xfId="17286" xr:uid="{B1589559-0816-43B3-8B9E-25569F1FB6C0}"/>
    <cellStyle name="Input 2 2 6 3 3" xfId="642" xr:uid="{99D5063A-2ED1-461B-9D74-6B5E4537D77D}"/>
    <cellStyle name="Input 2 2 6 3 3 10" xfId="9886" xr:uid="{6FBD9A02-36B6-4357-83EE-775E467838AC}"/>
    <cellStyle name="Input 2 2 6 3 3 2" xfId="1193" xr:uid="{0ECD6E0C-81F7-4C1A-B27C-51E08C611BBA}"/>
    <cellStyle name="Input 2 2 6 3 3 2 2" xfId="2352" xr:uid="{3B225356-3DD0-4451-9FA0-12588619AEFF}"/>
    <cellStyle name="Input 2 2 6 3 3 2 2 2" xfId="11307" xr:uid="{4BDF23EF-1D0B-4F6C-A4A0-1DC102694CE4}"/>
    <cellStyle name="Input 2 2 6 3 3 2 3" xfId="3475" xr:uid="{893E8F92-8AAC-43D4-A86F-0B8DB8BFC2D3}"/>
    <cellStyle name="Input 2 2 6 3 3 2 3 2" xfId="12430" xr:uid="{18781C76-7707-4DA6-A2D0-25E2F3C093C0}"/>
    <cellStyle name="Input 2 2 6 3 3 2 4" xfId="4592" xr:uid="{D2A60D27-1AA3-42CE-A88C-29C1C3C6B883}"/>
    <cellStyle name="Input 2 2 6 3 3 2 4 2" xfId="13547" xr:uid="{838951D8-21F3-47EB-B662-12AA5867E222}"/>
    <cellStyle name="Input 2 2 6 3 3 2 5" xfId="5692" xr:uid="{F4FDADB2-521B-498C-889B-081B19C4F2A3}"/>
    <cellStyle name="Input 2 2 6 3 3 2 5 2" xfId="14647" xr:uid="{83B12254-0654-4CF7-BC78-361CD3F3E714}"/>
    <cellStyle name="Input 2 2 6 3 3 2 6" xfId="6809" xr:uid="{9D6F561A-C891-4782-8884-0EBD90880CBF}"/>
    <cellStyle name="Input 2 2 6 3 3 2 6 2" xfId="15764" xr:uid="{AA6CC14B-84C7-4E3C-B864-0F58103A59E2}"/>
    <cellStyle name="Input 2 2 6 3 3 2 7" xfId="8010" xr:uid="{F26D67F0-F276-4185-9B39-274540AB097D}"/>
    <cellStyle name="Input 2 2 6 3 3 2 7 2" xfId="16890" xr:uid="{65F230CC-9D36-40F5-8AC4-1C724E06ABC5}"/>
    <cellStyle name="Input 2 2 6 3 3 2 8" xfId="9147" xr:uid="{DA3299CB-934C-4900-B3F8-C9B64B059E26}"/>
    <cellStyle name="Input 2 2 6 3 3 2 8 2" xfId="18000" xr:uid="{7676B243-AC10-438E-AC14-F6AEF856F92C}"/>
    <cellStyle name="Input 2 2 6 3 3 2 9" xfId="10092" xr:uid="{7B9F56B1-4B6B-49FD-932C-4C5AEB66FE42}"/>
    <cellStyle name="Input 2 2 6 3 3 3" xfId="1800" xr:uid="{8EA2777D-E679-412E-B287-DAA9AA2F3BD0}"/>
    <cellStyle name="Input 2 2 6 3 3 3 2" xfId="10755" xr:uid="{A782CA3F-912C-4A58-BA06-B7B17F59C37B}"/>
    <cellStyle name="Input 2 2 6 3 3 4" xfId="2924" xr:uid="{84A43CBB-0BF8-4328-8635-EC0147C82C00}"/>
    <cellStyle name="Input 2 2 6 3 3 4 2" xfId="11879" xr:uid="{CEBB1F81-E580-46BB-B273-9FF21E6C757D}"/>
    <cellStyle name="Input 2 2 6 3 3 5" xfId="4041" xr:uid="{80EA0485-4CAC-423D-A691-6704BBE07D33}"/>
    <cellStyle name="Input 2 2 6 3 3 5 2" xfId="12996" xr:uid="{D67375FC-40AF-40F9-BABA-17BB9BF5B330}"/>
    <cellStyle name="Input 2 2 6 3 3 6" xfId="5141" xr:uid="{A470A653-0631-4271-AD05-F8F0DA48DB99}"/>
    <cellStyle name="Input 2 2 6 3 3 6 2" xfId="14096" xr:uid="{B57F32CA-AE68-4DD5-A32D-C4819FEB40BC}"/>
    <cellStyle name="Input 2 2 6 3 3 7" xfId="6258" xr:uid="{1ECEE320-FEE5-4C7F-ACD2-89DB315A98DD}"/>
    <cellStyle name="Input 2 2 6 3 3 7 2" xfId="15213" xr:uid="{C70608A9-86BC-46EC-BE30-34259044C590}"/>
    <cellStyle name="Input 2 2 6 3 3 8" xfId="7459" xr:uid="{299CB08A-26A0-47EC-BC82-9D82D104FD1B}"/>
    <cellStyle name="Input 2 2 6 3 3 8 2" xfId="16339" xr:uid="{E67B25B4-7048-44CA-8F9A-4BA0AD786F98}"/>
    <cellStyle name="Input 2 2 6 3 3 9" xfId="8596" xr:uid="{D4D51D63-DED4-4812-B4A0-7596DBBBD9AD}"/>
    <cellStyle name="Input 2 2 6 3 3 9 2" xfId="17449" xr:uid="{DFF5BBCA-2D4F-4AE4-A009-4081FAE15A66}"/>
    <cellStyle name="Input 2 2 6 3 4" xfId="834" xr:uid="{C1F1F347-DB5C-4CD1-994D-E3DDA63B3228}"/>
    <cellStyle name="Input 2 2 6 3 4 2" xfId="1988" xr:uid="{C6CF887B-16A1-4619-B53D-2A7B1A801B49}"/>
    <cellStyle name="Input 2 2 6 3 4 2 2" xfId="10943" xr:uid="{13F9C957-D6C4-4750-9E7C-D074244FF4A5}"/>
    <cellStyle name="Input 2 2 6 3 4 3" xfId="3116" xr:uid="{19269EA2-6EDC-4B66-A7EF-23FB07A9F044}"/>
    <cellStyle name="Input 2 2 6 3 4 3 2" xfId="12071" xr:uid="{9BB38EB7-F638-43E8-8151-2A5109AEBA00}"/>
    <cellStyle name="Input 2 2 6 3 4 4" xfId="4233" xr:uid="{0239561F-1E8A-473A-84FD-F2A260D7BC08}"/>
    <cellStyle name="Input 2 2 6 3 4 4 2" xfId="13188" xr:uid="{46EDBBCD-7A3F-496A-9933-C571B63B82F6}"/>
    <cellStyle name="Input 2 2 6 3 4 5" xfId="5333" xr:uid="{E6D00AB9-2356-40BA-8DB7-588D70D4A9F0}"/>
    <cellStyle name="Input 2 2 6 3 4 5 2" xfId="14288" xr:uid="{EE46D90F-69D7-4806-B4A8-B9A10F74A9E1}"/>
    <cellStyle name="Input 2 2 6 3 4 6" xfId="6450" xr:uid="{CF0F1C5A-E069-4ABD-AB2A-6AC21C79D166}"/>
    <cellStyle name="Input 2 2 6 3 4 6 2" xfId="15405" xr:uid="{0E33D686-FCD6-4F75-9AEE-41E95DDD1885}"/>
    <cellStyle name="Input 2 2 6 3 4 7" xfId="7651" xr:uid="{444E7D2F-45F4-4FA9-86DD-9F20CBDDA50A}"/>
    <cellStyle name="Input 2 2 6 3 4 7 2" xfId="16531" xr:uid="{BA02E24B-F817-441B-9549-C7A3493261DC}"/>
    <cellStyle name="Input 2 2 6 3 4 8" xfId="8788" xr:uid="{F677AD82-3309-481C-95D4-56114673A70D}"/>
    <cellStyle name="Input 2 2 6 3 4 8 2" xfId="17641" xr:uid="{B8DE1C0F-1526-45E2-A05F-8BEC7DB0DFDF}"/>
    <cellStyle name="Input 2 2 6 3 4 9" xfId="9730" xr:uid="{3D82AE48-F1F7-4D23-9373-99DC042092F6}"/>
    <cellStyle name="Input 2 2 6 3 5" xfId="1441" xr:uid="{7812CA6B-4C09-4E4F-98B1-2FBDCEAD1D8B}"/>
    <cellStyle name="Input 2 2 6 3 5 2" xfId="10396" xr:uid="{B0FE512B-C851-47A2-8622-ABB5DC55CBD6}"/>
    <cellStyle name="Input 2 2 6 3 6" xfId="2561" xr:uid="{E0F73339-8452-4D7B-91BC-A20C597DE230}"/>
    <cellStyle name="Input 2 2 6 3 6 2" xfId="11516" xr:uid="{97459242-17AD-4D8A-AEC7-4805BD9F81E8}"/>
    <cellStyle name="Input 2 2 6 3 7" xfId="3678" xr:uid="{9FD37E99-E304-4DBB-8936-DDDDD41727C5}"/>
    <cellStyle name="Input 2 2 6 3 7 2" xfId="12633" xr:uid="{C32825A5-31E8-4FED-805F-67B441AC091B}"/>
    <cellStyle name="Input 2 2 6 3 8" xfId="4778" xr:uid="{D4D024B6-8AA0-40E8-A6A3-AD99602169B7}"/>
    <cellStyle name="Input 2 2 6 3 8 2" xfId="13733" xr:uid="{5369D5D7-457C-4DDD-8CF7-281BB0025D06}"/>
    <cellStyle name="Input 2 2 6 3 9" xfId="5895" xr:uid="{C011F9F0-93FD-4DDB-8ACB-503BF4D1714F}"/>
    <cellStyle name="Input 2 2 6 3 9 2" xfId="14850" xr:uid="{49932567-F899-42D0-A8AB-0D026EC2C09F}"/>
    <cellStyle name="Input 2 2 6 4" xfId="346" xr:uid="{4BCACEE4-BBFA-49C5-B4DE-C288F2A4E7C7}"/>
    <cellStyle name="Input 2 2 6 4 10" xfId="9334" xr:uid="{B268AD98-6C72-41C0-AE72-43685F4B88AB}"/>
    <cellStyle name="Input 2 2 6 4 2" xfId="897" xr:uid="{AD23601B-1109-4285-B2A0-5732CDEF2C18}"/>
    <cellStyle name="Input 2 2 6 4 2 2" xfId="2051" xr:uid="{F74430FD-96E8-45C1-82BE-3B90C3CE1B3D}"/>
    <cellStyle name="Input 2 2 6 4 2 2 2" xfId="11006" xr:uid="{8712C257-2BDD-422F-8526-2AC4083260CA}"/>
    <cellStyle name="Input 2 2 6 4 2 3" xfId="3179" xr:uid="{63CB92C4-A00C-440D-991C-D554BC83D1E8}"/>
    <cellStyle name="Input 2 2 6 4 2 3 2" xfId="12134" xr:uid="{5F8C0490-4995-4096-935B-95917EE2B324}"/>
    <cellStyle name="Input 2 2 6 4 2 4" xfId="4296" xr:uid="{748887AE-43F9-4574-B97A-345514A48308}"/>
    <cellStyle name="Input 2 2 6 4 2 4 2" xfId="13251" xr:uid="{3790DA7A-FB33-47AA-B157-560C11B2F02A}"/>
    <cellStyle name="Input 2 2 6 4 2 5" xfId="5396" xr:uid="{9AF0F916-ADDE-465D-AB21-7A92D652E432}"/>
    <cellStyle name="Input 2 2 6 4 2 5 2" xfId="14351" xr:uid="{7BAC3F7A-9C91-4DB5-B810-6BDDBB776EDF}"/>
    <cellStyle name="Input 2 2 6 4 2 6" xfId="6513" xr:uid="{9764C1E6-6CCD-45B4-A08F-F5ECF4AA895A}"/>
    <cellStyle name="Input 2 2 6 4 2 6 2" xfId="15468" xr:uid="{48F1BEF0-94A6-47A8-843D-5D1B8ADDBAAE}"/>
    <cellStyle name="Input 2 2 6 4 2 7" xfId="7714" xr:uid="{A5CD8B76-0193-4895-B9CD-43E0AA0F59DD}"/>
    <cellStyle name="Input 2 2 6 4 2 7 2" xfId="16594" xr:uid="{03A5BB97-2CB6-4E6E-B711-471E655AE4DD}"/>
    <cellStyle name="Input 2 2 6 4 2 8" xfId="8851" xr:uid="{11427ADD-A01F-44C7-AC99-73A9110C2642}"/>
    <cellStyle name="Input 2 2 6 4 2 8 2" xfId="17704" xr:uid="{203CDADD-B804-4015-BC7B-F058AD1CC872}"/>
    <cellStyle name="Input 2 2 6 4 2 9" xfId="6877" xr:uid="{4E1FC572-8999-4BB1-A227-94FF97E78592}"/>
    <cellStyle name="Input 2 2 6 4 3" xfId="1508" xr:uid="{FA80F4D3-CDDC-460C-B733-146AE29A260D}"/>
    <cellStyle name="Input 2 2 6 4 3 2" xfId="10463" xr:uid="{40F7C472-97E5-4153-83F5-EBCE700C47E0}"/>
    <cellStyle name="Input 2 2 6 4 4" xfId="2628" xr:uid="{FA3D6A65-3696-449A-B7CB-AD940977FDCC}"/>
    <cellStyle name="Input 2 2 6 4 4 2" xfId="11583" xr:uid="{6148EBD4-44D4-46BD-8B7C-DBE11FF27AC4}"/>
    <cellStyle name="Input 2 2 6 4 5" xfId="3745" xr:uid="{D0A5E5C3-35F5-43E9-A394-2C3D7B2FDFC8}"/>
    <cellStyle name="Input 2 2 6 4 5 2" xfId="12700" xr:uid="{7CFB5E5D-B889-4466-AB15-92605656259A}"/>
    <cellStyle name="Input 2 2 6 4 6" xfId="4845" xr:uid="{BE10B627-CA67-4789-AFEB-6B556BD46F03}"/>
    <cellStyle name="Input 2 2 6 4 6 2" xfId="13800" xr:uid="{235C0AF2-3266-441A-9DC4-4DFC44FEF89A}"/>
    <cellStyle name="Input 2 2 6 4 7" xfId="5962" xr:uid="{3566817E-C3FD-4AAF-BA7A-8B0409AC195A}"/>
    <cellStyle name="Input 2 2 6 4 7 2" xfId="14917" xr:uid="{F9719B55-47D7-4C95-B356-FCE1E3C16778}"/>
    <cellStyle name="Input 2 2 6 4 8" xfId="7163" xr:uid="{9EFACEA9-62FA-48D7-99AF-13FB5446A8B9}"/>
    <cellStyle name="Input 2 2 6 4 8 2" xfId="16043" xr:uid="{110F48DB-70B8-467D-9993-CBE7BD3A538F}"/>
    <cellStyle name="Input 2 2 6 4 9" xfId="8300" xr:uid="{C96EBB51-F368-4F79-BBE7-6C2A116D1BE6}"/>
    <cellStyle name="Input 2 2 6 4 9 2" xfId="17153" xr:uid="{77F389AC-7BEB-4B18-8C32-599884A16E47}"/>
    <cellStyle name="Input 2 2 6 5" xfId="173" xr:uid="{DE41937D-E7D8-4A0D-AC0A-EEA3A19A1B29}"/>
    <cellStyle name="Input 2 2 6 5 10" xfId="10169" xr:uid="{5F12D457-BD18-4578-A2BA-08203FB7EDB1}"/>
    <cellStyle name="Input 2 2 6 5 2" xfId="735" xr:uid="{A2AEB218-8775-4336-AED2-43164F984194}"/>
    <cellStyle name="Input 2 2 6 5 2 2" xfId="1889" xr:uid="{7AA4F14D-3BE3-4967-A9B7-4E0B252D516E}"/>
    <cellStyle name="Input 2 2 6 5 2 2 2" xfId="10844" xr:uid="{9E4A585D-16E1-4685-BB2F-CD4142EA2618}"/>
    <cellStyle name="Input 2 2 6 5 2 3" xfId="3017" xr:uid="{5EC51CAE-AB57-4E55-8216-40EEECAC4BE3}"/>
    <cellStyle name="Input 2 2 6 5 2 3 2" xfId="11972" xr:uid="{8470A4CD-FB71-438C-B279-169E7D22778B}"/>
    <cellStyle name="Input 2 2 6 5 2 4" xfId="4134" xr:uid="{1D542B0C-107A-4DA5-939B-4BFA22A71F39}"/>
    <cellStyle name="Input 2 2 6 5 2 4 2" xfId="13089" xr:uid="{F71333BD-A2B8-42A7-8ED7-06BAC0E4E66B}"/>
    <cellStyle name="Input 2 2 6 5 2 5" xfId="5234" xr:uid="{39A7EC68-0840-4998-9E3D-5CEB7EA411EB}"/>
    <cellStyle name="Input 2 2 6 5 2 5 2" xfId="14189" xr:uid="{3C5FF688-6DCA-49F3-90F4-6FB68DE929A9}"/>
    <cellStyle name="Input 2 2 6 5 2 6" xfId="6351" xr:uid="{FB7F8E33-E1F5-46A4-8588-4287F2EABD44}"/>
    <cellStyle name="Input 2 2 6 5 2 6 2" xfId="15306" xr:uid="{1ACFF19B-C5AC-4FE3-ABF4-56C02EBA2897}"/>
    <cellStyle name="Input 2 2 6 5 2 7" xfId="7552" xr:uid="{07131763-1FB9-4608-9CD7-F9BFD2F90524}"/>
    <cellStyle name="Input 2 2 6 5 2 7 2" xfId="16432" xr:uid="{A2DE439C-C1DB-4E90-9EFD-BD109DDDFAB7}"/>
    <cellStyle name="Input 2 2 6 5 2 8" xfId="8689" xr:uid="{E286F78A-11E6-41FC-B0E3-6731AE646B06}"/>
    <cellStyle name="Input 2 2 6 5 2 8 2" xfId="17542" xr:uid="{75483DC5-7562-4E64-865A-31C60B65CFA3}"/>
    <cellStyle name="Input 2 2 6 5 2 9" xfId="9668" xr:uid="{3AEEF70A-7754-460C-9382-7422895F3EAE}"/>
    <cellStyle name="Input 2 2 6 5 3" xfId="1339" xr:uid="{3422F9F8-EE2D-40AE-8C24-54F42E55C552}"/>
    <cellStyle name="Input 2 2 6 5 3 2" xfId="10294" xr:uid="{A1ECB1C8-25C8-45C3-9980-0700ED4FB4D4}"/>
    <cellStyle name="Input 2 2 6 5 4" xfId="2458" xr:uid="{04E88645-7871-4A53-8572-F9FB8C905CB5}"/>
    <cellStyle name="Input 2 2 6 5 4 2" xfId="11413" xr:uid="{F2BD9143-413B-44DD-95AA-AD5778F6C8C8}"/>
    <cellStyle name="Input 2 2 6 5 5" xfId="3575" xr:uid="{39AD10FF-8BC4-43D0-A6F7-45F9E36E72D5}"/>
    <cellStyle name="Input 2 2 6 5 5 2" xfId="12530" xr:uid="{EE150F6D-454A-40B0-998D-E700491E6F77}"/>
    <cellStyle name="Input 2 2 6 5 6" xfId="4676" xr:uid="{46EC6AA0-A868-46C6-975A-8BA0678296CB}"/>
    <cellStyle name="Input 2 2 6 5 6 2" xfId="13631" xr:uid="{91B24769-EBA3-4291-A3AD-2DD1923E3022}"/>
    <cellStyle name="Input 2 2 6 5 7" xfId="5793" xr:uid="{E7474C37-7272-44F5-9243-523C62284328}"/>
    <cellStyle name="Input 2 2 6 5 7 2" xfId="14748" xr:uid="{43096563-106A-4A39-BCB5-1EC951E199B4}"/>
    <cellStyle name="Input 2 2 6 5 8" xfId="6992" xr:uid="{4DCBD606-C366-41D2-B3C8-D71E8815E315}"/>
    <cellStyle name="Input 2 2 6 5 8 2" xfId="15874" xr:uid="{4F435660-55A3-47DE-8F4C-0ABEA66615C8}"/>
    <cellStyle name="Input 2 2 6 5 9" xfId="8127" xr:uid="{B7E9A357-5DE4-4B17-A537-7D72398DA64B}"/>
    <cellStyle name="Input 2 2 6 5 9 2" xfId="16984" xr:uid="{D63A69E7-E40D-4B89-9126-B0496DE1CDCD}"/>
    <cellStyle name="Input 2 2 6 6" xfId="695" xr:uid="{E8714EBB-A906-4695-BF31-CB6F93EC3C8C}"/>
    <cellStyle name="Input 2 2 6 6 2" xfId="1851" xr:uid="{7A6B4042-D12D-4B65-8CD2-62ACACFF5DF1}"/>
    <cellStyle name="Input 2 2 6 6 2 2" xfId="10806" xr:uid="{0EB6E2AC-9FA0-4F96-8FAB-AA74055D673C}"/>
    <cellStyle name="Input 2 2 6 6 3" xfId="2977" xr:uid="{004FCAB9-B7FA-434C-9D3F-3DB8943AE462}"/>
    <cellStyle name="Input 2 2 6 6 3 2" xfId="11932" xr:uid="{D22A11BA-7B1C-4BDF-A7D5-63449EF07CFE}"/>
    <cellStyle name="Input 2 2 6 6 4" xfId="4094" xr:uid="{CEBAE4DC-3151-47EF-A892-409231BAABBF}"/>
    <cellStyle name="Input 2 2 6 6 4 2" xfId="13049" xr:uid="{FD5998FA-0859-42CE-8D63-B2E99EECC9BD}"/>
    <cellStyle name="Input 2 2 6 6 5" xfId="5194" xr:uid="{BE62A806-BE68-4CC0-B359-3B42FBD478C3}"/>
    <cellStyle name="Input 2 2 6 6 5 2" xfId="14149" xr:uid="{FFC9F73A-3FB4-4190-8450-3529FD6718A5}"/>
    <cellStyle name="Input 2 2 6 6 6" xfId="6311" xr:uid="{6BF4F76E-C27E-462D-9975-3A20039E6ADF}"/>
    <cellStyle name="Input 2 2 6 6 6 2" xfId="15266" xr:uid="{AB7534DA-6ACC-4191-B31E-CA9A97D52A88}"/>
    <cellStyle name="Input 2 2 6 6 7" xfId="7512" xr:uid="{811E3CA8-227E-49F5-8584-B9C16D9E77AE}"/>
    <cellStyle name="Input 2 2 6 6 7 2" xfId="16392" xr:uid="{1B0EC279-D74A-4109-8B85-F31B28E790CE}"/>
    <cellStyle name="Input 2 2 6 6 8" xfId="8649" xr:uid="{28AAEFD3-884B-4875-B614-A1EC8ADCB6C0}"/>
    <cellStyle name="Input 2 2 6 6 8 2" xfId="17502" xr:uid="{1586C411-32F1-49CC-B2A1-42DAC6244D5E}"/>
    <cellStyle name="Input 2 2 6 6 9" xfId="6983" xr:uid="{94CF3229-9657-4236-B722-72F35B0841E7}"/>
    <cellStyle name="Input 2 2 6 7" xfId="1295" xr:uid="{AE426AF0-A95E-4282-8C72-DA368A0622C2}"/>
    <cellStyle name="Input 2 2 6 7 2" xfId="10250" xr:uid="{93F4FE46-2A9F-4BF1-82DA-410B59301E9B}"/>
    <cellStyle name="Input 2 2 6 8" xfId="2411" xr:uid="{698477CC-EC74-46F4-BC37-99512EC6F916}"/>
    <cellStyle name="Input 2 2 6 8 2" xfId="11366" xr:uid="{FD69E20B-10CB-41CB-9F4D-0AD55A49B466}"/>
    <cellStyle name="Input 2 2 6 9" xfId="3529" xr:uid="{82CC9458-456C-4910-9BDF-17C86B0982A7}"/>
    <cellStyle name="Input 2 2 6 9 2" xfId="12484" xr:uid="{2E1467CA-918E-4EAF-BE53-543F26E6371E}"/>
    <cellStyle name="Input 2 2 7" xfId="206" xr:uid="{7B2AA53A-0882-41E4-8A4F-A2B496E36A0A}"/>
    <cellStyle name="Input 2 2 7 10" xfId="7023" xr:uid="{C42B1B63-9948-4CDB-A878-788A4E58F573}"/>
    <cellStyle name="Input 2 2 7 10 2" xfId="15903" xr:uid="{0B202F3D-D6F2-4981-834D-8864DC7589AF}"/>
    <cellStyle name="Input 2 2 7 11" xfId="8160" xr:uid="{019CDE6F-4AA1-4894-8416-A674BB574D02}"/>
    <cellStyle name="Input 2 2 7 11 2" xfId="17013" xr:uid="{38EAE81B-2FA7-430B-9093-26D836F1287B}"/>
    <cellStyle name="Input 2 2 7 12" xfId="9472" xr:uid="{32DCD23A-0C28-45E7-9B62-A774CB0CFD8A}"/>
    <cellStyle name="Input 2 2 7 2" xfId="411" xr:uid="{27C16439-C9D9-46F9-88D3-07CBF9C19F07}"/>
    <cellStyle name="Input 2 2 7 2 10" xfId="10099" xr:uid="{D5726E3E-70D7-4696-9223-1B122AB53B32}"/>
    <cellStyle name="Input 2 2 7 2 2" xfId="962" xr:uid="{A5755625-43C7-4AF2-B293-12E91CF0D289}"/>
    <cellStyle name="Input 2 2 7 2 2 2" xfId="2116" xr:uid="{CB2D656C-AF21-4210-9238-F58835FBDC7D}"/>
    <cellStyle name="Input 2 2 7 2 2 2 2" xfId="11071" xr:uid="{2D2EEA83-197B-4573-B1A9-F43061B59429}"/>
    <cellStyle name="Input 2 2 7 2 2 3" xfId="3244" xr:uid="{4665F246-0B70-44A3-8881-98F67472EA71}"/>
    <cellStyle name="Input 2 2 7 2 2 3 2" xfId="12199" xr:uid="{B9FAC2BA-B4F9-4AF7-BB41-357ABC04BC52}"/>
    <cellStyle name="Input 2 2 7 2 2 4" xfId="4361" xr:uid="{4F146A43-316D-4869-9447-154453532428}"/>
    <cellStyle name="Input 2 2 7 2 2 4 2" xfId="13316" xr:uid="{528DDAAC-41F0-4F88-8A2E-D5E1AEA6F393}"/>
    <cellStyle name="Input 2 2 7 2 2 5" xfId="5461" xr:uid="{75858EC2-7AF3-4A56-B14A-44C402967EB4}"/>
    <cellStyle name="Input 2 2 7 2 2 5 2" xfId="14416" xr:uid="{D5693947-7508-4A7E-85D0-793EF1901A28}"/>
    <cellStyle name="Input 2 2 7 2 2 6" xfId="6578" xr:uid="{5AACC666-F103-485B-BD49-A911AA11B0D9}"/>
    <cellStyle name="Input 2 2 7 2 2 6 2" xfId="15533" xr:uid="{6BBF54FE-5DD2-4F24-BE1C-02F818263BF6}"/>
    <cellStyle name="Input 2 2 7 2 2 7" xfId="7779" xr:uid="{5EA8BC5F-A451-4E38-A22C-3487F657D05F}"/>
    <cellStyle name="Input 2 2 7 2 2 7 2" xfId="16659" xr:uid="{DCFE646F-185D-4888-AF15-8ED595618D7C}"/>
    <cellStyle name="Input 2 2 7 2 2 8" xfId="8916" xr:uid="{6E290FF6-DFC7-4816-AEFB-2E363D8E7696}"/>
    <cellStyle name="Input 2 2 7 2 2 8 2" xfId="17769" xr:uid="{9604D817-D4A8-4365-9085-E137BCC0D9B0}"/>
    <cellStyle name="Input 2 2 7 2 2 9" xfId="10074" xr:uid="{8EBED954-A165-4FBF-BD68-1382658A6A66}"/>
    <cellStyle name="Input 2 2 7 2 3" xfId="1569" xr:uid="{8F99FB1D-966B-4FF5-818F-4F0C07384588}"/>
    <cellStyle name="Input 2 2 7 2 3 2" xfId="10524" xr:uid="{26714363-F684-4BEB-8ACA-DCDF7B87E93D}"/>
    <cellStyle name="Input 2 2 7 2 4" xfId="2693" xr:uid="{09ABC82A-726E-4A1A-A3A2-6ADD1E567AF8}"/>
    <cellStyle name="Input 2 2 7 2 4 2" xfId="11648" xr:uid="{1E2B0C3C-74E7-4124-B08F-B5EB599AD100}"/>
    <cellStyle name="Input 2 2 7 2 5" xfId="3810" xr:uid="{6BC56B2C-F36A-477A-A6A8-0E09C6718908}"/>
    <cellStyle name="Input 2 2 7 2 5 2" xfId="12765" xr:uid="{903F79CA-0D84-4A7E-964A-9E371A4649E7}"/>
    <cellStyle name="Input 2 2 7 2 6" xfId="4910" xr:uid="{C6AAB3A7-29D0-4443-8240-7BE063FE2722}"/>
    <cellStyle name="Input 2 2 7 2 6 2" xfId="13865" xr:uid="{9AF74A5B-D646-4491-89CA-FB07755E74FC}"/>
    <cellStyle name="Input 2 2 7 2 7" xfId="6027" xr:uid="{32B19F13-0369-45E7-86C2-8F312F6836A5}"/>
    <cellStyle name="Input 2 2 7 2 7 2" xfId="14982" xr:uid="{5B58DD95-D362-446C-A401-7AE2231741C0}"/>
    <cellStyle name="Input 2 2 7 2 8" xfId="7228" xr:uid="{849BA724-7EB1-423B-8A1B-27174AAFC66F}"/>
    <cellStyle name="Input 2 2 7 2 8 2" xfId="16108" xr:uid="{6C3443B0-2526-4DF6-B551-76489F05DAAF}"/>
    <cellStyle name="Input 2 2 7 2 9" xfId="8365" xr:uid="{20F0D4FA-EF9B-42F4-BDAF-5F02C0E87A26}"/>
    <cellStyle name="Input 2 2 7 2 9 2" xfId="17218" xr:uid="{A08E9FE4-423C-42CD-80B3-C8FEAD13C2F6}"/>
    <cellStyle name="Input 2 2 7 3" xfId="574" xr:uid="{DB69F3A3-1456-47EB-9A4B-F9500198376A}"/>
    <cellStyle name="Input 2 2 7 3 10" xfId="9644" xr:uid="{BB62961D-9601-45AC-A69C-718B285F642E}"/>
    <cellStyle name="Input 2 2 7 3 2" xfId="1125" xr:uid="{70A3377D-365F-4127-8383-9B12E364A951}"/>
    <cellStyle name="Input 2 2 7 3 2 2" xfId="2279" xr:uid="{008C64F6-8C5E-4492-8235-B83D78F3B758}"/>
    <cellStyle name="Input 2 2 7 3 2 2 2" xfId="11234" xr:uid="{00E098A6-9B7B-4F23-82E0-8A864D850FCD}"/>
    <cellStyle name="Input 2 2 7 3 2 3" xfId="3407" xr:uid="{593BE088-4FC2-447B-BD52-DEB8010CD099}"/>
    <cellStyle name="Input 2 2 7 3 2 3 2" xfId="12362" xr:uid="{239F9F19-4468-4A83-BBF6-248F851DA098}"/>
    <cellStyle name="Input 2 2 7 3 2 4" xfId="4524" xr:uid="{BB734F3F-33C7-4AEA-9BEB-F57AC9FF6E1D}"/>
    <cellStyle name="Input 2 2 7 3 2 4 2" xfId="13479" xr:uid="{51216920-E19F-4AFF-BCEF-B37E23BCC713}"/>
    <cellStyle name="Input 2 2 7 3 2 5" xfId="5624" xr:uid="{6A82BBFD-C700-413C-9EF3-9A7BB2871A9E}"/>
    <cellStyle name="Input 2 2 7 3 2 5 2" xfId="14579" xr:uid="{DDA7F23D-94A9-4285-AD3A-02AAF133641F}"/>
    <cellStyle name="Input 2 2 7 3 2 6" xfId="6741" xr:uid="{D5100722-2D42-469D-81B8-954CAA91EE08}"/>
    <cellStyle name="Input 2 2 7 3 2 6 2" xfId="15696" xr:uid="{17538E83-0D40-4EF3-AD7C-5C58BC439FC6}"/>
    <cellStyle name="Input 2 2 7 3 2 7" xfId="7942" xr:uid="{048FF5F2-836E-45F9-81A9-3C2E825A59F2}"/>
    <cellStyle name="Input 2 2 7 3 2 7 2" xfId="16822" xr:uid="{0BB24FE2-44D2-44F0-BDFF-30A253E5567B}"/>
    <cellStyle name="Input 2 2 7 3 2 8" xfId="9079" xr:uid="{01F93E9F-53C6-4632-AE9C-703727BE3208}"/>
    <cellStyle name="Input 2 2 7 3 2 8 2" xfId="17932" xr:uid="{263E0F36-599D-4F29-80DE-20799FE2AD16}"/>
    <cellStyle name="Input 2 2 7 3 2 9" xfId="9462" xr:uid="{337C52F0-CF8C-4F5D-9461-FFF86B2D0290}"/>
    <cellStyle name="Input 2 2 7 3 3" xfId="1732" xr:uid="{B44FD8C9-DBD2-4B4C-9B66-3D4DF6D0B692}"/>
    <cellStyle name="Input 2 2 7 3 3 2" xfId="10687" xr:uid="{7A56182B-5B42-4948-92C0-52780F92F13F}"/>
    <cellStyle name="Input 2 2 7 3 4" xfId="2856" xr:uid="{37F94951-A397-4132-BD8F-50F6E4F42C7E}"/>
    <cellStyle name="Input 2 2 7 3 4 2" xfId="11811" xr:uid="{B69721A5-4F54-4791-88FD-2121EF3C0AD2}"/>
    <cellStyle name="Input 2 2 7 3 5" xfId="3973" xr:uid="{C7CEAE52-96C7-4E47-89E4-5A9CE434D124}"/>
    <cellStyle name="Input 2 2 7 3 5 2" xfId="12928" xr:uid="{0483B307-4EC9-479B-AFB1-0F27F6925891}"/>
    <cellStyle name="Input 2 2 7 3 6" xfId="5073" xr:uid="{8DDF12A4-EE42-4E97-BECA-DD9ADBFC6796}"/>
    <cellStyle name="Input 2 2 7 3 6 2" xfId="14028" xr:uid="{75F33588-BA24-4D22-9AC7-019014B54672}"/>
    <cellStyle name="Input 2 2 7 3 7" xfId="6190" xr:uid="{1BA5EF61-8CED-4A90-93F8-809CE28900D7}"/>
    <cellStyle name="Input 2 2 7 3 7 2" xfId="15145" xr:uid="{E8C26118-C965-49FE-B2C2-1BFB5A6B6A5F}"/>
    <cellStyle name="Input 2 2 7 3 8" xfId="7391" xr:uid="{EDB7C44B-B00E-47AE-B391-32CEFD461149}"/>
    <cellStyle name="Input 2 2 7 3 8 2" xfId="16271" xr:uid="{39538B40-754B-448A-9D58-31CECB137BC0}"/>
    <cellStyle name="Input 2 2 7 3 9" xfId="8528" xr:uid="{D3FC20D7-8324-4B67-9D08-1EB555EAB915}"/>
    <cellStyle name="Input 2 2 7 3 9 2" xfId="17381" xr:uid="{9777E128-C0ED-4C36-8ACC-72F9AA587767}"/>
    <cellStyle name="Input 2 2 7 4" xfId="763" xr:uid="{E88F481E-8315-4B88-A537-471E3ED93632}"/>
    <cellStyle name="Input 2 2 7 4 2" xfId="1917" xr:uid="{47ED4C7B-4392-4E8F-BEE2-5F78FB760FB7}"/>
    <cellStyle name="Input 2 2 7 4 2 2" xfId="10872" xr:uid="{45C3693E-44A0-459D-9699-9A9CD551314B}"/>
    <cellStyle name="Input 2 2 7 4 3" xfId="3045" xr:uid="{73D469C7-4E8E-43D4-9003-F16A23074247}"/>
    <cellStyle name="Input 2 2 7 4 3 2" xfId="12000" xr:uid="{C0ACC756-588E-4D3F-BA1D-BF2153E69D16}"/>
    <cellStyle name="Input 2 2 7 4 4" xfId="4162" xr:uid="{4891AE9B-B788-4140-8920-9BB352FDEC46}"/>
    <cellStyle name="Input 2 2 7 4 4 2" xfId="13117" xr:uid="{CEBF6F55-D8F1-426D-ACB4-0B38DAB5AB34}"/>
    <cellStyle name="Input 2 2 7 4 5" xfId="5262" xr:uid="{8E8A7A08-30FF-4788-BDB2-29EE0184EA59}"/>
    <cellStyle name="Input 2 2 7 4 5 2" xfId="14217" xr:uid="{83D0BD3B-D349-418C-B360-E19CFD113443}"/>
    <cellStyle name="Input 2 2 7 4 6" xfId="6379" xr:uid="{AEC45F2E-5EDB-4320-9E82-A3C29E981495}"/>
    <cellStyle name="Input 2 2 7 4 6 2" xfId="15334" xr:uid="{AE2C258A-BA12-433F-A3DB-B66A702C54FB}"/>
    <cellStyle name="Input 2 2 7 4 7" xfId="7580" xr:uid="{AEE167AA-BE3D-4393-A27C-7165ED6B2B15}"/>
    <cellStyle name="Input 2 2 7 4 7 2" xfId="16460" xr:uid="{89DDAA72-1A85-4BF3-B7A8-340C2B679D5E}"/>
    <cellStyle name="Input 2 2 7 4 8" xfId="8717" xr:uid="{BC41CB10-7FCF-4595-8ABD-2DE5A56657CB}"/>
    <cellStyle name="Input 2 2 7 4 8 2" xfId="17570" xr:uid="{F74C092A-3A8C-4EAF-B6D4-C93D2205DDE8}"/>
    <cellStyle name="Input 2 2 7 4 9" xfId="10105" xr:uid="{606BD626-C2A8-4C50-8137-D5DB85EC5699}"/>
    <cellStyle name="Input 2 2 7 5" xfId="1368" xr:uid="{F661ED7C-7CA8-459C-B01F-C95A72F66EDC}"/>
    <cellStyle name="Input 2 2 7 5 2" xfId="10323" xr:uid="{D8D4A1FE-99A1-4D80-8C49-220D330BFA55}"/>
    <cellStyle name="Input 2 2 7 6" xfId="2488" xr:uid="{4BBA0542-472F-43A4-A4AA-2AB5011C9E0C}"/>
    <cellStyle name="Input 2 2 7 6 2" xfId="11443" xr:uid="{6387F27B-54A2-4D63-92D7-BF0DE3CCF793}"/>
    <cellStyle name="Input 2 2 7 7" xfId="3605" xr:uid="{D591FD5A-A34F-41C5-BD28-B3760CC4DFDF}"/>
    <cellStyle name="Input 2 2 7 7 2" xfId="12560" xr:uid="{96A4F058-317D-498D-9863-82A97EF7A086}"/>
    <cellStyle name="Input 2 2 7 8" xfId="4705" xr:uid="{B315D7BB-6AF3-426E-9FE6-F9D6FDA06E0C}"/>
    <cellStyle name="Input 2 2 7 8 2" xfId="13660" xr:uid="{99FA4133-310C-44F8-B584-DD8FCAD7C248}"/>
    <cellStyle name="Input 2 2 7 9" xfId="5822" xr:uid="{FB0AEC47-BEA1-41CF-9716-785E4A89FAE8}"/>
    <cellStyle name="Input 2 2 7 9 2" xfId="14777" xr:uid="{E94C39F5-C780-47C7-9531-B15E97BD26C6}"/>
    <cellStyle name="Input 2 2 8" xfId="329" xr:uid="{D93CB27A-73D9-403A-B0BA-F21451BAAD64}"/>
    <cellStyle name="Input 2 2 8 10" xfId="9701" xr:uid="{01A8099A-99B8-4F84-AC4D-40C07947DC9F}"/>
    <cellStyle name="Input 2 2 8 2" xfId="884" xr:uid="{67303D56-0889-4060-AFD8-FB86D20BAA3D}"/>
    <cellStyle name="Input 2 2 8 2 2" xfId="2038" xr:uid="{5954F9CE-7867-467F-85A3-7BD7C5E63FFA}"/>
    <cellStyle name="Input 2 2 8 2 2 2" xfId="10993" xr:uid="{AD684C24-9C07-40C0-B5E6-611B63A6E77E}"/>
    <cellStyle name="Input 2 2 8 2 3" xfId="3166" xr:uid="{13AEB438-E2D4-4382-9DC3-1213467C4273}"/>
    <cellStyle name="Input 2 2 8 2 3 2" xfId="12121" xr:uid="{39F315D6-2226-4619-8FBA-B678FEA68248}"/>
    <cellStyle name="Input 2 2 8 2 4" xfId="4283" xr:uid="{43B8EDDB-9D0A-425C-9E50-91CEA09773D9}"/>
    <cellStyle name="Input 2 2 8 2 4 2" xfId="13238" xr:uid="{103E664F-A79D-4D1B-8190-FE3A1C6D3951}"/>
    <cellStyle name="Input 2 2 8 2 5" xfId="5383" xr:uid="{4541A5D8-93A7-4C70-B14C-19AAEA86AB0E}"/>
    <cellStyle name="Input 2 2 8 2 5 2" xfId="14338" xr:uid="{90BEDBF0-4C3A-4189-8981-66046D0F737C}"/>
    <cellStyle name="Input 2 2 8 2 6" xfId="6500" xr:uid="{BC66CB2A-E5D8-4D25-8871-F5243B9B7C82}"/>
    <cellStyle name="Input 2 2 8 2 6 2" xfId="15455" xr:uid="{AF2002E3-B83A-4711-ADFD-90D833A56136}"/>
    <cellStyle name="Input 2 2 8 2 7" xfId="7701" xr:uid="{4FBAD4B8-3CB3-4146-BD1B-EB00B46E0913}"/>
    <cellStyle name="Input 2 2 8 2 7 2" xfId="16581" xr:uid="{C14C2649-4C7C-4614-A092-98440E33FF58}"/>
    <cellStyle name="Input 2 2 8 2 8" xfId="8838" xr:uid="{641E7AD8-402D-492E-BEB0-0E14F893A829}"/>
    <cellStyle name="Input 2 2 8 2 8 2" xfId="17691" xr:uid="{8743EB63-0A8F-4265-AD51-61397EA1BC87}"/>
    <cellStyle name="Input 2 2 8 2 9" xfId="9749" xr:uid="{F44D07DA-37BD-4E7B-ABD6-B1E7F077567C}"/>
    <cellStyle name="Input 2 2 8 3" xfId="1491" xr:uid="{9CD5EFD0-8D64-4E49-A99B-87F248E61DCF}"/>
    <cellStyle name="Input 2 2 8 3 2" xfId="10446" xr:uid="{78588F77-FA7E-4C9C-8A2C-2CBE1AE1723B}"/>
    <cellStyle name="Input 2 2 8 4" xfId="2611" xr:uid="{A94A8EC1-19E3-467A-B81F-E9D85435F234}"/>
    <cellStyle name="Input 2 2 8 4 2" xfId="11566" xr:uid="{965BAF60-64A0-4EE4-B351-AF913B1C1BCB}"/>
    <cellStyle name="Input 2 2 8 5" xfId="3728" xr:uid="{9CB2672B-881C-453C-867A-23DFA080EDD9}"/>
    <cellStyle name="Input 2 2 8 5 2" xfId="12683" xr:uid="{7F917877-8222-41B0-997C-861B5C815A8F}"/>
    <cellStyle name="Input 2 2 8 6" xfId="4828" xr:uid="{7C5B81A0-82B8-4EE1-8887-1D1352AFE829}"/>
    <cellStyle name="Input 2 2 8 6 2" xfId="13783" xr:uid="{FF57F46A-C73D-4699-9618-07B008CDD34D}"/>
    <cellStyle name="Input 2 2 8 7" xfId="5945" xr:uid="{0CA6643F-82FE-4B7D-859F-6C9928E3ADE6}"/>
    <cellStyle name="Input 2 2 8 7 2" xfId="14900" xr:uid="{B497C537-4D70-426B-86C2-4ABA2D03BBDC}"/>
    <cellStyle name="Input 2 2 8 8" xfId="7146" xr:uid="{51530CCF-C173-4ABE-95B8-ABB9B5F8F217}"/>
    <cellStyle name="Input 2 2 8 8 2" xfId="16026" xr:uid="{E60F7DED-8707-4B6A-AA13-E08ED5067F95}"/>
    <cellStyle name="Input 2 2 8 9" xfId="8283" xr:uid="{A413F1EE-A943-458A-B62C-B3D35460059F}"/>
    <cellStyle name="Input 2 2 8 9 2" xfId="17136" xr:uid="{5DFF9F2B-E8D1-4039-93E6-E6D4C0D896E0}"/>
    <cellStyle name="Input 2 2 9" xfId="1269" xr:uid="{051C236A-1ECB-4DF2-9752-497A584DF8CD}"/>
    <cellStyle name="Input 2 2 9 2" xfId="10224" xr:uid="{D1ED232B-D144-495C-9031-B3B71FE753B6}"/>
    <cellStyle name="Input 2 3" xfId="109" xr:uid="{E22BFBB7-8D9B-45F5-A383-D73237D98A71}"/>
    <cellStyle name="Input 2 3 10" xfId="1275" xr:uid="{7CC06547-BD7B-4FB9-BA4B-DB718436C02B}"/>
    <cellStyle name="Input 2 3 10 2" xfId="10230" xr:uid="{6F990F07-86D5-4E0A-8C01-B22869903990}"/>
    <cellStyle name="Input 2 3 11" xfId="5747" xr:uid="{CE89F58C-ED7D-4D13-BD3C-C64120F46046}"/>
    <cellStyle name="Input 2 3 11 2" xfId="14702" xr:uid="{019931A2-7255-49B4-AF73-0D05793FBE5F}"/>
    <cellStyle name="Input 2 3 12" xfId="6936" xr:uid="{E681502E-3775-4BDF-ACAE-894740AA0A65}"/>
    <cellStyle name="Input 2 3 12 2" xfId="15825" xr:uid="{192EB027-4F2D-410B-8802-7A620E8AF9DB}"/>
    <cellStyle name="Input 2 3 13" xfId="8059" xr:uid="{349E5D2D-094C-43C7-82AE-BD9FF1E5E8DD}"/>
    <cellStyle name="Input 2 3 13 2" xfId="16938" xr:uid="{42CC6AD6-96DF-4FC2-A04F-DEABD8F0AFFA}"/>
    <cellStyle name="Input 2 3 14" xfId="9590" xr:uid="{730394FC-C54C-4E8C-A946-9A528BB3D9A1}"/>
    <cellStyle name="Input 2 3 2" xfId="219" xr:uid="{398ECE1D-055E-4EA8-9DBE-33DBBDF92F86}"/>
    <cellStyle name="Input 2 3 2 10" xfId="7036" xr:uid="{6617A453-0964-47B0-927A-AD6AED9CDEB8}"/>
    <cellStyle name="Input 2 3 2 10 2" xfId="15916" xr:uid="{4E7140E2-6863-4C18-8319-88D1DA6211C8}"/>
    <cellStyle name="Input 2 3 2 11" xfId="8173" xr:uid="{B862FED2-5EBE-49CA-A46A-EF48CEE1D9B1}"/>
    <cellStyle name="Input 2 3 2 11 2" xfId="17026" xr:uid="{D3CDCD5D-B245-4996-9927-93078D5F7835}"/>
    <cellStyle name="Input 2 3 2 12" xfId="9833" xr:uid="{74CD8495-FEE1-44CA-8677-030E0EC26F56}"/>
    <cellStyle name="Input 2 3 2 2" xfId="424" xr:uid="{FD075708-C42C-4954-8FA7-1DE9D1C9C92E}"/>
    <cellStyle name="Input 2 3 2 2 10" xfId="9799" xr:uid="{A56C723E-4D57-494E-9229-C528A0440D98}"/>
    <cellStyle name="Input 2 3 2 2 2" xfId="975" xr:uid="{3CF239C8-56FE-4900-91E1-58027A9642AA}"/>
    <cellStyle name="Input 2 3 2 2 2 2" xfId="2129" xr:uid="{43F7FE6D-BB85-4673-8EB4-27C1E33DAFE7}"/>
    <cellStyle name="Input 2 3 2 2 2 2 2" xfId="11084" xr:uid="{DA55DB6F-3995-44D8-A7BE-49CAD9752438}"/>
    <cellStyle name="Input 2 3 2 2 2 3" xfId="3257" xr:uid="{7B2AC765-83CA-40BC-856D-D1936F5B2556}"/>
    <cellStyle name="Input 2 3 2 2 2 3 2" xfId="12212" xr:uid="{5615DF74-C70A-4261-8C7D-0EDB3B65AAF7}"/>
    <cellStyle name="Input 2 3 2 2 2 4" xfId="4374" xr:uid="{A0F3CA80-83D2-46C1-8D55-67FCCE2124C5}"/>
    <cellStyle name="Input 2 3 2 2 2 4 2" xfId="13329" xr:uid="{B4EB8B54-93B1-4D23-A0AC-8438C4CFD216}"/>
    <cellStyle name="Input 2 3 2 2 2 5" xfId="5474" xr:uid="{143D08A9-3A84-4728-A4D6-860DFA25C3C7}"/>
    <cellStyle name="Input 2 3 2 2 2 5 2" xfId="14429" xr:uid="{F5AF8552-8FE2-4F08-A8FE-43709A86B2DD}"/>
    <cellStyle name="Input 2 3 2 2 2 6" xfId="6591" xr:uid="{AF6EA263-68F6-4B2B-A91A-8DE5F28EC9C2}"/>
    <cellStyle name="Input 2 3 2 2 2 6 2" xfId="15546" xr:uid="{74832B0D-6AB1-41BF-B5AC-F3E9EA27774D}"/>
    <cellStyle name="Input 2 3 2 2 2 7" xfId="7792" xr:uid="{DD46D401-247B-44C5-B6A1-B45E049E77F6}"/>
    <cellStyle name="Input 2 3 2 2 2 7 2" xfId="16672" xr:uid="{6EB31CA3-E074-4FFC-8291-5E8B5F3C2C89}"/>
    <cellStyle name="Input 2 3 2 2 2 8" xfId="8929" xr:uid="{0C789456-C4A8-43C0-B006-5D4E2AB53100}"/>
    <cellStyle name="Input 2 3 2 2 2 8 2" xfId="17782" xr:uid="{460D3AD3-F1AE-4557-9058-93924D8AF0E5}"/>
    <cellStyle name="Input 2 3 2 2 2 9" xfId="9666" xr:uid="{6CE36AF7-5479-43B1-B521-1CE1F7729580}"/>
    <cellStyle name="Input 2 3 2 2 3" xfId="1582" xr:uid="{DB1FD704-FD34-43EE-85D6-2D26C6CCC537}"/>
    <cellStyle name="Input 2 3 2 2 3 2" xfId="10537" xr:uid="{8025E7A1-8D2C-47C8-AB70-F31BA8517EBB}"/>
    <cellStyle name="Input 2 3 2 2 4" xfId="2706" xr:uid="{5C8D8EA1-4C6D-4B3D-BFA1-B36FB8B98D1E}"/>
    <cellStyle name="Input 2 3 2 2 4 2" xfId="11661" xr:uid="{918570DA-4159-4FDC-BB47-FBF505CE7887}"/>
    <cellStyle name="Input 2 3 2 2 5" xfId="3823" xr:uid="{33C9F0E2-95C5-49FC-824D-2D001EBC7D88}"/>
    <cellStyle name="Input 2 3 2 2 5 2" xfId="12778" xr:uid="{7FB3D82E-C2F6-4324-A9F9-B1371C3E2137}"/>
    <cellStyle name="Input 2 3 2 2 6" xfId="4923" xr:uid="{95CA984E-7D57-470C-8F4A-CEBC3971EBD5}"/>
    <cellStyle name="Input 2 3 2 2 6 2" xfId="13878" xr:uid="{C4D06534-0B34-47F9-8326-7CB8DBB53CE2}"/>
    <cellStyle name="Input 2 3 2 2 7" xfId="6040" xr:uid="{5D984AC1-53D1-4C53-8A7D-258887093E20}"/>
    <cellStyle name="Input 2 3 2 2 7 2" xfId="14995" xr:uid="{49BDACCF-694B-4129-ADC6-86FB83B736D2}"/>
    <cellStyle name="Input 2 3 2 2 8" xfId="7241" xr:uid="{0216A88E-9B29-484B-B036-19F093319895}"/>
    <cellStyle name="Input 2 3 2 2 8 2" xfId="16121" xr:uid="{E2447F17-7ADA-4447-9682-DF596ECA6890}"/>
    <cellStyle name="Input 2 3 2 2 9" xfId="8378" xr:uid="{180AF5E9-DB7C-4900-B7DE-887466F17DE0}"/>
    <cellStyle name="Input 2 3 2 2 9 2" xfId="17231" xr:uid="{5DFAADD5-8F03-4FFD-BD5C-BF30D5453E71}"/>
    <cellStyle name="Input 2 3 2 3" xfId="587" xr:uid="{44F1060E-97D0-4688-B8A0-F0C53DC8775F}"/>
    <cellStyle name="Input 2 3 2 3 10" xfId="6885" xr:uid="{89B1FD82-5ED1-4710-B924-5320695013F6}"/>
    <cellStyle name="Input 2 3 2 3 2" xfId="1138" xr:uid="{F3D1E13F-5685-4C75-8972-A784EE60BBE1}"/>
    <cellStyle name="Input 2 3 2 3 2 2" xfId="2292" xr:uid="{129AEF8A-5390-4356-B677-263DB7FC330B}"/>
    <cellStyle name="Input 2 3 2 3 2 2 2" xfId="11247" xr:uid="{4A900305-3B64-45A9-B940-FD3E06264A70}"/>
    <cellStyle name="Input 2 3 2 3 2 3" xfId="3420" xr:uid="{8917B827-FE47-4A60-A555-BD30EE235A5F}"/>
    <cellStyle name="Input 2 3 2 3 2 3 2" xfId="12375" xr:uid="{8DB7BEE0-DEBF-404B-938E-5D8F561DC7B0}"/>
    <cellStyle name="Input 2 3 2 3 2 4" xfId="4537" xr:uid="{3AFDE1E6-7489-45B8-A16A-5778185CE007}"/>
    <cellStyle name="Input 2 3 2 3 2 4 2" xfId="13492" xr:uid="{DAC91B7E-E7C6-4629-91C8-8A7607F67AC6}"/>
    <cellStyle name="Input 2 3 2 3 2 5" xfId="5637" xr:uid="{B7E30885-0C2E-4282-8250-0AD3F87BC633}"/>
    <cellStyle name="Input 2 3 2 3 2 5 2" xfId="14592" xr:uid="{8BB7B037-DBF3-44ED-A98F-FF30F5FAF711}"/>
    <cellStyle name="Input 2 3 2 3 2 6" xfId="6754" xr:uid="{4B30F2CE-8D82-471E-9433-6BC6E99C1D29}"/>
    <cellStyle name="Input 2 3 2 3 2 6 2" xfId="15709" xr:uid="{787BB61E-FEA0-444A-938D-D5802252A5AD}"/>
    <cellStyle name="Input 2 3 2 3 2 7" xfId="7955" xr:uid="{4D3078C9-C3F2-49B7-B970-7C64ACA74FE6}"/>
    <cellStyle name="Input 2 3 2 3 2 7 2" xfId="16835" xr:uid="{58DFD5B6-5C3C-4B96-8625-1014CA90C982}"/>
    <cellStyle name="Input 2 3 2 3 2 8" xfId="9092" xr:uid="{1538E7D6-5123-4AD1-8FC2-4B932DAE3D6A}"/>
    <cellStyle name="Input 2 3 2 3 2 8 2" xfId="17945" xr:uid="{05A40CF3-1043-4AE7-8077-4B0BB1127F7C}"/>
    <cellStyle name="Input 2 3 2 3 2 9" xfId="9708" xr:uid="{DC048968-141D-47F7-A0DE-8A8B4D3E914E}"/>
    <cellStyle name="Input 2 3 2 3 3" xfId="1745" xr:uid="{D16743D9-E51A-4FB7-90CC-82B3325CD19C}"/>
    <cellStyle name="Input 2 3 2 3 3 2" xfId="10700" xr:uid="{335E7902-F11C-43CA-91A1-C0C6DF45C17A}"/>
    <cellStyle name="Input 2 3 2 3 4" xfId="2869" xr:uid="{A7F90C22-DAAB-49B4-9D1A-3F7A2CA4C96B}"/>
    <cellStyle name="Input 2 3 2 3 4 2" xfId="11824" xr:uid="{DD8E6393-1E80-4AEF-8CA6-5EDFE7953BE2}"/>
    <cellStyle name="Input 2 3 2 3 5" xfId="3986" xr:uid="{8005ADA8-BE45-45F2-82CA-E28EEEB21E2A}"/>
    <cellStyle name="Input 2 3 2 3 5 2" xfId="12941" xr:uid="{7365B688-489C-4B9E-9836-02DCE6A7B5F5}"/>
    <cellStyle name="Input 2 3 2 3 6" xfId="5086" xr:uid="{D1C639CB-BDAF-465B-AA16-B2774742CA5B}"/>
    <cellStyle name="Input 2 3 2 3 6 2" xfId="14041" xr:uid="{39E14488-A691-4AF2-8C67-FA0814868E41}"/>
    <cellStyle name="Input 2 3 2 3 7" xfId="6203" xr:uid="{F4674C41-EC8A-4E89-91A2-C3CB26B37DB5}"/>
    <cellStyle name="Input 2 3 2 3 7 2" xfId="15158" xr:uid="{8CF39F3A-66B7-4DD9-BDCC-EA16ED09B936}"/>
    <cellStyle name="Input 2 3 2 3 8" xfId="7404" xr:uid="{078EEDB6-FA56-4C64-A5D0-D5F29106ABD5}"/>
    <cellStyle name="Input 2 3 2 3 8 2" xfId="16284" xr:uid="{ECEEAC82-5C4D-46DA-8DF5-2BC5B2F07FFA}"/>
    <cellStyle name="Input 2 3 2 3 9" xfId="8541" xr:uid="{D9898443-DB95-4B6A-A3AD-925E2D49F4DB}"/>
    <cellStyle name="Input 2 3 2 3 9 2" xfId="17394" xr:uid="{07F8B63E-F070-4308-9272-4016F7042CB5}"/>
    <cellStyle name="Input 2 3 2 4" xfId="776" xr:uid="{AF6FEE08-8A0B-41BA-A25B-CACEA5B87C8A}"/>
    <cellStyle name="Input 2 3 2 4 2" xfId="1930" xr:uid="{18CF407E-202E-4295-9237-3B6ADC9A9104}"/>
    <cellStyle name="Input 2 3 2 4 2 2" xfId="10885" xr:uid="{BF8D470B-A2F6-4032-B66F-993093E1F978}"/>
    <cellStyle name="Input 2 3 2 4 3" xfId="3058" xr:uid="{9E10A1AA-6068-4E68-9869-BEDF469C5D05}"/>
    <cellStyle name="Input 2 3 2 4 3 2" xfId="12013" xr:uid="{60302FF6-59B8-410C-8224-8C81AB8A2AF4}"/>
    <cellStyle name="Input 2 3 2 4 4" xfId="4175" xr:uid="{C63B3EA0-C05A-4374-8EFF-AA0DE09D9BCC}"/>
    <cellStyle name="Input 2 3 2 4 4 2" xfId="13130" xr:uid="{6B6D95C1-077A-4B68-9BA9-86C44C20BE64}"/>
    <cellStyle name="Input 2 3 2 4 5" xfId="5275" xr:uid="{EE81675D-ADD8-41AD-A261-68F62932734B}"/>
    <cellStyle name="Input 2 3 2 4 5 2" xfId="14230" xr:uid="{C5566D55-78A2-4275-833D-D61E70CCD5F2}"/>
    <cellStyle name="Input 2 3 2 4 6" xfId="6392" xr:uid="{4E70CD60-913D-4357-953A-4705CFEC6A2F}"/>
    <cellStyle name="Input 2 3 2 4 6 2" xfId="15347" xr:uid="{0C4B5470-F74F-4C7C-90F1-05A4C974EF84}"/>
    <cellStyle name="Input 2 3 2 4 7" xfId="7593" xr:uid="{0A3BAB67-656B-46F7-B4D3-90C4E1AE9FDE}"/>
    <cellStyle name="Input 2 3 2 4 7 2" xfId="16473" xr:uid="{EF1D8C1D-A256-4926-B312-F43A3187CD90}"/>
    <cellStyle name="Input 2 3 2 4 8" xfId="8730" xr:uid="{5A30F61D-7EF7-4917-8E78-EADE6D21589C}"/>
    <cellStyle name="Input 2 3 2 4 8 2" xfId="17583" xr:uid="{EE11D0B1-C9AE-495D-A489-2BFDE8AB574D}"/>
    <cellStyle name="Input 2 3 2 4 9" xfId="9977" xr:uid="{3D818812-F21A-4822-9A1C-61798F6EBF64}"/>
    <cellStyle name="Input 2 3 2 5" xfId="1381" xr:uid="{2DA0938D-9632-443F-9A61-0563AD97E8E9}"/>
    <cellStyle name="Input 2 3 2 5 2" xfId="10336" xr:uid="{31744FE9-EA4E-420C-9DA4-A8251D451900}"/>
    <cellStyle name="Input 2 3 2 6" xfId="2501" xr:uid="{857E872B-8E46-4C81-B7AA-B2B9E6BB84E7}"/>
    <cellStyle name="Input 2 3 2 6 2" xfId="11456" xr:uid="{C7D57FC4-4381-46FC-8AAE-9C076DE9E4DE}"/>
    <cellStyle name="Input 2 3 2 7" xfId="3618" xr:uid="{76CB851E-FA85-4571-AAA2-467692009E90}"/>
    <cellStyle name="Input 2 3 2 7 2" xfId="12573" xr:uid="{0EC5D62E-C8F0-4E84-A7FA-AEF9E7148994}"/>
    <cellStyle name="Input 2 3 2 8" xfId="4718" xr:uid="{4D7BB87E-5A19-4C09-99E5-E5A3F02BB61A}"/>
    <cellStyle name="Input 2 3 2 8 2" xfId="13673" xr:uid="{B6C60BD3-5A22-4BD6-9FFF-6174F75A230D}"/>
    <cellStyle name="Input 2 3 2 9" xfId="5835" xr:uid="{201EB845-AADE-4EDE-A052-7660494E58AF}"/>
    <cellStyle name="Input 2 3 2 9 2" xfId="14790" xr:uid="{B364E1CB-55EB-46CA-90B1-246DA66188F7}"/>
    <cellStyle name="Input 2 3 3" xfId="274" xr:uid="{5DEE4D54-B905-4467-9B4F-A350D91536F2}"/>
    <cellStyle name="Input 2 3 3 10" xfId="7091" xr:uid="{8F2389CA-ECE8-4D4E-990F-FB1D54A8C449}"/>
    <cellStyle name="Input 2 3 3 10 2" xfId="15971" xr:uid="{2991E6BC-9A4F-4547-887D-3AF65AC66D39}"/>
    <cellStyle name="Input 2 3 3 11" xfId="8228" xr:uid="{F1D4B504-E464-4212-9BCB-BCC788122745}"/>
    <cellStyle name="Input 2 3 3 11 2" xfId="17081" xr:uid="{275F1EEE-E42C-47A8-B135-511D7126C579}"/>
    <cellStyle name="Input 2 3 3 12" xfId="9441" xr:uid="{C213EE4F-D721-4CEE-88B7-CE5E10C8A162}"/>
    <cellStyle name="Input 2 3 3 2" xfId="474" xr:uid="{DBC721A2-9D22-4E57-96A9-99653C86DFEC}"/>
    <cellStyle name="Input 2 3 3 2 10" xfId="9699" xr:uid="{B1FA11A8-D333-481A-B44D-B6F9D9368E03}"/>
    <cellStyle name="Input 2 3 3 2 2" xfId="1025" xr:uid="{A512CDF0-B745-4A05-91ED-F8D47F35C1EF}"/>
    <cellStyle name="Input 2 3 3 2 2 2" xfId="2179" xr:uid="{28F5F855-46AD-4BF2-9701-47986D74139A}"/>
    <cellStyle name="Input 2 3 3 2 2 2 2" xfId="11134" xr:uid="{FF4DFAA2-8399-4D31-BA3C-4B3147270492}"/>
    <cellStyle name="Input 2 3 3 2 2 3" xfId="3307" xr:uid="{7F0F10D3-39D3-4723-A8C8-823F2A6CD46C}"/>
    <cellStyle name="Input 2 3 3 2 2 3 2" xfId="12262" xr:uid="{7B518E99-90B8-4578-B30F-DDEE694963BB}"/>
    <cellStyle name="Input 2 3 3 2 2 4" xfId="4424" xr:uid="{F2AFF547-34B0-4472-A4C3-B7099AB8461B}"/>
    <cellStyle name="Input 2 3 3 2 2 4 2" xfId="13379" xr:uid="{B79799AA-34C2-49F2-8E82-25F5197B6E99}"/>
    <cellStyle name="Input 2 3 3 2 2 5" xfId="5524" xr:uid="{D53A63F4-3671-484E-B9D2-093AE8418941}"/>
    <cellStyle name="Input 2 3 3 2 2 5 2" xfId="14479" xr:uid="{7FE01976-49EC-4C9D-A010-B0492FF8F5A3}"/>
    <cellStyle name="Input 2 3 3 2 2 6" xfId="6641" xr:uid="{39046995-B4D3-4B14-8B6A-14756BC24A12}"/>
    <cellStyle name="Input 2 3 3 2 2 6 2" xfId="15596" xr:uid="{3306A23C-6A5D-4D84-BAD9-0C95E49B6019}"/>
    <cellStyle name="Input 2 3 3 2 2 7" xfId="7842" xr:uid="{0D152799-882A-4488-962D-261BA753F0C6}"/>
    <cellStyle name="Input 2 3 3 2 2 7 2" xfId="16722" xr:uid="{38BAB911-D29C-47EF-A2EC-AF3D4A1CF2D0}"/>
    <cellStyle name="Input 2 3 3 2 2 8" xfId="8979" xr:uid="{A9348A74-63AF-4D75-BD2C-AE6173A99C04}"/>
    <cellStyle name="Input 2 3 3 2 2 8 2" xfId="17832" xr:uid="{F4F765C1-1CE1-4A81-9D02-6B8A5760D6F7}"/>
    <cellStyle name="Input 2 3 3 2 2 9" xfId="9420" xr:uid="{DD6804A6-9A49-47C4-863B-F33AC222ECAD}"/>
    <cellStyle name="Input 2 3 3 2 3" xfId="1632" xr:uid="{190F1F85-0525-4BBD-8EE9-022FB5D433DE}"/>
    <cellStyle name="Input 2 3 3 2 3 2" xfId="10587" xr:uid="{443EE5BA-B84C-47C3-B0DC-43B886A1560E}"/>
    <cellStyle name="Input 2 3 3 2 4" xfId="2756" xr:uid="{026EEAFD-3325-4B6F-B57A-63058288CAB2}"/>
    <cellStyle name="Input 2 3 3 2 4 2" xfId="11711" xr:uid="{F183A4F4-DF9B-4C95-946F-632480B63A47}"/>
    <cellStyle name="Input 2 3 3 2 5" xfId="3873" xr:uid="{C489DA7F-2A65-41E7-B2B0-B60923C7020D}"/>
    <cellStyle name="Input 2 3 3 2 5 2" xfId="12828" xr:uid="{8C0AC467-55B8-45D7-BBDB-C2222FA8C3EE}"/>
    <cellStyle name="Input 2 3 3 2 6" xfId="4973" xr:uid="{E39D2E7C-073E-4F53-9EBC-F51232EA86A1}"/>
    <cellStyle name="Input 2 3 3 2 6 2" xfId="13928" xr:uid="{109673F0-074E-4484-8C31-58BFA309D2CD}"/>
    <cellStyle name="Input 2 3 3 2 7" xfId="6090" xr:uid="{C5EBEB71-7E4C-4509-8B48-EE9EE4A2A9F0}"/>
    <cellStyle name="Input 2 3 3 2 7 2" xfId="15045" xr:uid="{FDE7138D-36D2-48C6-945F-CBE9A32BD11C}"/>
    <cellStyle name="Input 2 3 3 2 8" xfId="7291" xr:uid="{69963D67-87B5-444A-8D4B-FFD4F074A76B}"/>
    <cellStyle name="Input 2 3 3 2 8 2" xfId="16171" xr:uid="{926C6D38-68C7-4A31-929E-58211F343940}"/>
    <cellStyle name="Input 2 3 3 2 9" xfId="8428" xr:uid="{2380FCB9-488C-4E7C-9222-A7DFB0BD162D}"/>
    <cellStyle name="Input 2 3 3 2 9 2" xfId="17281" xr:uid="{24F0B323-7348-4024-A5D2-12E8C666777D}"/>
    <cellStyle name="Input 2 3 3 3" xfId="637" xr:uid="{6847E8ED-42F6-47B9-9DB2-8BAE10A1369E}"/>
    <cellStyle name="Input 2 3 3 3 10" xfId="9860" xr:uid="{27A98F38-62EE-4F32-B03D-19A0A84547FE}"/>
    <cellStyle name="Input 2 3 3 3 2" xfId="1188" xr:uid="{6F8319F4-607C-47F8-A3CC-5110C4EA4217}"/>
    <cellStyle name="Input 2 3 3 3 2 2" xfId="2347" xr:uid="{6184279D-CE0A-425F-8521-81F315993DBE}"/>
    <cellStyle name="Input 2 3 3 3 2 2 2" xfId="11302" xr:uid="{BC00CCF7-604E-4591-9D51-843B84D38B70}"/>
    <cellStyle name="Input 2 3 3 3 2 3" xfId="3470" xr:uid="{1CE52F29-961F-4E1D-A9AE-91A7FE1BAB7A}"/>
    <cellStyle name="Input 2 3 3 3 2 3 2" xfId="12425" xr:uid="{4D20A5D8-C782-4A91-BEFA-A4C1D5776234}"/>
    <cellStyle name="Input 2 3 3 3 2 4" xfId="4587" xr:uid="{ABC8F5B2-322F-4BE1-BB21-48E526AD1CEA}"/>
    <cellStyle name="Input 2 3 3 3 2 4 2" xfId="13542" xr:uid="{8850B064-5FE0-4967-B9E5-07AF4413EC18}"/>
    <cellStyle name="Input 2 3 3 3 2 5" xfId="5687" xr:uid="{1CC40996-C049-41B6-AD33-5018EAB4550B}"/>
    <cellStyle name="Input 2 3 3 3 2 5 2" xfId="14642" xr:uid="{F34526C2-19DE-47D0-9667-9BFCB14C2FE5}"/>
    <cellStyle name="Input 2 3 3 3 2 6" xfId="6804" xr:uid="{3EE8E087-A12B-41B4-8025-CAA9DD521D8F}"/>
    <cellStyle name="Input 2 3 3 3 2 6 2" xfId="15759" xr:uid="{B195E799-C40F-4F74-995B-4F1015D21F71}"/>
    <cellStyle name="Input 2 3 3 3 2 7" xfId="8005" xr:uid="{45A319F9-F5CA-474C-A8F7-5AF1EEF89936}"/>
    <cellStyle name="Input 2 3 3 3 2 7 2" xfId="16885" xr:uid="{BF93AC1F-610D-41A3-9502-AEB9C51EE2D9}"/>
    <cellStyle name="Input 2 3 3 3 2 8" xfId="9142" xr:uid="{BEFB8BC4-0197-4270-AF74-DEAC51E993AD}"/>
    <cellStyle name="Input 2 3 3 3 2 8 2" xfId="17995" xr:uid="{4CFD8B68-9762-4BC4-BB73-547DEE7AAA7D}"/>
    <cellStyle name="Input 2 3 3 3 2 9" xfId="9816" xr:uid="{638B264F-FAF8-49ED-A803-9E6752BCF876}"/>
    <cellStyle name="Input 2 3 3 3 3" xfId="1795" xr:uid="{99DB9FB9-66D8-4CA5-857D-BE550CFB4633}"/>
    <cellStyle name="Input 2 3 3 3 3 2" xfId="10750" xr:uid="{2823C628-E6A0-4FC1-82C6-9C2CA8767E33}"/>
    <cellStyle name="Input 2 3 3 3 4" xfId="2919" xr:uid="{2966ECCA-F197-4C8F-8969-790F13DEA503}"/>
    <cellStyle name="Input 2 3 3 3 4 2" xfId="11874" xr:uid="{9705B95E-5B9C-4472-930C-B3463CC9921B}"/>
    <cellStyle name="Input 2 3 3 3 5" xfId="4036" xr:uid="{E84140F2-6B0C-4160-B293-1D1D9F96EA26}"/>
    <cellStyle name="Input 2 3 3 3 5 2" xfId="12991" xr:uid="{12E36EDD-BE64-4EC7-928C-CADC5292E601}"/>
    <cellStyle name="Input 2 3 3 3 6" xfId="5136" xr:uid="{4C81A356-56ED-4307-9A7D-6BBAC827A224}"/>
    <cellStyle name="Input 2 3 3 3 6 2" xfId="14091" xr:uid="{3D9AB667-092B-4079-A545-6C623AF480DA}"/>
    <cellStyle name="Input 2 3 3 3 7" xfId="6253" xr:uid="{2E8CE9DB-9779-4B58-9228-07A013A7FB21}"/>
    <cellStyle name="Input 2 3 3 3 7 2" xfId="15208" xr:uid="{C22E5AF0-2B17-44A6-B441-F7A9A6A9191B}"/>
    <cellStyle name="Input 2 3 3 3 8" xfId="7454" xr:uid="{89368ECC-A570-49FC-A259-B1FAF274B924}"/>
    <cellStyle name="Input 2 3 3 3 8 2" xfId="16334" xr:uid="{306773F7-01E9-4588-AA54-43EC900872C4}"/>
    <cellStyle name="Input 2 3 3 3 9" xfId="8591" xr:uid="{E7117331-A9E2-417B-B8B8-6EC356614B65}"/>
    <cellStyle name="Input 2 3 3 3 9 2" xfId="17444" xr:uid="{7ABC6E91-AC64-492E-A2A6-8B5355390DE5}"/>
    <cellStyle name="Input 2 3 3 4" xfId="829" xr:uid="{FE1BACCB-42E9-4EC1-9253-262289261FB7}"/>
    <cellStyle name="Input 2 3 3 4 2" xfId="1983" xr:uid="{1B299730-D592-45D4-B9C7-7471C2AAE220}"/>
    <cellStyle name="Input 2 3 3 4 2 2" xfId="10938" xr:uid="{DAE81DC7-1309-41A9-B493-E8247AAAFBF8}"/>
    <cellStyle name="Input 2 3 3 4 3" xfId="3111" xr:uid="{9E6C46D8-DBCB-4BBD-A4D4-3F3A411D3C93}"/>
    <cellStyle name="Input 2 3 3 4 3 2" xfId="12066" xr:uid="{66B804CF-DB5B-4997-9497-BEA3DBC03D95}"/>
    <cellStyle name="Input 2 3 3 4 4" xfId="4228" xr:uid="{784BB249-5DE5-43A1-9767-4BA8CFA9D839}"/>
    <cellStyle name="Input 2 3 3 4 4 2" xfId="13183" xr:uid="{B94672BE-7FFA-4A5F-815B-953232F78C2D}"/>
    <cellStyle name="Input 2 3 3 4 5" xfId="5328" xr:uid="{70A88E8E-1C65-4E55-A024-5FC85B034149}"/>
    <cellStyle name="Input 2 3 3 4 5 2" xfId="14283" xr:uid="{4BE0FF25-3CCE-4CD4-B430-165552C18052}"/>
    <cellStyle name="Input 2 3 3 4 6" xfId="6445" xr:uid="{BBB49258-0A30-45B0-9723-A5B7871BC97B}"/>
    <cellStyle name="Input 2 3 3 4 6 2" xfId="15400" xr:uid="{7FE58A45-4A0D-4BA2-9135-55F323DDF3E7}"/>
    <cellStyle name="Input 2 3 3 4 7" xfId="7646" xr:uid="{53E9C741-F55F-48EA-B0A4-C846B1F95458}"/>
    <cellStyle name="Input 2 3 3 4 7 2" xfId="16526" xr:uid="{300A8295-E3EE-4CB9-822C-694E6651C271}"/>
    <cellStyle name="Input 2 3 3 4 8" xfId="8783" xr:uid="{E2EC650A-6C21-4BFB-B29E-C0587C41C2F9}"/>
    <cellStyle name="Input 2 3 3 4 8 2" xfId="17636" xr:uid="{9F1DBA89-5D86-4603-AAC3-0A9067B23888}"/>
    <cellStyle name="Input 2 3 3 4 9" xfId="9940" xr:uid="{47CCE656-68A9-4630-9EC9-9E86F93FBC64}"/>
    <cellStyle name="Input 2 3 3 5" xfId="1436" xr:uid="{29C69FF8-B457-4B65-ABA5-DCC0EE5038F9}"/>
    <cellStyle name="Input 2 3 3 5 2" xfId="10391" xr:uid="{E9E05181-4988-45D3-B5C4-6D8B8523BF85}"/>
    <cellStyle name="Input 2 3 3 6" xfId="2556" xr:uid="{359AEFF0-2F19-478D-91C7-0AFF8811A131}"/>
    <cellStyle name="Input 2 3 3 6 2" xfId="11511" xr:uid="{D3848EB0-9FD4-4748-B935-0F34A66EA2F7}"/>
    <cellStyle name="Input 2 3 3 7" xfId="3673" xr:uid="{7D8281DC-9309-41EF-9C3C-717C1C12B39C}"/>
    <cellStyle name="Input 2 3 3 7 2" xfId="12628" xr:uid="{1A5840B0-B720-4D26-97EF-A6DF878723B6}"/>
    <cellStyle name="Input 2 3 3 8" xfId="4773" xr:uid="{C73CA29B-8D78-4122-A8DD-75BBE8CA89CA}"/>
    <cellStyle name="Input 2 3 3 8 2" xfId="13728" xr:uid="{EC7FE311-23E2-40E4-9D5A-CC427ED45D8B}"/>
    <cellStyle name="Input 2 3 3 9" xfId="5890" xr:uid="{576C3206-B5E9-492F-BF69-DEBF77FAC6A0}"/>
    <cellStyle name="Input 2 3 3 9 2" xfId="14845" xr:uid="{3E5E9D20-C44C-400E-98D2-999402B58BCE}"/>
    <cellStyle name="Input 2 3 4" xfId="182" xr:uid="{5F77BB4E-6709-45A9-AC84-148260BEF7E9}"/>
    <cellStyle name="Input 2 3 4 10" xfId="9352" xr:uid="{D757C3AC-F3D0-4875-8C2F-6646F9DCB210}"/>
    <cellStyle name="Input 2 3 4 2" xfId="741" xr:uid="{F3563A68-676B-4DB4-83A1-0D4FB9F38F61}"/>
    <cellStyle name="Input 2 3 4 2 2" xfId="1895" xr:uid="{EAF52447-DCCE-4FA8-9392-1669941165C8}"/>
    <cellStyle name="Input 2 3 4 2 2 2" xfId="10850" xr:uid="{49E621DF-0892-4900-8E5E-4A4614045DBF}"/>
    <cellStyle name="Input 2 3 4 2 3" xfId="3023" xr:uid="{8F033AD3-7F6A-4389-A0AE-6E22D553B073}"/>
    <cellStyle name="Input 2 3 4 2 3 2" xfId="11978" xr:uid="{504326E4-8F0B-4E25-A9D9-0D5D45A579A8}"/>
    <cellStyle name="Input 2 3 4 2 4" xfId="4140" xr:uid="{1EA7B339-7ECE-4186-8144-396341CADBEE}"/>
    <cellStyle name="Input 2 3 4 2 4 2" xfId="13095" xr:uid="{9B0B69D8-F5A7-4FCF-8D35-093BE41E3E3B}"/>
    <cellStyle name="Input 2 3 4 2 5" xfId="5240" xr:uid="{3BBA5318-4857-4F3F-81C4-EE0C8D9A802B}"/>
    <cellStyle name="Input 2 3 4 2 5 2" xfId="14195" xr:uid="{C640ED46-A290-4FD1-9355-934365FC6A3C}"/>
    <cellStyle name="Input 2 3 4 2 6" xfId="6357" xr:uid="{A5101E3F-7904-45E6-AE74-6029BB81AC53}"/>
    <cellStyle name="Input 2 3 4 2 6 2" xfId="15312" xr:uid="{006D6552-CC96-47DA-8D03-2C6693D152A9}"/>
    <cellStyle name="Input 2 3 4 2 7" xfId="7558" xr:uid="{3769D2E4-CFDA-45C7-BE77-40D4FB81A180}"/>
    <cellStyle name="Input 2 3 4 2 7 2" xfId="16438" xr:uid="{C3B75BE9-8057-424C-AB2E-F3CE80B348DF}"/>
    <cellStyle name="Input 2 3 4 2 8" xfId="8695" xr:uid="{6C954B3D-0A52-4D00-8D32-8012541CB25F}"/>
    <cellStyle name="Input 2 3 4 2 8 2" xfId="17548" xr:uid="{CD847A33-4561-4980-9E5A-6D1576C78847}"/>
    <cellStyle name="Input 2 3 4 2 9" xfId="9603" xr:uid="{2AFF0E4D-1222-4547-9254-736BD372417C}"/>
    <cellStyle name="Input 2 3 4 3" xfId="1345" xr:uid="{BC26774B-EEC1-4B10-B3AC-11E3CD271BBA}"/>
    <cellStyle name="Input 2 3 4 3 2" xfId="10300" xr:uid="{E26EA27A-8325-4368-8519-A95BA1D11D19}"/>
    <cellStyle name="Input 2 3 4 4" xfId="2465" xr:uid="{32FAAB20-7D15-46FC-8550-6CCECF67A9D6}"/>
    <cellStyle name="Input 2 3 4 4 2" xfId="11420" xr:uid="{4752C0AA-DF4E-46A4-9D12-E41C797631C7}"/>
    <cellStyle name="Input 2 3 4 5" xfId="3581" xr:uid="{8B8AC140-F857-45C4-9877-2B9BF7F30C63}"/>
    <cellStyle name="Input 2 3 4 5 2" xfId="12536" xr:uid="{FEA5D507-9EBF-45F3-8D68-BB8CBA96D0F1}"/>
    <cellStyle name="Input 2 3 4 6" xfId="4682" xr:uid="{ED7F62F1-C79D-4A86-932F-2CCF424003A3}"/>
    <cellStyle name="Input 2 3 4 6 2" xfId="13637" xr:uid="{2A3F8B80-4D88-461B-8B3A-E96F9DC5CF25}"/>
    <cellStyle name="Input 2 3 4 7" xfId="5799" xr:uid="{E0730FBF-1DE6-4B48-87C6-2C348835AE72}"/>
    <cellStyle name="Input 2 3 4 7 2" xfId="14754" xr:uid="{1C38AC3A-B1C4-4686-8C13-A61D5530CE2C}"/>
    <cellStyle name="Input 2 3 4 8" xfId="6999" xr:uid="{A80B4AE8-D44A-425D-BC01-567E47738401}"/>
    <cellStyle name="Input 2 3 4 8 2" xfId="15880" xr:uid="{A8A57058-59B1-442B-8F4A-E3FA0812E135}"/>
    <cellStyle name="Input 2 3 4 9" xfId="8136" xr:uid="{6344D698-BE08-40D4-A321-DEA553BF8C16}"/>
    <cellStyle name="Input 2 3 4 9 2" xfId="16990" xr:uid="{B8A260AA-E2AB-4A08-9F57-0A1997F8771D}"/>
    <cellStyle name="Input 2 3 5" xfId="392" xr:uid="{1D393CED-2317-4764-99E8-0162E2DE6B18}"/>
    <cellStyle name="Input 2 3 5 10" xfId="6924" xr:uid="{F6494114-D494-45ED-B4F8-6BD69FE7314A}"/>
    <cellStyle name="Input 2 3 5 2" xfId="943" xr:uid="{AD25C0E1-E63E-4F31-8DE7-12078E357708}"/>
    <cellStyle name="Input 2 3 5 2 2" xfId="2097" xr:uid="{5E559068-8D85-49B5-8314-92DEB1A181B7}"/>
    <cellStyle name="Input 2 3 5 2 2 2" xfId="11052" xr:uid="{7F0CFA19-C063-4353-A2E2-E359F8304140}"/>
    <cellStyle name="Input 2 3 5 2 3" xfId="3225" xr:uid="{EA99BDBA-DBC2-4DF3-9E59-BED97CA5918F}"/>
    <cellStyle name="Input 2 3 5 2 3 2" xfId="12180" xr:uid="{EF1C521A-8C64-457E-AC7C-1D1F40A0BAFE}"/>
    <cellStyle name="Input 2 3 5 2 4" xfId="4342" xr:uid="{DCF2C81F-9494-49FE-A0CB-467B542E7413}"/>
    <cellStyle name="Input 2 3 5 2 4 2" xfId="13297" xr:uid="{12B7DD83-EA1A-40BA-A0B5-628EBF65EDB3}"/>
    <cellStyle name="Input 2 3 5 2 5" xfId="5442" xr:uid="{60CAF57E-DEBD-4487-96E2-776FE6BEC2CD}"/>
    <cellStyle name="Input 2 3 5 2 5 2" xfId="14397" xr:uid="{C6BD4680-1BB4-4914-93B3-38B7B8FBC063}"/>
    <cellStyle name="Input 2 3 5 2 6" xfId="6559" xr:uid="{D9BA4B08-7377-4AF2-9D74-E7BD6B46B630}"/>
    <cellStyle name="Input 2 3 5 2 6 2" xfId="15514" xr:uid="{E0A724F1-B916-4080-A66A-224716118B32}"/>
    <cellStyle name="Input 2 3 5 2 7" xfId="7760" xr:uid="{F8EFADA3-0D71-48C4-BA35-9D1E37EC37AF}"/>
    <cellStyle name="Input 2 3 5 2 7 2" xfId="16640" xr:uid="{FCC87C72-4BB2-4719-A4DA-920B112A7BB3}"/>
    <cellStyle name="Input 2 3 5 2 8" xfId="8897" xr:uid="{FFAD4815-36C5-4008-A7F8-9FD24B6445E5}"/>
    <cellStyle name="Input 2 3 5 2 8 2" xfId="17750" xr:uid="{C9830840-784D-4B83-BCE8-9822D2AFA24F}"/>
    <cellStyle name="Input 2 3 5 2 9" xfId="9377" xr:uid="{D06AF27D-020E-4C15-B266-9AB4AB7DEA17}"/>
    <cellStyle name="Input 2 3 5 3" xfId="1550" xr:uid="{C06C7DA7-1BAE-4CCE-ABE9-92A3CBBA9721}"/>
    <cellStyle name="Input 2 3 5 3 2" xfId="10505" xr:uid="{8A1B1B24-26CE-4E26-924E-285C55CAC9CA}"/>
    <cellStyle name="Input 2 3 5 4" xfId="2674" xr:uid="{74D4FF54-8492-4CF3-A4F2-AF0FEAD0A094}"/>
    <cellStyle name="Input 2 3 5 4 2" xfId="11629" xr:uid="{A9007BF4-57E7-4AAF-B61B-7B1444948319}"/>
    <cellStyle name="Input 2 3 5 5" xfId="3791" xr:uid="{7A0A6085-8911-44F5-8477-7E6AF465146A}"/>
    <cellStyle name="Input 2 3 5 5 2" xfId="12746" xr:uid="{49D962AC-EA5B-4B6F-ACD2-6F91AE276B54}"/>
    <cellStyle name="Input 2 3 5 6" xfId="4891" xr:uid="{AE0E66C0-69C5-40E8-9AD6-CCD77FB98783}"/>
    <cellStyle name="Input 2 3 5 6 2" xfId="13846" xr:uid="{632E0A45-2A74-4E8B-A326-1DE3897F43B5}"/>
    <cellStyle name="Input 2 3 5 7" xfId="6008" xr:uid="{2CA8BC3B-A30C-45E1-BF60-7A10416722B8}"/>
    <cellStyle name="Input 2 3 5 7 2" xfId="14963" xr:uid="{63A4D0EA-1C6B-4C33-A424-EEB9B2483548}"/>
    <cellStyle name="Input 2 3 5 8" xfId="7209" xr:uid="{9FAC3831-A5C5-473B-AAF6-D6E6AE2A4FE1}"/>
    <cellStyle name="Input 2 3 5 8 2" xfId="16089" xr:uid="{A26570EA-1433-484E-AC0C-49F1527ABE0D}"/>
    <cellStyle name="Input 2 3 5 9" xfId="8346" xr:uid="{8266F8AC-025C-4FBE-8760-A4D7FBC59EF3}"/>
    <cellStyle name="Input 2 3 5 9 2" xfId="17199" xr:uid="{C4AFD81B-54AB-4AB8-ACE9-56A3AFA72858}"/>
    <cellStyle name="Input 2 3 6" xfId="198" xr:uid="{CC377BB9-57AD-4BBE-A690-D3C6F09210EC}"/>
    <cellStyle name="Input 2 3 6 2" xfId="1360" xr:uid="{E49867D7-FF9C-4C4F-9DB3-5242D7C9AB8B}"/>
    <cellStyle name="Input 2 3 6 2 2" xfId="10315" xr:uid="{C9A7D48B-6D3B-4D86-BF91-14212DE85C77}"/>
    <cellStyle name="Input 2 3 6 3" xfId="2480" xr:uid="{9F676B1D-6E9C-4222-95BC-33FF31F5D239}"/>
    <cellStyle name="Input 2 3 6 3 2" xfId="11435" xr:uid="{4B27B0CD-0F4C-4783-A7CB-5EC9EAC8624A}"/>
    <cellStyle name="Input 2 3 6 4" xfId="3597" xr:uid="{990537D8-3BBF-4452-B978-C458487CA374}"/>
    <cellStyle name="Input 2 3 6 4 2" xfId="12552" xr:uid="{ADFA9C8D-585A-45AD-A285-0416DE0DE606}"/>
    <cellStyle name="Input 2 3 6 5" xfId="4697" xr:uid="{521B349D-2C35-4EB8-B40D-CEAA175A1394}"/>
    <cellStyle name="Input 2 3 6 5 2" xfId="13652" xr:uid="{C25CBEF9-C96B-4AE2-8196-64C33467823D}"/>
    <cellStyle name="Input 2 3 6 6" xfId="5814" xr:uid="{23049F9B-FFDA-44EE-8302-C0E75FEB6AD1}"/>
    <cellStyle name="Input 2 3 6 6 2" xfId="14769" xr:uid="{AE405777-0CE8-4BF8-8272-9528690E7766}"/>
    <cellStyle name="Input 2 3 6 7" xfId="7015" xr:uid="{0108BC2A-58E6-4800-A68F-AFFE4E051EAD}"/>
    <cellStyle name="Input 2 3 6 7 2" xfId="15895" xr:uid="{DF4DE063-B3CE-4D90-B8BF-588496C97C3E}"/>
    <cellStyle name="Input 2 3 6 8" xfId="8152" xr:uid="{CE815FBE-5810-420A-8A60-80F9687A004C}"/>
    <cellStyle name="Input 2 3 6 8 2" xfId="17005" xr:uid="{694E413A-853C-426D-96F8-79AB26D346D3}"/>
    <cellStyle name="Input 2 3 6 9" xfId="9761" xr:uid="{48BF8474-CFF9-4FD8-AF2B-4BB54B384B7E}"/>
    <cellStyle name="Input 2 3 7" xfId="1290" xr:uid="{ECCDB8E1-F196-4649-9214-C799E00A9BA5}"/>
    <cellStyle name="Input 2 3 7 2" xfId="10245" xr:uid="{DB10B72B-FEA4-4B4B-B52D-7256AAB09307}"/>
    <cellStyle name="Input 2 3 8" xfId="2406" xr:uid="{12E877C6-77C3-47AA-ACBE-C79B62CA3AD9}"/>
    <cellStyle name="Input 2 3 8 2" xfId="11361" xr:uid="{2FA8EFF2-A0DA-4563-87B9-1991AFF0F41D}"/>
    <cellStyle name="Input 2 3 9" xfId="3523" xr:uid="{DC55C8BB-2EAC-41C3-8E7B-BC2B181B0263}"/>
    <cellStyle name="Input 2 3 9 2" xfId="12478" xr:uid="{4FD39241-3CC0-41D4-BACC-F5FF2E485E86}"/>
    <cellStyle name="Input 2 4" xfId="138" xr:uid="{05AB6D24-0AE5-4C89-A734-A537830D8757}"/>
    <cellStyle name="Input 2 4 10" xfId="4655" xr:uid="{C531EAC6-0C23-46A6-8578-6C1EB1D4474B}"/>
    <cellStyle name="Input 2 4 10 2" xfId="13610" xr:uid="{07BC807C-1381-4F34-BD64-F3DC44068369}"/>
    <cellStyle name="Input 2 4 11" xfId="5772" xr:uid="{AC20B2EC-4115-4C69-A748-89258601819E}"/>
    <cellStyle name="Input 2 4 11 2" xfId="14727" xr:uid="{12EC010D-4EF5-481B-90CD-E46A142CB9E4}"/>
    <cellStyle name="Input 2 4 12" xfId="6961" xr:uid="{C3AC64F4-FD1A-4F1D-B9FD-059C0A489C46}"/>
    <cellStyle name="Input 2 4 12 2" xfId="15850" xr:uid="{57A29DFD-26FE-4282-9A38-BAD173B081E6}"/>
    <cellStyle name="Input 2 4 13" xfId="8095" xr:uid="{E1620622-FC25-4533-96DA-86C4EA0DDFD0}"/>
    <cellStyle name="Input 2 4 13 2" xfId="16963" xr:uid="{5E189428-6CBB-4BE3-9689-2E1E029A8402}"/>
    <cellStyle name="Input 2 4 14" xfId="10051" xr:uid="{F722C443-F2F2-45A1-A172-9E620475EDFD}"/>
    <cellStyle name="Input 2 4 2" xfId="244" xr:uid="{683E188D-F377-45AA-AE91-B04B73AD7440}"/>
    <cellStyle name="Input 2 4 2 10" xfId="7061" xr:uid="{FFC96D91-789D-4729-B93B-BA16FB1FE20D}"/>
    <cellStyle name="Input 2 4 2 10 2" xfId="15941" xr:uid="{BBE7F42C-DA24-41C4-8CD7-91F583E02B52}"/>
    <cellStyle name="Input 2 4 2 11" xfId="8198" xr:uid="{C55E2F98-F777-4151-8190-04838B1121E5}"/>
    <cellStyle name="Input 2 4 2 11 2" xfId="17051" xr:uid="{57399E18-EC78-4461-BFC2-561F00DF4836}"/>
    <cellStyle name="Input 2 4 2 12" xfId="9580" xr:uid="{759BC90F-1CFC-423A-85F9-A26A78892C8D}"/>
    <cellStyle name="Input 2 4 2 2" xfId="449" xr:uid="{E05EAB56-D2B9-40FE-B19B-0B9D8D7DEC66}"/>
    <cellStyle name="Input 2 4 2 2 10" xfId="8123" xr:uid="{F86C56E3-B635-4C08-A7F3-4252FE9B7D1E}"/>
    <cellStyle name="Input 2 4 2 2 2" xfId="1000" xr:uid="{997E67F0-813D-45F6-AE10-E164FD8A1B80}"/>
    <cellStyle name="Input 2 4 2 2 2 2" xfId="2154" xr:uid="{D619AB38-7F21-4922-B725-421EE02BD185}"/>
    <cellStyle name="Input 2 4 2 2 2 2 2" xfId="11109" xr:uid="{EA0D009C-018B-437A-8E94-3CCFAF088F9F}"/>
    <cellStyle name="Input 2 4 2 2 2 3" xfId="3282" xr:uid="{2988954E-585D-4B4F-A289-ECFE471FEC5A}"/>
    <cellStyle name="Input 2 4 2 2 2 3 2" xfId="12237" xr:uid="{D01CD0AC-3ED5-4F90-954D-3A1290BD242C}"/>
    <cellStyle name="Input 2 4 2 2 2 4" xfId="4399" xr:uid="{E99A0BE7-95F2-4BB6-9AAF-F3F65F32F452}"/>
    <cellStyle name="Input 2 4 2 2 2 4 2" xfId="13354" xr:uid="{CFDA6A74-ECF9-4530-9F2A-B1BB69E3082F}"/>
    <cellStyle name="Input 2 4 2 2 2 5" xfId="5499" xr:uid="{8281C1A4-F0FE-49B0-B5A3-22E614ED344E}"/>
    <cellStyle name="Input 2 4 2 2 2 5 2" xfId="14454" xr:uid="{9D041538-235A-4A58-8B1C-02BFBB1FDC03}"/>
    <cellStyle name="Input 2 4 2 2 2 6" xfId="6616" xr:uid="{5A768432-D1EE-4B42-81E6-323E3C282B96}"/>
    <cellStyle name="Input 2 4 2 2 2 6 2" xfId="15571" xr:uid="{9C6F6C51-0AD4-45CA-9CAC-B82E516463FF}"/>
    <cellStyle name="Input 2 4 2 2 2 7" xfId="7817" xr:uid="{10F54B3E-8F4D-4C42-B692-9FE3CBFA9F7C}"/>
    <cellStyle name="Input 2 4 2 2 2 7 2" xfId="16697" xr:uid="{78880129-1837-432C-89AB-1333A3DF07E0}"/>
    <cellStyle name="Input 2 4 2 2 2 8" xfId="8954" xr:uid="{3ED427D9-BE47-4DCB-B09F-0AFAA5EFD129}"/>
    <cellStyle name="Input 2 4 2 2 2 8 2" xfId="17807" xr:uid="{CA07A0D5-986D-4326-9B62-34D4E81FB438}"/>
    <cellStyle name="Input 2 4 2 2 2 9" xfId="9497" xr:uid="{B7A74465-3150-43E6-9634-E2506B2822D3}"/>
    <cellStyle name="Input 2 4 2 2 3" xfId="1607" xr:uid="{6BBFFDF5-8D2D-47D0-8126-EA376D7CA286}"/>
    <cellStyle name="Input 2 4 2 2 3 2" xfId="10562" xr:uid="{A2EAB25E-67F3-40EB-A612-AA674754BE98}"/>
    <cellStyle name="Input 2 4 2 2 4" xfId="2731" xr:uid="{4BA7EC34-4F1E-4B9A-AF99-60B6CE3EDB9E}"/>
    <cellStyle name="Input 2 4 2 2 4 2" xfId="11686" xr:uid="{55899D4A-69F4-4D8E-8A46-B9853F6F3156}"/>
    <cellStyle name="Input 2 4 2 2 5" xfId="3848" xr:uid="{4B1D8D4A-F3F2-45B4-A546-1DBB7FD8082A}"/>
    <cellStyle name="Input 2 4 2 2 5 2" xfId="12803" xr:uid="{622DD114-7CE1-4B3B-9D78-49528937F63F}"/>
    <cellStyle name="Input 2 4 2 2 6" xfId="4948" xr:uid="{718AAC5E-9246-4E80-A9ED-207982AC14E7}"/>
    <cellStyle name="Input 2 4 2 2 6 2" xfId="13903" xr:uid="{F1E90584-9374-4628-BAAF-3A3BDAEA40E5}"/>
    <cellStyle name="Input 2 4 2 2 7" xfId="6065" xr:uid="{86F5E18D-29D6-4AA0-9E3C-0910B325CB37}"/>
    <cellStyle name="Input 2 4 2 2 7 2" xfId="15020" xr:uid="{2DF484C0-C52E-4125-BB10-74E947452FB4}"/>
    <cellStyle name="Input 2 4 2 2 8" xfId="7266" xr:uid="{2E292280-1A03-4292-8276-C36311F6B59D}"/>
    <cellStyle name="Input 2 4 2 2 8 2" xfId="16146" xr:uid="{ED2748FC-F1B2-4FA7-BE51-0A873D93EBD1}"/>
    <cellStyle name="Input 2 4 2 2 9" xfId="8403" xr:uid="{A85D4B6B-C436-437C-8286-6EB14BD652FE}"/>
    <cellStyle name="Input 2 4 2 2 9 2" xfId="17256" xr:uid="{45E22805-C9FE-4C7F-AD1C-ED8D07DDA465}"/>
    <cellStyle name="Input 2 4 2 3" xfId="612" xr:uid="{BABD891D-488E-4A09-AB9A-D310FC33EA6D}"/>
    <cellStyle name="Input 2 4 2 3 10" xfId="9663" xr:uid="{68C9818F-99A3-48AC-812B-42DA23B7609B}"/>
    <cellStyle name="Input 2 4 2 3 2" xfId="1163" xr:uid="{1A9D1DF3-08FE-4D9D-8A3E-425AB87B8A4F}"/>
    <cellStyle name="Input 2 4 2 3 2 2" xfId="2322" xr:uid="{9D61F597-408D-4388-8658-DE63233C718C}"/>
    <cellStyle name="Input 2 4 2 3 2 2 2" xfId="11277" xr:uid="{12C6F9ED-8388-4AC4-84E0-7C2EAA1ACA57}"/>
    <cellStyle name="Input 2 4 2 3 2 3" xfId="3445" xr:uid="{AE5BAE5D-393D-463D-A699-4EA7324195A4}"/>
    <cellStyle name="Input 2 4 2 3 2 3 2" xfId="12400" xr:uid="{D0CA6530-F360-46FF-B903-7F71C1EB9D11}"/>
    <cellStyle name="Input 2 4 2 3 2 4" xfId="4562" xr:uid="{684D9F96-A59A-4008-AE0A-AD4F0F30C933}"/>
    <cellStyle name="Input 2 4 2 3 2 4 2" xfId="13517" xr:uid="{84D44338-A510-4DBE-AB43-04B9D2B22879}"/>
    <cellStyle name="Input 2 4 2 3 2 5" xfId="5662" xr:uid="{A35B5EEA-0CB9-4F51-A209-3A86A7868B85}"/>
    <cellStyle name="Input 2 4 2 3 2 5 2" xfId="14617" xr:uid="{25C2A7EF-35DE-4B61-B736-EFD73E0F906C}"/>
    <cellStyle name="Input 2 4 2 3 2 6" xfId="6779" xr:uid="{98C541AE-5F2B-415D-AEC1-661ED7E68D16}"/>
    <cellStyle name="Input 2 4 2 3 2 6 2" xfId="15734" xr:uid="{CF757D01-7BC1-4C3C-B5E8-CFAE833B93F9}"/>
    <cellStyle name="Input 2 4 2 3 2 7" xfId="7980" xr:uid="{2C7F724D-7B0C-4A79-A15F-DF495DAC8FFD}"/>
    <cellStyle name="Input 2 4 2 3 2 7 2" xfId="16860" xr:uid="{D71FA632-D0FF-46FD-8A33-F08842210B5D}"/>
    <cellStyle name="Input 2 4 2 3 2 8" xfId="9117" xr:uid="{13E1E5FB-DAEA-4332-B190-1D462B1D639D}"/>
    <cellStyle name="Input 2 4 2 3 2 8 2" xfId="17970" xr:uid="{BCF897B8-97F8-45EE-A943-E10C01456E44}"/>
    <cellStyle name="Input 2 4 2 3 2 9" xfId="9372" xr:uid="{21F3AAE6-663D-4C0D-A582-5DC3647E7377}"/>
    <cellStyle name="Input 2 4 2 3 3" xfId="1770" xr:uid="{AED58BA5-841D-45F6-9691-DBCA574BEA30}"/>
    <cellStyle name="Input 2 4 2 3 3 2" xfId="10725" xr:uid="{E43F91F0-4ADB-4C3B-8B24-8796EC0F4AC5}"/>
    <cellStyle name="Input 2 4 2 3 4" xfId="2894" xr:uid="{525397F2-B721-4975-A37A-B11B74CBD3C1}"/>
    <cellStyle name="Input 2 4 2 3 4 2" xfId="11849" xr:uid="{0F20EA04-D325-4531-93FD-A187153F195C}"/>
    <cellStyle name="Input 2 4 2 3 5" xfId="4011" xr:uid="{4000EFC8-AEBD-4F89-B740-53105BA70741}"/>
    <cellStyle name="Input 2 4 2 3 5 2" xfId="12966" xr:uid="{5207EE7A-BDC6-4590-9943-507C505614E9}"/>
    <cellStyle name="Input 2 4 2 3 6" xfId="5111" xr:uid="{3157A061-8F9F-4FB8-A502-11D1B98EDD9F}"/>
    <cellStyle name="Input 2 4 2 3 6 2" xfId="14066" xr:uid="{BA7CC2E2-9FB7-4DDE-8A2F-FAA31DB263F1}"/>
    <cellStyle name="Input 2 4 2 3 7" xfId="6228" xr:uid="{24C4BCC5-3598-47AC-8934-1C5161597053}"/>
    <cellStyle name="Input 2 4 2 3 7 2" xfId="15183" xr:uid="{2FE35D24-15AA-46C1-88F5-8AC93F07B1F4}"/>
    <cellStyle name="Input 2 4 2 3 8" xfId="7429" xr:uid="{D98AE414-4505-4604-96C4-2B7535CF18D9}"/>
    <cellStyle name="Input 2 4 2 3 8 2" xfId="16309" xr:uid="{45E94CE1-38FA-4678-A1CA-C087F5DA93C4}"/>
    <cellStyle name="Input 2 4 2 3 9" xfId="8566" xr:uid="{9BC9BC7A-75D2-40D5-B1EF-F001F5C6FBA3}"/>
    <cellStyle name="Input 2 4 2 3 9 2" xfId="17419" xr:uid="{613E8DB4-9BB5-427A-91EB-3969681FDEA8}"/>
    <cellStyle name="Input 2 4 2 4" xfId="801" xr:uid="{744ED81C-0C9E-48E1-A97A-E948D809990C}"/>
    <cellStyle name="Input 2 4 2 4 2" xfId="1955" xr:uid="{0EED8BAB-15B3-446E-B25C-8428EFCC1314}"/>
    <cellStyle name="Input 2 4 2 4 2 2" xfId="10910" xr:uid="{C6F04A4B-37F1-4B8B-ADDB-0DFF47EB8785}"/>
    <cellStyle name="Input 2 4 2 4 3" xfId="3083" xr:uid="{EF7B5062-532C-4DF1-B0AB-43F1C8D7FB46}"/>
    <cellStyle name="Input 2 4 2 4 3 2" xfId="12038" xr:uid="{CE288CBE-4017-4EB4-8337-012AF9E7979C}"/>
    <cellStyle name="Input 2 4 2 4 4" xfId="4200" xr:uid="{475BF09D-52BA-4946-ACFD-7FEF54E7DEF3}"/>
    <cellStyle name="Input 2 4 2 4 4 2" xfId="13155" xr:uid="{51F4F7EA-E831-441D-A3BB-5B9F8165E8BA}"/>
    <cellStyle name="Input 2 4 2 4 5" xfId="5300" xr:uid="{B76C91D0-1ACE-4E9D-9F64-F03F80566D90}"/>
    <cellStyle name="Input 2 4 2 4 5 2" xfId="14255" xr:uid="{18539625-2D70-411F-ACCD-C560B5C187DC}"/>
    <cellStyle name="Input 2 4 2 4 6" xfId="6417" xr:uid="{918A3248-3DE6-496D-AF8B-401F3CC37783}"/>
    <cellStyle name="Input 2 4 2 4 6 2" xfId="15372" xr:uid="{56121DEA-11F0-488F-B9C0-48DF06F564C9}"/>
    <cellStyle name="Input 2 4 2 4 7" xfId="7618" xr:uid="{81DC1C32-AF0F-4192-B384-EF130D85ED0D}"/>
    <cellStyle name="Input 2 4 2 4 7 2" xfId="16498" xr:uid="{E8CA7228-70F9-4111-A8E4-2E4730A33443}"/>
    <cellStyle name="Input 2 4 2 4 8" xfId="8755" xr:uid="{8B383212-A9E8-45E2-A407-E1C0D95C15A4}"/>
    <cellStyle name="Input 2 4 2 4 8 2" xfId="17608" xr:uid="{B7187FDB-9D7B-40B2-BE04-23EC527D625A}"/>
    <cellStyle name="Input 2 4 2 4 9" xfId="9394" xr:uid="{60C5BD06-824F-4C97-B90F-0A86DD307403}"/>
    <cellStyle name="Input 2 4 2 5" xfId="1406" xr:uid="{A4D653F1-EFCB-4850-B83C-C583F5ADEAA4}"/>
    <cellStyle name="Input 2 4 2 5 2" xfId="10361" xr:uid="{92D10573-5A53-4E03-A28C-1816BE53A6BF}"/>
    <cellStyle name="Input 2 4 2 6" xfId="2526" xr:uid="{BDBFF66A-7629-4765-8E36-EAC629153EB7}"/>
    <cellStyle name="Input 2 4 2 6 2" xfId="11481" xr:uid="{29FDEF9A-3E79-4E0A-B961-7E132DF00F2E}"/>
    <cellStyle name="Input 2 4 2 7" xfId="3643" xr:uid="{685F6266-E5E5-4BE4-AD83-E13630E514EC}"/>
    <cellStyle name="Input 2 4 2 7 2" xfId="12598" xr:uid="{97317C3E-91F2-449D-8871-3246B7180D6E}"/>
    <cellStyle name="Input 2 4 2 8" xfId="4743" xr:uid="{44C4A5A4-1F00-44B2-B9A5-D46960B92D78}"/>
    <cellStyle name="Input 2 4 2 8 2" xfId="13698" xr:uid="{92FC276A-1B2A-437F-9F44-A47BDFDAA48A}"/>
    <cellStyle name="Input 2 4 2 9" xfId="5860" xr:uid="{5BBDAF02-A316-4837-8B89-6F6F5EEFB33F}"/>
    <cellStyle name="Input 2 4 2 9 2" xfId="14815" xr:uid="{784752AB-885C-4D17-BD38-C9387D90072E}"/>
    <cellStyle name="Input 2 4 3" xfId="299" xr:uid="{8380F385-E2EC-4306-AA18-EC9779F85808}"/>
    <cellStyle name="Input 2 4 3 10" xfId="7116" xr:uid="{522D0FF9-D8E4-4518-B7FF-DCCDA6329481}"/>
    <cellStyle name="Input 2 4 3 10 2" xfId="15996" xr:uid="{417A35CD-6222-4DDA-8024-B339C2227B21}"/>
    <cellStyle name="Input 2 4 3 11" xfId="8253" xr:uid="{48EFDEF2-9101-4546-ABD7-A757A3928776}"/>
    <cellStyle name="Input 2 4 3 11 2" xfId="17106" xr:uid="{90B97524-5433-4CFE-845D-71702FA86F2D}"/>
    <cellStyle name="Input 2 4 3 12" xfId="9428" xr:uid="{C6DB9E39-ACD9-476D-A9D8-56688E7B3E1E}"/>
    <cellStyle name="Input 2 4 3 2" xfId="499" xr:uid="{1F58E2F2-2207-4206-B92F-C08CDE76EDE5}"/>
    <cellStyle name="Input 2 4 3 2 10" xfId="9244" xr:uid="{D33D075A-9DB1-41A5-9FDC-4B9658C340A4}"/>
    <cellStyle name="Input 2 4 3 2 2" xfId="1050" xr:uid="{5B3FD80B-1690-4F58-8421-04BC8066CCD1}"/>
    <cellStyle name="Input 2 4 3 2 2 2" xfId="2204" xr:uid="{56C80C79-F938-4067-B297-4D265482C817}"/>
    <cellStyle name="Input 2 4 3 2 2 2 2" xfId="11159" xr:uid="{339C9A1F-8F9D-488E-987D-48622FFFFDC0}"/>
    <cellStyle name="Input 2 4 3 2 2 3" xfId="3332" xr:uid="{8AB6C3CE-7A4B-44D2-8488-6EA63997DFB3}"/>
    <cellStyle name="Input 2 4 3 2 2 3 2" xfId="12287" xr:uid="{B3D82AD2-C5A1-443B-AB42-29A4E46B6D0E}"/>
    <cellStyle name="Input 2 4 3 2 2 4" xfId="4449" xr:uid="{C4809E28-8A9A-4154-86EF-170A9D48DF5D}"/>
    <cellStyle name="Input 2 4 3 2 2 4 2" xfId="13404" xr:uid="{21F3F50C-6841-4A49-A871-7E743757CB4E}"/>
    <cellStyle name="Input 2 4 3 2 2 5" xfId="5549" xr:uid="{3DB86FF3-1CB7-4418-B587-A25B34757232}"/>
    <cellStyle name="Input 2 4 3 2 2 5 2" xfId="14504" xr:uid="{D90701D2-790A-48E6-866E-E69749FEA2DE}"/>
    <cellStyle name="Input 2 4 3 2 2 6" xfId="6666" xr:uid="{74FBE0D1-89A1-4C97-BBC4-525E1CD62D5A}"/>
    <cellStyle name="Input 2 4 3 2 2 6 2" xfId="15621" xr:uid="{FE889D25-21BB-4A07-9037-FC3BB55385D2}"/>
    <cellStyle name="Input 2 4 3 2 2 7" xfId="7867" xr:uid="{306F0ED8-A75F-4729-BE15-C31C212144FB}"/>
    <cellStyle name="Input 2 4 3 2 2 7 2" xfId="16747" xr:uid="{04F1E1C2-BED3-43BC-AE7C-6977A4A68824}"/>
    <cellStyle name="Input 2 4 3 2 2 8" xfId="9004" xr:uid="{3B46E398-EB0A-4C90-84D0-DD33D29B4204}"/>
    <cellStyle name="Input 2 4 3 2 2 8 2" xfId="17857" xr:uid="{866AD9F3-AA6B-45B6-AC56-A5FDC3C39A60}"/>
    <cellStyle name="Input 2 4 3 2 2 9" xfId="10007" xr:uid="{A7317D07-9CCE-4422-B6E5-5EFC763F8815}"/>
    <cellStyle name="Input 2 4 3 2 3" xfId="1657" xr:uid="{831863D7-15ED-4889-9062-3DBE09FAC146}"/>
    <cellStyle name="Input 2 4 3 2 3 2" xfId="10612" xr:uid="{DF9B8EE8-5A69-4798-A3EF-F90EE537B6C2}"/>
    <cellStyle name="Input 2 4 3 2 4" xfId="2781" xr:uid="{82A15686-E7CA-4A97-A7A7-1DFC36D0A3CD}"/>
    <cellStyle name="Input 2 4 3 2 4 2" xfId="11736" xr:uid="{9D91D967-FFC1-4001-9B99-F9C601F7548A}"/>
    <cellStyle name="Input 2 4 3 2 5" xfId="3898" xr:uid="{30EFCE2A-8559-473F-A573-AF2733BCDBB6}"/>
    <cellStyle name="Input 2 4 3 2 5 2" xfId="12853" xr:uid="{85F17E73-A0C4-49AD-B763-2D2809FDA7EB}"/>
    <cellStyle name="Input 2 4 3 2 6" xfId="4998" xr:uid="{19355DD0-F87D-4593-98FC-80791AE073D1}"/>
    <cellStyle name="Input 2 4 3 2 6 2" xfId="13953" xr:uid="{9F647296-567E-4AF5-AB3F-02D462118686}"/>
    <cellStyle name="Input 2 4 3 2 7" xfId="6115" xr:uid="{443B12FF-8CEE-4B70-8E99-683FF7D41366}"/>
    <cellStyle name="Input 2 4 3 2 7 2" xfId="15070" xr:uid="{87F6BD03-5E4D-4813-80A3-EC5EC588606B}"/>
    <cellStyle name="Input 2 4 3 2 8" xfId="7316" xr:uid="{8D91DD46-2568-432D-A844-ECB2EFF02FAE}"/>
    <cellStyle name="Input 2 4 3 2 8 2" xfId="16196" xr:uid="{B49F4795-31E8-49C0-BE19-F5059D89BD46}"/>
    <cellStyle name="Input 2 4 3 2 9" xfId="8453" xr:uid="{7E68BA35-8BEA-42CC-B76E-7DA61BD396DE}"/>
    <cellStyle name="Input 2 4 3 2 9 2" xfId="17306" xr:uid="{BA45CDEA-4BC0-4E22-8373-E4BF286C6BFA}"/>
    <cellStyle name="Input 2 4 3 3" xfId="662" xr:uid="{29C3F2A4-EB7B-4307-9190-82AEDA98109C}"/>
    <cellStyle name="Input 2 4 3 3 10" xfId="9546" xr:uid="{5B0723E1-A4BB-4831-834F-8D8C110FA658}"/>
    <cellStyle name="Input 2 4 3 3 2" xfId="1213" xr:uid="{637EFF17-9072-4030-8BAB-6DBE00CCF8C5}"/>
    <cellStyle name="Input 2 4 3 3 2 2" xfId="2372" xr:uid="{D2871419-6517-4BB9-8B7D-7783CB528548}"/>
    <cellStyle name="Input 2 4 3 3 2 2 2" xfId="11327" xr:uid="{4E08199E-5279-4F84-BBB5-AF514B37DA3F}"/>
    <cellStyle name="Input 2 4 3 3 2 3" xfId="3495" xr:uid="{F85E5DDA-B8B0-498E-A63E-915BE59E60C1}"/>
    <cellStyle name="Input 2 4 3 3 2 3 2" xfId="12450" xr:uid="{55F4CBB9-50AE-46DA-A300-2BEC021F1E5A}"/>
    <cellStyle name="Input 2 4 3 3 2 4" xfId="4612" xr:uid="{3FC86F1C-726A-4187-A595-4CCBB10A5551}"/>
    <cellStyle name="Input 2 4 3 3 2 4 2" xfId="13567" xr:uid="{D7775DD8-6D87-4F58-BD55-A064D7295E3A}"/>
    <cellStyle name="Input 2 4 3 3 2 5" xfId="5712" xr:uid="{60637E02-93EC-4F2B-872E-3000B41D267B}"/>
    <cellStyle name="Input 2 4 3 3 2 5 2" xfId="14667" xr:uid="{5A7A5FB9-7E78-4697-A468-C03005F5F7EB}"/>
    <cellStyle name="Input 2 4 3 3 2 6" xfId="6829" xr:uid="{A7CBA2F7-F83C-4B76-8C79-A9E70A4FCA05}"/>
    <cellStyle name="Input 2 4 3 3 2 6 2" xfId="15784" xr:uid="{E38E49CC-9C00-4E94-88FE-6F44CBD4926F}"/>
    <cellStyle name="Input 2 4 3 3 2 7" xfId="8030" xr:uid="{5F6EEB8C-9B1D-4978-9232-69F5BE98FAA8}"/>
    <cellStyle name="Input 2 4 3 3 2 7 2" xfId="16910" xr:uid="{4F97D98B-900C-422A-B34C-3F84EAAD3847}"/>
    <cellStyle name="Input 2 4 3 3 2 8" xfId="9167" xr:uid="{90F5FB88-170E-4EDE-ADE1-6F0A99CFADB2}"/>
    <cellStyle name="Input 2 4 3 3 2 8 2" xfId="18020" xr:uid="{BFC1107C-91EC-4BE9-83EF-C05A83EA56AA}"/>
    <cellStyle name="Input 2 4 3 3 2 9" xfId="9250" xr:uid="{1F008703-A1A3-441C-8B74-9D02F1E4817F}"/>
    <cellStyle name="Input 2 4 3 3 3" xfId="1820" xr:uid="{94EA4429-7989-4E43-9AF6-572C3C38E520}"/>
    <cellStyle name="Input 2 4 3 3 3 2" xfId="10775" xr:uid="{A32E9B87-6947-4C18-B0CF-212DD83EB2BB}"/>
    <cellStyle name="Input 2 4 3 3 4" xfId="2944" xr:uid="{25D547D0-05EB-4FC0-9E5A-7E9F02534E9F}"/>
    <cellStyle name="Input 2 4 3 3 4 2" xfId="11899" xr:uid="{753ECCBB-DFF3-44F8-BF02-B5E6C2524E4D}"/>
    <cellStyle name="Input 2 4 3 3 5" xfId="4061" xr:uid="{41C225B3-C885-49AE-A00F-100AA2AAEDF4}"/>
    <cellStyle name="Input 2 4 3 3 5 2" xfId="13016" xr:uid="{27344412-911E-4187-A945-C0BE90D2EADC}"/>
    <cellStyle name="Input 2 4 3 3 6" xfId="5161" xr:uid="{FEE286A0-B3D5-406A-8B7A-7C8D5A513BB1}"/>
    <cellStyle name="Input 2 4 3 3 6 2" xfId="14116" xr:uid="{FE7AE2C1-F6EC-4F5B-A1A8-A7A930BCEE0F}"/>
    <cellStyle name="Input 2 4 3 3 7" xfId="6278" xr:uid="{62E2B0AE-FF1D-4BF6-8CBA-4E0E438FF99F}"/>
    <cellStyle name="Input 2 4 3 3 7 2" xfId="15233" xr:uid="{D396E064-5373-44DB-BB05-492867358AC3}"/>
    <cellStyle name="Input 2 4 3 3 8" xfId="7479" xr:uid="{84E9188F-B0DE-412B-96EB-14DAC2E69F02}"/>
    <cellStyle name="Input 2 4 3 3 8 2" xfId="16359" xr:uid="{10715B2B-D194-408D-9D11-40CE97457557}"/>
    <cellStyle name="Input 2 4 3 3 9" xfId="8616" xr:uid="{0C118CEA-1063-4B60-B63B-1FFBAB94356C}"/>
    <cellStyle name="Input 2 4 3 3 9 2" xfId="17469" xr:uid="{50B4E7D6-5926-49CE-A855-558A4D8DDC4D}"/>
    <cellStyle name="Input 2 4 3 4" xfId="854" xr:uid="{36714066-5FD4-421D-A199-515BEFC09E1B}"/>
    <cellStyle name="Input 2 4 3 4 2" xfId="2008" xr:uid="{80423C17-B25F-4365-A34B-73AB0B676AE4}"/>
    <cellStyle name="Input 2 4 3 4 2 2" xfId="10963" xr:uid="{97D8A060-FA4D-453D-9920-E971EEBA9A35}"/>
    <cellStyle name="Input 2 4 3 4 3" xfId="3136" xr:uid="{E2C99E0E-67EF-44E6-9BAF-1E56CB9E640E}"/>
    <cellStyle name="Input 2 4 3 4 3 2" xfId="12091" xr:uid="{9CB8A264-04A6-40CB-B2C5-A1227C9E295B}"/>
    <cellStyle name="Input 2 4 3 4 4" xfId="4253" xr:uid="{B8BB8E68-4FD8-4ACF-A204-6771C9F610DD}"/>
    <cellStyle name="Input 2 4 3 4 4 2" xfId="13208" xr:uid="{0A4721C9-A16D-47C3-B9C4-92F3CDB77A11}"/>
    <cellStyle name="Input 2 4 3 4 5" xfId="5353" xr:uid="{4020962B-36D0-470E-9801-82D62462B3C0}"/>
    <cellStyle name="Input 2 4 3 4 5 2" xfId="14308" xr:uid="{59166CC9-A3A0-4528-8203-CCBADF195F69}"/>
    <cellStyle name="Input 2 4 3 4 6" xfId="6470" xr:uid="{B0D8B50B-393D-4295-90F1-98AFEFCAB471}"/>
    <cellStyle name="Input 2 4 3 4 6 2" xfId="15425" xr:uid="{292D649F-AE04-4524-BA80-C24E8CFB2047}"/>
    <cellStyle name="Input 2 4 3 4 7" xfId="7671" xr:uid="{606B7A34-AA0B-4EB8-9F97-E19FB83BF5B6}"/>
    <cellStyle name="Input 2 4 3 4 7 2" xfId="16551" xr:uid="{B5484301-A24C-41D4-8138-865B1DE11B55}"/>
    <cellStyle name="Input 2 4 3 4 8" xfId="8808" xr:uid="{519B668F-455C-4D28-983B-9DE87E2B694D}"/>
    <cellStyle name="Input 2 4 3 4 8 2" xfId="17661" xr:uid="{E7982E10-40FF-4AF4-ACCC-E42D1E57F749}"/>
    <cellStyle name="Input 2 4 3 4 9" xfId="9570" xr:uid="{5948435A-5FED-4F7E-A7A3-085CCB632C89}"/>
    <cellStyle name="Input 2 4 3 5" xfId="1461" xr:uid="{4E1D1F2F-4263-4A99-A8DD-DCF62FEFD9E4}"/>
    <cellStyle name="Input 2 4 3 5 2" xfId="10416" xr:uid="{B39FF364-ABCC-4796-AD55-1B9B733362C4}"/>
    <cellStyle name="Input 2 4 3 6" xfId="2581" xr:uid="{FD33D4DD-C7C1-4FCE-A135-463FF6195D29}"/>
    <cellStyle name="Input 2 4 3 6 2" xfId="11536" xr:uid="{3BFF04FB-CF0E-4539-AEE8-5585AEE85F7C}"/>
    <cellStyle name="Input 2 4 3 7" xfId="3698" xr:uid="{B3C31B2C-3A9E-4F27-B829-6BCDCD7F493C}"/>
    <cellStyle name="Input 2 4 3 7 2" xfId="12653" xr:uid="{80017C8C-2ADF-429F-A9A6-14B5DEA879B9}"/>
    <cellStyle name="Input 2 4 3 8" xfId="4798" xr:uid="{464AA985-A33B-4EB3-A3BA-4A97AE67FB39}"/>
    <cellStyle name="Input 2 4 3 8 2" xfId="13753" xr:uid="{EF511AEC-C229-4FCB-9286-47F0839411B2}"/>
    <cellStyle name="Input 2 4 3 9" xfId="5915" xr:uid="{0B4C48CC-10BB-4DDE-A5E3-1A89C89631A7}"/>
    <cellStyle name="Input 2 4 3 9 2" xfId="14870" xr:uid="{2A0DB543-CD6B-4215-B5AB-B405BDB16BB0}"/>
    <cellStyle name="Input 2 4 4" xfId="371" xr:uid="{621649E7-ED2F-403A-ADFB-0F5446EAF61E}"/>
    <cellStyle name="Input 2 4 4 10" xfId="9367" xr:uid="{FD484E78-D151-468B-A12B-F6975A98435A}"/>
    <cellStyle name="Input 2 4 4 2" xfId="922" xr:uid="{BDF5FFE7-7A9B-4131-8417-A75ED73639A3}"/>
    <cellStyle name="Input 2 4 4 2 2" xfId="2076" xr:uid="{476C29C7-CE06-4AAE-9422-D9A9F7726DE3}"/>
    <cellStyle name="Input 2 4 4 2 2 2" xfId="11031" xr:uid="{7C409642-9361-4E1C-B631-EE5284F02867}"/>
    <cellStyle name="Input 2 4 4 2 3" xfId="3204" xr:uid="{BF2D970B-1C7E-49C3-AD68-1F53F0116286}"/>
    <cellStyle name="Input 2 4 4 2 3 2" xfId="12159" xr:uid="{4B9D3C00-5325-45B6-95A9-3EB3CA1312EA}"/>
    <cellStyle name="Input 2 4 4 2 4" xfId="4321" xr:uid="{CB988387-B81B-44C6-A653-324233728A2E}"/>
    <cellStyle name="Input 2 4 4 2 4 2" xfId="13276" xr:uid="{BB1C7F94-E6A3-4321-8232-D408ADC3A043}"/>
    <cellStyle name="Input 2 4 4 2 5" xfId="5421" xr:uid="{2A90D13E-6505-4E48-B9E3-9B703035E1AF}"/>
    <cellStyle name="Input 2 4 4 2 5 2" xfId="14376" xr:uid="{C948194E-479D-47C6-A570-F404BA61937D}"/>
    <cellStyle name="Input 2 4 4 2 6" xfId="6538" xr:uid="{6CA0C11D-B1B1-4999-8D93-356206D03FF6}"/>
    <cellStyle name="Input 2 4 4 2 6 2" xfId="15493" xr:uid="{95D16325-7C8B-402F-9D88-475927FD7EA6}"/>
    <cellStyle name="Input 2 4 4 2 7" xfId="7739" xr:uid="{65B6287E-7B25-4CE4-9D2B-7BF34B2C8BE0}"/>
    <cellStyle name="Input 2 4 4 2 7 2" xfId="16619" xr:uid="{15F327C7-825B-4A01-BC6B-4EF85FBEF67E}"/>
    <cellStyle name="Input 2 4 4 2 8" xfId="8876" xr:uid="{1BE98CDB-0FD8-4F24-93E8-1245C0860A03}"/>
    <cellStyle name="Input 2 4 4 2 8 2" xfId="17729" xr:uid="{D79D5019-A58D-4F02-A10A-FCB12E895E29}"/>
    <cellStyle name="Input 2 4 4 2 9" xfId="9447" xr:uid="{6A204F6D-AFC2-4B41-B6DB-EA51818E36C6}"/>
    <cellStyle name="Input 2 4 4 3" xfId="1533" xr:uid="{928BADEC-2680-4ACE-B567-0A47BCE5B8B3}"/>
    <cellStyle name="Input 2 4 4 3 2" xfId="10488" xr:uid="{13A37AE6-7CD4-4028-BE5B-96BE63C45DB6}"/>
    <cellStyle name="Input 2 4 4 4" xfId="2653" xr:uid="{338CBE8E-0468-4CF3-9B23-9E2FF9CDF52E}"/>
    <cellStyle name="Input 2 4 4 4 2" xfId="11608" xr:uid="{14E71475-9AEF-43F3-869B-2AF31E2A487C}"/>
    <cellStyle name="Input 2 4 4 5" xfId="3770" xr:uid="{EA7D57F7-35B1-45F1-97A8-96D70DF0D715}"/>
    <cellStyle name="Input 2 4 4 5 2" xfId="12725" xr:uid="{01098D8D-B1C0-4DF4-AEBA-A9AC458E43D0}"/>
    <cellStyle name="Input 2 4 4 6" xfId="4870" xr:uid="{A0222EA7-B28E-4334-AF4C-210B59C55A48}"/>
    <cellStyle name="Input 2 4 4 6 2" xfId="13825" xr:uid="{582F4E30-27FF-49E0-A651-2F7540061608}"/>
    <cellStyle name="Input 2 4 4 7" xfId="5987" xr:uid="{E73FC597-C58D-4564-81ED-77EB3D73A480}"/>
    <cellStyle name="Input 2 4 4 7 2" xfId="14942" xr:uid="{38D4736F-2248-48F3-B7E8-479C58ECF95B}"/>
    <cellStyle name="Input 2 4 4 8" xfId="7188" xr:uid="{D4F61003-DFBE-4083-97AB-3925D7CC7BDB}"/>
    <cellStyle name="Input 2 4 4 8 2" xfId="16068" xr:uid="{88217C55-FA46-43B0-AD13-60848456BF42}"/>
    <cellStyle name="Input 2 4 4 9" xfId="8325" xr:uid="{EB80EE4B-2111-4C65-98B8-70545E1D3CC3}"/>
    <cellStyle name="Input 2 4 4 9 2" xfId="17178" xr:uid="{4FE542A3-53D6-4287-9280-65149100FE16}"/>
    <cellStyle name="Input 2 4 5" xfId="540" xr:uid="{B5F0B976-1D8E-44A6-945D-E90027DF71A7}"/>
    <cellStyle name="Input 2 4 5 10" xfId="9686" xr:uid="{3590BE7E-3802-4A38-BB9C-C1C4A6967458}"/>
    <cellStyle name="Input 2 4 5 2" xfId="1091" xr:uid="{9E022851-15EF-4756-B1EE-6FC2EE685699}"/>
    <cellStyle name="Input 2 4 5 2 2" xfId="2245" xr:uid="{8245794F-37A8-45D6-A809-50ECDE537AC7}"/>
    <cellStyle name="Input 2 4 5 2 2 2" xfId="11200" xr:uid="{DBC4A6B3-3D8A-486A-A69A-BA3B6D2B0DEE}"/>
    <cellStyle name="Input 2 4 5 2 3" xfId="3373" xr:uid="{1FF07F59-1967-45AD-AE6A-11513BF3A03C}"/>
    <cellStyle name="Input 2 4 5 2 3 2" xfId="12328" xr:uid="{C093C995-F1F8-49DD-ADB4-C1D707E40376}"/>
    <cellStyle name="Input 2 4 5 2 4" xfId="4490" xr:uid="{CCD1ADED-B745-4E4E-83F2-1D2A7DE5669E}"/>
    <cellStyle name="Input 2 4 5 2 4 2" xfId="13445" xr:uid="{76F91D3F-6679-4A2F-8FDF-F0EA44562596}"/>
    <cellStyle name="Input 2 4 5 2 5" xfId="5590" xr:uid="{46603460-2FA9-4CF6-8AFB-6159B3E7B2F5}"/>
    <cellStyle name="Input 2 4 5 2 5 2" xfId="14545" xr:uid="{43854615-CF49-40CB-A2FC-FC92605AC35C}"/>
    <cellStyle name="Input 2 4 5 2 6" xfId="6707" xr:uid="{0124D511-8EF8-4433-9DE5-6A5D45E2877D}"/>
    <cellStyle name="Input 2 4 5 2 6 2" xfId="15662" xr:uid="{64F1A917-5363-428C-80F6-60F6028CE679}"/>
    <cellStyle name="Input 2 4 5 2 7" xfId="7908" xr:uid="{6AB1C800-DDFF-440F-8503-3F1EDEC5A02E}"/>
    <cellStyle name="Input 2 4 5 2 7 2" xfId="16788" xr:uid="{AAAFE594-3CB4-452C-BBC4-AB7834FF1820}"/>
    <cellStyle name="Input 2 4 5 2 8" xfId="9045" xr:uid="{068EC8D5-9E18-4044-BC1E-D7EB405A8483}"/>
    <cellStyle name="Input 2 4 5 2 8 2" xfId="17898" xr:uid="{D1071509-48AD-41D4-961D-CAC8F6C84893}"/>
    <cellStyle name="Input 2 4 5 2 9" xfId="9853" xr:uid="{5044AC95-1A80-47D7-8982-1C1FFD1E089D}"/>
    <cellStyle name="Input 2 4 5 3" xfId="1698" xr:uid="{2EF3C9AC-14D7-4B03-9602-3327E2F896A5}"/>
    <cellStyle name="Input 2 4 5 3 2" xfId="10653" xr:uid="{7BC52D71-F93C-4D4D-AD95-78E8CCDE72AD}"/>
    <cellStyle name="Input 2 4 5 4" xfId="2822" xr:uid="{B99DEBA8-0837-4CA6-ACC9-281C8285922C}"/>
    <cellStyle name="Input 2 4 5 4 2" xfId="11777" xr:uid="{0D1FED4A-51C6-4C43-9A4B-7324637596EC}"/>
    <cellStyle name="Input 2 4 5 5" xfId="3939" xr:uid="{11559BE1-7A29-4083-8F04-0FD29571F61B}"/>
    <cellStyle name="Input 2 4 5 5 2" xfId="12894" xr:uid="{2EE21106-5BAB-4383-96D0-1460BDB248F6}"/>
    <cellStyle name="Input 2 4 5 6" xfId="5039" xr:uid="{4B95F6BB-47D1-4962-9657-9F41EFF04FE4}"/>
    <cellStyle name="Input 2 4 5 6 2" xfId="13994" xr:uid="{314869F0-32EE-4645-ACBA-9FCD4DAFD8BE}"/>
    <cellStyle name="Input 2 4 5 7" xfId="6156" xr:uid="{D2A69EB4-185F-42E4-8B81-3388C004C257}"/>
    <cellStyle name="Input 2 4 5 7 2" xfId="15111" xr:uid="{B23EEA5D-025E-4E8E-BF76-5192E40CA5FD}"/>
    <cellStyle name="Input 2 4 5 8" xfId="7357" xr:uid="{B7B3DA8B-E75B-4602-A2FB-F9093C5E64A4}"/>
    <cellStyle name="Input 2 4 5 8 2" xfId="16237" xr:uid="{18C4B661-1A8D-452E-A383-0A9DE0269AE5}"/>
    <cellStyle name="Input 2 4 5 9" xfId="8494" xr:uid="{C5CA0B4F-02D4-4B1F-8475-FCEA99477514}"/>
    <cellStyle name="Input 2 4 5 9 2" xfId="17347" xr:uid="{5E8F6F7F-2A6C-439A-A565-FE769B388475}"/>
    <cellStyle name="Input 2 4 6" xfId="715" xr:uid="{624A949D-49C6-4DC8-853B-D696E625E464}"/>
    <cellStyle name="Input 2 4 6 2" xfId="1869" xr:uid="{3846CFA9-2A26-47B3-9D96-841E42A9C484}"/>
    <cellStyle name="Input 2 4 6 2 2" xfId="10824" xr:uid="{A401CB7C-D144-4405-A595-F7092AAF967E}"/>
    <cellStyle name="Input 2 4 6 3" xfId="2997" xr:uid="{7D38AC79-83B2-4849-B89B-6354B005F6BC}"/>
    <cellStyle name="Input 2 4 6 3 2" xfId="11952" xr:uid="{45D4C98F-2D75-4984-8063-004F41DC8EE6}"/>
    <cellStyle name="Input 2 4 6 4" xfId="4114" xr:uid="{128D9412-B95E-41DC-B699-7017F977D68B}"/>
    <cellStyle name="Input 2 4 6 4 2" xfId="13069" xr:uid="{EDB7C77E-F2DA-4178-97B2-4173D4BE7D31}"/>
    <cellStyle name="Input 2 4 6 5" xfId="5214" xr:uid="{21974F9C-1524-4DB0-86F9-A100EEF836C2}"/>
    <cellStyle name="Input 2 4 6 5 2" xfId="14169" xr:uid="{7BC6EDBA-9360-476E-BB33-AEBCC3551F56}"/>
    <cellStyle name="Input 2 4 6 6" xfId="6331" xr:uid="{640CC672-CDC0-46B2-85DF-C260112C5B0D}"/>
    <cellStyle name="Input 2 4 6 6 2" xfId="15286" xr:uid="{47E61E79-A530-445F-BB06-7C2795AB2970}"/>
    <cellStyle name="Input 2 4 6 7" xfId="7532" xr:uid="{FF4BF1AA-2C61-4659-84D3-AE83AA25662A}"/>
    <cellStyle name="Input 2 4 6 7 2" xfId="16412" xr:uid="{369738AF-CEEB-4D86-8169-A3416BE3640B}"/>
    <cellStyle name="Input 2 4 6 8" xfId="8669" xr:uid="{033E9458-E978-4913-8968-8A8B946C0E3D}"/>
    <cellStyle name="Input 2 4 6 8 2" xfId="17522" xr:uid="{A762D4DA-C772-4FE6-A2B4-2E5DEA6DE0D8}"/>
    <cellStyle name="Input 2 4 6 9" xfId="9660" xr:uid="{A042435C-71F9-4569-8901-32518B98CABD}"/>
    <cellStyle name="Input 2 4 7" xfId="1315" xr:uid="{CE42138A-524A-4575-A8D4-B395D186D5E8}"/>
    <cellStyle name="Input 2 4 7 2" xfId="10270" xr:uid="{C7DE1C28-BCB4-476E-B802-49C66FC4235B}"/>
    <cellStyle name="Input 2 4 8" xfId="2431" xr:uid="{16C4F234-0ABA-4668-BC98-DEA21DB950EA}"/>
    <cellStyle name="Input 2 4 8 2" xfId="11386" xr:uid="{567F6F3C-2DF6-4E8C-900C-3CB4F57EA95F}"/>
    <cellStyle name="Input 2 4 9" xfId="3549" xr:uid="{6FBE5CE9-EDF1-4FDA-9103-5D3C48A67AC1}"/>
    <cellStyle name="Input 2 4 9 2" xfId="12504" xr:uid="{2A2CB457-8767-48B8-A982-1C75507DCA59}"/>
    <cellStyle name="Input 2 5" xfId="148" xr:uid="{D5E4D046-0EAD-4BAD-84E7-CB7A220EA4D0}"/>
    <cellStyle name="Input 2 5 10" xfId="4664" xr:uid="{AD1BA7BC-D061-411D-930D-F10BEA255519}"/>
    <cellStyle name="Input 2 5 10 2" xfId="13619" xr:uid="{014C463E-741A-4351-8700-94BDC86265B2}"/>
    <cellStyle name="Input 2 5 11" xfId="5781" xr:uid="{4774E1AB-6527-4B78-8C60-6E0AFDF9B671}"/>
    <cellStyle name="Input 2 5 11 2" xfId="14736" xr:uid="{6719BC9E-9059-45B5-ADB9-898E504347C4}"/>
    <cellStyle name="Input 2 5 12" xfId="6970" xr:uid="{38AB76DA-614B-4123-9A61-2E4FDBC19762}"/>
    <cellStyle name="Input 2 5 12 2" xfId="15859" xr:uid="{A5973266-3DEB-44F9-82C9-75CB14C132BF}"/>
    <cellStyle name="Input 2 5 13" xfId="8104" xr:uid="{90A1DCB2-E21F-4066-B3C6-600DC296B47D}"/>
    <cellStyle name="Input 2 5 13 2" xfId="16972" xr:uid="{6BEED5AD-966E-41D8-BC3D-A6BF4C51C2A4}"/>
    <cellStyle name="Input 2 5 14" xfId="9397" xr:uid="{4338747D-F434-42BA-852D-9C0379C16CC5}"/>
    <cellStyle name="Input 2 5 2" xfId="253" xr:uid="{990B788E-7543-49A6-B6D6-97FFC1DC7999}"/>
    <cellStyle name="Input 2 5 2 10" xfId="7070" xr:uid="{BFA1E66B-B7D5-4015-8D37-0E282CA2819F}"/>
    <cellStyle name="Input 2 5 2 10 2" xfId="15950" xr:uid="{12E57865-E2C6-4CFE-88EA-B60711C1DD36}"/>
    <cellStyle name="Input 2 5 2 11" xfId="8207" xr:uid="{CB0F252D-5DDE-4C63-BE40-6407B47DF1C4}"/>
    <cellStyle name="Input 2 5 2 11 2" xfId="17060" xr:uid="{AA07A4F2-4814-4ED9-B231-979A61B494A4}"/>
    <cellStyle name="Input 2 5 2 12" xfId="7004" xr:uid="{58615EC3-E3BD-4B58-8B06-269A597346B5}"/>
    <cellStyle name="Input 2 5 2 2" xfId="458" xr:uid="{992C0201-5A63-44B5-8918-EC52F40D5A1A}"/>
    <cellStyle name="Input 2 5 2 2 10" xfId="9452" xr:uid="{5FB17BB2-2CE9-433C-A1CC-C3C48E68303A}"/>
    <cellStyle name="Input 2 5 2 2 2" xfId="1009" xr:uid="{F1726C9D-CE43-48B4-B7E7-01B0041C0DB0}"/>
    <cellStyle name="Input 2 5 2 2 2 2" xfId="2163" xr:uid="{A2CC4906-7CF9-4461-A653-C267F2F148D7}"/>
    <cellStyle name="Input 2 5 2 2 2 2 2" xfId="11118" xr:uid="{38B34B06-BE9F-4A48-80B1-21B204E7BED8}"/>
    <cellStyle name="Input 2 5 2 2 2 3" xfId="3291" xr:uid="{93F1F6B8-BD9E-446D-BB8F-0D185BC1F840}"/>
    <cellStyle name="Input 2 5 2 2 2 3 2" xfId="12246" xr:uid="{D4AC1B9E-4471-4B5B-9B2A-0AD7329702A4}"/>
    <cellStyle name="Input 2 5 2 2 2 4" xfId="4408" xr:uid="{9F634E40-9AFF-47FA-88CC-43ECECBA2035}"/>
    <cellStyle name="Input 2 5 2 2 2 4 2" xfId="13363" xr:uid="{BE01F1C7-01E2-43A8-A659-2FAE131462A2}"/>
    <cellStyle name="Input 2 5 2 2 2 5" xfId="5508" xr:uid="{B9E399FB-713E-4397-BC74-5F30737FB317}"/>
    <cellStyle name="Input 2 5 2 2 2 5 2" xfId="14463" xr:uid="{3A542E5C-08B5-498F-8FFA-B41A5FBFA461}"/>
    <cellStyle name="Input 2 5 2 2 2 6" xfId="6625" xr:uid="{D74C2BAB-7F13-483A-AC92-F6FB65AD6BD8}"/>
    <cellStyle name="Input 2 5 2 2 2 6 2" xfId="15580" xr:uid="{4C7F3A4F-E1E2-4430-A83E-AA61A64F5F9B}"/>
    <cellStyle name="Input 2 5 2 2 2 7" xfId="7826" xr:uid="{8692C50E-3A09-4FA8-886D-B9F6C9938A38}"/>
    <cellStyle name="Input 2 5 2 2 2 7 2" xfId="16706" xr:uid="{DD89E9AC-9FCE-498C-8461-C1D8C807CAC4}"/>
    <cellStyle name="Input 2 5 2 2 2 8" xfId="8963" xr:uid="{E50CEA14-73F0-4988-BD85-078CC441C331}"/>
    <cellStyle name="Input 2 5 2 2 2 8 2" xfId="17816" xr:uid="{29743E25-D72B-4228-AEB7-C96694521B99}"/>
    <cellStyle name="Input 2 5 2 2 2 9" xfId="9976" xr:uid="{5B3D64F0-FB7A-4C8D-86E7-867C2AA43D7A}"/>
    <cellStyle name="Input 2 5 2 2 3" xfId="1616" xr:uid="{4FB4049B-3963-470E-9739-B6DCBC759C5F}"/>
    <cellStyle name="Input 2 5 2 2 3 2" xfId="10571" xr:uid="{F18A1228-0A38-4B73-991C-F0B2BCB9D44A}"/>
    <cellStyle name="Input 2 5 2 2 4" xfId="2740" xr:uid="{9875DC9D-0F05-4615-9C8B-647D3EA0C3B7}"/>
    <cellStyle name="Input 2 5 2 2 4 2" xfId="11695" xr:uid="{423EA2E5-58A1-4874-B7F2-95F9FDBA4453}"/>
    <cellStyle name="Input 2 5 2 2 5" xfId="3857" xr:uid="{BD130528-3439-425B-8FCA-CF886B4130B9}"/>
    <cellStyle name="Input 2 5 2 2 5 2" xfId="12812" xr:uid="{5496A9BB-A543-412E-83C9-59A0E627DD9B}"/>
    <cellStyle name="Input 2 5 2 2 6" xfId="4957" xr:uid="{9A715E6A-BE07-4778-BA80-EBA11230FEC0}"/>
    <cellStyle name="Input 2 5 2 2 6 2" xfId="13912" xr:uid="{9A481B8C-5000-449E-9ED4-6869BC0EEEF8}"/>
    <cellStyle name="Input 2 5 2 2 7" xfId="6074" xr:uid="{E97E90EC-5DDF-4E5C-99AC-23D5F59D2115}"/>
    <cellStyle name="Input 2 5 2 2 7 2" xfId="15029" xr:uid="{C0AE4899-7EB6-4161-A602-04EF1274DC03}"/>
    <cellStyle name="Input 2 5 2 2 8" xfId="7275" xr:uid="{6ECE2520-E8C5-47B1-AD5B-1CA7C61E07C0}"/>
    <cellStyle name="Input 2 5 2 2 8 2" xfId="16155" xr:uid="{2D8D73BA-02E0-4273-89EE-1C8E32722DA4}"/>
    <cellStyle name="Input 2 5 2 2 9" xfId="8412" xr:uid="{BBA07A43-CEB5-422F-8327-3B520FA83D45}"/>
    <cellStyle name="Input 2 5 2 2 9 2" xfId="17265" xr:uid="{6240AFD9-682D-476A-A336-1D9D6CCB8B85}"/>
    <cellStyle name="Input 2 5 2 3" xfId="621" xr:uid="{776D098B-0583-4234-9653-1F063020C582}"/>
    <cellStyle name="Input 2 5 2 3 10" xfId="9456" xr:uid="{103D4D09-AEC8-47A8-8822-E9A23EEFA207}"/>
    <cellStyle name="Input 2 5 2 3 2" xfId="1172" xr:uid="{0BE6042C-42BD-43ED-81F6-4848FD7A6298}"/>
    <cellStyle name="Input 2 5 2 3 2 2" xfId="2331" xr:uid="{C2DBDC7A-66B7-429E-B541-2A5F5B16459A}"/>
    <cellStyle name="Input 2 5 2 3 2 2 2" xfId="11286" xr:uid="{2509A753-BE4C-424E-ADAC-D560A9375A2F}"/>
    <cellStyle name="Input 2 5 2 3 2 3" xfId="3454" xr:uid="{14D7767E-C7AC-4208-9F2D-711023D065D9}"/>
    <cellStyle name="Input 2 5 2 3 2 3 2" xfId="12409" xr:uid="{518C8311-5438-41B1-9883-E3DD048F85AC}"/>
    <cellStyle name="Input 2 5 2 3 2 4" xfId="4571" xr:uid="{9FC07DBF-5131-4915-ABB2-138AB866179C}"/>
    <cellStyle name="Input 2 5 2 3 2 4 2" xfId="13526" xr:uid="{1E1C6AC6-A231-4C4F-B525-86733E451C8D}"/>
    <cellStyle name="Input 2 5 2 3 2 5" xfId="5671" xr:uid="{3E79A9A9-9AC7-446D-BAC6-3CCC59A0C316}"/>
    <cellStyle name="Input 2 5 2 3 2 5 2" xfId="14626" xr:uid="{0832B767-FAE9-461C-891D-825924641B77}"/>
    <cellStyle name="Input 2 5 2 3 2 6" xfId="6788" xr:uid="{C3B70424-C5D7-4109-8107-501DBB8570C7}"/>
    <cellStyle name="Input 2 5 2 3 2 6 2" xfId="15743" xr:uid="{2AF20610-E711-4C3A-8344-BFFC7BCE120C}"/>
    <cellStyle name="Input 2 5 2 3 2 7" xfId="7989" xr:uid="{CBD04DD9-5496-43C9-B84A-5C87DE49DADF}"/>
    <cellStyle name="Input 2 5 2 3 2 7 2" xfId="16869" xr:uid="{9C87E459-BAA6-42BD-B612-96A2287F8442}"/>
    <cellStyle name="Input 2 5 2 3 2 8" xfId="9126" xr:uid="{5FE83AC9-B9FC-42C2-9D10-4562BB3BFC46}"/>
    <cellStyle name="Input 2 5 2 3 2 8 2" xfId="17979" xr:uid="{E171214A-7928-4F33-8FDE-B1D4270957D6}"/>
    <cellStyle name="Input 2 5 2 3 2 9" xfId="9474" xr:uid="{ACADCA3C-7649-44DE-84AE-B2F00E9E3512}"/>
    <cellStyle name="Input 2 5 2 3 3" xfId="1779" xr:uid="{4CF0AA66-ADE6-4ED9-AB6B-0A561D05858F}"/>
    <cellStyle name="Input 2 5 2 3 3 2" xfId="10734" xr:uid="{DD57CDBF-CE77-4451-B019-94216A9B0101}"/>
    <cellStyle name="Input 2 5 2 3 4" xfId="2903" xr:uid="{26443D66-1480-4188-B9EE-3D0AC6BDC662}"/>
    <cellStyle name="Input 2 5 2 3 4 2" xfId="11858" xr:uid="{2F8158AE-511C-47D2-A236-BE125A19D0BD}"/>
    <cellStyle name="Input 2 5 2 3 5" xfId="4020" xr:uid="{89EF9FEA-70B1-4F00-A9CC-589AEF63A8CE}"/>
    <cellStyle name="Input 2 5 2 3 5 2" xfId="12975" xr:uid="{49F64394-5106-4A24-BBB8-F9249CA1ABE2}"/>
    <cellStyle name="Input 2 5 2 3 6" xfId="5120" xr:uid="{B90BCBB0-AE6A-4514-9475-A1E06A0F35E9}"/>
    <cellStyle name="Input 2 5 2 3 6 2" xfId="14075" xr:uid="{C0ADD59E-5DD2-45F9-98DC-35FF40EFCA0D}"/>
    <cellStyle name="Input 2 5 2 3 7" xfId="6237" xr:uid="{91F8CA63-FF78-4826-9218-E0B89DE776CC}"/>
    <cellStyle name="Input 2 5 2 3 7 2" xfId="15192" xr:uid="{A4457717-7524-458A-A259-6C3CB9F41638}"/>
    <cellStyle name="Input 2 5 2 3 8" xfId="7438" xr:uid="{DA3E5AF6-49BA-4BE7-A2E6-3AC4F4555016}"/>
    <cellStyle name="Input 2 5 2 3 8 2" xfId="16318" xr:uid="{A623C94B-C4B5-45D0-B6AA-5EE840EE1A21}"/>
    <cellStyle name="Input 2 5 2 3 9" xfId="8575" xr:uid="{41F90538-B3DB-4FA3-A037-36C99BDD2316}"/>
    <cellStyle name="Input 2 5 2 3 9 2" xfId="17428" xr:uid="{52BDF468-C159-4FEC-9E16-4EAFA00EC640}"/>
    <cellStyle name="Input 2 5 2 4" xfId="810" xr:uid="{B6E8EB52-F25C-455C-B297-E2E41AAFEB0D}"/>
    <cellStyle name="Input 2 5 2 4 2" xfId="1964" xr:uid="{004A3331-DDD9-41EB-8673-247CF0C09504}"/>
    <cellStyle name="Input 2 5 2 4 2 2" xfId="10919" xr:uid="{C51EC676-C2E8-40A2-9293-D505667F3077}"/>
    <cellStyle name="Input 2 5 2 4 3" xfId="3092" xr:uid="{B2E87A10-A6D4-42E0-8ACA-78B8DBEB3B72}"/>
    <cellStyle name="Input 2 5 2 4 3 2" xfId="12047" xr:uid="{F8319E25-0AAE-4AB6-931A-E9BCBA6829BC}"/>
    <cellStyle name="Input 2 5 2 4 4" xfId="4209" xr:uid="{C30637B7-0288-43E7-9BC7-55918FD04A0C}"/>
    <cellStyle name="Input 2 5 2 4 4 2" xfId="13164" xr:uid="{E687D14E-FACA-4491-B8A7-3A2AC8AD2680}"/>
    <cellStyle name="Input 2 5 2 4 5" xfId="5309" xr:uid="{DFFD1C52-56ED-4299-9557-CB18EFF37726}"/>
    <cellStyle name="Input 2 5 2 4 5 2" xfId="14264" xr:uid="{EC2F8A37-9510-44D0-8F01-DA3740FC7909}"/>
    <cellStyle name="Input 2 5 2 4 6" xfId="6426" xr:uid="{7A9DEBB0-6577-4946-B284-631791711FE2}"/>
    <cellStyle name="Input 2 5 2 4 6 2" xfId="15381" xr:uid="{73123A7D-FDBA-4CD6-BCC4-A5181E9961D8}"/>
    <cellStyle name="Input 2 5 2 4 7" xfId="7627" xr:uid="{409889EE-0B70-4BA3-9F87-E5B97611DD64}"/>
    <cellStyle name="Input 2 5 2 4 7 2" xfId="16507" xr:uid="{5CEB7F0F-0432-49C4-9279-F0AACC3C8F72}"/>
    <cellStyle name="Input 2 5 2 4 8" xfId="8764" xr:uid="{DA3D49EE-E233-4009-AA9F-CCCF714D75C4}"/>
    <cellStyle name="Input 2 5 2 4 8 2" xfId="17617" xr:uid="{F6DBBC47-4FE3-442C-AF9D-946CCBC4C420}"/>
    <cellStyle name="Input 2 5 2 4 9" xfId="10018" xr:uid="{CF49CC5B-A9DF-4DAE-8629-B0BF940886D1}"/>
    <cellStyle name="Input 2 5 2 5" xfId="1415" xr:uid="{5E6D3FEB-7465-46BA-BC91-06968918F0E8}"/>
    <cellStyle name="Input 2 5 2 5 2" xfId="10370" xr:uid="{93C182C7-08B8-4451-8CCE-CE8D10658D57}"/>
    <cellStyle name="Input 2 5 2 6" xfId="2535" xr:uid="{B4CFAEA2-8230-4E2B-BF43-7FCD8AEF0EED}"/>
    <cellStyle name="Input 2 5 2 6 2" xfId="11490" xr:uid="{72BB51D8-F337-45E3-AA1F-F944B691BD06}"/>
    <cellStyle name="Input 2 5 2 7" xfId="3652" xr:uid="{F0A0C86E-0DB2-4305-8B1A-9A57B54E3F30}"/>
    <cellStyle name="Input 2 5 2 7 2" xfId="12607" xr:uid="{AF962C63-C25F-442F-A3EC-7178DBF58450}"/>
    <cellStyle name="Input 2 5 2 8" xfId="4752" xr:uid="{D20F18D2-5AF2-41A8-B16D-2BF308F725CA}"/>
    <cellStyle name="Input 2 5 2 8 2" xfId="13707" xr:uid="{AFFB62D5-D3D6-4903-83AE-FF3D52C16450}"/>
    <cellStyle name="Input 2 5 2 9" xfId="5869" xr:uid="{7CD19A3F-CBB5-4F54-BDF1-CDD4464AE351}"/>
    <cellStyle name="Input 2 5 2 9 2" xfId="14824" xr:uid="{76D48712-BCA8-4AA1-B2BE-FBF2DCD79D03}"/>
    <cellStyle name="Input 2 5 3" xfId="308" xr:uid="{C154A48B-6C70-4E6D-A6B5-E8C1B18CA506}"/>
    <cellStyle name="Input 2 5 3 10" xfId="7125" xr:uid="{7C2A967D-996B-4EFF-A55A-D5DCFB7F0EA7}"/>
    <cellStyle name="Input 2 5 3 10 2" xfId="16005" xr:uid="{0CF9B898-E1E0-454B-998F-56AD150DA177}"/>
    <cellStyle name="Input 2 5 3 11" xfId="8262" xr:uid="{9F290500-2090-47FD-90BE-5B27D780BCCA}"/>
    <cellStyle name="Input 2 5 3 11 2" xfId="17115" xr:uid="{3D26D386-BFF2-4662-B4A1-6257A60B1B24}"/>
    <cellStyle name="Input 2 5 3 12" xfId="9929" xr:uid="{EB24D393-04C8-4D6C-9952-CA3254541D9A}"/>
    <cellStyle name="Input 2 5 3 2" xfId="508" xr:uid="{E23FAFC5-750D-41D3-B95D-A3ACD0C74F1B}"/>
    <cellStyle name="Input 2 5 3 2 10" xfId="9751" xr:uid="{3DF59568-29C1-4DCE-BD72-9F5D492ACB6B}"/>
    <cellStyle name="Input 2 5 3 2 2" xfId="1059" xr:uid="{1D325E1A-E8FC-44F0-A860-74A276EA569D}"/>
    <cellStyle name="Input 2 5 3 2 2 2" xfId="2213" xr:uid="{85061C51-9C3B-41D7-A7EC-A3007564B8F7}"/>
    <cellStyle name="Input 2 5 3 2 2 2 2" xfId="11168" xr:uid="{364F358D-D9A4-4445-BCD0-90048D2337CE}"/>
    <cellStyle name="Input 2 5 3 2 2 3" xfId="3341" xr:uid="{10089F79-C925-431A-B518-4D67C2743C18}"/>
    <cellStyle name="Input 2 5 3 2 2 3 2" xfId="12296" xr:uid="{B9F072D0-AF9A-4786-BF37-7DB550578E60}"/>
    <cellStyle name="Input 2 5 3 2 2 4" xfId="4458" xr:uid="{39524A80-129F-4D38-B965-9C70B0AD156B}"/>
    <cellStyle name="Input 2 5 3 2 2 4 2" xfId="13413" xr:uid="{A2DC95A5-0AF8-4E8E-A55E-147D19142551}"/>
    <cellStyle name="Input 2 5 3 2 2 5" xfId="5558" xr:uid="{E593C36B-C64A-4E68-AE44-6D9A54CCB8A0}"/>
    <cellStyle name="Input 2 5 3 2 2 5 2" xfId="14513" xr:uid="{454AA4CF-D5B8-494F-8C0F-5AC19D4D9273}"/>
    <cellStyle name="Input 2 5 3 2 2 6" xfId="6675" xr:uid="{8C5D849F-9DF9-4BB4-BA47-0A5B2F9BF9DB}"/>
    <cellStyle name="Input 2 5 3 2 2 6 2" xfId="15630" xr:uid="{E566F290-9576-4076-82E3-882461C51C03}"/>
    <cellStyle name="Input 2 5 3 2 2 7" xfId="7876" xr:uid="{9C031722-CC84-4AFA-897A-21E6D914D962}"/>
    <cellStyle name="Input 2 5 3 2 2 7 2" xfId="16756" xr:uid="{4EF60594-346A-48B0-A60F-1A5CFBFED73E}"/>
    <cellStyle name="Input 2 5 3 2 2 8" xfId="9013" xr:uid="{089151C3-A9FB-4B89-BB31-3CA7F14D1247}"/>
    <cellStyle name="Input 2 5 3 2 2 8 2" xfId="17866" xr:uid="{91F980EA-A834-48BA-A94C-37B94BD3A82C}"/>
    <cellStyle name="Input 2 5 3 2 2 9" xfId="9562" xr:uid="{02EB2A15-5F63-4D24-8952-4B6AEFD15263}"/>
    <cellStyle name="Input 2 5 3 2 3" xfId="1666" xr:uid="{6952D1DA-32FC-408A-8F98-E31B04833876}"/>
    <cellStyle name="Input 2 5 3 2 3 2" xfId="10621" xr:uid="{08E98B2D-3A38-44DD-8E26-6A5909903E39}"/>
    <cellStyle name="Input 2 5 3 2 4" xfId="2790" xr:uid="{43539E5C-5A8B-4F0F-92FE-5A5A62E7AA78}"/>
    <cellStyle name="Input 2 5 3 2 4 2" xfId="11745" xr:uid="{57183990-4D07-4938-B5CA-D197F6BE576A}"/>
    <cellStyle name="Input 2 5 3 2 5" xfId="3907" xr:uid="{FA14BBF5-1C89-431F-875A-881B0F579005}"/>
    <cellStyle name="Input 2 5 3 2 5 2" xfId="12862" xr:uid="{48F94AFB-BA6F-4A57-9A57-C211FBC0F726}"/>
    <cellStyle name="Input 2 5 3 2 6" xfId="5007" xr:uid="{E71B4F31-4D7B-4F50-9425-126BCB524907}"/>
    <cellStyle name="Input 2 5 3 2 6 2" xfId="13962" xr:uid="{C1B218F6-B5D7-4179-AC73-6C134EDC22CC}"/>
    <cellStyle name="Input 2 5 3 2 7" xfId="6124" xr:uid="{3AE5AF5C-3687-43C3-99B1-BE8F91F6939A}"/>
    <cellStyle name="Input 2 5 3 2 7 2" xfId="15079" xr:uid="{D267085D-6E51-40BE-86C7-DE3F715A3E8E}"/>
    <cellStyle name="Input 2 5 3 2 8" xfId="7325" xr:uid="{ACDCADAC-9850-4B95-B6B8-DF53A040F806}"/>
    <cellStyle name="Input 2 5 3 2 8 2" xfId="16205" xr:uid="{C85ECF3E-2780-472C-B6E7-02608CE5A748}"/>
    <cellStyle name="Input 2 5 3 2 9" xfId="8462" xr:uid="{8427A2F6-BC37-4BF9-BDB4-A1660B5B936E}"/>
    <cellStyle name="Input 2 5 3 2 9 2" xfId="17315" xr:uid="{79790059-F761-47FE-94E4-AE1B4BF04F48}"/>
    <cellStyle name="Input 2 5 3 3" xfId="671" xr:uid="{68CC2185-32D5-4033-8372-76B510DBF7AD}"/>
    <cellStyle name="Input 2 5 3 3 10" xfId="9404" xr:uid="{0B9CE792-0A4A-473E-B7F6-81033B7839A5}"/>
    <cellStyle name="Input 2 5 3 3 2" xfId="1222" xr:uid="{CAEED1CF-9E27-4F73-897B-ED4CF379C4F7}"/>
    <cellStyle name="Input 2 5 3 3 2 2" xfId="2381" xr:uid="{57B49192-EF4C-4DD8-BD9E-6F0A76558D97}"/>
    <cellStyle name="Input 2 5 3 3 2 2 2" xfId="11336" xr:uid="{7D288760-4933-438D-8634-A64D48C89A29}"/>
    <cellStyle name="Input 2 5 3 3 2 3" xfId="3504" xr:uid="{20BDF0CD-9E18-4D36-A7EE-F41515E882DD}"/>
    <cellStyle name="Input 2 5 3 3 2 3 2" xfId="12459" xr:uid="{E67BED31-3DB4-4C62-8AE7-B3DD0E8A487A}"/>
    <cellStyle name="Input 2 5 3 3 2 4" xfId="4621" xr:uid="{624E24A9-AF13-4C7C-AB06-84F972B2186E}"/>
    <cellStyle name="Input 2 5 3 3 2 4 2" xfId="13576" xr:uid="{DF4B9A19-AEC8-4266-8732-E2799889A4BC}"/>
    <cellStyle name="Input 2 5 3 3 2 5" xfId="5721" xr:uid="{AC97083B-3B6B-4787-8EB9-37A3ECFBEF12}"/>
    <cellStyle name="Input 2 5 3 3 2 5 2" xfId="14676" xr:uid="{89987CC5-8A25-43BC-BB5D-1979CD861715}"/>
    <cellStyle name="Input 2 5 3 3 2 6" xfId="6838" xr:uid="{88B7B3A7-E00F-4AF1-8606-1AB01C6B25E4}"/>
    <cellStyle name="Input 2 5 3 3 2 6 2" xfId="15793" xr:uid="{064ECF0D-EAAE-4574-A3E8-5C07B05CB34E}"/>
    <cellStyle name="Input 2 5 3 3 2 7" xfId="8039" xr:uid="{43BE45FB-DB76-40CC-A39B-708196C140BD}"/>
    <cellStyle name="Input 2 5 3 3 2 7 2" xfId="16919" xr:uid="{6A2E42FB-E7E6-4F7B-8B47-784DD2C21703}"/>
    <cellStyle name="Input 2 5 3 3 2 8" xfId="9176" xr:uid="{8EB6ED26-6E45-4ECC-9FB0-8AA39E9C8422}"/>
    <cellStyle name="Input 2 5 3 3 2 8 2" xfId="18029" xr:uid="{164ADC4F-7021-4547-8865-CEF970B51B14}"/>
    <cellStyle name="Input 2 5 3 3 2 9" xfId="9810" xr:uid="{28194FAA-AA7F-485C-AC93-F2F47866E342}"/>
    <cellStyle name="Input 2 5 3 3 3" xfId="1829" xr:uid="{9E4886E6-55B2-4D61-804E-F37FFB5CD83C}"/>
    <cellStyle name="Input 2 5 3 3 3 2" xfId="10784" xr:uid="{460B528F-D98E-4893-A62D-969E8791182A}"/>
    <cellStyle name="Input 2 5 3 3 4" xfId="2953" xr:uid="{9480F3E2-47CF-4889-83CE-0D825654662D}"/>
    <cellStyle name="Input 2 5 3 3 4 2" xfId="11908" xr:uid="{F5321D43-2866-4C0D-BDA0-56E128EEC97F}"/>
    <cellStyle name="Input 2 5 3 3 5" xfId="4070" xr:uid="{535E7352-0C71-436C-BB36-E92387CF617F}"/>
    <cellStyle name="Input 2 5 3 3 5 2" xfId="13025" xr:uid="{A895D2B2-F874-4297-9752-A1A35C502974}"/>
    <cellStyle name="Input 2 5 3 3 6" xfId="5170" xr:uid="{C6076515-D0DB-4C4D-BBD0-BA657965402D}"/>
    <cellStyle name="Input 2 5 3 3 6 2" xfId="14125" xr:uid="{31C4186D-F687-442D-A001-93DF26A82CEC}"/>
    <cellStyle name="Input 2 5 3 3 7" xfId="6287" xr:uid="{5D3B17A6-A7AD-4BA5-ADE4-0A3986069267}"/>
    <cellStyle name="Input 2 5 3 3 7 2" xfId="15242" xr:uid="{D45C7E9D-2458-4B05-843F-9980DDE2D5FE}"/>
    <cellStyle name="Input 2 5 3 3 8" xfId="7488" xr:uid="{E134AC74-E472-4FC3-8655-4ACB1F57E56A}"/>
    <cellStyle name="Input 2 5 3 3 8 2" xfId="16368" xr:uid="{C0B70224-BA6B-47F0-8867-582EA3092F2F}"/>
    <cellStyle name="Input 2 5 3 3 9" xfId="8625" xr:uid="{E48D1548-1464-4109-B140-359723B65C81}"/>
    <cellStyle name="Input 2 5 3 3 9 2" xfId="17478" xr:uid="{BD8D4346-4BA5-4193-B5FE-AEC227129C4C}"/>
    <cellStyle name="Input 2 5 3 4" xfId="863" xr:uid="{E948499A-18B1-496D-88D5-8E89C43CDE79}"/>
    <cellStyle name="Input 2 5 3 4 2" xfId="2017" xr:uid="{F9C3AA6A-6326-4F96-8D8B-B577489A3DB7}"/>
    <cellStyle name="Input 2 5 3 4 2 2" xfId="10972" xr:uid="{C4562388-109E-4D5D-B28E-8398909D8A8C}"/>
    <cellStyle name="Input 2 5 3 4 3" xfId="3145" xr:uid="{4911CCBF-8682-4C16-B6EC-8F644DFDE57C}"/>
    <cellStyle name="Input 2 5 3 4 3 2" xfId="12100" xr:uid="{0EDBC93B-6025-4063-8C16-1FD9353937BB}"/>
    <cellStyle name="Input 2 5 3 4 4" xfId="4262" xr:uid="{94A915E8-5192-479E-BDC0-6E3C8E73A05A}"/>
    <cellStyle name="Input 2 5 3 4 4 2" xfId="13217" xr:uid="{134215B0-6F09-49B1-B07F-3F6680FF5FE9}"/>
    <cellStyle name="Input 2 5 3 4 5" xfId="5362" xr:uid="{40099969-576F-47C1-9D0A-BB2BB7041281}"/>
    <cellStyle name="Input 2 5 3 4 5 2" xfId="14317" xr:uid="{558CDA1E-5EA2-443F-9AD9-95C3D5500789}"/>
    <cellStyle name="Input 2 5 3 4 6" xfId="6479" xr:uid="{226D7092-6E81-4B7D-9844-355056AB8531}"/>
    <cellStyle name="Input 2 5 3 4 6 2" xfId="15434" xr:uid="{57D57C03-91AD-4F37-B12D-55F1F7882A39}"/>
    <cellStyle name="Input 2 5 3 4 7" xfId="7680" xr:uid="{ADCC0D91-3862-4F19-A66F-BB2D48F22DC1}"/>
    <cellStyle name="Input 2 5 3 4 7 2" xfId="16560" xr:uid="{AEB52A24-EE4F-4965-8E36-3A8563982D82}"/>
    <cellStyle name="Input 2 5 3 4 8" xfId="8817" xr:uid="{86A3C6B4-B5E0-4487-81E5-FAE5B1B95D3D}"/>
    <cellStyle name="Input 2 5 3 4 8 2" xfId="17670" xr:uid="{21AE49CA-33B1-4642-9CD8-7AAD1F6E4A48}"/>
    <cellStyle name="Input 2 5 3 4 9" xfId="9568" xr:uid="{B96DA7A5-A575-4032-BC87-96A51B1C2EA8}"/>
    <cellStyle name="Input 2 5 3 5" xfId="1470" xr:uid="{C7E6C40C-04C7-4BC8-82DF-E8FB373A3C30}"/>
    <cellStyle name="Input 2 5 3 5 2" xfId="10425" xr:uid="{38B19BFF-0D7A-467E-96CD-F4E2EC68F851}"/>
    <cellStyle name="Input 2 5 3 6" xfId="2590" xr:uid="{ECE79CD1-488C-4FC4-9AB4-B67931D65AF8}"/>
    <cellStyle name="Input 2 5 3 6 2" xfId="11545" xr:uid="{B81C7944-E542-4A3F-B336-406AB1411DE3}"/>
    <cellStyle name="Input 2 5 3 7" xfId="3707" xr:uid="{69C8D143-FC1D-453A-AACF-5F468BD3A5C4}"/>
    <cellStyle name="Input 2 5 3 7 2" xfId="12662" xr:uid="{C114FA83-E0B0-4AD5-B3E5-3CF5D070DF4A}"/>
    <cellStyle name="Input 2 5 3 8" xfId="4807" xr:uid="{30F83849-42A8-4B1C-97D2-A69EE20A7953}"/>
    <cellStyle name="Input 2 5 3 8 2" xfId="13762" xr:uid="{D1279D38-C74C-43C8-8815-FE8E1AEB201A}"/>
    <cellStyle name="Input 2 5 3 9" xfId="5924" xr:uid="{CF85CD4E-2305-455B-AE5A-56927118E8AE}"/>
    <cellStyle name="Input 2 5 3 9 2" xfId="14879" xr:uid="{AF0EBA3F-BF3F-46EF-B6C2-4DC580B21054}"/>
    <cellStyle name="Input 2 5 4" xfId="380" xr:uid="{72C71C72-B95E-45B1-8613-DACCDC67DD2F}"/>
    <cellStyle name="Input 2 5 4 10" xfId="9682" xr:uid="{BA1F563D-5B52-49EB-8BBA-A8C5271AA1E2}"/>
    <cellStyle name="Input 2 5 4 2" xfId="931" xr:uid="{2C1EACBB-2205-49F8-903F-E99DC8D64602}"/>
    <cellStyle name="Input 2 5 4 2 2" xfId="2085" xr:uid="{F85926B4-EF7A-4CCE-95CE-AC89986DE340}"/>
    <cellStyle name="Input 2 5 4 2 2 2" xfId="11040" xr:uid="{CA091849-7D64-4690-B1E2-22DCB418F10F}"/>
    <cellStyle name="Input 2 5 4 2 3" xfId="3213" xr:uid="{FE5647F9-7FFA-4121-AE9E-551A7361A16F}"/>
    <cellStyle name="Input 2 5 4 2 3 2" xfId="12168" xr:uid="{80309BEB-3998-43F4-83DB-0241C2E8C9F5}"/>
    <cellStyle name="Input 2 5 4 2 4" xfId="4330" xr:uid="{2100BC96-60D4-4268-85FD-7A0E192AA681}"/>
    <cellStyle name="Input 2 5 4 2 4 2" xfId="13285" xr:uid="{6676717E-36F6-425D-ACBA-B0F01DB5E8D0}"/>
    <cellStyle name="Input 2 5 4 2 5" xfId="5430" xr:uid="{41984D2F-9F9B-4105-9A93-AA8D0F310B9B}"/>
    <cellStyle name="Input 2 5 4 2 5 2" xfId="14385" xr:uid="{6FA301E5-67AE-486F-A3C5-7350ACCFFC56}"/>
    <cellStyle name="Input 2 5 4 2 6" xfId="6547" xr:uid="{D7F226BD-8E1A-4AF3-B52F-018B441C8A75}"/>
    <cellStyle name="Input 2 5 4 2 6 2" xfId="15502" xr:uid="{5484D681-C610-456B-9257-1C6ADCA46BC0}"/>
    <cellStyle name="Input 2 5 4 2 7" xfId="7748" xr:uid="{1B8F001D-E6FC-4892-9639-2B26EC266B48}"/>
    <cellStyle name="Input 2 5 4 2 7 2" xfId="16628" xr:uid="{90E06126-3A4B-4B3A-8703-7829B1B7C0E9}"/>
    <cellStyle name="Input 2 5 4 2 8" xfId="8885" xr:uid="{FD262E57-C79F-4B78-938A-AACAD4A124D7}"/>
    <cellStyle name="Input 2 5 4 2 8 2" xfId="17738" xr:uid="{65AB85DD-4F02-49AA-96D4-FA775BC4836C}"/>
    <cellStyle name="Input 2 5 4 2 9" xfId="9608" xr:uid="{884A91ED-2861-4D6C-B8AC-D4F575892F4F}"/>
    <cellStyle name="Input 2 5 4 3" xfId="1540" xr:uid="{17FC2E40-CA7D-40C6-BE9F-5DB7468FA9E6}"/>
    <cellStyle name="Input 2 5 4 3 2" xfId="10495" xr:uid="{5ED3A0F5-8B6D-4D94-B8B8-D78C5019477C}"/>
    <cellStyle name="Input 2 5 4 4" xfId="2662" xr:uid="{C0E16C95-498D-4D99-8F67-3696BE4066AF}"/>
    <cellStyle name="Input 2 5 4 4 2" xfId="11617" xr:uid="{EE9723E3-0838-48F3-B399-8722EFCF5158}"/>
    <cellStyle name="Input 2 5 4 5" xfId="3779" xr:uid="{1A5BDF8D-4050-4580-BC08-14FA6B808B27}"/>
    <cellStyle name="Input 2 5 4 5 2" xfId="12734" xr:uid="{5AA24505-DE4C-4B36-B2C7-6B9931FF9C18}"/>
    <cellStyle name="Input 2 5 4 6" xfId="4879" xr:uid="{1A0FC381-FAD1-49EF-8899-701747BB2403}"/>
    <cellStyle name="Input 2 5 4 6 2" xfId="13834" xr:uid="{143DD663-C672-419A-B9A2-79020F548EC8}"/>
    <cellStyle name="Input 2 5 4 7" xfId="5996" xr:uid="{D50BC485-C2EB-4DDE-B86B-FC677E16418C}"/>
    <cellStyle name="Input 2 5 4 7 2" xfId="14951" xr:uid="{DCC8B09F-28DD-4886-984F-2561028787EB}"/>
    <cellStyle name="Input 2 5 4 8" xfId="7197" xr:uid="{589036A4-B586-41D5-ADAE-1EEDDE22925D}"/>
    <cellStyle name="Input 2 5 4 8 2" xfId="16077" xr:uid="{B268C24E-E854-4138-9F22-208B7764E4E2}"/>
    <cellStyle name="Input 2 5 4 9" xfId="8334" xr:uid="{5E2B9218-3F0D-4AEA-A6A7-919553580D49}"/>
    <cellStyle name="Input 2 5 4 9 2" xfId="17187" xr:uid="{97149845-CC5C-42E4-B215-2351028721E5}"/>
    <cellStyle name="Input 2 5 5" xfId="549" xr:uid="{54FF819F-98BD-46EB-9B37-EA41A6E40FE5}"/>
    <cellStyle name="Input 2 5 5 10" xfId="10173" xr:uid="{DEF848DA-53B5-4E9F-AC8C-4B832A1AA592}"/>
    <cellStyle name="Input 2 5 5 2" xfId="1100" xr:uid="{8B58C6FB-6A50-44E4-92AE-2E712C4819E9}"/>
    <cellStyle name="Input 2 5 5 2 2" xfId="2254" xr:uid="{E9E4935D-3642-4CB3-9842-B32AC279154A}"/>
    <cellStyle name="Input 2 5 5 2 2 2" xfId="11209" xr:uid="{C3830376-D395-4F91-9D18-B73561993375}"/>
    <cellStyle name="Input 2 5 5 2 3" xfId="3382" xr:uid="{4B9B69C5-8D28-454C-B6DB-11F9F23F2828}"/>
    <cellStyle name="Input 2 5 5 2 3 2" xfId="12337" xr:uid="{CE70208C-38EF-4E9F-839B-08041DD4B74B}"/>
    <cellStyle name="Input 2 5 5 2 4" xfId="4499" xr:uid="{43032C7B-B6CE-44C6-BA8A-2FFDE6A37967}"/>
    <cellStyle name="Input 2 5 5 2 4 2" xfId="13454" xr:uid="{92070ECD-4D66-46D9-A459-D669CD52B7BC}"/>
    <cellStyle name="Input 2 5 5 2 5" xfId="5599" xr:uid="{B8971537-7C9D-4961-B555-A7EAE6AFC741}"/>
    <cellStyle name="Input 2 5 5 2 5 2" xfId="14554" xr:uid="{19D2248D-331C-48F9-9B73-10C6712BB5F4}"/>
    <cellStyle name="Input 2 5 5 2 6" xfId="6716" xr:uid="{34A16DFB-D83D-463F-882B-B745A7C186DA}"/>
    <cellStyle name="Input 2 5 5 2 6 2" xfId="15671" xr:uid="{FA708088-43CA-40E4-9251-497B856A734A}"/>
    <cellStyle name="Input 2 5 5 2 7" xfId="7917" xr:uid="{9E2D52EC-0F76-4175-966D-E389FB10FD9A}"/>
    <cellStyle name="Input 2 5 5 2 7 2" xfId="16797" xr:uid="{4F6EE46E-871E-4D68-996E-64BDAE105C9C}"/>
    <cellStyle name="Input 2 5 5 2 8" xfId="9054" xr:uid="{5584328D-4497-47BB-8CAF-2784FC8A157D}"/>
    <cellStyle name="Input 2 5 5 2 8 2" xfId="17907" xr:uid="{8C7BEF38-BF0A-4082-A629-DAD1F4577A4D}"/>
    <cellStyle name="Input 2 5 5 2 9" xfId="10023" xr:uid="{646CBFA0-7668-423E-9298-8D9ABC5290DC}"/>
    <cellStyle name="Input 2 5 5 3" xfId="1707" xr:uid="{914EF21C-6814-49D6-AB56-CB7120CC0A03}"/>
    <cellStyle name="Input 2 5 5 3 2" xfId="10662" xr:uid="{3E6BC513-2651-48C8-A16E-8F34CFBC95A8}"/>
    <cellStyle name="Input 2 5 5 4" xfId="2831" xr:uid="{75600489-C227-430A-9CF9-52FF04256BA3}"/>
    <cellStyle name="Input 2 5 5 4 2" xfId="11786" xr:uid="{285CAB72-DFEB-41C3-888C-71A92BF53A80}"/>
    <cellStyle name="Input 2 5 5 5" xfId="3948" xr:uid="{32E474AD-5685-4EE6-A619-53FD3F1E4B03}"/>
    <cellStyle name="Input 2 5 5 5 2" xfId="12903" xr:uid="{07101060-6EF8-4B97-9D92-9AB4165FB266}"/>
    <cellStyle name="Input 2 5 5 6" xfId="5048" xr:uid="{C43C0361-D51C-49A3-9CA8-B33ADA6EF17A}"/>
    <cellStyle name="Input 2 5 5 6 2" xfId="14003" xr:uid="{17C7FB22-0960-47D8-B720-B8976C16979B}"/>
    <cellStyle name="Input 2 5 5 7" xfId="6165" xr:uid="{A8E3B63B-DDFE-448B-B052-73CBBED0CEA6}"/>
    <cellStyle name="Input 2 5 5 7 2" xfId="15120" xr:uid="{717712B3-CEA8-449B-A4DE-3C00ECD53CA1}"/>
    <cellStyle name="Input 2 5 5 8" xfId="7366" xr:uid="{22C3E338-71FC-4C58-8C85-B65A009132DA}"/>
    <cellStyle name="Input 2 5 5 8 2" xfId="16246" xr:uid="{7552AFA4-4138-4DB7-837C-E67F6BAEDB6F}"/>
    <cellStyle name="Input 2 5 5 9" xfId="8503" xr:uid="{72C20D74-356E-4A50-9747-0FEB84E2188E}"/>
    <cellStyle name="Input 2 5 5 9 2" xfId="17356" xr:uid="{1C2B6CB8-2A70-44CE-988E-D9F4C7F0777D}"/>
    <cellStyle name="Input 2 5 6" xfId="724" xr:uid="{D6135A91-F22B-418A-B916-A3977E119C1A}"/>
    <cellStyle name="Input 2 5 6 2" xfId="1878" xr:uid="{3CFFE541-8111-4419-8A98-A35BC61D8797}"/>
    <cellStyle name="Input 2 5 6 2 2" xfId="10833" xr:uid="{E89CF2AB-01EF-4454-9124-51B94C6E7798}"/>
    <cellStyle name="Input 2 5 6 3" xfId="3006" xr:uid="{507049EE-FE1A-4B39-912D-5C7E2CB487CC}"/>
    <cellStyle name="Input 2 5 6 3 2" xfId="11961" xr:uid="{16DA03F9-0FF4-403A-9A30-2D90BCE74BB4}"/>
    <cellStyle name="Input 2 5 6 4" xfId="4123" xr:uid="{D0B62E0A-A67C-4BDA-84D3-D960DD591CB0}"/>
    <cellStyle name="Input 2 5 6 4 2" xfId="13078" xr:uid="{700EF8A0-B51A-44C7-BEAA-19F74700765C}"/>
    <cellStyle name="Input 2 5 6 5" xfId="5223" xr:uid="{C441F960-D9EF-4634-A8D8-0B07F2B255A2}"/>
    <cellStyle name="Input 2 5 6 5 2" xfId="14178" xr:uid="{A5635F8F-8ACE-407B-9FAC-CE4CB9B8308D}"/>
    <cellStyle name="Input 2 5 6 6" xfId="6340" xr:uid="{1DCF854E-59DE-42AE-B98B-6A9D96AC7039}"/>
    <cellStyle name="Input 2 5 6 6 2" xfId="15295" xr:uid="{62AE3EE5-DF53-4D84-9DE2-215076CD84C6}"/>
    <cellStyle name="Input 2 5 6 7" xfId="7541" xr:uid="{D566C70C-7453-449C-8B91-DFB6ACE4E456}"/>
    <cellStyle name="Input 2 5 6 7 2" xfId="16421" xr:uid="{A588F500-DA65-4E39-8503-4394285858E3}"/>
    <cellStyle name="Input 2 5 6 8" xfId="8678" xr:uid="{B4BEE4D1-3AD2-4728-93E1-B4B06088DCAF}"/>
    <cellStyle name="Input 2 5 6 8 2" xfId="17531" xr:uid="{7A6EC600-CFBF-4B08-9047-23F11FDA6AED}"/>
    <cellStyle name="Input 2 5 6 9" xfId="9309" xr:uid="{5628ABF8-6AAD-471D-B2FC-322886645A82}"/>
    <cellStyle name="Input 2 5 7" xfId="1324" xr:uid="{CF0FA809-6295-4C23-8C6A-50D1634BE697}"/>
    <cellStyle name="Input 2 5 7 2" xfId="10279" xr:uid="{97C27966-D0E4-4DD9-842C-3BD8119A1986}"/>
    <cellStyle name="Input 2 5 8" xfId="2440" xr:uid="{A87CE8D5-55FD-4030-BCF5-92F048148F28}"/>
    <cellStyle name="Input 2 5 8 2" xfId="11395" xr:uid="{B973BF20-4883-4FDB-A3B8-A2FA1C8B9D35}"/>
    <cellStyle name="Input 2 5 9" xfId="3558" xr:uid="{9B6E147C-3550-4813-B3FE-DE2D37E85260}"/>
    <cellStyle name="Input 2 5 9 2" xfId="12513" xr:uid="{4D0BD584-E547-4710-B5BF-10E0352C0C6B}"/>
    <cellStyle name="Input 2 6" xfId="98" xr:uid="{CFA39573-A5B0-42AD-9B63-86A8A8199B49}"/>
    <cellStyle name="Input 2 6 10" xfId="2453" xr:uid="{32BE1932-3042-47EA-A043-C3F786FC7F4F}"/>
    <cellStyle name="Input 2 6 10 2" xfId="11408" xr:uid="{A049316A-51B1-45FC-93F6-87A2FA29C83A}"/>
    <cellStyle name="Input 2 6 11" xfId="4644" xr:uid="{FAEC7606-4F7A-4854-AA71-E95832D318A2}"/>
    <cellStyle name="Input 2 6 11 2" xfId="13599" xr:uid="{73313548-6D7B-4446-9420-D6667D6F1A45}"/>
    <cellStyle name="Input 2 6 12" xfId="5740" xr:uid="{478A3B59-6B46-4C46-8B8E-40E866220F6C}"/>
    <cellStyle name="Input 2 6 12 2" xfId="14695" xr:uid="{B6EC124D-1744-469A-96E8-A838EABD8BA7}"/>
    <cellStyle name="Input 2 6 13" xfId="6928" xr:uid="{304161A2-0989-4AF2-A6E3-6DBFB9E40F6E}"/>
    <cellStyle name="Input 2 6 13 2" xfId="15818" xr:uid="{4819E573-3360-4EAC-BB48-D57CEB8CFA7B}"/>
    <cellStyle name="Input 2 6 14" xfId="6986" xr:uid="{182603C3-8B4A-4027-8F55-E503573A0398}"/>
    <cellStyle name="Input 2 6 14 2" xfId="15871" xr:uid="{078FB853-938C-4493-A900-3080F50366BC}"/>
    <cellStyle name="Input 2 6 15" xfId="8113" xr:uid="{CBBF2C7A-6E3D-4960-9169-E2DEC8543147}"/>
    <cellStyle name="Input 2 6 2" xfId="181" xr:uid="{03942999-A0B6-47CF-8DD3-620C7058E853}"/>
    <cellStyle name="Input 2 6 2 10" xfId="5798" xr:uid="{C29E5039-ABA8-4D03-BED1-7FDE34A6C9EF}"/>
    <cellStyle name="Input 2 6 2 10 2" xfId="14753" xr:uid="{5F8247D9-EA5D-44D2-9840-8E96436F2DD0}"/>
    <cellStyle name="Input 2 6 2 11" xfId="6998" xr:uid="{439A2161-02D3-49E5-A137-0CF335DB9D2D}"/>
    <cellStyle name="Input 2 6 2 11 2" xfId="15879" xr:uid="{94A17310-70BB-4B12-95A5-4410AB72386D}"/>
    <cellStyle name="Input 2 6 2 12" xfId="8135" xr:uid="{D0D2FBD6-D3A3-44B2-AF62-3EF2D7374587}"/>
    <cellStyle name="Input 2 6 2 12 2" xfId="16989" xr:uid="{843146BA-77B0-4A81-B735-C7BC16290515}"/>
    <cellStyle name="Input 2 6 2 13" xfId="10165" xr:uid="{62387816-4F1A-4700-B256-8C1E2F27C44F}"/>
    <cellStyle name="Input 2 6 2 2" xfId="318" xr:uid="{7A1B8C17-DE72-42C2-AFDC-60C57F5A9ACC}"/>
    <cellStyle name="Input 2 6 2 2 10" xfId="7135" xr:uid="{6D3429AD-1AA2-4291-A91C-D6A4581E4A0D}"/>
    <cellStyle name="Input 2 6 2 2 10 2" xfId="16015" xr:uid="{8A55B976-B883-41C6-B4C7-127E5BFAA070}"/>
    <cellStyle name="Input 2 6 2 2 11" xfId="8272" xr:uid="{4104C371-46FC-4FE7-80BF-A1B0C82E7BB2}"/>
    <cellStyle name="Input 2 6 2 2 11 2" xfId="17125" xr:uid="{90F6BC02-ED7A-4F0A-BE57-8F49D3081FE8}"/>
    <cellStyle name="Input 2 6 2 2 12" xfId="9380" xr:uid="{B1D61D56-9288-45D7-B64A-29E6751CF1D1}"/>
    <cellStyle name="Input 2 6 2 2 2" xfId="518" xr:uid="{76A6E807-25CA-4AF8-B57F-F4E7EDC863E1}"/>
    <cellStyle name="Input 2 6 2 2 2 10" xfId="9413" xr:uid="{55A8FA91-89FE-4845-A72B-986F98C002BF}"/>
    <cellStyle name="Input 2 6 2 2 2 2" xfId="1069" xr:uid="{6837C840-E742-4FC4-B45C-F6BEF2DC2A3E}"/>
    <cellStyle name="Input 2 6 2 2 2 2 2" xfId="2223" xr:uid="{4FD7DD95-52CA-4363-9DFA-AEE37F1CDDBF}"/>
    <cellStyle name="Input 2 6 2 2 2 2 2 2" xfId="11178" xr:uid="{38C62D98-930C-4E9D-A928-F77E829FED6B}"/>
    <cellStyle name="Input 2 6 2 2 2 2 3" xfId="3351" xr:uid="{41241E5C-1FE8-4BEF-AF50-8ADF3B3B1CB7}"/>
    <cellStyle name="Input 2 6 2 2 2 2 3 2" xfId="12306" xr:uid="{303635F9-3F65-4C77-B045-858C0BF1C0F1}"/>
    <cellStyle name="Input 2 6 2 2 2 2 4" xfId="4468" xr:uid="{C3A866E2-EA1E-4D64-B1DA-AD43425FA97C}"/>
    <cellStyle name="Input 2 6 2 2 2 2 4 2" xfId="13423" xr:uid="{AB33BE6E-8E82-482D-A4A8-A539B4332E82}"/>
    <cellStyle name="Input 2 6 2 2 2 2 5" xfId="5568" xr:uid="{5CAAE717-379F-4BB1-B256-B9C00398A17B}"/>
    <cellStyle name="Input 2 6 2 2 2 2 5 2" xfId="14523" xr:uid="{A59CFA40-76AA-4668-BDBD-1D59DBCA8A25}"/>
    <cellStyle name="Input 2 6 2 2 2 2 6" xfId="6685" xr:uid="{50527A9C-23E5-43AA-927D-A2B726BAC861}"/>
    <cellStyle name="Input 2 6 2 2 2 2 6 2" xfId="15640" xr:uid="{10E51F77-3636-40E8-8B2D-E51B96D906B5}"/>
    <cellStyle name="Input 2 6 2 2 2 2 7" xfId="7886" xr:uid="{55D9263C-DA48-40AC-BEA8-96396BE4A805}"/>
    <cellStyle name="Input 2 6 2 2 2 2 7 2" xfId="16766" xr:uid="{364C1469-B6DD-484A-BDBE-810578902BB2}"/>
    <cellStyle name="Input 2 6 2 2 2 2 8" xfId="9023" xr:uid="{64E95F81-09EE-4AB1-8925-2CE2313002B3}"/>
    <cellStyle name="Input 2 6 2 2 2 2 8 2" xfId="17876" xr:uid="{AD152BD9-9B1E-4F35-A4A3-F8F341AE6A70}"/>
    <cellStyle name="Input 2 6 2 2 2 2 9" xfId="9268" xr:uid="{5826043D-95CE-4508-A9ED-B4A046292415}"/>
    <cellStyle name="Input 2 6 2 2 2 3" xfId="1676" xr:uid="{6C880E3B-7BEE-4C3F-B8AA-5D2CB7616975}"/>
    <cellStyle name="Input 2 6 2 2 2 3 2" xfId="10631" xr:uid="{F79A2965-F000-4CEB-940D-A10DD43CF5E4}"/>
    <cellStyle name="Input 2 6 2 2 2 4" xfId="2800" xr:uid="{2ABFF5C0-3E34-4F1B-8547-C989B6F87935}"/>
    <cellStyle name="Input 2 6 2 2 2 4 2" xfId="11755" xr:uid="{21924237-AD93-4DC1-B101-C04CE5D6E3A9}"/>
    <cellStyle name="Input 2 6 2 2 2 5" xfId="3917" xr:uid="{E87D0B79-E3C7-430B-8F4A-9A6CCE3DB25F}"/>
    <cellStyle name="Input 2 6 2 2 2 5 2" xfId="12872" xr:uid="{1A2945E8-3CA6-4B16-A30D-9C09F5EFEC5B}"/>
    <cellStyle name="Input 2 6 2 2 2 6" xfId="5017" xr:uid="{EB23FA50-B08B-4C9E-A2BE-648C2D98F4B9}"/>
    <cellStyle name="Input 2 6 2 2 2 6 2" xfId="13972" xr:uid="{D497FCFD-A34A-48D5-9B10-3B1989D48439}"/>
    <cellStyle name="Input 2 6 2 2 2 7" xfId="6134" xr:uid="{B4AC58E2-4A07-44F6-8C47-C786A228B45B}"/>
    <cellStyle name="Input 2 6 2 2 2 7 2" xfId="15089" xr:uid="{7F2A842C-BC4D-41D5-B1C3-0351C7967AF7}"/>
    <cellStyle name="Input 2 6 2 2 2 8" xfId="7335" xr:uid="{1346BE42-5D76-4981-8CB3-DD1017DA5B03}"/>
    <cellStyle name="Input 2 6 2 2 2 8 2" xfId="16215" xr:uid="{7F2BCCB5-89DF-4AA3-804F-B8DE6399CFE4}"/>
    <cellStyle name="Input 2 6 2 2 2 9" xfId="8472" xr:uid="{7FD11868-B0C1-4B3F-BA8F-4DF019709BD1}"/>
    <cellStyle name="Input 2 6 2 2 2 9 2" xfId="17325" xr:uid="{BE71C103-C1E7-46E4-AF1F-4EC1CB1C6A57}"/>
    <cellStyle name="Input 2 6 2 2 3" xfId="681" xr:uid="{716C046E-807D-45F8-9453-EA44B08B1C28}"/>
    <cellStyle name="Input 2 6 2 2 3 10" xfId="10138" xr:uid="{121D64B0-EE29-4EA6-AD5A-AA99B8BBF7D5}"/>
    <cellStyle name="Input 2 6 2 2 3 2" xfId="1232" xr:uid="{75EA1677-6190-4EF6-B29A-45AA11CF0149}"/>
    <cellStyle name="Input 2 6 2 2 3 2 2" xfId="2391" xr:uid="{37B93501-7F27-445F-8D77-F414B5D526CA}"/>
    <cellStyle name="Input 2 6 2 2 3 2 2 2" xfId="11346" xr:uid="{4EC306CE-4D55-40EC-88CB-19CFD4FC1007}"/>
    <cellStyle name="Input 2 6 2 2 3 2 3" xfId="3514" xr:uid="{6D5BE72C-AD88-4BA7-BF5E-EC8498F71B03}"/>
    <cellStyle name="Input 2 6 2 2 3 2 3 2" xfId="12469" xr:uid="{18CFF891-A5FA-4DD6-A769-6BA23F0F8153}"/>
    <cellStyle name="Input 2 6 2 2 3 2 4" xfId="4631" xr:uid="{E79F21FA-F7FB-46EA-AB45-A6AEEE894115}"/>
    <cellStyle name="Input 2 6 2 2 3 2 4 2" xfId="13586" xr:uid="{F7A3CE29-E1E9-4128-851F-BE4B39F62B83}"/>
    <cellStyle name="Input 2 6 2 2 3 2 5" xfId="5731" xr:uid="{E699C1A2-E281-438E-973D-D4CFEDCB0168}"/>
    <cellStyle name="Input 2 6 2 2 3 2 5 2" xfId="14686" xr:uid="{F5F5E63E-AE71-483A-9997-41C15ADC4B0C}"/>
    <cellStyle name="Input 2 6 2 2 3 2 6" xfId="6848" xr:uid="{82ED7EA6-8CAC-44DD-A92A-3D14D3ED4479}"/>
    <cellStyle name="Input 2 6 2 2 3 2 6 2" xfId="15803" xr:uid="{34543398-6A13-4D38-9A10-14BA250F6070}"/>
    <cellStyle name="Input 2 6 2 2 3 2 7" xfId="8049" xr:uid="{E96B2EC7-590F-4D0E-9C78-DC92E51210A3}"/>
    <cellStyle name="Input 2 6 2 2 3 2 7 2" xfId="16929" xr:uid="{539C037D-571C-462B-BF18-E89277F1990C}"/>
    <cellStyle name="Input 2 6 2 2 3 2 8" xfId="9186" xr:uid="{C644DBE6-CA3F-4D44-B263-039C396F3F31}"/>
    <cellStyle name="Input 2 6 2 2 3 2 8 2" xfId="18039" xr:uid="{7C02F22C-64EB-4DA9-81B7-BB52FE8C3213}"/>
    <cellStyle name="Input 2 6 2 2 3 2 9" xfId="10196" xr:uid="{6D9866B8-2D4A-4618-9AB4-601ADFD9E453}"/>
    <cellStyle name="Input 2 6 2 2 3 3" xfId="1839" xr:uid="{0A0FD7D9-8821-4779-9F80-BA447391ED82}"/>
    <cellStyle name="Input 2 6 2 2 3 3 2" xfId="10794" xr:uid="{8FD237AD-C976-40B7-8A92-CE6801641845}"/>
    <cellStyle name="Input 2 6 2 2 3 4" xfId="2963" xr:uid="{102289AB-DB40-42CE-8140-C943E01B3F04}"/>
    <cellStyle name="Input 2 6 2 2 3 4 2" xfId="11918" xr:uid="{F76456B6-63B9-4028-B079-C39B9CF87595}"/>
    <cellStyle name="Input 2 6 2 2 3 5" xfId="4080" xr:uid="{C62E946A-EFBC-4E65-B4A8-62C6765FD19C}"/>
    <cellStyle name="Input 2 6 2 2 3 5 2" xfId="13035" xr:uid="{342D8061-FB28-467C-9B56-445E88DCC839}"/>
    <cellStyle name="Input 2 6 2 2 3 6" xfId="5180" xr:uid="{6CA60C1C-E1F4-400A-9185-1ECF7D8FAD37}"/>
    <cellStyle name="Input 2 6 2 2 3 6 2" xfId="14135" xr:uid="{1666845A-BA1D-4E88-96B3-A452DCEEB2B8}"/>
    <cellStyle name="Input 2 6 2 2 3 7" xfId="6297" xr:uid="{1C842D6B-B5EC-4EDE-86D6-C2EA2524450E}"/>
    <cellStyle name="Input 2 6 2 2 3 7 2" xfId="15252" xr:uid="{195CC81E-09DD-45F3-AC2F-6A99B1FD2868}"/>
    <cellStyle name="Input 2 6 2 2 3 8" xfId="7498" xr:uid="{2BFFB3E8-4F6E-450A-8C8B-2FCFBC944F44}"/>
    <cellStyle name="Input 2 6 2 2 3 8 2" xfId="16378" xr:uid="{994878B1-39A7-4A78-A01B-D6B77FC521E6}"/>
    <cellStyle name="Input 2 6 2 2 3 9" xfId="8635" xr:uid="{995C1F87-9571-496F-9F8C-DA6DDBAC7969}"/>
    <cellStyle name="Input 2 6 2 2 3 9 2" xfId="17488" xr:uid="{BA4D8340-B2AD-4BCF-9091-E9401381935D}"/>
    <cellStyle name="Input 2 6 2 2 4" xfId="873" xr:uid="{AD20C865-35C6-44C8-8414-AA9B3662DB63}"/>
    <cellStyle name="Input 2 6 2 2 4 2" xfId="2027" xr:uid="{3F101C41-7677-4BB3-A2C4-FD4937F37CA9}"/>
    <cellStyle name="Input 2 6 2 2 4 2 2" xfId="10982" xr:uid="{FA717829-97E8-4414-AA99-F5EE3DFA710C}"/>
    <cellStyle name="Input 2 6 2 2 4 3" xfId="3155" xr:uid="{4F427E14-DC2C-442A-889C-1D1B9CDE179A}"/>
    <cellStyle name="Input 2 6 2 2 4 3 2" xfId="12110" xr:uid="{6A333D73-DF70-4943-AD05-5B5034A4EFDC}"/>
    <cellStyle name="Input 2 6 2 2 4 4" xfId="4272" xr:uid="{6B0E52DC-0D6C-4E80-8FE1-67F62E62CFB6}"/>
    <cellStyle name="Input 2 6 2 2 4 4 2" xfId="13227" xr:uid="{2F61A456-FE5E-4700-B2E8-0ACF54B08875}"/>
    <cellStyle name="Input 2 6 2 2 4 5" xfId="5372" xr:uid="{C8F06324-8860-4C93-806E-1B1B9A3FAAC3}"/>
    <cellStyle name="Input 2 6 2 2 4 5 2" xfId="14327" xr:uid="{73DE387A-B7DB-49DC-B17B-7700953012B7}"/>
    <cellStyle name="Input 2 6 2 2 4 6" xfId="6489" xr:uid="{67746ABE-E628-42EB-8026-3882BACE18B1}"/>
    <cellStyle name="Input 2 6 2 2 4 6 2" xfId="15444" xr:uid="{39B4736E-F1A6-4EAB-8338-1E7699343670}"/>
    <cellStyle name="Input 2 6 2 2 4 7" xfId="7690" xr:uid="{EE518158-939C-4840-98B7-6C26090E3539}"/>
    <cellStyle name="Input 2 6 2 2 4 7 2" xfId="16570" xr:uid="{468B2B10-B099-4233-8661-8FB48361B2FE}"/>
    <cellStyle name="Input 2 6 2 2 4 8" xfId="8827" xr:uid="{96F6134A-3542-48A9-9A7F-6E1E3A9D5E7C}"/>
    <cellStyle name="Input 2 6 2 2 4 8 2" xfId="17680" xr:uid="{2FC9BA9E-E816-435C-95A7-874556BA4013}"/>
    <cellStyle name="Input 2 6 2 2 4 9" xfId="9804" xr:uid="{6B31DB55-15D8-4856-9923-DCCFBE3D3DDB}"/>
    <cellStyle name="Input 2 6 2 2 5" xfId="1480" xr:uid="{697B4D87-A7C2-41BA-9FBC-8AD693E4CED3}"/>
    <cellStyle name="Input 2 6 2 2 5 2" xfId="10435" xr:uid="{E38DE915-A7F3-4E85-9881-6ECEC1A3A338}"/>
    <cellStyle name="Input 2 6 2 2 6" xfId="2600" xr:uid="{FA785900-681A-452D-AB86-06015D2FDB2E}"/>
    <cellStyle name="Input 2 6 2 2 6 2" xfId="11555" xr:uid="{BE31AA42-63DB-485C-8F0A-D26BDA5D9576}"/>
    <cellStyle name="Input 2 6 2 2 7" xfId="3717" xr:uid="{B591AC86-D99E-4412-9195-AB2CD41D9723}"/>
    <cellStyle name="Input 2 6 2 2 7 2" xfId="12672" xr:uid="{EF34F472-43D8-493D-AD2A-1AFF0A827528}"/>
    <cellStyle name="Input 2 6 2 2 8" xfId="4817" xr:uid="{F9283B37-1DB4-48D7-A915-842804B39A17}"/>
    <cellStyle name="Input 2 6 2 2 8 2" xfId="13772" xr:uid="{C9A6CE9E-A839-42C4-BD83-3E6D38701264}"/>
    <cellStyle name="Input 2 6 2 2 9" xfId="5934" xr:uid="{C85B1499-ACF1-47AA-8AB5-1A64C1AEABC1}"/>
    <cellStyle name="Input 2 6 2 2 9 2" xfId="14889" xr:uid="{B8ACBD86-1AC6-4579-A1F4-93FC10F6F957}"/>
    <cellStyle name="Input 2 6 2 3" xfId="395" xr:uid="{BE18F64B-8611-497F-830B-3080B53F8A27}"/>
    <cellStyle name="Input 2 6 2 3 10" xfId="10006" xr:uid="{5092D0F7-A1AF-4EFB-84B1-58C7953E03D2}"/>
    <cellStyle name="Input 2 6 2 3 2" xfId="946" xr:uid="{EC511136-100F-4E54-8C5D-2BEC36C42C2E}"/>
    <cellStyle name="Input 2 6 2 3 2 2" xfId="2100" xr:uid="{A94ADDED-E5E8-4226-B915-3B6EF66793D8}"/>
    <cellStyle name="Input 2 6 2 3 2 2 2" xfId="11055" xr:uid="{51741CE2-49E5-4167-A3A9-8BDAFCB22582}"/>
    <cellStyle name="Input 2 6 2 3 2 3" xfId="3228" xr:uid="{62232EFB-1468-43CB-BA65-5E7DA68F09D8}"/>
    <cellStyle name="Input 2 6 2 3 2 3 2" xfId="12183" xr:uid="{96825D46-3540-43F6-88E0-88DC4B0BB2B4}"/>
    <cellStyle name="Input 2 6 2 3 2 4" xfId="4345" xr:uid="{411D5A70-C7D5-4233-9803-11AD564CF99B}"/>
    <cellStyle name="Input 2 6 2 3 2 4 2" xfId="13300" xr:uid="{E28E5562-4D64-4437-83CE-08DD2A1F207A}"/>
    <cellStyle name="Input 2 6 2 3 2 5" xfId="5445" xr:uid="{4051887B-23C5-4FC3-8636-15D00C758BAA}"/>
    <cellStyle name="Input 2 6 2 3 2 5 2" xfId="14400" xr:uid="{208A8C33-CED0-4F79-A4E7-5F44E480025D}"/>
    <cellStyle name="Input 2 6 2 3 2 6" xfId="6562" xr:uid="{311CBD42-762D-4CCD-9BDD-61D87EF8CE4D}"/>
    <cellStyle name="Input 2 6 2 3 2 6 2" xfId="15517" xr:uid="{08D9373F-3B8C-492E-81D6-214FC0B1E3F4}"/>
    <cellStyle name="Input 2 6 2 3 2 7" xfId="7763" xr:uid="{11C6F620-0DDD-4F5F-9259-28634BC73E9B}"/>
    <cellStyle name="Input 2 6 2 3 2 7 2" xfId="16643" xr:uid="{C05F9EB5-BA59-4A63-8D1A-BC7FF1AE3ED3}"/>
    <cellStyle name="Input 2 6 2 3 2 8" xfId="8900" xr:uid="{0D28A095-6186-471A-9167-A890B92FD914}"/>
    <cellStyle name="Input 2 6 2 3 2 8 2" xfId="17753" xr:uid="{7A51EFE5-8D01-40CF-B3A5-6A754AA6C2CB}"/>
    <cellStyle name="Input 2 6 2 3 2 9" xfId="9997" xr:uid="{25432560-5A87-4885-BD04-B01AE275F5BB}"/>
    <cellStyle name="Input 2 6 2 3 3" xfId="1553" xr:uid="{C16C3B69-61E1-4109-9FD3-56B70C209B57}"/>
    <cellStyle name="Input 2 6 2 3 3 2" xfId="10508" xr:uid="{F5A51C57-F2AD-43D7-BF00-230D3F740C2D}"/>
    <cellStyle name="Input 2 6 2 3 4" xfId="2677" xr:uid="{DE4F9179-5A8B-4D16-86F1-BD67F9B427F4}"/>
    <cellStyle name="Input 2 6 2 3 4 2" xfId="11632" xr:uid="{813B776B-4F50-4C31-8D00-994768311C31}"/>
    <cellStyle name="Input 2 6 2 3 5" xfId="3794" xr:uid="{4DE6F2FE-CEA0-490C-97D1-55A98C298B38}"/>
    <cellStyle name="Input 2 6 2 3 5 2" xfId="12749" xr:uid="{1765F675-8907-4491-B7C3-4325B0994C73}"/>
    <cellStyle name="Input 2 6 2 3 6" xfId="4894" xr:uid="{46E174CA-C55B-4109-A9D1-C483532A2AA8}"/>
    <cellStyle name="Input 2 6 2 3 6 2" xfId="13849" xr:uid="{7953F76A-FF32-462D-ABAA-416BD8323A04}"/>
    <cellStyle name="Input 2 6 2 3 7" xfId="6011" xr:uid="{55BF61DE-B028-46F1-AE27-FEBB322ABA0C}"/>
    <cellStyle name="Input 2 6 2 3 7 2" xfId="14966" xr:uid="{BD625A81-3F98-4ADE-AB42-745AF222187E}"/>
    <cellStyle name="Input 2 6 2 3 8" xfId="7212" xr:uid="{B4C66D81-F49A-475B-B2BA-E3DC3901A946}"/>
    <cellStyle name="Input 2 6 2 3 8 2" xfId="16092" xr:uid="{2A9090B0-CAB6-44D2-85A8-AAE7B5FFB497}"/>
    <cellStyle name="Input 2 6 2 3 9" xfId="8349" xr:uid="{B20B79CA-6846-490B-899A-42F2F09A2589}"/>
    <cellStyle name="Input 2 6 2 3 9 2" xfId="17202" xr:uid="{0F677B26-37B0-49F8-B206-1A5ABE0FBD0F}"/>
    <cellStyle name="Input 2 6 2 4" xfId="559" xr:uid="{9DCF8520-B402-4FDA-BA7E-89442BB0F5B9}"/>
    <cellStyle name="Input 2 6 2 4 10" xfId="10076" xr:uid="{56957B90-EB0A-4C60-BB12-65225FC6AF15}"/>
    <cellStyle name="Input 2 6 2 4 2" xfId="1110" xr:uid="{6134B732-1BB8-4A11-A1CC-BB429AA13DE5}"/>
    <cellStyle name="Input 2 6 2 4 2 2" xfId="2264" xr:uid="{1ECF6F40-BFD7-42DD-9041-97DD214918FB}"/>
    <cellStyle name="Input 2 6 2 4 2 2 2" xfId="11219" xr:uid="{F8C36F08-4EA0-430A-A85A-5B9884ACA434}"/>
    <cellStyle name="Input 2 6 2 4 2 3" xfId="3392" xr:uid="{B5787834-988E-4034-ADD7-F519E7EA90B8}"/>
    <cellStyle name="Input 2 6 2 4 2 3 2" xfId="12347" xr:uid="{5C99C929-2311-4918-9B9C-4BCF3C3D0B2E}"/>
    <cellStyle name="Input 2 6 2 4 2 4" xfId="4509" xr:uid="{F6CF1E7B-24E2-4C11-A7A4-9BFADDD9A2B7}"/>
    <cellStyle name="Input 2 6 2 4 2 4 2" xfId="13464" xr:uid="{5808B1AE-C83F-4C2C-809F-7B6A1DB5EB3E}"/>
    <cellStyle name="Input 2 6 2 4 2 5" xfId="5609" xr:uid="{A55DC3B1-D838-457E-864C-C2538611C198}"/>
    <cellStyle name="Input 2 6 2 4 2 5 2" xfId="14564" xr:uid="{50DF8DE5-4050-4C60-9B54-7537722252DE}"/>
    <cellStyle name="Input 2 6 2 4 2 6" xfId="6726" xr:uid="{14A0CB74-D2E2-491F-9DB4-4965782F5D56}"/>
    <cellStyle name="Input 2 6 2 4 2 6 2" xfId="15681" xr:uid="{181647E1-6718-45E6-A1C0-FB4E790E6F65}"/>
    <cellStyle name="Input 2 6 2 4 2 7" xfId="7927" xr:uid="{050810F3-253D-4932-8FFF-FA9CC56763B8}"/>
    <cellStyle name="Input 2 6 2 4 2 7 2" xfId="16807" xr:uid="{85546241-08EF-4968-A555-1525BC311B90}"/>
    <cellStyle name="Input 2 6 2 4 2 8" xfId="9064" xr:uid="{73F23F39-EF3E-4D6D-A6BB-A9F52995C31A}"/>
    <cellStyle name="Input 2 6 2 4 2 8 2" xfId="17917" xr:uid="{3B1B7973-DD8D-4776-B015-8890BCAD3B44}"/>
    <cellStyle name="Input 2 6 2 4 2 9" xfId="9792" xr:uid="{593EA1AC-BA56-41D4-82DD-5C2D214B4AFA}"/>
    <cellStyle name="Input 2 6 2 4 3" xfId="1717" xr:uid="{867CBA7A-3F3E-4333-B07D-B2A4467EA443}"/>
    <cellStyle name="Input 2 6 2 4 3 2" xfId="10672" xr:uid="{3B5BF9A7-D9CB-4635-8BE9-2F41DB5C9486}"/>
    <cellStyle name="Input 2 6 2 4 4" xfId="2841" xr:uid="{9BAAC437-C8A7-4FEB-86B2-CAFAAFDF5785}"/>
    <cellStyle name="Input 2 6 2 4 4 2" xfId="11796" xr:uid="{D4F7E3BD-47AB-4B67-87DC-6DC7F2F28A1F}"/>
    <cellStyle name="Input 2 6 2 4 5" xfId="3958" xr:uid="{76A7A936-33B6-45F9-AF4F-31C4D1F12AF9}"/>
    <cellStyle name="Input 2 6 2 4 5 2" xfId="12913" xr:uid="{78156BAA-F8D9-4EE6-AE26-437592878DDD}"/>
    <cellStyle name="Input 2 6 2 4 6" xfId="5058" xr:uid="{36FEB6A2-40CB-4FAB-94AB-F32ACA7D55A7}"/>
    <cellStyle name="Input 2 6 2 4 6 2" xfId="14013" xr:uid="{AD243598-A96D-4B81-9BEA-E4C321D02996}"/>
    <cellStyle name="Input 2 6 2 4 7" xfId="6175" xr:uid="{83D69591-4052-4753-826E-D4B9A4C39142}"/>
    <cellStyle name="Input 2 6 2 4 7 2" xfId="15130" xr:uid="{14BD4235-F0EB-4CF7-8021-1597471E7EBD}"/>
    <cellStyle name="Input 2 6 2 4 8" xfId="7376" xr:uid="{F2964E21-4D8F-4F45-BD61-28744380C5BF}"/>
    <cellStyle name="Input 2 6 2 4 8 2" xfId="16256" xr:uid="{1FC7A63E-EC4F-4CFF-B7B5-A654AF63815A}"/>
    <cellStyle name="Input 2 6 2 4 9" xfId="8513" xr:uid="{72C57572-259F-4A9F-A9A6-5085DC5A2B36}"/>
    <cellStyle name="Input 2 6 2 4 9 2" xfId="17366" xr:uid="{CE6C84F8-67FB-4581-9439-2F8106F1A703}"/>
    <cellStyle name="Input 2 6 2 5" xfId="740" xr:uid="{49C80992-946F-4F54-B2D5-6902BBF80E0A}"/>
    <cellStyle name="Input 2 6 2 5 2" xfId="1894" xr:uid="{D1076AC4-5B23-4038-B079-810CB4449DE2}"/>
    <cellStyle name="Input 2 6 2 5 2 2" xfId="10849" xr:uid="{0107C5CB-5215-4B14-B3FA-B9956BEE995A}"/>
    <cellStyle name="Input 2 6 2 5 3" xfId="3022" xr:uid="{EA4ABCDB-E563-48FE-8BBC-E0CA91892247}"/>
    <cellStyle name="Input 2 6 2 5 3 2" xfId="11977" xr:uid="{1C278EFD-5BCD-4E56-A768-DFD8146B422D}"/>
    <cellStyle name="Input 2 6 2 5 4" xfId="4139" xr:uid="{77B324AE-1237-4BCF-8A63-B3508EE48D73}"/>
    <cellStyle name="Input 2 6 2 5 4 2" xfId="13094" xr:uid="{1CCEBC36-CC68-4E87-86C2-8A0EDC6C53C5}"/>
    <cellStyle name="Input 2 6 2 5 5" xfId="5239" xr:uid="{85A3B39D-1B69-45D3-B11F-2A7BC5A81F9D}"/>
    <cellStyle name="Input 2 6 2 5 5 2" xfId="14194" xr:uid="{0672DB67-9042-4BF7-9C98-F38E80AAC255}"/>
    <cellStyle name="Input 2 6 2 5 6" xfId="6356" xr:uid="{790A1C3D-B26F-4BF5-B8DE-79CFDB1DAFDE}"/>
    <cellStyle name="Input 2 6 2 5 6 2" xfId="15311" xr:uid="{655C7A42-DD86-44E5-B2CF-EBDBFC682747}"/>
    <cellStyle name="Input 2 6 2 5 7" xfId="7557" xr:uid="{AC8EB2E7-BDA4-44DE-A9AD-F3A8A5699894}"/>
    <cellStyle name="Input 2 6 2 5 7 2" xfId="16437" xr:uid="{8A1A7F16-3AB1-4AEB-8C6B-EC0A357F6C6F}"/>
    <cellStyle name="Input 2 6 2 5 8" xfId="8694" xr:uid="{4568EFCF-F410-4EEB-9458-34ACDC483314}"/>
    <cellStyle name="Input 2 6 2 5 8 2" xfId="17547" xr:uid="{2DF97161-980E-4826-8D9E-88D09055988A}"/>
    <cellStyle name="Input 2 6 2 5 9" xfId="9919" xr:uid="{D8D2E499-AE12-466C-9514-6AC70B8EFF6D}"/>
    <cellStyle name="Input 2 6 2 6" xfId="1344" xr:uid="{72F1D704-C9C3-423B-834D-313DD0805CEA}"/>
    <cellStyle name="Input 2 6 2 6 2" xfId="10299" xr:uid="{CFB59A35-E097-473B-B184-B92A92CEF7C6}"/>
    <cellStyle name="Input 2 6 2 7" xfId="2464" xr:uid="{BC6B38E5-3802-4297-9027-8C20345056D1}"/>
    <cellStyle name="Input 2 6 2 7 2" xfId="11419" xr:uid="{72E9D6CD-CA52-473F-94EA-B5FF123A4CDC}"/>
    <cellStyle name="Input 2 6 2 8" xfId="3580" xr:uid="{30B677AB-F79D-4C0F-810B-DBF5DFE95F2C}"/>
    <cellStyle name="Input 2 6 2 8 2" xfId="12535" xr:uid="{14D07F42-29B4-4F52-9F90-A080C36872B3}"/>
    <cellStyle name="Input 2 6 2 9" xfId="4681" xr:uid="{BDF3793B-846D-4E5E-AC02-A6A430D81D24}"/>
    <cellStyle name="Input 2 6 2 9 2" xfId="13636" xr:uid="{F070FF32-5CF9-4D92-BFF4-9EFA783FC7C3}"/>
    <cellStyle name="Input 2 6 3" xfId="212" xr:uid="{FA442682-1142-4B6E-BFC2-2BCA518DB14D}"/>
    <cellStyle name="Input 2 6 3 10" xfId="7029" xr:uid="{3DFFC6DA-9928-4682-AB7D-7B8DAE9FB301}"/>
    <cellStyle name="Input 2 6 3 10 2" xfId="15909" xr:uid="{C3ABCB3A-BF17-4FD9-ADD2-3C78A51C8492}"/>
    <cellStyle name="Input 2 6 3 11" xfId="8166" xr:uid="{79E40241-F3C2-4D74-9150-EE0C2CC34523}"/>
    <cellStyle name="Input 2 6 3 11 2" xfId="17019" xr:uid="{AA92FCA8-C49D-4E0B-A64C-5E6062353740}"/>
    <cellStyle name="Input 2 6 3 12" xfId="9433" xr:uid="{DEF8B8F4-8D55-498A-AD32-89337C1A98C4}"/>
    <cellStyle name="Input 2 6 3 2" xfId="417" xr:uid="{66746798-B570-4CD0-A3A0-2A2C3B8F9D06}"/>
    <cellStyle name="Input 2 6 3 2 10" xfId="10146" xr:uid="{489C6260-C5AD-48EA-ABF0-4F372DBB060A}"/>
    <cellStyle name="Input 2 6 3 2 2" xfId="968" xr:uid="{881141DA-453E-4D10-B362-8FC4173D6B70}"/>
    <cellStyle name="Input 2 6 3 2 2 2" xfId="2122" xr:uid="{43FDDBAE-556E-493F-84EB-FFA9C1087720}"/>
    <cellStyle name="Input 2 6 3 2 2 2 2" xfId="11077" xr:uid="{160BFA1D-7158-4940-8341-7ADDA28A9126}"/>
    <cellStyle name="Input 2 6 3 2 2 3" xfId="3250" xr:uid="{73317CBF-8B31-4885-9324-343F269ECBE4}"/>
    <cellStyle name="Input 2 6 3 2 2 3 2" xfId="12205" xr:uid="{03F3AB12-1C66-475B-BC17-F3C7D4D7708B}"/>
    <cellStyle name="Input 2 6 3 2 2 4" xfId="4367" xr:uid="{D01E08EC-6F29-447E-B6CB-03EE21F5D7D7}"/>
    <cellStyle name="Input 2 6 3 2 2 4 2" xfId="13322" xr:uid="{236975BB-17E0-44E6-BAAB-FC1465851D88}"/>
    <cellStyle name="Input 2 6 3 2 2 5" xfId="5467" xr:uid="{0AD3340C-2F04-409E-A1AD-E9A461157603}"/>
    <cellStyle name="Input 2 6 3 2 2 5 2" xfId="14422" xr:uid="{FA201E87-A14F-478A-9678-6CD965B2598A}"/>
    <cellStyle name="Input 2 6 3 2 2 6" xfId="6584" xr:uid="{8F1C3FF4-C798-449B-A847-B623B603F826}"/>
    <cellStyle name="Input 2 6 3 2 2 6 2" xfId="15539" xr:uid="{0032531A-52F7-4EE0-A392-DCD2E0CC52EE}"/>
    <cellStyle name="Input 2 6 3 2 2 7" xfId="7785" xr:uid="{86E11BA9-D0E0-49D6-BFB2-33A283A8C7D2}"/>
    <cellStyle name="Input 2 6 3 2 2 7 2" xfId="16665" xr:uid="{FD9DD498-4184-44EE-AA4A-8E88940EF66E}"/>
    <cellStyle name="Input 2 6 3 2 2 8" xfId="8922" xr:uid="{80A1DBA3-17BA-4306-A6CA-1D728B382057}"/>
    <cellStyle name="Input 2 6 3 2 2 8 2" xfId="17775" xr:uid="{0B502037-860A-441D-BE23-734891AE4037}"/>
    <cellStyle name="Input 2 6 3 2 2 9" xfId="9835" xr:uid="{89E5A152-FE8F-4899-B4B8-B667A3A42619}"/>
    <cellStyle name="Input 2 6 3 2 3" xfId="1575" xr:uid="{D454B812-46C3-4738-A6B6-6C65A7266FC7}"/>
    <cellStyle name="Input 2 6 3 2 3 2" xfId="10530" xr:uid="{291C537C-3D05-4707-8453-69B1F6609400}"/>
    <cellStyle name="Input 2 6 3 2 4" xfId="2699" xr:uid="{1DD50C83-F951-49DF-821E-B6AF33FD9846}"/>
    <cellStyle name="Input 2 6 3 2 4 2" xfId="11654" xr:uid="{BE914149-E82B-4172-BCB1-863F95AA647E}"/>
    <cellStyle name="Input 2 6 3 2 5" xfId="3816" xr:uid="{49E27563-D7F8-4055-B92C-7BDC83A1E618}"/>
    <cellStyle name="Input 2 6 3 2 5 2" xfId="12771" xr:uid="{C960C397-AB84-4E86-8DDD-41415EF609F3}"/>
    <cellStyle name="Input 2 6 3 2 6" xfId="4916" xr:uid="{CE12E895-84E7-4870-8E53-047EE5619DEA}"/>
    <cellStyle name="Input 2 6 3 2 6 2" xfId="13871" xr:uid="{0BFDF0E2-7FB7-4474-A31E-F96A4893E6E8}"/>
    <cellStyle name="Input 2 6 3 2 7" xfId="6033" xr:uid="{B9E5A0E9-E9A1-4FD4-B734-FD11F3E91CED}"/>
    <cellStyle name="Input 2 6 3 2 7 2" xfId="14988" xr:uid="{303C8D25-AF18-4141-BDB2-28BCBECAD211}"/>
    <cellStyle name="Input 2 6 3 2 8" xfId="7234" xr:uid="{C69AC5D7-7270-4BA2-8B47-0E634DD239F3}"/>
    <cellStyle name="Input 2 6 3 2 8 2" xfId="16114" xr:uid="{C85B8D80-10C9-484B-BA3F-F191D1A21EAB}"/>
    <cellStyle name="Input 2 6 3 2 9" xfId="8371" xr:uid="{11FB5C91-7AB3-4829-BEA1-FE776F294E5F}"/>
    <cellStyle name="Input 2 6 3 2 9 2" xfId="17224" xr:uid="{120A71B1-F361-4B72-BDEE-6DAEDD38342D}"/>
    <cellStyle name="Input 2 6 3 3" xfId="580" xr:uid="{B5ACBE56-4B4B-405D-AE08-0B8225F7C55D}"/>
    <cellStyle name="Input 2 6 3 3 10" xfId="9801" xr:uid="{71988C2F-B108-4B6C-B8E0-DEA1680012FF}"/>
    <cellStyle name="Input 2 6 3 3 2" xfId="1131" xr:uid="{7FEB3566-61FF-4E0B-8CDD-E47A79916BBB}"/>
    <cellStyle name="Input 2 6 3 3 2 2" xfId="2285" xr:uid="{62BF7EE2-5B51-4A61-8C4F-07DC54301F04}"/>
    <cellStyle name="Input 2 6 3 3 2 2 2" xfId="11240" xr:uid="{9DE5C782-3C83-4694-9C75-F857474E712F}"/>
    <cellStyle name="Input 2 6 3 3 2 3" xfId="3413" xr:uid="{EAE42E79-E2B0-4487-AA85-A0FA58CEADC6}"/>
    <cellStyle name="Input 2 6 3 3 2 3 2" xfId="12368" xr:uid="{50795D44-48F7-48F0-B0A3-8D376E7FF120}"/>
    <cellStyle name="Input 2 6 3 3 2 4" xfId="4530" xr:uid="{DDE1A097-3090-43A3-BD9E-5B14596248BD}"/>
    <cellStyle name="Input 2 6 3 3 2 4 2" xfId="13485" xr:uid="{2E62AA43-A520-4760-8881-405B01895232}"/>
    <cellStyle name="Input 2 6 3 3 2 5" xfId="5630" xr:uid="{E71140D4-0D87-42C1-BAEF-A846C4638E79}"/>
    <cellStyle name="Input 2 6 3 3 2 5 2" xfId="14585" xr:uid="{F358C12B-3751-4FC5-B202-DBB4C212443C}"/>
    <cellStyle name="Input 2 6 3 3 2 6" xfId="6747" xr:uid="{0C24754E-1FE0-4368-A2C2-04CFB80BB711}"/>
    <cellStyle name="Input 2 6 3 3 2 6 2" xfId="15702" xr:uid="{C0D1AE9D-46AE-4A9B-9E95-33B5E26FFDF6}"/>
    <cellStyle name="Input 2 6 3 3 2 7" xfId="7948" xr:uid="{9E9757E6-FAAE-4E99-9CAD-CC877249DA32}"/>
    <cellStyle name="Input 2 6 3 3 2 7 2" xfId="16828" xr:uid="{698BCD5E-102E-4C87-934D-F1AC9F23AED5}"/>
    <cellStyle name="Input 2 6 3 3 2 8" xfId="9085" xr:uid="{35E5844E-7761-4E53-AAC4-36E4173C45CD}"/>
    <cellStyle name="Input 2 6 3 3 2 8 2" xfId="17938" xr:uid="{0EB1D5D2-1DDC-4064-9404-64747647824D}"/>
    <cellStyle name="Input 2 6 3 3 2 9" xfId="9392" xr:uid="{89306450-36AF-40E3-AB2F-EBC88FABC4ED}"/>
    <cellStyle name="Input 2 6 3 3 3" xfId="1738" xr:uid="{8AB95E2B-32ED-44A3-B843-12EE6DEBE90E}"/>
    <cellStyle name="Input 2 6 3 3 3 2" xfId="10693" xr:uid="{065CF5AB-C8DF-4CE8-9E91-569D1B3F2982}"/>
    <cellStyle name="Input 2 6 3 3 4" xfId="2862" xr:uid="{17343F74-847C-4754-A6F6-F0853D17D745}"/>
    <cellStyle name="Input 2 6 3 3 4 2" xfId="11817" xr:uid="{41D25791-3EBC-4981-A582-C81586604F8A}"/>
    <cellStyle name="Input 2 6 3 3 5" xfId="3979" xr:uid="{5D900334-D1B3-4BF5-A5CC-EE9AEA69D22F}"/>
    <cellStyle name="Input 2 6 3 3 5 2" xfId="12934" xr:uid="{F49163B5-9C21-438B-A69F-C5AA4DD76378}"/>
    <cellStyle name="Input 2 6 3 3 6" xfId="5079" xr:uid="{69C1A20D-3D2D-4F81-A285-5F9C9ED6D415}"/>
    <cellStyle name="Input 2 6 3 3 6 2" xfId="14034" xr:uid="{15596C52-D6E2-46A8-BA60-4BA0FD3D4996}"/>
    <cellStyle name="Input 2 6 3 3 7" xfId="6196" xr:uid="{691DF82F-A594-43CD-BAEA-27A637E5260F}"/>
    <cellStyle name="Input 2 6 3 3 7 2" xfId="15151" xr:uid="{10766F2C-3281-4E91-ABB0-5E81404A46E3}"/>
    <cellStyle name="Input 2 6 3 3 8" xfId="7397" xr:uid="{D5FB405B-004F-4AA5-A27C-567C6151A5DA}"/>
    <cellStyle name="Input 2 6 3 3 8 2" xfId="16277" xr:uid="{CC3C392D-D7AA-417B-BE9D-97EFB8004885}"/>
    <cellStyle name="Input 2 6 3 3 9" xfId="8534" xr:uid="{CF590FA5-9A75-4E22-8625-128EEA97A207}"/>
    <cellStyle name="Input 2 6 3 3 9 2" xfId="17387" xr:uid="{DD761359-F154-4FAB-8980-956CD87252B8}"/>
    <cellStyle name="Input 2 6 3 4" xfId="769" xr:uid="{9132AC86-7A1D-4B12-8A28-5B7723660A1B}"/>
    <cellStyle name="Input 2 6 3 4 2" xfId="1923" xr:uid="{58539338-A761-4E7B-B428-5C013FAE062B}"/>
    <cellStyle name="Input 2 6 3 4 2 2" xfId="10878" xr:uid="{B8B3DBF6-1427-404D-A2E1-7592977FD26B}"/>
    <cellStyle name="Input 2 6 3 4 3" xfId="3051" xr:uid="{9FC29AAD-4D94-4556-98E3-F59C225FA755}"/>
    <cellStyle name="Input 2 6 3 4 3 2" xfId="12006" xr:uid="{1F72EBF5-E0C7-4E4D-92CE-F2118247E269}"/>
    <cellStyle name="Input 2 6 3 4 4" xfId="4168" xr:uid="{25851861-AB99-46E5-BDEA-F9E7A7705BD3}"/>
    <cellStyle name="Input 2 6 3 4 4 2" xfId="13123" xr:uid="{D4B3DC68-BB8E-475D-90BC-F470D3BA3DC1}"/>
    <cellStyle name="Input 2 6 3 4 5" xfId="5268" xr:uid="{CFB059E1-12AB-47A5-A006-4EE0D38724F4}"/>
    <cellStyle name="Input 2 6 3 4 5 2" xfId="14223" xr:uid="{033108DE-47ED-4107-94B8-ACDAF2AE5824}"/>
    <cellStyle name="Input 2 6 3 4 6" xfId="6385" xr:uid="{877A52B4-33A4-4B80-8F77-FDE163FF9740}"/>
    <cellStyle name="Input 2 6 3 4 6 2" xfId="15340" xr:uid="{6180FE71-3D45-497F-BE6D-6329ECF54478}"/>
    <cellStyle name="Input 2 6 3 4 7" xfId="7586" xr:uid="{F8502520-AB1B-4EB4-94D2-B28668274F1B}"/>
    <cellStyle name="Input 2 6 3 4 7 2" xfId="16466" xr:uid="{F9FAFF32-7FCA-485E-A2B2-4470A5E6B90B}"/>
    <cellStyle name="Input 2 6 3 4 8" xfId="8723" xr:uid="{D07038D4-9CF4-40E7-A6F3-5FB272BDAAD4}"/>
    <cellStyle name="Input 2 6 3 4 8 2" xfId="17576" xr:uid="{3FCA9FFF-2D61-4192-BC9A-ED3C6500D833}"/>
    <cellStyle name="Input 2 6 3 4 9" xfId="10185" xr:uid="{299E2C62-C049-4F7D-96F3-E7AA91D9F58D}"/>
    <cellStyle name="Input 2 6 3 5" xfId="1374" xr:uid="{9FF16654-D3A5-413F-92DA-45606EAEDA21}"/>
    <cellStyle name="Input 2 6 3 5 2" xfId="10329" xr:uid="{421123D4-607B-41BA-A18E-60FDDB35B743}"/>
    <cellStyle name="Input 2 6 3 6" xfId="2494" xr:uid="{F836400F-40A8-4300-804C-44FBB107EE3A}"/>
    <cellStyle name="Input 2 6 3 6 2" xfId="11449" xr:uid="{05ED068A-A80E-4032-B1D9-D46DEDBCFF5C}"/>
    <cellStyle name="Input 2 6 3 7" xfId="3611" xr:uid="{5D4B8BAA-2834-47D6-88EE-BFDB5653F06B}"/>
    <cellStyle name="Input 2 6 3 7 2" xfId="12566" xr:uid="{CD0AAADC-A205-4CE4-9EEA-DC9488E32FB4}"/>
    <cellStyle name="Input 2 6 3 8" xfId="4711" xr:uid="{6157701F-6A32-487F-92EF-79A67718652C}"/>
    <cellStyle name="Input 2 6 3 8 2" xfId="13666" xr:uid="{FE2C93CC-A040-4B03-8C85-23657802BCA6}"/>
    <cellStyle name="Input 2 6 3 9" xfId="5828" xr:uid="{41935766-BE35-4D18-9288-905FF5AFEA34}"/>
    <cellStyle name="Input 2 6 3 9 2" xfId="14783" xr:uid="{41D3A487-F17F-4E62-928F-AA9654384A3F}"/>
    <cellStyle name="Input 2 6 4" xfId="267" xr:uid="{2CE6A5F3-B7A3-45A0-ABBE-36E638EE755D}"/>
    <cellStyle name="Input 2 6 4 10" xfId="7084" xr:uid="{FC12EC8F-C01C-47A3-A628-1EF647FD4426}"/>
    <cellStyle name="Input 2 6 4 10 2" xfId="15964" xr:uid="{0FB3B0EB-16A1-4CB9-BF79-18253E807D61}"/>
    <cellStyle name="Input 2 6 4 11" xfId="8221" xr:uid="{888B2303-87E9-4D59-A248-EDD41F36BE99}"/>
    <cellStyle name="Input 2 6 4 11 2" xfId="17074" xr:uid="{A51D28BA-9E9F-46EA-BAFA-D68A86B49DE0}"/>
    <cellStyle name="Input 2 6 4 12" xfId="9205" xr:uid="{1048E6F5-7593-499C-95A4-283D976076FC}"/>
    <cellStyle name="Input 2 6 4 2" xfId="467" xr:uid="{440D148A-8D0B-43B6-B7C0-E0F0408A2484}"/>
    <cellStyle name="Input 2 6 4 2 10" xfId="10044" xr:uid="{A4B1DB50-B4C1-4513-9CFF-5E2EB22679D5}"/>
    <cellStyle name="Input 2 6 4 2 2" xfId="1018" xr:uid="{2525AB51-3CF9-4B44-A0E0-5B87127A9601}"/>
    <cellStyle name="Input 2 6 4 2 2 2" xfId="2172" xr:uid="{068131C0-2B3F-476F-9B0F-5CD35AB9A76F}"/>
    <cellStyle name="Input 2 6 4 2 2 2 2" xfId="11127" xr:uid="{04D01CC6-A596-40A0-AA5F-7FAE4580FD05}"/>
    <cellStyle name="Input 2 6 4 2 2 3" xfId="3300" xr:uid="{F94936F7-5FB5-4D43-B630-E1BEF85F4ED8}"/>
    <cellStyle name="Input 2 6 4 2 2 3 2" xfId="12255" xr:uid="{CC95D723-25A0-4025-BA60-A3F7DB37DB0B}"/>
    <cellStyle name="Input 2 6 4 2 2 4" xfId="4417" xr:uid="{4E60D619-A2EF-4D57-82F0-477B00ACC543}"/>
    <cellStyle name="Input 2 6 4 2 2 4 2" xfId="13372" xr:uid="{4AD779EE-FD23-4AAE-9537-9378F85FFC69}"/>
    <cellStyle name="Input 2 6 4 2 2 5" xfId="5517" xr:uid="{69CB0422-A58F-4EB8-AA29-3A9774564989}"/>
    <cellStyle name="Input 2 6 4 2 2 5 2" xfId="14472" xr:uid="{E762B329-C7DA-4358-BC4F-01F10127F4C8}"/>
    <cellStyle name="Input 2 6 4 2 2 6" xfId="6634" xr:uid="{825C96A3-C6B6-4398-9013-2BE3D5E685A8}"/>
    <cellStyle name="Input 2 6 4 2 2 6 2" xfId="15589" xr:uid="{7A7A725B-9437-4B14-8993-639C804B867C}"/>
    <cellStyle name="Input 2 6 4 2 2 7" xfId="7835" xr:uid="{F3363675-7C26-4EB5-9CD5-762F0314AC79}"/>
    <cellStyle name="Input 2 6 4 2 2 7 2" xfId="16715" xr:uid="{A030CF2B-0528-4FB9-96EC-469FFCD3C36D}"/>
    <cellStyle name="Input 2 6 4 2 2 8" xfId="8972" xr:uid="{EF1633A5-E757-40C1-B826-F2F587E041C0}"/>
    <cellStyle name="Input 2 6 4 2 2 8 2" xfId="17825" xr:uid="{81B4E1C1-5963-42D5-8066-DFEC24F8D8A2}"/>
    <cellStyle name="Input 2 6 4 2 2 9" xfId="6979" xr:uid="{AE0CDC0F-9392-4732-AD71-43D9ED863E87}"/>
    <cellStyle name="Input 2 6 4 2 3" xfId="1625" xr:uid="{70ED3130-C1BF-405A-848F-7595D98B5DDF}"/>
    <cellStyle name="Input 2 6 4 2 3 2" xfId="10580" xr:uid="{2BD92392-13FC-49B1-9E03-F3A36938535E}"/>
    <cellStyle name="Input 2 6 4 2 4" xfId="2749" xr:uid="{7A9FCA31-0DCF-41F3-825B-607513E9E0D5}"/>
    <cellStyle name="Input 2 6 4 2 4 2" xfId="11704" xr:uid="{105A4EC6-0C2E-4D27-A3E6-EE565C5667B3}"/>
    <cellStyle name="Input 2 6 4 2 5" xfId="3866" xr:uid="{CF059814-70C8-4137-81C5-04ECF623F4B6}"/>
    <cellStyle name="Input 2 6 4 2 5 2" xfId="12821" xr:uid="{F9219587-1FD9-4F9D-860E-2E075DB40EB6}"/>
    <cellStyle name="Input 2 6 4 2 6" xfId="4966" xr:uid="{A85CBE83-2D83-44B5-9BCF-0113BEEAB6FF}"/>
    <cellStyle name="Input 2 6 4 2 6 2" xfId="13921" xr:uid="{84A315C5-464B-459B-8950-8B3CB7D3B5CD}"/>
    <cellStyle name="Input 2 6 4 2 7" xfId="6083" xr:uid="{25AF790B-B4F5-4948-888A-6ACD39BCF918}"/>
    <cellStyle name="Input 2 6 4 2 7 2" xfId="15038" xr:uid="{CFA76202-A7F4-422B-B9C4-D27201B2C009}"/>
    <cellStyle name="Input 2 6 4 2 8" xfId="7284" xr:uid="{F2D3DD19-F4BE-405C-A69F-167ABDDCE045}"/>
    <cellStyle name="Input 2 6 4 2 8 2" xfId="16164" xr:uid="{E05049EA-8049-4FA4-8ADA-5A76489FF21D}"/>
    <cellStyle name="Input 2 6 4 2 9" xfId="8421" xr:uid="{F3A5D029-3160-46F7-B2CA-46494BBDD152}"/>
    <cellStyle name="Input 2 6 4 2 9 2" xfId="17274" xr:uid="{D3E2B7CD-AA9E-43D5-A264-051EF5E072D2}"/>
    <cellStyle name="Input 2 6 4 3" xfId="630" xr:uid="{3AF02221-3EAB-4B38-943A-CF8E200F392F}"/>
    <cellStyle name="Input 2 6 4 3 10" xfId="9948" xr:uid="{03063068-03BB-416A-9D9C-A820910C9D2A}"/>
    <cellStyle name="Input 2 6 4 3 2" xfId="1181" xr:uid="{826AB580-009F-4868-9AF6-F318DDBC87A3}"/>
    <cellStyle name="Input 2 6 4 3 2 2" xfId="2340" xr:uid="{7F425C4A-FAB4-4ADD-986F-F7BCB84EC35B}"/>
    <cellStyle name="Input 2 6 4 3 2 2 2" xfId="11295" xr:uid="{0D6B4283-C8DC-4E2E-B86E-B3FF0B1E496A}"/>
    <cellStyle name="Input 2 6 4 3 2 3" xfId="3463" xr:uid="{5C6DC884-94D5-4412-8858-5FC82B326F8A}"/>
    <cellStyle name="Input 2 6 4 3 2 3 2" xfId="12418" xr:uid="{ED321941-31AC-4C87-9D10-D7D603AC66D4}"/>
    <cellStyle name="Input 2 6 4 3 2 4" xfId="4580" xr:uid="{17F79110-4AAB-4137-9532-FE3608EEF359}"/>
    <cellStyle name="Input 2 6 4 3 2 4 2" xfId="13535" xr:uid="{75008C79-E627-4D62-98D0-FA2AC0247DDA}"/>
    <cellStyle name="Input 2 6 4 3 2 5" xfId="5680" xr:uid="{AF915D22-9D27-431E-81B7-5CC860F13CAE}"/>
    <cellStyle name="Input 2 6 4 3 2 5 2" xfId="14635" xr:uid="{E648A2EE-7E76-46AD-B642-2801C293E6FE}"/>
    <cellStyle name="Input 2 6 4 3 2 6" xfId="6797" xr:uid="{D048760B-86FD-44B6-AB12-066645CE5E53}"/>
    <cellStyle name="Input 2 6 4 3 2 6 2" xfId="15752" xr:uid="{69EE33FD-A6B7-481E-AED9-11EB1B31EBE2}"/>
    <cellStyle name="Input 2 6 4 3 2 7" xfId="7998" xr:uid="{8125DB62-E56E-4302-AC8F-F17282B0DA1C}"/>
    <cellStyle name="Input 2 6 4 3 2 7 2" xfId="16878" xr:uid="{9C14B3D2-F53D-4AFE-91A9-38C1A9DABD75}"/>
    <cellStyle name="Input 2 6 4 3 2 8" xfId="9135" xr:uid="{B902A444-7BC7-4658-8009-5EF079910386}"/>
    <cellStyle name="Input 2 6 4 3 2 8 2" xfId="17988" xr:uid="{6AD21497-967F-4235-81F7-27B54FE87A9C}"/>
    <cellStyle name="Input 2 6 4 3 2 9" xfId="9604" xr:uid="{4327C70D-B80E-42DE-9723-44C9FA7185C0}"/>
    <cellStyle name="Input 2 6 4 3 3" xfId="1788" xr:uid="{3378F67C-F813-413D-9685-D00EE88A8E1A}"/>
    <cellStyle name="Input 2 6 4 3 3 2" xfId="10743" xr:uid="{3CADA62D-AEF8-4C32-B232-29776C83E741}"/>
    <cellStyle name="Input 2 6 4 3 4" xfId="2912" xr:uid="{A7B0DB3D-7A64-4316-9A90-06EA358B377D}"/>
    <cellStyle name="Input 2 6 4 3 4 2" xfId="11867" xr:uid="{9D2CBDC2-E0F0-4767-A939-BC13BDF428D7}"/>
    <cellStyle name="Input 2 6 4 3 5" xfId="4029" xr:uid="{3F1BB477-A7E1-495F-A861-29FB11B9F71A}"/>
    <cellStyle name="Input 2 6 4 3 5 2" xfId="12984" xr:uid="{8D8693EE-122D-4FE3-A35C-DEA7DF5D0D67}"/>
    <cellStyle name="Input 2 6 4 3 6" xfId="5129" xr:uid="{2B40E6C6-341A-44E4-B4FB-0BCD308377D1}"/>
    <cellStyle name="Input 2 6 4 3 6 2" xfId="14084" xr:uid="{2794304F-3AFE-412F-B0CC-A7BCE685F7B2}"/>
    <cellStyle name="Input 2 6 4 3 7" xfId="6246" xr:uid="{7D0A2EE2-86E8-4C4C-8EAB-1DDFAC9A9872}"/>
    <cellStyle name="Input 2 6 4 3 7 2" xfId="15201" xr:uid="{EB0FD078-7C81-4D2D-BBE0-F810036808B2}"/>
    <cellStyle name="Input 2 6 4 3 8" xfId="7447" xr:uid="{0B802449-393A-41B1-8D75-79702DDCD1B2}"/>
    <cellStyle name="Input 2 6 4 3 8 2" xfId="16327" xr:uid="{C8E21366-CE35-4A72-9003-241B2CC417A6}"/>
    <cellStyle name="Input 2 6 4 3 9" xfId="8584" xr:uid="{EA3BB507-2F2B-4857-B452-DA5D9BE59E92}"/>
    <cellStyle name="Input 2 6 4 3 9 2" xfId="17437" xr:uid="{EC406C93-05DC-428D-A48A-B4EA86872412}"/>
    <cellStyle name="Input 2 6 4 4" xfId="822" xr:uid="{984F50C6-0444-4019-8D3C-70D64F66155D}"/>
    <cellStyle name="Input 2 6 4 4 2" xfId="1976" xr:uid="{54A744AD-833E-483E-A00E-723C8B4A6839}"/>
    <cellStyle name="Input 2 6 4 4 2 2" xfId="10931" xr:uid="{D78BADDD-E99F-464E-830E-B641BC385FA9}"/>
    <cellStyle name="Input 2 6 4 4 3" xfId="3104" xr:uid="{4C7C70B9-6E6A-4173-94D3-90D1165235F5}"/>
    <cellStyle name="Input 2 6 4 4 3 2" xfId="12059" xr:uid="{074680C1-ED32-4792-8F10-FC7AB14B696D}"/>
    <cellStyle name="Input 2 6 4 4 4" xfId="4221" xr:uid="{636B7835-1027-4782-B2CB-EA1EB12BAFAC}"/>
    <cellStyle name="Input 2 6 4 4 4 2" xfId="13176" xr:uid="{B6D8AE94-3BDA-44AD-81D4-56A9F31C8F57}"/>
    <cellStyle name="Input 2 6 4 4 5" xfId="5321" xr:uid="{ABC690E7-85D3-4FB2-85AF-B95C3EA10D92}"/>
    <cellStyle name="Input 2 6 4 4 5 2" xfId="14276" xr:uid="{70F22AD0-3173-43E7-8BF6-78A5D9FA1A9D}"/>
    <cellStyle name="Input 2 6 4 4 6" xfId="6438" xr:uid="{E2BE6917-A786-4F50-9322-7150D17B8082}"/>
    <cellStyle name="Input 2 6 4 4 6 2" xfId="15393" xr:uid="{D277D768-F5C8-4A3B-B934-3B0FEC36B3CB}"/>
    <cellStyle name="Input 2 6 4 4 7" xfId="7639" xr:uid="{3302551A-8B31-4572-9B1E-AB9DA4A2F6DF}"/>
    <cellStyle name="Input 2 6 4 4 7 2" xfId="16519" xr:uid="{148D02CC-AD5B-4222-921B-094841097500}"/>
    <cellStyle name="Input 2 6 4 4 8" xfId="8776" xr:uid="{B5E8D9BA-B003-4DF6-98D2-6FC8B38CDC85}"/>
    <cellStyle name="Input 2 6 4 4 8 2" xfId="17629" xr:uid="{297442B5-9506-4983-9FC6-85732C76F2A5}"/>
    <cellStyle name="Input 2 6 4 4 9" xfId="10047" xr:uid="{2B4A8C26-F0C8-472A-8D40-3D6B10E3BA5D}"/>
    <cellStyle name="Input 2 6 4 5" xfId="1429" xr:uid="{B90C6B78-E281-46FC-AD97-3B4A99A2254C}"/>
    <cellStyle name="Input 2 6 4 5 2" xfId="10384" xr:uid="{69BF5263-4ABF-4632-922F-98DDE6887325}"/>
    <cellStyle name="Input 2 6 4 6" xfId="2549" xr:uid="{6E528B47-9972-41FD-95E9-AA935F3D1A32}"/>
    <cellStyle name="Input 2 6 4 6 2" xfId="11504" xr:uid="{2CDE185D-BBD3-42E7-B326-D234BC94BDE6}"/>
    <cellStyle name="Input 2 6 4 7" xfId="3666" xr:uid="{82B47FFA-9073-4CB7-AF78-81B0FF76FCCC}"/>
    <cellStyle name="Input 2 6 4 7 2" xfId="12621" xr:uid="{FEA7E0FC-34BC-4E38-8A5C-0001DF359A1E}"/>
    <cellStyle name="Input 2 6 4 8" xfId="4766" xr:uid="{9B1EF284-ED76-4130-916C-AF05E7E7D3A6}"/>
    <cellStyle name="Input 2 6 4 8 2" xfId="13721" xr:uid="{DF699371-9304-47FB-8428-FF123DB49E3E}"/>
    <cellStyle name="Input 2 6 4 9" xfId="5883" xr:uid="{FB69DC0B-E3B1-4BCF-9694-7015CFF52447}"/>
    <cellStyle name="Input 2 6 4 9 2" xfId="14838" xr:uid="{67262CB0-0931-4BFD-8470-1C9CBEB68704}"/>
    <cellStyle name="Input 2 6 5" xfId="335" xr:uid="{5BDF2BCC-D923-48C2-9C1B-D49F86EF7688}"/>
    <cellStyle name="Input 2 6 5 10" xfId="9533" xr:uid="{B59B1539-A3A4-4881-BDB8-3D9D36A2399A}"/>
    <cellStyle name="Input 2 6 5 2" xfId="890" xr:uid="{4CB0E0C2-28AA-47F0-9AED-24302D177C30}"/>
    <cellStyle name="Input 2 6 5 2 2" xfId="2044" xr:uid="{AAAF6A19-B582-471E-BFEC-EB0D4F015C05}"/>
    <cellStyle name="Input 2 6 5 2 2 2" xfId="10999" xr:uid="{ABED2751-1676-4490-9EB3-F16A2BC8D934}"/>
    <cellStyle name="Input 2 6 5 2 3" xfId="3172" xr:uid="{C82CE6C0-C6B6-49FC-9616-DE366903BC86}"/>
    <cellStyle name="Input 2 6 5 2 3 2" xfId="12127" xr:uid="{6FCB4433-8294-4284-828A-D59D92CD2EB3}"/>
    <cellStyle name="Input 2 6 5 2 4" xfId="4289" xr:uid="{F1E9E6AB-B1CC-4AA4-95D5-6C8D2DD77CF4}"/>
    <cellStyle name="Input 2 6 5 2 4 2" xfId="13244" xr:uid="{5591869B-A72A-4C21-8690-7562460FD59F}"/>
    <cellStyle name="Input 2 6 5 2 5" xfId="5389" xr:uid="{D708E16A-81B1-436F-82C7-2EE42045F17C}"/>
    <cellStyle name="Input 2 6 5 2 5 2" xfId="14344" xr:uid="{8B246252-6834-4825-9469-ACE6AD48343D}"/>
    <cellStyle name="Input 2 6 5 2 6" xfId="6506" xr:uid="{94A59B86-2A3D-42FC-931D-A47EC5B624D4}"/>
    <cellStyle name="Input 2 6 5 2 6 2" xfId="15461" xr:uid="{7DC70E5F-72FE-4C9F-A8A0-1B845501873A}"/>
    <cellStyle name="Input 2 6 5 2 7" xfId="7707" xr:uid="{7441D426-424B-4518-8B94-CD0A1D406042}"/>
    <cellStyle name="Input 2 6 5 2 7 2" xfId="16587" xr:uid="{CCD59594-89A1-4026-9EEC-BBA33AB02A41}"/>
    <cellStyle name="Input 2 6 5 2 8" xfId="8844" xr:uid="{CF460F0C-2E12-4C12-99E4-B1C62404D8AA}"/>
    <cellStyle name="Input 2 6 5 2 8 2" xfId="17697" xr:uid="{451DAE10-F475-4FF2-9F41-17DDE8B00A65}"/>
    <cellStyle name="Input 2 6 5 2 9" xfId="6987" xr:uid="{4BDB7049-59E8-4A91-9D0E-0C8E5CC6EE19}"/>
    <cellStyle name="Input 2 6 5 3" xfId="1497" xr:uid="{8A1F999B-2217-421A-9715-576A1664AA79}"/>
    <cellStyle name="Input 2 6 5 3 2" xfId="10452" xr:uid="{560FC4AA-3CB3-4D6B-9FBB-DA22100C5597}"/>
    <cellStyle name="Input 2 6 5 4" xfId="2617" xr:uid="{9AA69D54-20BD-4C55-B2E7-52D69D93E206}"/>
    <cellStyle name="Input 2 6 5 4 2" xfId="11572" xr:uid="{9E539064-BADF-43F6-B39D-881D3AF1932F}"/>
    <cellStyle name="Input 2 6 5 5" xfId="3734" xr:uid="{E0C441BB-A0AE-47CD-8DDF-E9750F98AF34}"/>
    <cellStyle name="Input 2 6 5 5 2" xfId="12689" xr:uid="{11AA0A11-4F38-4058-B554-4BC20FC5A31D}"/>
    <cellStyle name="Input 2 6 5 6" xfId="4834" xr:uid="{EB01A625-3448-43E9-B016-99E17E86BA8E}"/>
    <cellStyle name="Input 2 6 5 6 2" xfId="13789" xr:uid="{10BB5BA1-FFEB-48D3-ABAA-6321A781E917}"/>
    <cellStyle name="Input 2 6 5 7" xfId="5951" xr:uid="{72A35FD2-E5A7-4BFD-BE4E-972840B30533}"/>
    <cellStyle name="Input 2 6 5 7 2" xfId="14906" xr:uid="{FE57CA18-9B55-4A1A-B03D-710E32D249BE}"/>
    <cellStyle name="Input 2 6 5 8" xfId="7152" xr:uid="{9BBA451E-808C-4F2D-8669-9EAFA0AC32E0}"/>
    <cellStyle name="Input 2 6 5 8 2" xfId="16032" xr:uid="{D97AE5F1-07D1-4CD1-8664-D2A657B8C924}"/>
    <cellStyle name="Input 2 6 5 9" xfId="8289" xr:uid="{6715F9E5-ACA8-49E8-93E4-1D570957ACFF}"/>
    <cellStyle name="Input 2 6 5 9 2" xfId="17142" xr:uid="{B5791826-73F9-46B9-8A0E-AA158656D283}"/>
    <cellStyle name="Input 2 6 6" xfId="352" xr:uid="{D5D1E0D3-C09A-40B8-896A-10981CD104FA}"/>
    <cellStyle name="Input 2 6 6 10" xfId="9225" xr:uid="{D94B763F-88D0-4D1A-974C-87D8D4599CFA}"/>
    <cellStyle name="Input 2 6 6 2" xfId="903" xr:uid="{83966B13-873A-4DA3-8C3A-12AF6127472A}"/>
    <cellStyle name="Input 2 6 6 2 2" xfId="2057" xr:uid="{7B0EF314-9F4B-4F0C-87EE-59B6C333E3B3}"/>
    <cellStyle name="Input 2 6 6 2 2 2" xfId="11012" xr:uid="{CDA805DE-B9F5-47D1-81B0-2D71B8EBE281}"/>
    <cellStyle name="Input 2 6 6 2 3" xfId="3185" xr:uid="{A6D12144-4CA3-458A-90DA-881CF5C36A23}"/>
    <cellStyle name="Input 2 6 6 2 3 2" xfId="12140" xr:uid="{51CDD8A8-D65C-443F-8FFB-BF72D6E62E8B}"/>
    <cellStyle name="Input 2 6 6 2 4" xfId="4302" xr:uid="{9DF08E47-F44D-4FB9-A17F-5584A3617BD0}"/>
    <cellStyle name="Input 2 6 6 2 4 2" xfId="13257" xr:uid="{797BEAB8-73DF-4C90-8984-04A445924496}"/>
    <cellStyle name="Input 2 6 6 2 5" xfId="5402" xr:uid="{8004D1C0-3A09-4E90-9830-BDA3799EAA63}"/>
    <cellStyle name="Input 2 6 6 2 5 2" xfId="14357" xr:uid="{171655DB-2A85-4E23-9AED-C187724F5FFD}"/>
    <cellStyle name="Input 2 6 6 2 6" xfId="6519" xr:uid="{899DC1B2-330A-4729-B260-64811FA4C821}"/>
    <cellStyle name="Input 2 6 6 2 6 2" xfId="15474" xr:uid="{0D73DB9D-BD25-407E-B3BB-EAE3BB91689E}"/>
    <cellStyle name="Input 2 6 6 2 7" xfId="7720" xr:uid="{3F72B115-1321-4DEA-B9E4-A8DAA35DCC59}"/>
    <cellStyle name="Input 2 6 6 2 7 2" xfId="16600" xr:uid="{C256CCBE-F0D1-4F2C-B0BE-172FB5BE50E2}"/>
    <cellStyle name="Input 2 6 6 2 8" xfId="8857" xr:uid="{3DAFCF71-0F56-467F-B7C3-BA6D65F5F9CC}"/>
    <cellStyle name="Input 2 6 6 2 8 2" xfId="17710" xr:uid="{58262A21-8073-4CAE-A5F7-D28867134B0D}"/>
    <cellStyle name="Input 2 6 6 2 9" xfId="9531" xr:uid="{67FC685E-62A9-4089-9A72-0E23D01457F5}"/>
    <cellStyle name="Input 2 6 6 3" xfId="1514" xr:uid="{BCDE85D7-B9DB-440B-91B1-E45D2184D9E8}"/>
    <cellStyle name="Input 2 6 6 3 2" xfId="10469" xr:uid="{310C4923-7B63-417B-8684-E72CB0CCD457}"/>
    <cellStyle name="Input 2 6 6 4" xfId="2634" xr:uid="{B436D0F3-BF8E-4B44-987E-874040F9BBB7}"/>
    <cellStyle name="Input 2 6 6 4 2" xfId="11589" xr:uid="{CD52E500-6F54-410D-BEE2-5E238EB1A901}"/>
    <cellStyle name="Input 2 6 6 5" xfId="3751" xr:uid="{64B07FAE-A264-4ADC-BB46-2B4559634C5D}"/>
    <cellStyle name="Input 2 6 6 5 2" xfId="12706" xr:uid="{C4B25DB9-4872-492D-B4B5-F6024F2D3479}"/>
    <cellStyle name="Input 2 6 6 6" xfId="4851" xr:uid="{3C44894A-4378-4C3B-91E5-8F0108064643}"/>
    <cellStyle name="Input 2 6 6 6 2" xfId="13806" xr:uid="{5920C2C1-9A65-4840-9E9F-4952588BEE84}"/>
    <cellStyle name="Input 2 6 6 7" xfId="5968" xr:uid="{63CE7009-405B-40A6-AB52-AEE287863D85}"/>
    <cellStyle name="Input 2 6 6 7 2" xfId="14923" xr:uid="{4606568E-1860-4CE1-9CDC-C63D8F306BC4}"/>
    <cellStyle name="Input 2 6 6 8" xfId="7169" xr:uid="{C3CDE3E8-8609-471B-BD2E-59E19F2655CD}"/>
    <cellStyle name="Input 2 6 6 8 2" xfId="16049" xr:uid="{E24A84E6-6F2C-4464-9CD5-49709BE65BFE}"/>
    <cellStyle name="Input 2 6 6 9" xfId="8306" xr:uid="{72E6AF7F-2AF3-40F4-B147-2935E569C6D1}"/>
    <cellStyle name="Input 2 6 6 9 2" xfId="17159" xr:uid="{DF066097-35DD-4E74-924E-01F98BABB146}"/>
    <cellStyle name="Input 2 6 7" xfId="343" xr:uid="{4F126AD6-F81D-4BC3-8E87-BD500CDBDAD3}"/>
    <cellStyle name="Input 2 6 7 2" xfId="1505" xr:uid="{36355F51-275A-4D18-8CBD-1420D97DC1FB}"/>
    <cellStyle name="Input 2 6 7 2 2" xfId="10460" xr:uid="{5D009BC9-E19E-44F7-B2A1-0A763C5B75D3}"/>
    <cellStyle name="Input 2 6 7 3" xfId="2625" xr:uid="{7C25E123-3C6F-4B3A-BC29-1F09D2447AAA}"/>
    <cellStyle name="Input 2 6 7 3 2" xfId="11580" xr:uid="{1721D878-DA35-48F3-A2AC-0B13B6319246}"/>
    <cellStyle name="Input 2 6 7 4" xfId="3742" xr:uid="{6105339D-EE66-4E5A-8422-8105265CC807}"/>
    <cellStyle name="Input 2 6 7 4 2" xfId="12697" xr:uid="{B3CB97AD-3038-469E-8DB1-2941827B007D}"/>
    <cellStyle name="Input 2 6 7 5" xfId="4842" xr:uid="{132B24AE-2D36-4140-9EAA-A4D3B699FC1D}"/>
    <cellStyle name="Input 2 6 7 5 2" xfId="13797" xr:uid="{B72CDC4C-9BC3-40A8-948C-5CF8280493AA}"/>
    <cellStyle name="Input 2 6 7 6" xfId="5959" xr:uid="{B1276D37-5EE5-44B0-9E21-7901F25AC3EE}"/>
    <cellStyle name="Input 2 6 7 6 2" xfId="14914" xr:uid="{843AD424-C0D4-45D9-B113-A3830FA31EF7}"/>
    <cellStyle name="Input 2 6 7 7" xfId="7160" xr:uid="{4FE2E7E7-276D-4197-B5B0-4240BBEE69C2}"/>
    <cellStyle name="Input 2 6 7 7 2" xfId="16040" xr:uid="{D26307F1-0CBC-445F-8B59-D9B42C45AD62}"/>
    <cellStyle name="Input 2 6 7 8" xfId="8297" xr:uid="{177C529E-2BA2-4120-9B25-37AE783BEFF7}"/>
    <cellStyle name="Input 2 6 7 8 2" xfId="17150" xr:uid="{115AD4D5-59D5-433D-92E4-387632A944AE}"/>
    <cellStyle name="Input 2 6 7 9" xfId="9493" xr:uid="{CF228629-8E67-4336-A641-A487CAC5D4E2}"/>
    <cellStyle name="Input 2 6 8" xfId="1282" xr:uid="{115EF328-7359-4822-8CA1-02E1089FAB65}"/>
    <cellStyle name="Input 2 6 8 2" xfId="10237" xr:uid="{7FD638F5-FFB5-47DC-BFF8-4A2B074ECF69}"/>
    <cellStyle name="Input 2 6 9" xfId="1279" xr:uid="{3FF9B2A7-36F9-4D57-8C84-3CEF0989150F}"/>
    <cellStyle name="Input 2 6 9 2" xfId="10234" xr:uid="{688A397C-034F-4B8A-9F4B-A5103ECE42AD}"/>
    <cellStyle name="Input 2 7" xfId="201" xr:uid="{F604DA42-938C-4C10-9201-59400B2EEE2A}"/>
    <cellStyle name="Input 2 7 10" xfId="7018" xr:uid="{62024599-15D0-40A1-B610-311E35A9EC71}"/>
    <cellStyle name="Input 2 7 10 2" xfId="15898" xr:uid="{15D46D29-09B8-4341-AEE7-FC6094FF753A}"/>
    <cellStyle name="Input 2 7 11" xfId="8155" xr:uid="{88CAB93B-0360-4B76-A4B8-80BD00B739DA}"/>
    <cellStyle name="Input 2 7 11 2" xfId="17008" xr:uid="{7A7E0AD2-93D8-4C17-A857-3F1D7E796017}"/>
    <cellStyle name="Input 2 7 12" xfId="9808" xr:uid="{6BC59353-A6A1-4FB4-A417-284D77BFB661}"/>
    <cellStyle name="Input 2 7 2" xfId="406" xr:uid="{BD4B61BE-C61D-4D88-9CE9-687671A83EDE}"/>
    <cellStyle name="Input 2 7 2 10" xfId="9955" xr:uid="{A0B34ACD-086B-4E7A-A0BF-FBB074A65C53}"/>
    <cellStyle name="Input 2 7 2 2" xfId="957" xr:uid="{73DE7177-C92F-47BF-8407-8305464787DE}"/>
    <cellStyle name="Input 2 7 2 2 2" xfId="2111" xr:uid="{30A1C3AD-A381-4148-9239-41EEAD23658A}"/>
    <cellStyle name="Input 2 7 2 2 2 2" xfId="11066" xr:uid="{71AEA362-7CD4-4640-8C1F-737D1D186FEF}"/>
    <cellStyle name="Input 2 7 2 2 3" xfId="3239" xr:uid="{ACEC7670-F41F-4AD9-9FB6-8B8C49F51A7A}"/>
    <cellStyle name="Input 2 7 2 2 3 2" xfId="12194" xr:uid="{E658A29D-B99C-46F5-81F7-D5589A11DEF6}"/>
    <cellStyle name="Input 2 7 2 2 4" xfId="4356" xr:uid="{78CB9FEF-1CA3-4F6E-A152-6C2587DA21A3}"/>
    <cellStyle name="Input 2 7 2 2 4 2" xfId="13311" xr:uid="{10E4C8BF-112F-4845-A4E3-B15CF72358BB}"/>
    <cellStyle name="Input 2 7 2 2 5" xfId="5456" xr:uid="{9DFE9F64-AE2D-4BEC-9651-EB33A2F65A01}"/>
    <cellStyle name="Input 2 7 2 2 5 2" xfId="14411" xr:uid="{66372D0B-F632-42C1-833F-22C0A984AB57}"/>
    <cellStyle name="Input 2 7 2 2 6" xfId="6573" xr:uid="{2FB2448D-5D61-4CE0-BD96-891825F625BD}"/>
    <cellStyle name="Input 2 7 2 2 6 2" xfId="15528" xr:uid="{846FB89C-3365-4CE8-B7AE-6B4055E187DC}"/>
    <cellStyle name="Input 2 7 2 2 7" xfId="7774" xr:uid="{4BC0A2FB-4FAD-42A1-A558-6A607117A282}"/>
    <cellStyle name="Input 2 7 2 2 7 2" xfId="16654" xr:uid="{ADE6B42A-D69E-4EBF-8A05-A61A4992A963}"/>
    <cellStyle name="Input 2 7 2 2 8" xfId="8911" xr:uid="{807189B8-8120-4D57-B653-DBDD2BB96687}"/>
    <cellStyle name="Input 2 7 2 2 8 2" xfId="17764" xr:uid="{A8B07B10-8FA2-429E-A4E4-5B9BE3FA8C73}"/>
    <cellStyle name="Input 2 7 2 2 9" xfId="9967" xr:uid="{35EEFB5D-EB27-4B2A-B5FC-A30A2C0216B8}"/>
    <cellStyle name="Input 2 7 2 3" xfId="1564" xr:uid="{C903276E-34A3-409D-B4E2-A02E70A24424}"/>
    <cellStyle name="Input 2 7 2 3 2" xfId="10519" xr:uid="{D85BDC2C-36E2-4B46-9EA5-C5D80C08F4F4}"/>
    <cellStyle name="Input 2 7 2 4" xfId="2688" xr:uid="{4868DFCE-A3C9-4ECD-A2CB-C34CF472F950}"/>
    <cellStyle name="Input 2 7 2 4 2" xfId="11643" xr:uid="{D93B2D6D-F8DB-4F9D-8534-F186C9BC9C26}"/>
    <cellStyle name="Input 2 7 2 5" xfId="3805" xr:uid="{DB6BFD75-5104-4C8F-B1E3-805C99519A9B}"/>
    <cellStyle name="Input 2 7 2 5 2" xfId="12760" xr:uid="{5F3909C1-1A1F-4414-A17F-CD13FF31E6CA}"/>
    <cellStyle name="Input 2 7 2 6" xfId="4905" xr:uid="{918670C5-FDE1-4ACD-9040-29884A0C01F5}"/>
    <cellStyle name="Input 2 7 2 6 2" xfId="13860" xr:uid="{49E0205C-D51E-468E-AC6A-B8A63BFF1712}"/>
    <cellStyle name="Input 2 7 2 7" xfId="6022" xr:uid="{3CE661A4-6374-44E5-BE21-144CD4939C50}"/>
    <cellStyle name="Input 2 7 2 7 2" xfId="14977" xr:uid="{718B7180-C1D3-4E8C-8583-7FADC08423CC}"/>
    <cellStyle name="Input 2 7 2 8" xfId="7223" xr:uid="{8BACCCA4-C3F1-4775-A441-6BE43C036FBC}"/>
    <cellStyle name="Input 2 7 2 8 2" xfId="16103" xr:uid="{E5CAD843-6CCD-4AC3-8B71-5A668C169D70}"/>
    <cellStyle name="Input 2 7 2 9" xfId="8360" xr:uid="{2A610542-44BE-4848-BB49-15D83FA7807D}"/>
    <cellStyle name="Input 2 7 2 9 2" xfId="17213" xr:uid="{3E09D1E3-E7B5-45EA-81CE-C6DD5BED7BC4}"/>
    <cellStyle name="Input 2 7 3" xfId="569" xr:uid="{7347E8EC-609A-42E0-8074-ABC75DA3B19A}"/>
    <cellStyle name="Input 2 7 3 10" xfId="10046" xr:uid="{A9131CD0-A8D0-4157-8882-F155F640CFBC}"/>
    <cellStyle name="Input 2 7 3 2" xfId="1120" xr:uid="{FA567652-4586-4CA6-90B4-6550F353E971}"/>
    <cellStyle name="Input 2 7 3 2 2" xfId="2274" xr:uid="{08EA7C96-EA4B-4FF5-B4D0-5A0004FD7AD9}"/>
    <cellStyle name="Input 2 7 3 2 2 2" xfId="11229" xr:uid="{219F09DC-C47F-4641-8D55-5C9AB5070376}"/>
    <cellStyle name="Input 2 7 3 2 3" xfId="3402" xr:uid="{49ACFE2A-ECF9-4678-8D26-6F31BF9B17FC}"/>
    <cellStyle name="Input 2 7 3 2 3 2" xfId="12357" xr:uid="{5FA30C57-F833-42FC-8376-4778826C050B}"/>
    <cellStyle name="Input 2 7 3 2 4" xfId="4519" xr:uid="{23CD3EC7-634F-4828-B61D-D9AEE3A2EDD2}"/>
    <cellStyle name="Input 2 7 3 2 4 2" xfId="13474" xr:uid="{27EF0F9A-CFFE-4A58-A7BF-E64A02C96AD7}"/>
    <cellStyle name="Input 2 7 3 2 5" xfId="5619" xr:uid="{67FED547-FC78-4FE9-B484-0BC1A2EDB79D}"/>
    <cellStyle name="Input 2 7 3 2 5 2" xfId="14574" xr:uid="{8F1B616C-81A4-4246-A217-13DE4C3127F3}"/>
    <cellStyle name="Input 2 7 3 2 6" xfId="6736" xr:uid="{D4C4C9C3-3D64-41EE-B2B3-0C90A96BECA1}"/>
    <cellStyle name="Input 2 7 3 2 6 2" xfId="15691" xr:uid="{AE8289C0-1C4D-4768-A98B-6B31923A3637}"/>
    <cellStyle name="Input 2 7 3 2 7" xfId="7937" xr:uid="{352542AA-C484-498E-8ED5-6A840021103C}"/>
    <cellStyle name="Input 2 7 3 2 7 2" xfId="16817" xr:uid="{A1D980CF-48DA-4EB9-8493-6F8357837A29}"/>
    <cellStyle name="Input 2 7 3 2 8" xfId="9074" xr:uid="{622611B1-9FEE-4804-B966-C95EE6C45240}"/>
    <cellStyle name="Input 2 7 3 2 8 2" xfId="17927" xr:uid="{6B5DECD2-F2B7-4307-B1CF-0F58973B2CEA}"/>
    <cellStyle name="Input 2 7 3 2 9" xfId="8117" xr:uid="{8928CF21-413C-498F-ACE3-9CD5670D2150}"/>
    <cellStyle name="Input 2 7 3 3" xfId="1727" xr:uid="{F2E00BE2-2F75-47F7-8754-28C5AFDA0166}"/>
    <cellStyle name="Input 2 7 3 3 2" xfId="10682" xr:uid="{9308D524-533E-4C7E-8AD4-A8BCCFC513B1}"/>
    <cellStyle name="Input 2 7 3 4" xfId="2851" xr:uid="{7DAD5A94-6CE5-4E6F-A915-6ED4901CD3B5}"/>
    <cellStyle name="Input 2 7 3 4 2" xfId="11806" xr:uid="{59589A7F-6FCD-4368-AF08-3113FEBA0E42}"/>
    <cellStyle name="Input 2 7 3 5" xfId="3968" xr:uid="{7DFA501D-9C3C-4FA3-986D-06D19AA14412}"/>
    <cellStyle name="Input 2 7 3 5 2" xfId="12923" xr:uid="{8DF5B048-B82B-47F5-966D-1653BB48A664}"/>
    <cellStyle name="Input 2 7 3 6" xfId="5068" xr:uid="{07DF715B-C9C4-478B-8CB2-8B140CEDBFBA}"/>
    <cellStyle name="Input 2 7 3 6 2" xfId="14023" xr:uid="{06DC3FC6-CF92-4EA9-AC0A-31BFB0A50D23}"/>
    <cellStyle name="Input 2 7 3 7" xfId="6185" xr:uid="{12D3BCCA-BDE5-4C9A-BE82-1E896D59417F}"/>
    <cellStyle name="Input 2 7 3 7 2" xfId="15140" xr:uid="{ADA77199-C289-4AD7-A519-C1A7DC0BFDA0}"/>
    <cellStyle name="Input 2 7 3 8" xfId="7386" xr:uid="{37A93F4F-8739-47A8-9F35-C03EF0E6A3A0}"/>
    <cellStyle name="Input 2 7 3 8 2" xfId="16266" xr:uid="{36D12EBA-B865-4F49-B867-F20582BB0DB2}"/>
    <cellStyle name="Input 2 7 3 9" xfId="8523" xr:uid="{ABE36E10-81E2-43D7-9080-4105B61C42D1}"/>
    <cellStyle name="Input 2 7 3 9 2" xfId="17376" xr:uid="{B720A3C0-2313-4059-8F1D-FAEC5298695A}"/>
    <cellStyle name="Input 2 7 4" xfId="758" xr:uid="{40214AE7-259D-4D64-AC02-CBDB55A70CCD}"/>
    <cellStyle name="Input 2 7 4 2" xfId="1912" xr:uid="{82E0607C-6FB3-4CFC-941D-3C9DA934F503}"/>
    <cellStyle name="Input 2 7 4 2 2" xfId="10867" xr:uid="{C1B26DE4-EB1B-4002-8FF8-DAA5CC3A3F76}"/>
    <cellStyle name="Input 2 7 4 3" xfId="3040" xr:uid="{210B767D-39A0-41BC-8256-8B265FC482AC}"/>
    <cellStyle name="Input 2 7 4 3 2" xfId="11995" xr:uid="{8EC5A63D-4C79-438E-B78B-0838FADDBF22}"/>
    <cellStyle name="Input 2 7 4 4" xfId="4157" xr:uid="{DDA252A3-426E-43A6-AD78-40B21FBCF205}"/>
    <cellStyle name="Input 2 7 4 4 2" xfId="13112" xr:uid="{C5ECCB68-F435-4FEE-A446-E781060C7ACD}"/>
    <cellStyle name="Input 2 7 4 5" xfId="5257" xr:uid="{E84C0F57-7D9F-4AF4-8905-7DA16D7EF1D6}"/>
    <cellStyle name="Input 2 7 4 5 2" xfId="14212" xr:uid="{7383CE17-A8D9-437F-98EA-28E7E7DEB0AB}"/>
    <cellStyle name="Input 2 7 4 6" xfId="6374" xr:uid="{696630EC-24A0-47E8-896E-FD37196FFF3D}"/>
    <cellStyle name="Input 2 7 4 6 2" xfId="15329" xr:uid="{9886122E-51BC-4124-9635-158401E97918}"/>
    <cellStyle name="Input 2 7 4 7" xfId="7575" xr:uid="{B7F16D08-2E6E-4FBE-B591-99AEE07CDEC6}"/>
    <cellStyle name="Input 2 7 4 7 2" xfId="16455" xr:uid="{6295E60F-F4DD-46E2-AC02-631EDAC1F6C0}"/>
    <cellStyle name="Input 2 7 4 8" xfId="8712" xr:uid="{B69FC38F-9412-437F-8B0A-0E7401A879A4}"/>
    <cellStyle name="Input 2 7 4 8 2" xfId="17565" xr:uid="{4150D494-5EB1-4E13-A1F6-FB8DFB5858CD}"/>
    <cellStyle name="Input 2 7 4 9" xfId="9587" xr:uid="{F5D148C2-B3D2-450D-A1FB-ADFAD4FAC8C9}"/>
    <cellStyle name="Input 2 7 5" xfId="1363" xr:uid="{10F67FB9-481A-401F-BFA7-D5D0CCF73877}"/>
    <cellStyle name="Input 2 7 5 2" xfId="10318" xr:uid="{D55A6640-5DFE-4016-92AE-1AF08568E7A2}"/>
    <cellStyle name="Input 2 7 6" xfId="2483" xr:uid="{FC4921E8-D0F0-4333-8449-0E9B6206024C}"/>
    <cellStyle name="Input 2 7 6 2" xfId="11438" xr:uid="{5BE77C81-95F9-4241-A750-4756DBE544BC}"/>
    <cellStyle name="Input 2 7 7" xfId="3600" xr:uid="{DD8D3435-5EAE-4A6F-B8E2-C32D3E157914}"/>
    <cellStyle name="Input 2 7 7 2" xfId="12555" xr:uid="{82B2A153-990F-4B30-AFC5-7F9713156A00}"/>
    <cellStyle name="Input 2 7 8" xfId="4700" xr:uid="{584BB8F3-8C93-44D1-958C-088E26A0AEBF}"/>
    <cellStyle name="Input 2 7 8 2" xfId="13655" xr:uid="{965968E5-A34B-43AB-AFC2-B32E16DCF71A}"/>
    <cellStyle name="Input 2 7 9" xfId="5817" xr:uid="{377F5DB6-C996-44A1-921C-3375DEE81F54}"/>
    <cellStyle name="Input 2 7 9 2" xfId="14772" xr:uid="{BB3E037F-4D5B-40ED-AC0A-2956F77F50A3}"/>
    <cellStyle name="Input 2 8" xfId="194" xr:uid="{875EB0E9-D75A-4C5A-85A4-B116A855A64D}"/>
    <cellStyle name="Input 2 8 10" xfId="9999" xr:uid="{52098E8B-DF02-459E-AC85-8D3F163E9110}"/>
    <cellStyle name="Input 2 8 2" xfId="752" xr:uid="{6B2C00DB-47CB-4762-B3DD-57802D8DE7BF}"/>
    <cellStyle name="Input 2 8 2 2" xfId="1906" xr:uid="{471FB4DA-A397-4D24-9590-F2D8963D145B}"/>
    <cellStyle name="Input 2 8 2 2 2" xfId="10861" xr:uid="{BB015757-4026-4483-BAAA-B7738F99BA2B}"/>
    <cellStyle name="Input 2 8 2 3" xfId="3034" xr:uid="{6879E0AC-A4EF-4A31-A6A9-4C726B508F45}"/>
    <cellStyle name="Input 2 8 2 3 2" xfId="11989" xr:uid="{B9BC325E-39AE-45F8-A0C7-D794533105A6}"/>
    <cellStyle name="Input 2 8 2 4" xfId="4151" xr:uid="{9B6C7373-18E3-4D0A-8292-236337894756}"/>
    <cellStyle name="Input 2 8 2 4 2" xfId="13106" xr:uid="{B3AD66AD-D2CC-45A6-BA49-1BFF7A0DD76B}"/>
    <cellStyle name="Input 2 8 2 5" xfId="5251" xr:uid="{E0EBE08F-C91E-4697-89D1-E5AA54BBF636}"/>
    <cellStyle name="Input 2 8 2 5 2" xfId="14206" xr:uid="{1C9596A4-DC32-43BD-A96E-321C2404C2FC}"/>
    <cellStyle name="Input 2 8 2 6" xfId="6368" xr:uid="{9542B6CE-74AA-4E1C-B307-B9DDF932B4D4}"/>
    <cellStyle name="Input 2 8 2 6 2" xfId="15323" xr:uid="{C4878105-9AED-4FA6-AB54-6D8FD4BE1825}"/>
    <cellStyle name="Input 2 8 2 7" xfId="7569" xr:uid="{4B315739-875E-46EA-B910-00C53E372A10}"/>
    <cellStyle name="Input 2 8 2 7 2" xfId="16449" xr:uid="{CD7AD704-D92B-4E8C-856A-4B9B2FF67C99}"/>
    <cellStyle name="Input 2 8 2 8" xfId="8706" xr:uid="{EB3E0986-8E09-4A76-989D-DFC92D4A3B0B}"/>
    <cellStyle name="Input 2 8 2 8 2" xfId="17559" xr:uid="{EE64BE79-6017-4679-A60B-BD9DE410FF9E}"/>
    <cellStyle name="Input 2 8 2 9" xfId="8119" xr:uid="{F363C29A-09D6-415F-8034-C81871113D75}"/>
    <cellStyle name="Input 2 8 3" xfId="1356" xr:uid="{F363F7F4-1869-481B-B483-A0DEFB761C9A}"/>
    <cellStyle name="Input 2 8 3 2" xfId="10311" xr:uid="{904F2078-B18C-4782-AC61-0AFEE806C3A0}"/>
    <cellStyle name="Input 2 8 4" xfId="2476" xr:uid="{BE495AC5-2542-44D0-833F-9344AD3A039E}"/>
    <cellStyle name="Input 2 8 4 2" xfId="11431" xr:uid="{CD0B86EA-C3CB-49A6-BB67-24017D841644}"/>
    <cellStyle name="Input 2 8 5" xfId="3593" xr:uid="{60262203-6900-45F6-A92D-7A921CFE235A}"/>
    <cellStyle name="Input 2 8 5 2" xfId="12548" xr:uid="{9530D1DF-F840-45BA-8B3E-92A406FAC615}"/>
    <cellStyle name="Input 2 8 6" xfId="4693" xr:uid="{A19E334F-14F4-4BA2-9D58-3F4086B5D6D2}"/>
    <cellStyle name="Input 2 8 6 2" xfId="13648" xr:uid="{3B610DEA-F735-403C-A4BA-7CE709F3809F}"/>
    <cellStyle name="Input 2 8 7" xfId="5810" xr:uid="{BB5EBA52-4418-490F-8CCD-CA5F8E108CE0}"/>
    <cellStyle name="Input 2 8 7 2" xfId="14765" xr:uid="{2870B9D8-E5B6-474F-AAA2-17D2EDBBDA74}"/>
    <cellStyle name="Input 2 8 8" xfId="7011" xr:uid="{318F389E-9F81-44E9-A57C-10DAB92353BC}"/>
    <cellStyle name="Input 2 8 8 2" xfId="15891" xr:uid="{EE335648-9BBE-40FC-A784-828656A8EB7F}"/>
    <cellStyle name="Input 2 8 9" xfId="8148" xr:uid="{15BDFFCA-0847-45D5-98FF-075CB8DE3750}"/>
    <cellStyle name="Input 2 8 9 2" xfId="17001" xr:uid="{136AACB9-D7D1-4604-B8D3-6BDDC8FEE3CC}"/>
    <cellStyle name="Input 2 9" xfId="1266" xr:uid="{B82EC53C-E37F-4091-8210-1338F4A091C3}"/>
    <cellStyle name="Input 2 9 2" xfId="10221" xr:uid="{53254D83-9973-40EE-8878-3BB95B4ABCB2}"/>
    <cellStyle name="Linked Cell" xfId="11" builtinId="24" customBuiltin="1"/>
    <cellStyle name="Linked Cell 2" xfId="82" xr:uid="{EE8C4020-607F-45AC-8F4E-BD3EE91D8C0C}"/>
    <cellStyle name="Neutral 2" xfId="83" xr:uid="{2BD9FE57-3E7A-4538-931A-43BA0DD112D7}"/>
    <cellStyle name="Neutral 3" xfId="36" xr:uid="{A7CC9D1E-2993-47E7-A0E3-96EFA8862CCE}"/>
    <cellStyle name="Normal" xfId="0" builtinId="0"/>
    <cellStyle name="Normal 10" xfId="97" xr:uid="{F6A49500-3114-4968-9849-4547894A8749}"/>
    <cellStyle name="Normal 10 2" xfId="180" xr:uid="{4C13D8DB-872A-4512-AFA3-880B47463CFF}"/>
    <cellStyle name="Normal 11" xfId="43" xr:uid="{C74B440B-2B7D-485E-B964-B110681D0AA4}"/>
    <cellStyle name="Normal 12" xfId="157" xr:uid="{8D4C1B68-DDEE-47EC-9BF4-7BA4B46704E5}"/>
    <cellStyle name="Normal 13" xfId="1241" xr:uid="{594FCD5D-C469-4C04-AE39-97BE482410F2}"/>
    <cellStyle name="Normal 14" xfId="44" xr:uid="{8B5B3A21-F328-4005-A78B-50D45C95ABF1}"/>
    <cellStyle name="Normal 2" xfId="45" xr:uid="{2D337369-DFA6-4D3B-8590-8361D910E689}"/>
    <cellStyle name="Normal 2 2" xfId="99" xr:uid="{8264CC9A-DCEE-4D03-9E2B-E7278CA52747}"/>
    <cellStyle name="Normal 2 3" xfId="1262" xr:uid="{61A26677-6A11-44CB-A268-75E7B16310F8}"/>
    <cellStyle name="Normal 2 4" xfId="1256" xr:uid="{3776C2A1-4278-4DD2-BA14-172E5DFF2E5E}"/>
    <cellStyle name="Normal 2_Water Costs" xfId="100" xr:uid="{E505B08A-4E46-41E0-86B8-B2F51DCFE49D}"/>
    <cellStyle name="Normal 3" xfId="106" xr:uid="{F1A98F85-D68A-42D7-A199-07046E7048A7}"/>
    <cellStyle name="Normal 4" xfId="115" xr:uid="{CE3F4512-586E-4CF7-8EC2-59717A8CFDC1}"/>
    <cellStyle name="Normal 5" xfId="111" xr:uid="{103FDBCB-79C9-40F3-8C3C-B70019188039}"/>
    <cellStyle name="Normal 6" xfId="112" xr:uid="{ADC93D69-4B4D-43CE-B12D-2B2F810D820E}"/>
    <cellStyle name="Normal 7" xfId="142" xr:uid="{F244FAF7-E0FB-4D0D-9D51-6477A95E30E2}"/>
    <cellStyle name="Normal 8" xfId="135" xr:uid="{3E730785-53A3-408C-9813-0A782C5A3E1E}"/>
    <cellStyle name="Normal 9" xfId="94" xr:uid="{8357B7E9-EE7E-4F80-AD6D-94DBFF1B461B}"/>
    <cellStyle name="Normal 9 2" xfId="177" xr:uid="{6E2BA3D9-6C44-41E4-AB73-99BF50B24CBB}"/>
    <cellStyle name="Note" xfId="14" builtinId="10" customBuiltin="1"/>
    <cellStyle name="Note 2" xfId="84" xr:uid="{3F9FE4DF-7B70-46F2-BBED-D5B3556E601F}"/>
    <cellStyle name="Note 2 10" xfId="1265" xr:uid="{80C66DCC-9340-4D5B-AF5F-2B603FF62C85}"/>
    <cellStyle name="Note 2 10 2" xfId="10220" xr:uid="{E23478D3-CF7E-4837-A09C-FE278946D246}"/>
    <cellStyle name="Note 2 2" xfId="91" xr:uid="{EB0DEF9B-4052-4BCC-B5C7-58E253ADC025}"/>
    <cellStyle name="Note 2 2 2" xfId="124" xr:uid="{7611F763-5628-4F18-AC51-2DD4F71CB5BB}"/>
    <cellStyle name="Note 2 2 2 10" xfId="2455" xr:uid="{6ECCCB9B-472E-4BA2-90B6-50966B4AC9FD}"/>
    <cellStyle name="Note 2 2 2 10 2" xfId="11410" xr:uid="{88264D13-37CF-4D93-9D6C-B5EFF8580C11}"/>
    <cellStyle name="Note 2 2 2 11" xfId="5759" xr:uid="{BE4F100B-74EE-4961-81EA-B1C2562DCBAB}"/>
    <cellStyle name="Note 2 2 2 11 2" xfId="14714" xr:uid="{E479170D-6B44-4C1B-BB3D-14F0F725F6B8}"/>
    <cellStyle name="Note 2 2 2 12" xfId="6948" xr:uid="{3C960B4F-1817-470F-A053-14578347E375}"/>
    <cellStyle name="Note 2 2 2 12 2" xfId="15837" xr:uid="{2CD70377-B0E5-40B9-BBC0-287B97BF31E2}"/>
    <cellStyle name="Note 2 2 2 13" xfId="8081" xr:uid="{F28D8248-A13D-4590-A19B-9D96F9E4CCEE}"/>
    <cellStyle name="Note 2 2 2 13 2" xfId="16950" xr:uid="{CF70AE0F-DF7E-4989-9041-04007EF9A39B}"/>
    <cellStyle name="Note 2 2 2 14" xfId="9375" xr:uid="{0627D419-7D19-4F3B-A06C-9AA575BC3CBA}"/>
    <cellStyle name="Note 2 2 2 2" xfId="231" xr:uid="{7E851EAE-054B-4A73-A7EC-B35ED4E4412D}"/>
    <cellStyle name="Note 2 2 2 2 10" xfId="7048" xr:uid="{6BCAD69C-B09A-4D41-B0E8-4F0312944AF3}"/>
    <cellStyle name="Note 2 2 2 2 10 2" xfId="15928" xr:uid="{DDFD51A4-BCBC-4EFB-950E-97E321915FDA}"/>
    <cellStyle name="Note 2 2 2 2 11" xfId="8185" xr:uid="{82C74D4B-8F4C-4C6D-BBF8-15C92032DADE}"/>
    <cellStyle name="Note 2 2 2 2 11 2" xfId="17038" xr:uid="{BFD9A7C5-01B2-4082-873B-B3279D1A4641}"/>
    <cellStyle name="Note 2 2 2 2 12" xfId="10033" xr:uid="{AC3B124E-C361-4D1F-8AFF-53FEEEA2DF62}"/>
    <cellStyle name="Note 2 2 2 2 2" xfId="436" xr:uid="{C6F6C2D4-CA1D-45FA-9410-14BF7E0BF6BC}"/>
    <cellStyle name="Note 2 2 2 2 2 10" xfId="9961" xr:uid="{BF5B369F-449F-4635-899B-38153402D810}"/>
    <cellStyle name="Note 2 2 2 2 2 2" xfId="987" xr:uid="{B755F5E0-E28D-4BAE-8AA4-9C817283207E}"/>
    <cellStyle name="Note 2 2 2 2 2 2 2" xfId="2141" xr:uid="{5D27DD78-6BB1-4ECB-984D-FAFC31535ABE}"/>
    <cellStyle name="Note 2 2 2 2 2 2 2 2" xfId="11096" xr:uid="{D48EF9A8-79CF-4597-8D76-A1E067853D31}"/>
    <cellStyle name="Note 2 2 2 2 2 2 3" xfId="3269" xr:uid="{48E56B97-BF82-4EDA-BC93-4A8DE8958ECD}"/>
    <cellStyle name="Note 2 2 2 2 2 2 3 2" xfId="12224" xr:uid="{738779E5-4555-4521-BAB8-5D24CA477E2E}"/>
    <cellStyle name="Note 2 2 2 2 2 2 4" xfId="4386" xr:uid="{1D1F9207-8664-45E3-827B-C36B535B3CEE}"/>
    <cellStyle name="Note 2 2 2 2 2 2 4 2" xfId="13341" xr:uid="{705DD49C-DD92-48D2-B91D-C65A0BC103C0}"/>
    <cellStyle name="Note 2 2 2 2 2 2 5" xfId="5486" xr:uid="{3C861762-2630-4C8B-973A-253E7BAA332A}"/>
    <cellStyle name="Note 2 2 2 2 2 2 5 2" xfId="14441" xr:uid="{D42A9BB3-0CF5-4E01-A93A-7DC75D0BDAE3}"/>
    <cellStyle name="Note 2 2 2 2 2 2 6" xfId="6603" xr:uid="{9F28D8FF-CF33-4508-9694-345C9E50B243}"/>
    <cellStyle name="Note 2 2 2 2 2 2 6 2" xfId="15558" xr:uid="{D5732C8E-094E-401E-B473-4D66ED055918}"/>
    <cellStyle name="Note 2 2 2 2 2 2 7" xfId="7804" xr:uid="{94E52D8E-9AFB-4CCE-8F48-62E7AB381E11}"/>
    <cellStyle name="Note 2 2 2 2 2 2 7 2" xfId="16684" xr:uid="{208B310B-BF33-4FF0-8241-E585F2527D44}"/>
    <cellStyle name="Note 2 2 2 2 2 2 8" xfId="8941" xr:uid="{0FF273F5-565F-400B-9727-8417E79A3207}"/>
    <cellStyle name="Note 2 2 2 2 2 2 8 2" xfId="17794" xr:uid="{DB77DC9F-A27B-4AFE-A16A-14CDC4471961}"/>
    <cellStyle name="Note 2 2 2 2 2 2 9" xfId="10154" xr:uid="{DB108BE5-7A2C-4D99-BEF3-8481ED974A3D}"/>
    <cellStyle name="Note 2 2 2 2 2 3" xfId="1594" xr:uid="{9681BA91-79AE-48CA-BC7B-A8114E3C241A}"/>
    <cellStyle name="Note 2 2 2 2 2 3 2" xfId="10549" xr:uid="{B913D6D0-08E3-4189-B225-481E26426910}"/>
    <cellStyle name="Note 2 2 2 2 2 4" xfId="2718" xr:uid="{1DB9A655-5FFB-449C-9B9E-ED5214040F13}"/>
    <cellStyle name="Note 2 2 2 2 2 4 2" xfId="11673" xr:uid="{F79B8363-65DA-46F6-A84E-665F18ECFF05}"/>
    <cellStyle name="Note 2 2 2 2 2 5" xfId="3835" xr:uid="{B013899B-136C-497E-95BA-954338318386}"/>
    <cellStyle name="Note 2 2 2 2 2 5 2" xfId="12790" xr:uid="{3B374174-E424-4185-895C-092BE558B8E9}"/>
    <cellStyle name="Note 2 2 2 2 2 6" xfId="4935" xr:uid="{04FDD6DD-AAAA-4264-88C0-353969811DB9}"/>
    <cellStyle name="Note 2 2 2 2 2 6 2" xfId="13890" xr:uid="{9D601881-6E44-44BD-B04E-513402991A1F}"/>
    <cellStyle name="Note 2 2 2 2 2 7" xfId="6052" xr:uid="{F3105B27-C63A-4D42-BB8D-8E44ED20E942}"/>
    <cellStyle name="Note 2 2 2 2 2 7 2" xfId="15007" xr:uid="{B8CB8584-AD3B-44B6-A2EF-7C8621282C89}"/>
    <cellStyle name="Note 2 2 2 2 2 8" xfId="7253" xr:uid="{45A7933B-B73D-4033-8FAD-7D57B8F34D90}"/>
    <cellStyle name="Note 2 2 2 2 2 8 2" xfId="16133" xr:uid="{C29B31FE-7757-4901-97A8-7FF9E7DA087E}"/>
    <cellStyle name="Note 2 2 2 2 2 9" xfId="8390" xr:uid="{8BAA1F58-5B84-4279-BA57-C01E0200D20D}"/>
    <cellStyle name="Note 2 2 2 2 2 9 2" xfId="17243" xr:uid="{B210F85A-E9A1-4A6E-9851-2A0E7BBFA616}"/>
    <cellStyle name="Note 2 2 2 2 3" xfId="599" xr:uid="{D3C44807-3277-4D63-9876-5B926EED30C3}"/>
    <cellStyle name="Note 2 2 2 2 3 10" xfId="9435" xr:uid="{9F95E0A7-72A5-4AA8-B3A4-66F41AFB2C48}"/>
    <cellStyle name="Note 2 2 2 2 3 2" xfId="1150" xr:uid="{3E940C6A-9128-48E3-ABD3-218EA9C553B7}"/>
    <cellStyle name="Note 2 2 2 2 3 2 2" xfId="2309" xr:uid="{FDF59516-E210-43E3-8A9B-8ADB74F907F1}"/>
    <cellStyle name="Note 2 2 2 2 3 2 2 2" xfId="11264" xr:uid="{041FE87C-80F0-46C4-807D-9CF60849686C}"/>
    <cellStyle name="Note 2 2 2 2 3 2 3" xfId="3432" xr:uid="{FC73C1AC-E44D-4C8C-8240-00B09DCB3A61}"/>
    <cellStyle name="Note 2 2 2 2 3 2 3 2" xfId="12387" xr:uid="{C5E16827-7945-4FE1-92F5-D8A3DA5963E8}"/>
    <cellStyle name="Note 2 2 2 2 3 2 4" xfId="4549" xr:uid="{2446D856-4C8A-4940-BEEF-301976FDBEF9}"/>
    <cellStyle name="Note 2 2 2 2 3 2 4 2" xfId="13504" xr:uid="{7DE076B0-CB26-467B-9744-7D8AF64ECC89}"/>
    <cellStyle name="Note 2 2 2 2 3 2 5" xfId="5649" xr:uid="{47993E9C-690C-4F78-B6AA-2AE5C4345504}"/>
    <cellStyle name="Note 2 2 2 2 3 2 5 2" xfId="14604" xr:uid="{C7F3B608-B6AA-4F1D-AF7A-8F984A60FD7E}"/>
    <cellStyle name="Note 2 2 2 2 3 2 6" xfId="6766" xr:uid="{D72692E3-658A-40D9-95AB-986198BE15D5}"/>
    <cellStyle name="Note 2 2 2 2 3 2 6 2" xfId="15721" xr:uid="{0BCD0315-B1E1-4E9B-B6FE-55A30F380445}"/>
    <cellStyle name="Note 2 2 2 2 3 2 7" xfId="7967" xr:uid="{D8F64AAE-4F58-4CF8-8C06-0476C58BFA6B}"/>
    <cellStyle name="Note 2 2 2 2 3 2 7 2" xfId="16847" xr:uid="{9936F1B4-7399-4125-B7F6-80EFD84317EF}"/>
    <cellStyle name="Note 2 2 2 2 3 2 8" xfId="9104" xr:uid="{E855CE98-CACE-41F3-87EA-80A5C30634B3}"/>
    <cellStyle name="Note 2 2 2 2 3 2 8 2" xfId="17957" xr:uid="{ED23BD0F-5A16-4E5E-BDB8-1B7C24777763}"/>
    <cellStyle name="Note 2 2 2 2 3 2 9" xfId="9400" xr:uid="{56465CCD-A01B-4E4A-8CA3-ED98772B67A4}"/>
    <cellStyle name="Note 2 2 2 2 3 3" xfId="1757" xr:uid="{B279AE50-02B6-404E-85B0-C0AA7ADB3106}"/>
    <cellStyle name="Note 2 2 2 2 3 3 2" xfId="10712" xr:uid="{06769CF1-8F07-4EB4-B2FC-CE6AB6605A31}"/>
    <cellStyle name="Note 2 2 2 2 3 4" xfId="2881" xr:uid="{FDCB6AF2-4741-49C2-9290-C6D8FDA3C857}"/>
    <cellStyle name="Note 2 2 2 2 3 4 2" xfId="11836" xr:uid="{39E9D9DD-4186-4727-813F-57B4D3D36E5B}"/>
    <cellStyle name="Note 2 2 2 2 3 5" xfId="3998" xr:uid="{2F5198C7-C518-4BF8-97A8-7B3AF37B57A5}"/>
    <cellStyle name="Note 2 2 2 2 3 5 2" xfId="12953" xr:uid="{BA98B753-4242-4A48-B969-697B5DF0F9EF}"/>
    <cellStyle name="Note 2 2 2 2 3 6" xfId="5098" xr:uid="{B5EA50B6-685A-4C6B-8F58-ACB88984254C}"/>
    <cellStyle name="Note 2 2 2 2 3 6 2" xfId="14053" xr:uid="{301EFEB7-A36F-4BDA-869E-5BCB5A9E0AC7}"/>
    <cellStyle name="Note 2 2 2 2 3 7" xfId="6215" xr:uid="{D64358FC-92B5-4DD9-AC57-7758C53CBDE6}"/>
    <cellStyle name="Note 2 2 2 2 3 7 2" xfId="15170" xr:uid="{A4ED6D86-B9A5-4209-818A-9FCE447B3141}"/>
    <cellStyle name="Note 2 2 2 2 3 8" xfId="7416" xr:uid="{5A97BD6A-136E-4D95-8BA8-0825CF1AF5C6}"/>
    <cellStyle name="Note 2 2 2 2 3 8 2" xfId="16296" xr:uid="{A9F01E1F-DAE2-4FBC-989D-B6BEBA637C99}"/>
    <cellStyle name="Note 2 2 2 2 3 9" xfId="8553" xr:uid="{0AF1D693-89B4-4B18-8A9A-FE92E14B6873}"/>
    <cellStyle name="Note 2 2 2 2 3 9 2" xfId="17406" xr:uid="{BB29B11A-E6FE-47F1-AC60-E6EF148B48FB}"/>
    <cellStyle name="Note 2 2 2 2 4" xfId="788" xr:uid="{E97668F4-73FA-47FB-B94F-DB6D80691E94}"/>
    <cellStyle name="Note 2 2 2 2 4 2" xfId="1942" xr:uid="{D32135EF-6B12-4BB3-8573-7BD5A9B0D8DC}"/>
    <cellStyle name="Note 2 2 2 2 4 2 2" xfId="10897" xr:uid="{4A092617-70C9-4E23-BEDD-0CF763057DDA}"/>
    <cellStyle name="Note 2 2 2 2 4 3" xfId="3070" xr:uid="{06C88920-512C-4B53-B714-2C1BBD6AFA68}"/>
    <cellStyle name="Note 2 2 2 2 4 3 2" xfId="12025" xr:uid="{7CB83AC9-E08A-4D83-A8EB-9E19FF1BFCA9}"/>
    <cellStyle name="Note 2 2 2 2 4 4" xfId="4187" xr:uid="{18162C33-2E36-46B9-A389-773E1DC6F23E}"/>
    <cellStyle name="Note 2 2 2 2 4 4 2" xfId="13142" xr:uid="{A13E7298-F5EC-45D9-919B-402E44E6EF35}"/>
    <cellStyle name="Note 2 2 2 2 4 5" xfId="5287" xr:uid="{67384A0B-0544-450B-8489-1A347A73E0B6}"/>
    <cellStyle name="Note 2 2 2 2 4 5 2" xfId="14242" xr:uid="{E30BDEAB-664C-4CEF-BD77-FC2458A2573B}"/>
    <cellStyle name="Note 2 2 2 2 4 6" xfId="6404" xr:uid="{47941E8D-5817-4588-828A-E071A73A4767}"/>
    <cellStyle name="Note 2 2 2 2 4 6 2" xfId="15359" xr:uid="{3933668D-BD60-45F1-919D-688DBD252600}"/>
    <cellStyle name="Note 2 2 2 2 4 7" xfId="7605" xr:uid="{5B326FFA-6E4D-4750-A7AA-75F0CC3BFFCD}"/>
    <cellStyle name="Note 2 2 2 2 4 7 2" xfId="16485" xr:uid="{33C0A3C2-EFAE-47DF-B5DF-A5DD5BFCF664}"/>
    <cellStyle name="Note 2 2 2 2 4 8" xfId="8742" xr:uid="{89955054-4FAE-46D4-9BB6-B0E4F75FAB57}"/>
    <cellStyle name="Note 2 2 2 2 4 8 2" xfId="17595" xr:uid="{ED547C59-309E-4BF7-86EE-F5BEB2692409}"/>
    <cellStyle name="Note 2 2 2 2 4 9" xfId="9862" xr:uid="{A464AE7E-5B6E-4478-B08F-AF04B96487FE}"/>
    <cellStyle name="Note 2 2 2 2 5" xfId="1393" xr:uid="{C323AD9A-929A-474A-883D-0079A22A2A48}"/>
    <cellStyle name="Note 2 2 2 2 5 2" xfId="10348" xr:uid="{D98EE279-077C-4A67-96F7-CE6BD35CFAC4}"/>
    <cellStyle name="Note 2 2 2 2 6" xfId="2513" xr:uid="{10D37952-D0D9-480E-B6AA-6148D2C4D853}"/>
    <cellStyle name="Note 2 2 2 2 6 2" xfId="11468" xr:uid="{9490F30E-6F58-4603-87A2-DA05E34A5D69}"/>
    <cellStyle name="Note 2 2 2 2 7" xfId="3630" xr:uid="{712592E0-8000-42AC-AF35-114EB4E87B20}"/>
    <cellStyle name="Note 2 2 2 2 7 2" xfId="12585" xr:uid="{93A870BE-4FBD-4C4A-A2A5-CF11695098E3}"/>
    <cellStyle name="Note 2 2 2 2 8" xfId="4730" xr:uid="{AB819A4C-0D2E-460B-A1C0-874880F4CB43}"/>
    <cellStyle name="Note 2 2 2 2 8 2" xfId="13685" xr:uid="{7946205D-E19A-493B-AD68-88BEA46FFF60}"/>
    <cellStyle name="Note 2 2 2 2 9" xfId="5847" xr:uid="{B595B5D7-8378-4C64-9037-E46FEC927BE3}"/>
    <cellStyle name="Note 2 2 2 2 9 2" xfId="14802" xr:uid="{A98FAE1D-E322-4F7B-BF48-5CE63DD53B91}"/>
    <cellStyle name="Note 2 2 2 3" xfId="286" xr:uid="{5CF1EE55-B9D4-47CA-8285-D2C6F513564F}"/>
    <cellStyle name="Note 2 2 2 3 10" xfId="7103" xr:uid="{37090094-22B3-492F-9066-3EF91EA7C558}"/>
    <cellStyle name="Note 2 2 2 3 10 2" xfId="15983" xr:uid="{422B2645-9D34-4FF1-84AC-BF6392E2A372}"/>
    <cellStyle name="Note 2 2 2 3 11" xfId="8240" xr:uid="{7FF4F031-A21A-4BD4-ABBD-E448F642F059}"/>
    <cellStyle name="Note 2 2 2 3 11 2" xfId="17093" xr:uid="{78B3C461-A796-4964-838F-E99FBFA726ED}"/>
    <cellStyle name="Note 2 2 2 3 12" xfId="9863" xr:uid="{B07B9669-5A26-4BD4-9EA3-FB6424784C53}"/>
    <cellStyle name="Note 2 2 2 3 2" xfId="486" xr:uid="{7C2DC09C-8AC7-4478-A3DE-2AC7DACA4DFF}"/>
    <cellStyle name="Note 2 2 2 3 2 10" xfId="9443" xr:uid="{52ADCBE9-DFF4-4E5A-82A1-C0381C340CDB}"/>
    <cellStyle name="Note 2 2 2 3 2 2" xfId="1037" xr:uid="{D768B799-D55A-4691-83E1-B05C2210BFE4}"/>
    <cellStyle name="Note 2 2 2 3 2 2 2" xfId="2191" xr:uid="{0F89073B-7CDE-4307-98EF-4BB2A2E347AC}"/>
    <cellStyle name="Note 2 2 2 3 2 2 2 2" xfId="11146" xr:uid="{F7319ADD-F4D4-44E8-9A0E-234104037F5F}"/>
    <cellStyle name="Note 2 2 2 3 2 2 3" xfId="3319" xr:uid="{AC3ACFAF-7E91-41E2-A199-85E17862522B}"/>
    <cellStyle name="Note 2 2 2 3 2 2 3 2" xfId="12274" xr:uid="{BD1B8839-2D33-49EC-B1CB-43AE5CAC0E87}"/>
    <cellStyle name="Note 2 2 2 3 2 2 4" xfId="4436" xr:uid="{0CB45749-EE94-4FEA-8007-DBD408599417}"/>
    <cellStyle name="Note 2 2 2 3 2 2 4 2" xfId="13391" xr:uid="{F5AF5569-F58B-4090-AB6A-E2FFF05F5A1E}"/>
    <cellStyle name="Note 2 2 2 3 2 2 5" xfId="5536" xr:uid="{504E0C20-A820-4CB6-91CB-E9ADC357733A}"/>
    <cellStyle name="Note 2 2 2 3 2 2 5 2" xfId="14491" xr:uid="{F1E35752-B42D-4454-A8A4-5FC5F0F1CFC7}"/>
    <cellStyle name="Note 2 2 2 3 2 2 6" xfId="6653" xr:uid="{97A0F2E8-E018-415E-A369-3CE509D6A822}"/>
    <cellStyle name="Note 2 2 2 3 2 2 6 2" xfId="15608" xr:uid="{3271CE13-042B-4BCD-986C-F75738C372F1}"/>
    <cellStyle name="Note 2 2 2 3 2 2 7" xfId="7854" xr:uid="{4B4636F9-13DA-4E1D-AA11-AB4FF55935CE}"/>
    <cellStyle name="Note 2 2 2 3 2 2 7 2" xfId="16734" xr:uid="{60FBC0C5-C993-4C87-A4F3-E56E3FF88B38}"/>
    <cellStyle name="Note 2 2 2 3 2 2 8" xfId="8991" xr:uid="{5F9C19A3-2EE4-4AC5-AA13-77314921C8B3}"/>
    <cellStyle name="Note 2 2 2 3 2 2 8 2" xfId="17844" xr:uid="{E24ADF9F-5BBB-448F-AB7E-1549A5C8EDC3}"/>
    <cellStyle name="Note 2 2 2 3 2 2 9" xfId="10091" xr:uid="{02E0598B-98BA-45C2-9819-2FD367D5AAEB}"/>
    <cellStyle name="Note 2 2 2 3 2 3" xfId="1644" xr:uid="{40393BA7-FE0A-4438-B476-2FFAE71B08AF}"/>
    <cellStyle name="Note 2 2 2 3 2 3 2" xfId="10599" xr:uid="{EC1DAF5C-48F6-470E-BB0A-3C0A3F4B68D7}"/>
    <cellStyle name="Note 2 2 2 3 2 4" xfId="2768" xr:uid="{E853E936-A9F5-49C8-861A-BA0B62860FFB}"/>
    <cellStyle name="Note 2 2 2 3 2 4 2" xfId="11723" xr:uid="{1671FA2A-5136-4C8C-9B7B-114D839D08A1}"/>
    <cellStyle name="Note 2 2 2 3 2 5" xfId="3885" xr:uid="{39FB8D1A-EEA1-40BA-B85B-CED12B92E109}"/>
    <cellStyle name="Note 2 2 2 3 2 5 2" xfId="12840" xr:uid="{03936BA6-22C9-4F99-857D-276F61363D42}"/>
    <cellStyle name="Note 2 2 2 3 2 6" xfId="4985" xr:uid="{855A051C-A70C-498D-8095-3EC52E586206}"/>
    <cellStyle name="Note 2 2 2 3 2 6 2" xfId="13940" xr:uid="{2984668A-029D-4D93-BA23-18506B777AF1}"/>
    <cellStyle name="Note 2 2 2 3 2 7" xfId="6102" xr:uid="{C32D86A2-1705-47D7-BC26-09995FE77F2C}"/>
    <cellStyle name="Note 2 2 2 3 2 7 2" xfId="15057" xr:uid="{C6210632-D901-4E6A-88DF-F88037B1908A}"/>
    <cellStyle name="Note 2 2 2 3 2 8" xfId="7303" xr:uid="{488C2801-7491-4BB8-94B0-B3535DFAE0CB}"/>
    <cellStyle name="Note 2 2 2 3 2 8 2" xfId="16183" xr:uid="{95381B94-FCEC-40CE-AB6A-6E1BFFCD054E}"/>
    <cellStyle name="Note 2 2 2 3 2 9" xfId="8440" xr:uid="{AE5CEFE8-F3C8-472B-9667-06895918F506}"/>
    <cellStyle name="Note 2 2 2 3 2 9 2" xfId="17293" xr:uid="{53B72C99-20CD-42A3-B45A-753FEA7405A7}"/>
    <cellStyle name="Note 2 2 2 3 3" xfId="649" xr:uid="{F21A2154-2DB9-48B5-9EFC-8B44594972D5}"/>
    <cellStyle name="Note 2 2 2 3 3 10" xfId="9239" xr:uid="{8A0CD301-DC39-42A3-9E20-66359423DE49}"/>
    <cellStyle name="Note 2 2 2 3 3 2" xfId="1200" xr:uid="{DC4E5077-ACAE-4590-A77E-DD342572CB50}"/>
    <cellStyle name="Note 2 2 2 3 3 2 2" xfId="2359" xr:uid="{283CC628-F6CC-4C9B-B562-9EF206623709}"/>
    <cellStyle name="Note 2 2 2 3 3 2 2 2" xfId="11314" xr:uid="{7DAD30F2-A922-41CA-B823-DE542EDE53FF}"/>
    <cellStyle name="Note 2 2 2 3 3 2 3" xfId="3482" xr:uid="{F6DC9F47-57BC-459C-AF9B-D1D93865F615}"/>
    <cellStyle name="Note 2 2 2 3 3 2 3 2" xfId="12437" xr:uid="{322ECCF7-6F55-42CE-A94F-F4CC4A8C9899}"/>
    <cellStyle name="Note 2 2 2 3 3 2 4" xfId="4599" xr:uid="{29AC8576-4F29-45BC-8FD7-32921755BC2C}"/>
    <cellStyle name="Note 2 2 2 3 3 2 4 2" xfId="13554" xr:uid="{A6D89428-691F-44AB-8848-B45E9DA4C6BD}"/>
    <cellStyle name="Note 2 2 2 3 3 2 5" xfId="5699" xr:uid="{807AF44F-A3C7-4C41-9CEA-A98569A03E36}"/>
    <cellStyle name="Note 2 2 2 3 3 2 5 2" xfId="14654" xr:uid="{AFF9D9C6-77C9-47A0-A799-AB3E01D8FDBA}"/>
    <cellStyle name="Note 2 2 2 3 3 2 6" xfId="6816" xr:uid="{0D971AC8-4B87-4F78-B8AC-5B1DEC28DCA7}"/>
    <cellStyle name="Note 2 2 2 3 3 2 6 2" xfId="15771" xr:uid="{5D5B7E40-67A3-4A82-9D68-5DE43DFD9075}"/>
    <cellStyle name="Note 2 2 2 3 3 2 7" xfId="8017" xr:uid="{7ACA361C-380C-4680-9472-E576F428CF11}"/>
    <cellStyle name="Note 2 2 2 3 3 2 7 2" xfId="16897" xr:uid="{14F0A4D3-6C18-4C56-941A-6E8AADC21DAE}"/>
    <cellStyle name="Note 2 2 2 3 3 2 8" xfId="9154" xr:uid="{12887F8A-1784-413A-BE2A-899746C3700F}"/>
    <cellStyle name="Note 2 2 2 3 3 2 8 2" xfId="18007" xr:uid="{FD5573BF-24A1-47A0-A16B-B8EFE85EDBD9}"/>
    <cellStyle name="Note 2 2 2 3 3 2 9" xfId="9619" xr:uid="{9B52A99A-6592-4A15-95A3-2033512B83F9}"/>
    <cellStyle name="Note 2 2 2 3 3 3" xfId="1807" xr:uid="{34C4F1BF-ED43-41B9-B9CF-237082CDDDF6}"/>
    <cellStyle name="Note 2 2 2 3 3 3 2" xfId="10762" xr:uid="{B7FEAE7E-9925-4D2B-93B5-3BA7B99B7542}"/>
    <cellStyle name="Note 2 2 2 3 3 4" xfId="2931" xr:uid="{EE6D0285-F756-4857-BBC0-91DB6DD0B1EC}"/>
    <cellStyle name="Note 2 2 2 3 3 4 2" xfId="11886" xr:uid="{8A960030-5A35-465B-89F9-2A70047C43C7}"/>
    <cellStyle name="Note 2 2 2 3 3 5" xfId="4048" xr:uid="{328C16D9-9BE8-48E0-B811-EE97FADC098D}"/>
    <cellStyle name="Note 2 2 2 3 3 5 2" xfId="13003" xr:uid="{2E53D83E-B737-47E9-8227-E36EE5604CE9}"/>
    <cellStyle name="Note 2 2 2 3 3 6" xfId="5148" xr:uid="{0298205E-20BB-432C-8EF9-3996E0B41C8F}"/>
    <cellStyle name="Note 2 2 2 3 3 6 2" xfId="14103" xr:uid="{3FEF9DBC-5928-4B9C-8D8E-B2C273086F1D}"/>
    <cellStyle name="Note 2 2 2 3 3 7" xfId="6265" xr:uid="{7CF611BC-DF7C-4220-BB07-A5D41B76694B}"/>
    <cellStyle name="Note 2 2 2 3 3 7 2" xfId="15220" xr:uid="{09E0439B-6DE5-4E83-B05E-29BB784BC9A7}"/>
    <cellStyle name="Note 2 2 2 3 3 8" xfId="7466" xr:uid="{E75236CB-63E4-4991-9D36-AA152B414126}"/>
    <cellStyle name="Note 2 2 2 3 3 8 2" xfId="16346" xr:uid="{C434537F-4308-460C-A2C0-0DF5D0B122D4}"/>
    <cellStyle name="Note 2 2 2 3 3 9" xfId="8603" xr:uid="{0E72A44A-C803-4F58-9CF8-701131083309}"/>
    <cellStyle name="Note 2 2 2 3 3 9 2" xfId="17456" xr:uid="{29ED3A53-DC26-4347-A0F8-8B0AA3D4E8C4}"/>
    <cellStyle name="Note 2 2 2 3 4" xfId="841" xr:uid="{5322AD1A-450A-4704-83F8-666398C8EDEF}"/>
    <cellStyle name="Note 2 2 2 3 4 2" xfId="1995" xr:uid="{50A2613D-1BF8-4685-8328-D08B9A3AEA88}"/>
    <cellStyle name="Note 2 2 2 3 4 2 2" xfId="10950" xr:uid="{0C11B456-FB35-4E82-8964-D61A91113497}"/>
    <cellStyle name="Note 2 2 2 3 4 3" xfId="3123" xr:uid="{82FC51A2-D7C4-495C-AA86-D10068CD1889}"/>
    <cellStyle name="Note 2 2 2 3 4 3 2" xfId="12078" xr:uid="{6E09799B-CDAE-4518-8A3F-4D96F6398356}"/>
    <cellStyle name="Note 2 2 2 3 4 4" xfId="4240" xr:uid="{28CD6666-828A-48E3-A16A-2A08364C0112}"/>
    <cellStyle name="Note 2 2 2 3 4 4 2" xfId="13195" xr:uid="{EEBA622F-22A1-41EE-A8A9-51EAF0E37946}"/>
    <cellStyle name="Note 2 2 2 3 4 5" xfId="5340" xr:uid="{7613A9F1-7A78-4F55-A435-4F4341F971F1}"/>
    <cellStyle name="Note 2 2 2 3 4 5 2" xfId="14295" xr:uid="{8298971D-EDCC-407D-82E0-F4E7758E56F4}"/>
    <cellStyle name="Note 2 2 2 3 4 6" xfId="6457" xr:uid="{07A45ABA-A87C-42B0-9767-9051D5352786}"/>
    <cellStyle name="Note 2 2 2 3 4 6 2" xfId="15412" xr:uid="{38D8EAF2-EBE2-4669-A7B7-ADB80FC4CC44}"/>
    <cellStyle name="Note 2 2 2 3 4 7" xfId="7658" xr:uid="{82B342FE-54E5-407B-A1F7-E472E2211F4A}"/>
    <cellStyle name="Note 2 2 2 3 4 7 2" xfId="16538" xr:uid="{C923007C-96B2-4B2D-98C2-082ED6BE0CD8}"/>
    <cellStyle name="Note 2 2 2 3 4 8" xfId="8795" xr:uid="{F518B180-6F45-4424-85C3-DF2383BE422D}"/>
    <cellStyle name="Note 2 2 2 3 4 8 2" xfId="17648" xr:uid="{2076105B-7953-4C7F-88D0-75CD1A152342}"/>
    <cellStyle name="Note 2 2 2 3 4 9" xfId="9900" xr:uid="{62B04011-B8AF-4D3E-BCD3-701DB0C41432}"/>
    <cellStyle name="Note 2 2 2 3 5" xfId="1448" xr:uid="{DB6AE634-3F00-46FB-8160-6E03BE9A0BFD}"/>
    <cellStyle name="Note 2 2 2 3 5 2" xfId="10403" xr:uid="{637B09B8-2668-46E5-953C-60E1A57C4805}"/>
    <cellStyle name="Note 2 2 2 3 6" xfId="2568" xr:uid="{65EDB587-FD54-42AF-81D3-5F106F57B01D}"/>
    <cellStyle name="Note 2 2 2 3 6 2" xfId="11523" xr:uid="{BC17EAED-61A8-458A-BCAF-6E7B1873BC28}"/>
    <cellStyle name="Note 2 2 2 3 7" xfId="3685" xr:uid="{30D2A6F2-38B4-4EE8-92C2-F91A4BB3EA33}"/>
    <cellStyle name="Note 2 2 2 3 7 2" xfId="12640" xr:uid="{36BA9D3E-7CE1-4CEC-8A3D-0CA8ED1BB0EB}"/>
    <cellStyle name="Note 2 2 2 3 8" xfId="4785" xr:uid="{A623BF8E-958B-46CB-95FD-AE99D11624E6}"/>
    <cellStyle name="Note 2 2 2 3 8 2" xfId="13740" xr:uid="{874552A3-ECB7-49FF-B9E1-D59C066E7C16}"/>
    <cellStyle name="Note 2 2 2 3 9" xfId="5902" xr:uid="{21146A86-7773-406D-8AA5-87F80092B079}"/>
    <cellStyle name="Note 2 2 2 3 9 2" xfId="14857" xr:uid="{9277CE3B-3EE5-4A7F-AE37-6FC2DFBBE8A0}"/>
    <cellStyle name="Note 2 2 2 4" xfId="358" xr:uid="{C71BA2B6-00EF-4F3B-A843-26FDFFBC490E}"/>
    <cellStyle name="Note 2 2 2 4 10" xfId="9314" xr:uid="{C9BCAC37-DEF3-4977-A448-D82B392133D8}"/>
    <cellStyle name="Note 2 2 2 4 2" xfId="909" xr:uid="{75871963-02B0-45A3-902F-9DDE53DE68A5}"/>
    <cellStyle name="Note 2 2 2 4 2 2" xfId="2063" xr:uid="{40329952-46EC-495D-8678-FF36EFACCF08}"/>
    <cellStyle name="Note 2 2 2 4 2 2 2" xfId="11018" xr:uid="{7D9D6A57-87A1-48A1-B265-B5D43ADBDF58}"/>
    <cellStyle name="Note 2 2 2 4 2 3" xfId="3191" xr:uid="{F0B5C486-01D9-445E-BFB7-5DFF9823AF6B}"/>
    <cellStyle name="Note 2 2 2 4 2 3 2" xfId="12146" xr:uid="{EAAAE94A-E35D-49A7-B5D8-443A5BABFCAD}"/>
    <cellStyle name="Note 2 2 2 4 2 4" xfId="4308" xr:uid="{ED28E33F-CBF4-4E52-940F-6135FB4ECE60}"/>
    <cellStyle name="Note 2 2 2 4 2 4 2" xfId="13263" xr:uid="{C3DE48E6-41F2-45BB-BDD6-C14CFA91DC53}"/>
    <cellStyle name="Note 2 2 2 4 2 5" xfId="5408" xr:uid="{14C38277-0D0C-4BF2-BF95-7E51FE2294B1}"/>
    <cellStyle name="Note 2 2 2 4 2 5 2" xfId="14363" xr:uid="{B891D228-F12E-48FB-A91F-A60BE4C67B5C}"/>
    <cellStyle name="Note 2 2 2 4 2 6" xfId="6525" xr:uid="{A7890648-F51C-458A-88C2-A932B3F6ACB9}"/>
    <cellStyle name="Note 2 2 2 4 2 6 2" xfId="15480" xr:uid="{761F96D3-1BB8-40DF-99FD-4E2A5EDA32A7}"/>
    <cellStyle name="Note 2 2 2 4 2 7" xfId="7726" xr:uid="{2C3C039D-A792-478B-A3FF-CFE8CEF72234}"/>
    <cellStyle name="Note 2 2 2 4 2 7 2" xfId="16606" xr:uid="{86A7D5FA-6078-4ABC-AACE-AA238F98EFA4}"/>
    <cellStyle name="Note 2 2 2 4 2 8" xfId="8863" xr:uid="{D62D5D44-0560-4A2F-9A8B-50A15FED7563}"/>
    <cellStyle name="Note 2 2 2 4 2 8 2" xfId="17716" xr:uid="{DC4DBF7D-828E-42C1-9ED3-301E06FCBDC7}"/>
    <cellStyle name="Note 2 2 2 4 2 9" xfId="10106" xr:uid="{B40FD24B-A557-4DE9-8A4D-5D4325957024}"/>
    <cellStyle name="Note 2 2 2 4 3" xfId="1520" xr:uid="{A4027356-F83D-4463-BC47-70FD269E3FF4}"/>
    <cellStyle name="Note 2 2 2 4 3 2" xfId="10475" xr:uid="{A11BC804-2685-4968-ADBD-5559E8FBCF1E}"/>
    <cellStyle name="Note 2 2 2 4 4" xfId="2640" xr:uid="{2ED880BC-913D-4C38-9496-4643E752BFC8}"/>
    <cellStyle name="Note 2 2 2 4 4 2" xfId="11595" xr:uid="{E4437632-1056-4B31-8D12-C2B80204FC33}"/>
    <cellStyle name="Note 2 2 2 4 5" xfId="3757" xr:uid="{53DCFCC8-3831-4E64-B503-83EC62829FA5}"/>
    <cellStyle name="Note 2 2 2 4 5 2" xfId="12712" xr:uid="{A6FA30CD-84B6-4763-86C8-D352ECD62548}"/>
    <cellStyle name="Note 2 2 2 4 6" xfId="4857" xr:uid="{B8066946-A0FE-4943-BBBE-04D288D13338}"/>
    <cellStyle name="Note 2 2 2 4 6 2" xfId="13812" xr:uid="{67D98B28-6C6B-439D-8AD0-A200BA79424A}"/>
    <cellStyle name="Note 2 2 2 4 7" xfId="5974" xr:uid="{1F56B3D1-4B4F-4C3C-9252-DC2B2615E99D}"/>
    <cellStyle name="Note 2 2 2 4 7 2" xfId="14929" xr:uid="{B2C52466-0815-4E02-9F8C-7D2716DD9DED}"/>
    <cellStyle name="Note 2 2 2 4 8" xfId="7175" xr:uid="{121586EC-F396-4639-8FB3-17E22ADE5DF6}"/>
    <cellStyle name="Note 2 2 2 4 8 2" xfId="16055" xr:uid="{B9171132-EDB9-418D-BEBA-FF00B3B9245E}"/>
    <cellStyle name="Note 2 2 2 4 9" xfId="8312" xr:uid="{B3CCBF30-E5E1-4B94-9023-E117B7BA767B}"/>
    <cellStyle name="Note 2 2 2 4 9 2" xfId="17165" xr:uid="{6B24CF48-26FE-4735-8A37-D54F41D7B11C}"/>
    <cellStyle name="Note 2 2 2 5" xfId="527" xr:uid="{39CD4DF4-BEA3-4234-BDC4-03CEBB562583}"/>
    <cellStyle name="Note 2 2 2 5 10" xfId="9440" xr:uid="{0070F68D-4BD6-4EB1-8F15-B80AA55BF4F1}"/>
    <cellStyle name="Note 2 2 2 5 2" xfId="1078" xr:uid="{D02413E9-0E95-466C-9CBB-A652DEAAC580}"/>
    <cellStyle name="Note 2 2 2 5 2 2" xfId="2232" xr:uid="{817FBE72-3BE4-4209-AD78-C95FE54F8EBE}"/>
    <cellStyle name="Note 2 2 2 5 2 2 2" xfId="11187" xr:uid="{D075D73F-A547-4787-99A3-E8557FC4695E}"/>
    <cellStyle name="Note 2 2 2 5 2 3" xfId="3360" xr:uid="{702BD7CF-B1BF-4DBC-8EBE-193A122AAE65}"/>
    <cellStyle name="Note 2 2 2 5 2 3 2" xfId="12315" xr:uid="{673A5E3F-F96B-4986-8964-9D8521F81B7C}"/>
    <cellStyle name="Note 2 2 2 5 2 4" xfId="4477" xr:uid="{1D41FF45-07B3-4BCC-B572-0E5FA30F68AA}"/>
    <cellStyle name="Note 2 2 2 5 2 4 2" xfId="13432" xr:uid="{EABEE46D-EFD0-4A37-A464-77C521DC430B}"/>
    <cellStyle name="Note 2 2 2 5 2 5" xfId="5577" xr:uid="{330A9F5C-81A8-4D18-9129-5A474D2F509C}"/>
    <cellStyle name="Note 2 2 2 5 2 5 2" xfId="14532" xr:uid="{CA08B162-A3EE-4EF8-BCE0-235FC2F63A7F}"/>
    <cellStyle name="Note 2 2 2 5 2 6" xfId="6694" xr:uid="{33FCDFBE-D53E-4782-87A6-B69C3979FFFE}"/>
    <cellStyle name="Note 2 2 2 5 2 6 2" xfId="15649" xr:uid="{B5571EA8-BC8E-434A-8287-5AB085586E77}"/>
    <cellStyle name="Note 2 2 2 5 2 7" xfId="7895" xr:uid="{2B299674-D6EE-4179-B3D9-A60BF5084DD1}"/>
    <cellStyle name="Note 2 2 2 5 2 7 2" xfId="16775" xr:uid="{D00BE104-0485-4CBD-A86D-54D4D84906AD}"/>
    <cellStyle name="Note 2 2 2 5 2 8" xfId="9032" xr:uid="{5493FB76-87FA-42B4-8AFF-A3F512B9D053}"/>
    <cellStyle name="Note 2 2 2 5 2 8 2" xfId="17885" xr:uid="{31883701-9ECE-443F-8436-F66E8BE02E8E}"/>
    <cellStyle name="Note 2 2 2 5 2 9" xfId="9597" xr:uid="{49EEFF04-DBE1-4506-8C13-B729FE896344}"/>
    <cellStyle name="Note 2 2 2 5 3" xfId="1685" xr:uid="{27A8BD79-A87E-4A7D-A5A0-D0BCE7804277}"/>
    <cellStyle name="Note 2 2 2 5 3 2" xfId="10640" xr:uid="{EE291696-152D-41E6-B97C-0F4647EF00F6}"/>
    <cellStyle name="Note 2 2 2 5 4" xfId="2809" xr:uid="{6B0DBFE7-DE71-409F-A325-37CE9A5311CD}"/>
    <cellStyle name="Note 2 2 2 5 4 2" xfId="11764" xr:uid="{F39DF332-80E0-4B87-856A-3ECAECEFDA2E}"/>
    <cellStyle name="Note 2 2 2 5 5" xfId="3926" xr:uid="{EDDFF796-024C-4F89-8119-11C5212B284A}"/>
    <cellStyle name="Note 2 2 2 5 5 2" xfId="12881" xr:uid="{89F6CD1B-59FB-4336-AC2D-04E6B25AF37D}"/>
    <cellStyle name="Note 2 2 2 5 6" xfId="5026" xr:uid="{4FB86A1D-77FE-4A8A-BFCB-22EBB60E70AF}"/>
    <cellStyle name="Note 2 2 2 5 6 2" xfId="13981" xr:uid="{6E1F7935-1131-484A-9882-DA72646278EA}"/>
    <cellStyle name="Note 2 2 2 5 7" xfId="6143" xr:uid="{128ADEAE-F566-41FA-BFBC-883EC8FA95DA}"/>
    <cellStyle name="Note 2 2 2 5 7 2" xfId="15098" xr:uid="{0E659454-DB5A-42AE-9D71-5005FDA8309B}"/>
    <cellStyle name="Note 2 2 2 5 8" xfId="7344" xr:uid="{EB81B4CC-02FE-4B90-ABD4-ADDFFFCAC5D4}"/>
    <cellStyle name="Note 2 2 2 5 8 2" xfId="16224" xr:uid="{F8D8AD60-CA59-4312-BD82-C2A9614579BA}"/>
    <cellStyle name="Note 2 2 2 5 9" xfId="8481" xr:uid="{10FD4D60-874C-47E8-9911-B8E7990A4053}"/>
    <cellStyle name="Note 2 2 2 5 9 2" xfId="17334" xr:uid="{A37F762A-3CBD-45BB-86B9-5875BAC04763}"/>
    <cellStyle name="Note 2 2 2 6" xfId="702" xr:uid="{6F551F08-159E-4393-B454-8E6FC7EC2CF8}"/>
    <cellStyle name="Note 2 2 2 6 2" xfId="1856" xr:uid="{D5B4EA98-5185-4DC2-8965-20D3AE498414}"/>
    <cellStyle name="Note 2 2 2 6 2 2" xfId="10811" xr:uid="{6F7A1BB2-495F-45EA-B050-9BC4F1275525}"/>
    <cellStyle name="Note 2 2 2 6 3" xfId="2984" xr:uid="{E1B1DEAE-B820-4E8D-8990-334FCDBFFBDC}"/>
    <cellStyle name="Note 2 2 2 6 3 2" xfId="11939" xr:uid="{F5C852A4-82FE-4202-8A6F-A899FC735194}"/>
    <cellStyle name="Note 2 2 2 6 4" xfId="4101" xr:uid="{994182A2-4180-431A-8DD3-E44186614895}"/>
    <cellStyle name="Note 2 2 2 6 4 2" xfId="13056" xr:uid="{2BBB6571-7A75-4278-BE97-B22E31F3F3CE}"/>
    <cellStyle name="Note 2 2 2 6 5" xfId="5201" xr:uid="{85017E8C-63B7-403A-B1DD-C5F187505921}"/>
    <cellStyle name="Note 2 2 2 6 5 2" xfId="14156" xr:uid="{B88C1174-A9E5-4C6C-9F9D-14D52584DE24}"/>
    <cellStyle name="Note 2 2 2 6 6" xfId="6318" xr:uid="{C9E9C8C3-5095-4283-83FD-5CE316D0C01F}"/>
    <cellStyle name="Note 2 2 2 6 6 2" xfId="15273" xr:uid="{D3636C87-62D5-4F33-940A-1EDE575FC376}"/>
    <cellStyle name="Note 2 2 2 6 7" xfId="7519" xr:uid="{3066A6F7-CA8A-4602-82AE-630531788AC9}"/>
    <cellStyle name="Note 2 2 2 6 7 2" xfId="16399" xr:uid="{ECE58140-DAF8-44C9-804C-5E739198B8B5}"/>
    <cellStyle name="Note 2 2 2 6 8" xfId="8656" xr:uid="{66173B11-A21F-4B3A-9C96-F34BDA3995C1}"/>
    <cellStyle name="Note 2 2 2 6 8 2" xfId="17509" xr:uid="{D237577C-95CD-4D7B-864D-965EC922E534}"/>
    <cellStyle name="Note 2 2 2 6 9" xfId="9291" xr:uid="{C8E81639-E1DA-46F1-ACFB-E310569109B4}"/>
    <cellStyle name="Note 2 2 2 7" xfId="1302" xr:uid="{C6864878-C0E7-4D14-93F8-6302A2110CD2}"/>
    <cellStyle name="Note 2 2 2 7 2" xfId="10257" xr:uid="{5047450B-4A2D-481B-87AA-997023FDDCF9}"/>
    <cellStyle name="Note 2 2 2 8" xfId="2418" xr:uid="{13810DA7-5A63-46E1-85AE-065E4AA08F0E}"/>
    <cellStyle name="Note 2 2 2 8 2" xfId="11373" xr:uid="{9ACC71A3-486F-42B0-B041-CA231B93805D}"/>
    <cellStyle name="Note 2 2 2 9" xfId="3536" xr:uid="{6798CC24-B9ED-4017-9F5F-FD0EACC6BE55}"/>
    <cellStyle name="Note 2 2 2 9 2" xfId="12491" xr:uid="{79048F72-57E8-4C21-B40F-C4292E5B8D01}"/>
    <cellStyle name="Note 2 2 3" xfId="132" xr:uid="{256B4434-CC01-46B6-8EE8-50658A030474}"/>
    <cellStyle name="Note 2 2 3 10" xfId="4650" xr:uid="{5424B9BF-F640-43A6-A10D-49412E88FEC6}"/>
    <cellStyle name="Note 2 2 3 10 2" xfId="13605" xr:uid="{7340375A-B721-47BC-8DC7-1390B9D7ABA1}"/>
    <cellStyle name="Note 2 2 3 11" xfId="5767" xr:uid="{E3C61977-ECE3-4678-8D1B-E9D076DF627F}"/>
    <cellStyle name="Note 2 2 3 11 2" xfId="14722" xr:uid="{9E4E7C2E-56B8-4C69-B931-A208F13CF869}"/>
    <cellStyle name="Note 2 2 3 12" xfId="6956" xr:uid="{82F5E930-1F3E-4C3A-83FB-B73AB02B0113}"/>
    <cellStyle name="Note 2 2 3 12 2" xfId="15845" xr:uid="{7B1ECA3C-FC9F-4DAF-9FE7-B7374C17B702}"/>
    <cellStyle name="Note 2 2 3 13" xfId="8089" xr:uid="{B58754CD-DFA6-481E-A670-355A9B23C656}"/>
    <cellStyle name="Note 2 2 3 13 2" xfId="16958" xr:uid="{AACAC0A6-51BA-48D0-92BF-2D5BB18363DE}"/>
    <cellStyle name="Note 2 2 3 14" xfId="9222" xr:uid="{D5B50D6D-EB72-4C23-B322-752003219155}"/>
    <cellStyle name="Note 2 2 3 2" xfId="239" xr:uid="{F55EF8A0-5850-4C26-9203-10C5FB542ED0}"/>
    <cellStyle name="Note 2 2 3 2 10" xfId="7056" xr:uid="{12684128-D741-4C7E-AD57-1EF3B9E07A1F}"/>
    <cellStyle name="Note 2 2 3 2 10 2" xfId="15936" xr:uid="{AA92D5A4-271A-4525-A28B-93503CE0E0D5}"/>
    <cellStyle name="Note 2 2 3 2 11" xfId="8193" xr:uid="{D20310B4-6E2C-46EC-B705-FC07B2012432}"/>
    <cellStyle name="Note 2 2 3 2 11 2" xfId="17046" xr:uid="{8F52F865-87A9-4B3E-98B6-73DD6236BC03}"/>
    <cellStyle name="Note 2 2 3 2 12" xfId="9989" xr:uid="{08AA735D-A9B3-4407-8947-A6ACEC191FB7}"/>
    <cellStyle name="Note 2 2 3 2 2" xfId="444" xr:uid="{70AE1B46-CE95-4C7A-90FA-88EE7E78B228}"/>
    <cellStyle name="Note 2 2 3 2 2 10" xfId="9982" xr:uid="{6FDB4728-8373-467A-AE87-D5B62BAB08ED}"/>
    <cellStyle name="Note 2 2 3 2 2 2" xfId="995" xr:uid="{C1563E52-BBEE-45C2-BF4E-C001920037A6}"/>
    <cellStyle name="Note 2 2 3 2 2 2 2" xfId="2149" xr:uid="{E62326EF-5F00-4846-A848-769257722C2B}"/>
    <cellStyle name="Note 2 2 3 2 2 2 2 2" xfId="11104" xr:uid="{FB825027-566E-4D77-AE04-D30083A3616F}"/>
    <cellStyle name="Note 2 2 3 2 2 2 3" xfId="3277" xr:uid="{46763B5B-0EC5-4311-A8BA-8589AC9807FC}"/>
    <cellStyle name="Note 2 2 3 2 2 2 3 2" xfId="12232" xr:uid="{67D633A1-9F42-4DE5-BF26-615C81CB6422}"/>
    <cellStyle name="Note 2 2 3 2 2 2 4" xfId="4394" xr:uid="{BFD3CE66-D6D0-4073-A930-9919551AB045}"/>
    <cellStyle name="Note 2 2 3 2 2 2 4 2" xfId="13349" xr:uid="{E9A02D8B-8705-493E-BAE6-5A51DD2A3D2D}"/>
    <cellStyle name="Note 2 2 3 2 2 2 5" xfId="5494" xr:uid="{C704B2CD-A870-4083-BDFB-60B214004DB3}"/>
    <cellStyle name="Note 2 2 3 2 2 2 5 2" xfId="14449" xr:uid="{A77C06D4-CCF4-498D-8053-DB01227496B7}"/>
    <cellStyle name="Note 2 2 3 2 2 2 6" xfId="6611" xr:uid="{7DF206D2-D3A0-4E4A-B42E-72C13062E9EC}"/>
    <cellStyle name="Note 2 2 3 2 2 2 6 2" xfId="15566" xr:uid="{412ED9C9-316A-4578-A721-9C301E4814DF}"/>
    <cellStyle name="Note 2 2 3 2 2 2 7" xfId="7812" xr:uid="{F2853EE2-FA2B-4C08-926F-75F5D109DDBC}"/>
    <cellStyle name="Note 2 2 3 2 2 2 7 2" xfId="16692" xr:uid="{B672F5E3-3C53-4B0D-BADA-D0DAD74A9770}"/>
    <cellStyle name="Note 2 2 3 2 2 2 8" xfId="8949" xr:uid="{2DC33975-1090-49A7-9EB2-DC004F289B17}"/>
    <cellStyle name="Note 2 2 3 2 2 2 8 2" xfId="17802" xr:uid="{935EE3A0-BE0B-4E10-A378-3798A7F2EAF9}"/>
    <cellStyle name="Note 2 2 3 2 2 2 9" xfId="9734" xr:uid="{C6D6B692-69A5-4E1B-9A54-0164BA1B9562}"/>
    <cellStyle name="Note 2 2 3 2 2 3" xfId="1602" xr:uid="{5438A2CD-21BD-4C8F-B646-D26FB3E8D687}"/>
    <cellStyle name="Note 2 2 3 2 2 3 2" xfId="10557" xr:uid="{ACD9BF56-4F8D-4A39-8CD0-4942FB3AD8B4}"/>
    <cellStyle name="Note 2 2 3 2 2 4" xfId="2726" xr:uid="{8D73B587-1E50-4BD2-98C8-3DCACC6DC79D}"/>
    <cellStyle name="Note 2 2 3 2 2 4 2" xfId="11681" xr:uid="{C5CA562E-62A7-4325-89C8-2ED4C272301F}"/>
    <cellStyle name="Note 2 2 3 2 2 5" xfId="3843" xr:uid="{AC9CAD97-1CC4-4275-8E9B-E8D0A8798B7E}"/>
    <cellStyle name="Note 2 2 3 2 2 5 2" xfId="12798" xr:uid="{2580A7D0-FC5E-430C-A81F-655F3A64C774}"/>
    <cellStyle name="Note 2 2 3 2 2 6" xfId="4943" xr:uid="{006573CE-42D3-471A-81E8-1B3BFC58CB40}"/>
    <cellStyle name="Note 2 2 3 2 2 6 2" xfId="13898" xr:uid="{61291873-7C0C-4504-AE48-F81345CA458F}"/>
    <cellStyle name="Note 2 2 3 2 2 7" xfId="6060" xr:uid="{3C3B4895-3CDF-4375-92B5-04090B41B7C5}"/>
    <cellStyle name="Note 2 2 3 2 2 7 2" xfId="15015" xr:uid="{D2FC2A91-65ED-4D6D-B840-31EAE827BF0B}"/>
    <cellStyle name="Note 2 2 3 2 2 8" xfId="7261" xr:uid="{5AD27E10-7AC6-4D83-8287-ACFC60A255A2}"/>
    <cellStyle name="Note 2 2 3 2 2 8 2" xfId="16141" xr:uid="{23442ABD-B2CA-4651-A6E0-941AF6F1ABA2}"/>
    <cellStyle name="Note 2 2 3 2 2 9" xfId="8398" xr:uid="{BFB48E78-904D-4D05-B3BD-FA276310382A}"/>
    <cellStyle name="Note 2 2 3 2 2 9 2" xfId="17251" xr:uid="{42E92D51-BAFB-49A6-BB4A-AEC252D39E81}"/>
    <cellStyle name="Note 2 2 3 2 3" xfId="607" xr:uid="{50E3532C-A807-4A28-9754-A6ECC635F378}"/>
    <cellStyle name="Note 2 2 3 2 3 10" xfId="9449" xr:uid="{A3B0AE87-ED6B-4C22-832F-4B7A38BBC11B}"/>
    <cellStyle name="Note 2 2 3 2 3 2" xfId="1158" xr:uid="{988F4B05-031B-473E-A65B-094ADBC3C0F8}"/>
    <cellStyle name="Note 2 2 3 2 3 2 2" xfId="2317" xr:uid="{33E9381E-6573-45B9-B7D3-506E8BD0A3D6}"/>
    <cellStyle name="Note 2 2 3 2 3 2 2 2" xfId="11272" xr:uid="{22E6434B-35B6-479B-91E1-50B963711A89}"/>
    <cellStyle name="Note 2 2 3 2 3 2 3" xfId="3440" xr:uid="{D16E202A-4A6A-48D5-B6B7-8B6F233B0978}"/>
    <cellStyle name="Note 2 2 3 2 3 2 3 2" xfId="12395" xr:uid="{EFA0B21C-9D12-4739-B7A6-44A8F823B082}"/>
    <cellStyle name="Note 2 2 3 2 3 2 4" xfId="4557" xr:uid="{DA09FBE3-B06D-4C2A-9FBC-00AA667C1DCA}"/>
    <cellStyle name="Note 2 2 3 2 3 2 4 2" xfId="13512" xr:uid="{10BBE51A-A652-4753-B57F-E574AFCBC0D6}"/>
    <cellStyle name="Note 2 2 3 2 3 2 5" xfId="5657" xr:uid="{70BCD035-F1A7-4815-80F6-9AA2B77D1F8C}"/>
    <cellStyle name="Note 2 2 3 2 3 2 5 2" xfId="14612" xr:uid="{658435E5-8354-4425-8B57-9344CD6538A0}"/>
    <cellStyle name="Note 2 2 3 2 3 2 6" xfId="6774" xr:uid="{FF71B8FF-BC0F-4875-87EE-8D4BCE49CCB1}"/>
    <cellStyle name="Note 2 2 3 2 3 2 6 2" xfId="15729" xr:uid="{9F48E85B-5206-4F10-B03A-A073E69E2E5B}"/>
    <cellStyle name="Note 2 2 3 2 3 2 7" xfId="7975" xr:uid="{DAD13693-6FA2-4A2A-A4E2-483540D4A9C1}"/>
    <cellStyle name="Note 2 2 3 2 3 2 7 2" xfId="16855" xr:uid="{AC43B0AC-CE55-4E11-B391-41E800799EA2}"/>
    <cellStyle name="Note 2 2 3 2 3 2 8" xfId="9112" xr:uid="{9F6E5710-CC71-4006-BF42-5E549D522A8F}"/>
    <cellStyle name="Note 2 2 3 2 3 2 8 2" xfId="17965" xr:uid="{FA77ADBB-5C20-42C4-9BFF-50961773652E}"/>
    <cellStyle name="Note 2 2 3 2 3 2 9" xfId="9344" xr:uid="{FE8A77B0-B248-420F-9A0B-F77A4B578BFB}"/>
    <cellStyle name="Note 2 2 3 2 3 3" xfId="1765" xr:uid="{2E449CC6-7651-4E3B-BFA3-2B7D76BB1971}"/>
    <cellStyle name="Note 2 2 3 2 3 3 2" xfId="10720" xr:uid="{A635020A-F503-45C8-B9B1-4C27185A94B2}"/>
    <cellStyle name="Note 2 2 3 2 3 4" xfId="2889" xr:uid="{80F8160C-2026-4802-817F-B41E10E5EEBA}"/>
    <cellStyle name="Note 2 2 3 2 3 4 2" xfId="11844" xr:uid="{BF6610EB-89E3-48FA-BE87-33F853CDD0A3}"/>
    <cellStyle name="Note 2 2 3 2 3 5" xfId="4006" xr:uid="{E60B9A6A-F301-4047-90C5-A9E41B940C36}"/>
    <cellStyle name="Note 2 2 3 2 3 5 2" xfId="12961" xr:uid="{76375DBB-4C82-468D-9C7C-BE11FB8F5D1C}"/>
    <cellStyle name="Note 2 2 3 2 3 6" xfId="5106" xr:uid="{DA38A25B-3FDC-402D-B8E4-065D6DDDA770}"/>
    <cellStyle name="Note 2 2 3 2 3 6 2" xfId="14061" xr:uid="{6F4B65CB-5FC2-4F9E-818B-584398CB1084}"/>
    <cellStyle name="Note 2 2 3 2 3 7" xfId="6223" xr:uid="{ADF33CD1-7490-44E2-8E50-E5B40B029DCE}"/>
    <cellStyle name="Note 2 2 3 2 3 7 2" xfId="15178" xr:uid="{DE6C64B3-18AD-406C-9F1E-6CDCE2A6D887}"/>
    <cellStyle name="Note 2 2 3 2 3 8" xfId="7424" xr:uid="{47225856-1123-4FC6-890E-E531B215858B}"/>
    <cellStyle name="Note 2 2 3 2 3 8 2" xfId="16304" xr:uid="{B8EE43B5-A787-405F-B6B2-B2A8D3AE63AF}"/>
    <cellStyle name="Note 2 2 3 2 3 9" xfId="8561" xr:uid="{E2B3DDF6-F4B4-492B-AB0E-B0F27B717BFA}"/>
    <cellStyle name="Note 2 2 3 2 3 9 2" xfId="17414" xr:uid="{AF9C4F98-E351-430E-ADBD-619A722F83E9}"/>
    <cellStyle name="Note 2 2 3 2 4" xfId="796" xr:uid="{1C043A60-E8FB-496A-BE18-949A32D4D823}"/>
    <cellStyle name="Note 2 2 3 2 4 2" xfId="1950" xr:uid="{FC26434F-3D5B-4C3D-BA33-AFA1A51AFCCC}"/>
    <cellStyle name="Note 2 2 3 2 4 2 2" xfId="10905" xr:uid="{388877CF-C9BA-4FE2-93EE-140D9E63415B}"/>
    <cellStyle name="Note 2 2 3 2 4 3" xfId="3078" xr:uid="{290C9DC2-0EC6-4EB1-AA97-235A8425F920}"/>
    <cellStyle name="Note 2 2 3 2 4 3 2" xfId="12033" xr:uid="{AB923ADB-AF66-4DF6-8B2F-2600E92C72F9}"/>
    <cellStyle name="Note 2 2 3 2 4 4" xfId="4195" xr:uid="{FF3918C7-AE7D-4BC6-9078-C165877DFAF9}"/>
    <cellStyle name="Note 2 2 3 2 4 4 2" xfId="13150" xr:uid="{4C0C0B82-45D3-4B18-8C2F-1526A68E7391}"/>
    <cellStyle name="Note 2 2 3 2 4 5" xfId="5295" xr:uid="{E4BEBE95-F6DC-4A46-92FA-541BEC40A2DB}"/>
    <cellStyle name="Note 2 2 3 2 4 5 2" xfId="14250" xr:uid="{8AA6FB0D-E071-46EF-9C5C-D455843A9083}"/>
    <cellStyle name="Note 2 2 3 2 4 6" xfId="6412" xr:uid="{B8EF3B6A-9A17-48DD-8F71-01E1418714F1}"/>
    <cellStyle name="Note 2 2 3 2 4 6 2" xfId="15367" xr:uid="{48C3B232-6C60-42BE-888C-91A8B9CBFA11}"/>
    <cellStyle name="Note 2 2 3 2 4 7" xfId="7613" xr:uid="{102B4538-B542-4108-8BE3-65DFBD2A0E83}"/>
    <cellStyle name="Note 2 2 3 2 4 7 2" xfId="16493" xr:uid="{19884E74-B561-4EE4-8F3E-5A7E9DB61F1D}"/>
    <cellStyle name="Note 2 2 3 2 4 8" xfId="8750" xr:uid="{FF9C2ACC-04F7-41F8-A0A8-C3986785381A}"/>
    <cellStyle name="Note 2 2 3 2 4 8 2" xfId="17603" xr:uid="{564513AF-D6DD-41F5-A56A-064837A64EB2}"/>
    <cellStyle name="Note 2 2 3 2 4 9" xfId="9547" xr:uid="{02C70F58-A5C1-4FF7-86B8-403DED9024AD}"/>
    <cellStyle name="Note 2 2 3 2 5" xfId="1401" xr:uid="{5ACE86EF-288E-4289-AC78-2803D28482C0}"/>
    <cellStyle name="Note 2 2 3 2 5 2" xfId="10356" xr:uid="{2D6A7C2C-E22E-4F90-8E1E-EB0E5DBB66C7}"/>
    <cellStyle name="Note 2 2 3 2 6" xfId="2521" xr:uid="{2E0E3064-009B-471A-8E18-F5A7E2486548}"/>
    <cellStyle name="Note 2 2 3 2 6 2" xfId="11476" xr:uid="{F24D47B6-309D-4581-B39B-D59BA46A5AED}"/>
    <cellStyle name="Note 2 2 3 2 7" xfId="3638" xr:uid="{84A10DDD-B4C0-4A09-B4FE-AB2BCF78359B}"/>
    <cellStyle name="Note 2 2 3 2 7 2" xfId="12593" xr:uid="{DA6F25BF-7CA6-49DA-AB9E-456B6587EA81}"/>
    <cellStyle name="Note 2 2 3 2 8" xfId="4738" xr:uid="{A03BD8D9-B5E0-4D3B-863F-690495995C99}"/>
    <cellStyle name="Note 2 2 3 2 8 2" xfId="13693" xr:uid="{58ED483E-E674-4742-BA78-F91ABE6E1092}"/>
    <cellStyle name="Note 2 2 3 2 9" xfId="5855" xr:uid="{78EFBA5C-BD47-43DC-BA4B-DDC320813B43}"/>
    <cellStyle name="Note 2 2 3 2 9 2" xfId="14810" xr:uid="{6CA26365-9079-4D8E-AA04-177292A2EAEE}"/>
    <cellStyle name="Note 2 2 3 3" xfId="294" xr:uid="{90A10182-ADAA-4750-8D62-AA038FEB2692}"/>
    <cellStyle name="Note 2 2 3 3 10" xfId="7111" xr:uid="{E96A4B85-97FF-49E0-8B93-A2459C14965E}"/>
    <cellStyle name="Note 2 2 3 3 10 2" xfId="15991" xr:uid="{EACF17FE-7471-4512-9510-9F9D58A9BA14}"/>
    <cellStyle name="Note 2 2 3 3 11" xfId="8248" xr:uid="{AFC72D23-CCCD-4B90-A644-92CF7597D7E7}"/>
    <cellStyle name="Note 2 2 3 3 11 2" xfId="17101" xr:uid="{FE951700-581F-4ACE-8654-3ED59CD3CFC5}"/>
    <cellStyle name="Note 2 2 3 3 12" xfId="9629" xr:uid="{E230CE25-7002-424F-9A92-6E706DBD6FD9}"/>
    <cellStyle name="Note 2 2 3 3 2" xfId="494" xr:uid="{EABC00AB-6EF7-41B4-B408-495D50568C11}"/>
    <cellStyle name="Note 2 2 3 3 2 10" xfId="9959" xr:uid="{A9F73628-74BB-4FDE-BAE5-9A698D318F75}"/>
    <cellStyle name="Note 2 2 3 3 2 2" xfId="1045" xr:uid="{9A949F11-C465-435C-B7F3-282F07884FB4}"/>
    <cellStyle name="Note 2 2 3 3 2 2 2" xfId="2199" xr:uid="{3AD42CD8-FFC0-4129-9436-D3BD64C8D952}"/>
    <cellStyle name="Note 2 2 3 3 2 2 2 2" xfId="11154" xr:uid="{CDD4BF78-FD33-4FE1-962D-E1F60117886A}"/>
    <cellStyle name="Note 2 2 3 3 2 2 3" xfId="3327" xr:uid="{32D00B8B-2C24-437D-B984-AF4F6205D82F}"/>
    <cellStyle name="Note 2 2 3 3 2 2 3 2" xfId="12282" xr:uid="{A09EEBD0-6343-4927-8F0B-88A5EF686D0C}"/>
    <cellStyle name="Note 2 2 3 3 2 2 4" xfId="4444" xr:uid="{B23193EF-117B-49A1-A033-122F87368629}"/>
    <cellStyle name="Note 2 2 3 3 2 2 4 2" xfId="13399" xr:uid="{8D0E2D0F-E538-4D51-8E68-1C287100F933}"/>
    <cellStyle name="Note 2 2 3 3 2 2 5" xfId="5544" xr:uid="{F4A79173-1DE2-4339-8350-A835BC59F56B}"/>
    <cellStyle name="Note 2 2 3 3 2 2 5 2" xfId="14499" xr:uid="{169D74ED-0D46-4BC3-AFAB-D2D74DEB7705}"/>
    <cellStyle name="Note 2 2 3 3 2 2 6" xfId="6661" xr:uid="{8D86CFDB-977B-4A80-B60C-617A7683B4F9}"/>
    <cellStyle name="Note 2 2 3 3 2 2 6 2" xfId="15616" xr:uid="{94DD1FD8-B226-4454-B72F-792C3AF780B6}"/>
    <cellStyle name="Note 2 2 3 3 2 2 7" xfId="7862" xr:uid="{A904AF82-851A-40A7-8EB6-73589DA771E8}"/>
    <cellStyle name="Note 2 2 3 3 2 2 7 2" xfId="16742" xr:uid="{425FB557-E97A-4C6D-8862-D3609A251688}"/>
    <cellStyle name="Note 2 2 3 3 2 2 8" xfId="8999" xr:uid="{74A3E42A-788F-458D-B868-2DAF745ACDD1}"/>
    <cellStyle name="Note 2 2 3 3 2 2 8 2" xfId="17852" xr:uid="{FBAEF3AE-DD49-41AE-9797-242BB55A8E9C}"/>
    <cellStyle name="Note 2 2 3 3 2 2 9" xfId="6864" xr:uid="{4F867B94-BFAE-4C0E-93F5-C07EE7F70DBB}"/>
    <cellStyle name="Note 2 2 3 3 2 3" xfId="1652" xr:uid="{DB0B634B-D980-45AA-A13C-2C7812B31569}"/>
    <cellStyle name="Note 2 2 3 3 2 3 2" xfId="10607" xr:uid="{A542F9FB-583D-421F-8DEC-5B3A0196D08B}"/>
    <cellStyle name="Note 2 2 3 3 2 4" xfId="2776" xr:uid="{8092BBE1-F525-4BA8-ADD9-1400457E4B83}"/>
    <cellStyle name="Note 2 2 3 3 2 4 2" xfId="11731" xr:uid="{8977BE61-8892-49FE-8CB6-AAD2F376FE3C}"/>
    <cellStyle name="Note 2 2 3 3 2 5" xfId="3893" xr:uid="{0B3DA86C-C9F3-496C-897D-19D442E4791C}"/>
    <cellStyle name="Note 2 2 3 3 2 5 2" xfId="12848" xr:uid="{7C143BA6-6640-45B6-A814-CAE8CF12B2FF}"/>
    <cellStyle name="Note 2 2 3 3 2 6" xfId="4993" xr:uid="{01F46FDE-C8F3-41EC-8B05-FE9C4C42AECA}"/>
    <cellStyle name="Note 2 2 3 3 2 6 2" xfId="13948" xr:uid="{64CBFF2A-9991-45BF-AC53-027E2EF33DB5}"/>
    <cellStyle name="Note 2 2 3 3 2 7" xfId="6110" xr:uid="{9DC57438-217A-4796-AF4A-71409BCA33E8}"/>
    <cellStyle name="Note 2 2 3 3 2 7 2" xfId="15065" xr:uid="{C6A0A144-11C0-4976-8556-B8BED675B393}"/>
    <cellStyle name="Note 2 2 3 3 2 8" xfId="7311" xr:uid="{9FA010A4-60D6-4D8E-AA0A-DE5A7B85E199}"/>
    <cellStyle name="Note 2 2 3 3 2 8 2" xfId="16191" xr:uid="{6F6DD0C4-78CD-4DA0-9A10-9EFBF129A6DD}"/>
    <cellStyle name="Note 2 2 3 3 2 9" xfId="8448" xr:uid="{F2557FEC-7A5F-45F5-B354-74DE4F39FEC1}"/>
    <cellStyle name="Note 2 2 3 3 2 9 2" xfId="17301" xr:uid="{282924C3-5FB4-45B0-9E8C-945EC3C5AC55}"/>
    <cellStyle name="Note 2 2 3 3 3" xfId="657" xr:uid="{38DBF51B-7434-4B5B-AE84-A17D1C24F0CA}"/>
    <cellStyle name="Note 2 2 3 3 3 10" xfId="9879" xr:uid="{E93F7334-1FD5-4A15-850D-9CD5B3490351}"/>
    <cellStyle name="Note 2 2 3 3 3 2" xfId="1208" xr:uid="{0F141E52-6C66-4DA8-B2CC-4186DF955177}"/>
    <cellStyle name="Note 2 2 3 3 3 2 2" xfId="2367" xr:uid="{169EF415-D117-4450-9B98-45E05FAEC587}"/>
    <cellStyle name="Note 2 2 3 3 3 2 2 2" xfId="11322" xr:uid="{889C37A6-4620-4192-9DDB-6FA312D84F4B}"/>
    <cellStyle name="Note 2 2 3 3 3 2 3" xfId="3490" xr:uid="{1EA1503F-7AE5-45CD-8EAB-BBF5236A50F4}"/>
    <cellStyle name="Note 2 2 3 3 3 2 3 2" xfId="12445" xr:uid="{E09A54ED-B066-4E95-ACE3-15FCDA287CAA}"/>
    <cellStyle name="Note 2 2 3 3 3 2 4" xfId="4607" xr:uid="{8E3BD3B9-6C54-44DE-8B82-25BA39C63337}"/>
    <cellStyle name="Note 2 2 3 3 3 2 4 2" xfId="13562" xr:uid="{F342D4D4-B31C-4D2F-9522-441CB45F0D03}"/>
    <cellStyle name="Note 2 2 3 3 3 2 5" xfId="5707" xr:uid="{A7131456-DA15-4C91-B77C-F484C06AE7AD}"/>
    <cellStyle name="Note 2 2 3 3 3 2 5 2" xfId="14662" xr:uid="{0E3C78DA-9050-433D-817D-D29098D9BB4F}"/>
    <cellStyle name="Note 2 2 3 3 3 2 6" xfId="6824" xr:uid="{577B94A5-1D44-4406-9671-4ED8436B6648}"/>
    <cellStyle name="Note 2 2 3 3 3 2 6 2" xfId="15779" xr:uid="{3BF379AF-CC99-4E95-94FC-698D4B0E2C86}"/>
    <cellStyle name="Note 2 2 3 3 3 2 7" xfId="8025" xr:uid="{A59BF883-3253-4190-AC07-159EE98EDEA5}"/>
    <cellStyle name="Note 2 2 3 3 3 2 7 2" xfId="16905" xr:uid="{5F3EEC47-7AD2-481B-8FD8-6E47D4F272BB}"/>
    <cellStyle name="Note 2 2 3 3 3 2 8" xfId="9162" xr:uid="{405F2C9F-02E6-4B9D-B048-542921146B6E}"/>
    <cellStyle name="Note 2 2 3 3 3 2 8 2" xfId="18015" xr:uid="{CDAC8E72-52D1-4548-B664-E83A9F1D47BC}"/>
    <cellStyle name="Note 2 2 3 3 3 2 9" xfId="9470" xr:uid="{1CDB4544-50D9-4B8D-B172-3B764BBD3009}"/>
    <cellStyle name="Note 2 2 3 3 3 3" xfId="1815" xr:uid="{42C45E56-DF9F-4B55-8790-B622B430F03A}"/>
    <cellStyle name="Note 2 2 3 3 3 3 2" xfId="10770" xr:uid="{56E59E6A-D308-4B4C-9351-2E13AB8D7CDD}"/>
    <cellStyle name="Note 2 2 3 3 3 4" xfId="2939" xr:uid="{E201C4E7-B18A-4839-A1A3-79FEE2C86A00}"/>
    <cellStyle name="Note 2 2 3 3 3 4 2" xfId="11894" xr:uid="{7186E7BC-F169-4367-9548-CACAD3DC2768}"/>
    <cellStyle name="Note 2 2 3 3 3 5" xfId="4056" xr:uid="{38B600FA-83C5-49BB-B59A-8501089E9A76}"/>
    <cellStyle name="Note 2 2 3 3 3 5 2" xfId="13011" xr:uid="{BEA8B33F-6DE3-4E55-8CFD-9D0CF1DB3EC2}"/>
    <cellStyle name="Note 2 2 3 3 3 6" xfId="5156" xr:uid="{DDF490E0-EA33-4CC0-AB21-AE1A396C8A16}"/>
    <cellStyle name="Note 2 2 3 3 3 6 2" xfId="14111" xr:uid="{A3366A44-DE6F-4F54-8BD2-C64036A9A696}"/>
    <cellStyle name="Note 2 2 3 3 3 7" xfId="6273" xr:uid="{28227891-02AD-4A5E-A0D5-C23CEB4BA74C}"/>
    <cellStyle name="Note 2 2 3 3 3 7 2" xfId="15228" xr:uid="{4885ADFC-AF33-406F-BFED-3E636C61661F}"/>
    <cellStyle name="Note 2 2 3 3 3 8" xfId="7474" xr:uid="{1518F069-6099-492B-A67B-89A37A34010D}"/>
    <cellStyle name="Note 2 2 3 3 3 8 2" xfId="16354" xr:uid="{8BED845B-C2BF-43C4-8508-C50E27BFF6AC}"/>
    <cellStyle name="Note 2 2 3 3 3 9" xfId="8611" xr:uid="{D2C5AE46-1CF1-45C4-BE74-56301A5224F1}"/>
    <cellStyle name="Note 2 2 3 3 3 9 2" xfId="17464" xr:uid="{B41E0E89-2F98-41D7-B61F-88550FF2E9AC}"/>
    <cellStyle name="Note 2 2 3 3 4" xfId="849" xr:uid="{CDD1BEFB-86AE-4601-A56D-9D7CA4F57E7D}"/>
    <cellStyle name="Note 2 2 3 3 4 2" xfId="2003" xr:uid="{3D9B6836-7493-4BCD-835B-4D49D3C1125D}"/>
    <cellStyle name="Note 2 2 3 3 4 2 2" xfId="10958" xr:uid="{84D3A209-A7B7-4BBF-AB67-374183103309}"/>
    <cellStyle name="Note 2 2 3 3 4 3" xfId="3131" xr:uid="{1F67B7C8-492B-4FAB-A8B1-3AA322F705EE}"/>
    <cellStyle name="Note 2 2 3 3 4 3 2" xfId="12086" xr:uid="{360BEFE6-126D-4029-8908-D0D4B770C743}"/>
    <cellStyle name="Note 2 2 3 3 4 4" xfId="4248" xr:uid="{962733BE-0604-40AB-B02F-370CFFF5F7ED}"/>
    <cellStyle name="Note 2 2 3 3 4 4 2" xfId="13203" xr:uid="{7D48E4E3-000D-403D-8CF8-A78D3DC2E23F}"/>
    <cellStyle name="Note 2 2 3 3 4 5" xfId="5348" xr:uid="{BB0FC296-976E-40A8-B2A9-DB2D4A083558}"/>
    <cellStyle name="Note 2 2 3 3 4 5 2" xfId="14303" xr:uid="{F72CA684-5578-42BA-AF6C-21331CDF2957}"/>
    <cellStyle name="Note 2 2 3 3 4 6" xfId="6465" xr:uid="{FDD61F7F-75AC-468A-A5F9-998BE1FE3EA5}"/>
    <cellStyle name="Note 2 2 3 3 4 6 2" xfId="15420" xr:uid="{0D6757ED-312F-4F69-B544-5B6EB117D0CF}"/>
    <cellStyle name="Note 2 2 3 3 4 7" xfId="7666" xr:uid="{7696A9AC-2589-4AB4-B349-05955EFDE41D}"/>
    <cellStyle name="Note 2 2 3 3 4 7 2" xfId="16546" xr:uid="{8CB7279A-1AA9-4DCA-ADFA-7EA7F49063E7}"/>
    <cellStyle name="Note 2 2 3 3 4 8" xfId="8803" xr:uid="{FCB64E35-CEAA-4BE2-8249-23D6A8ED605A}"/>
    <cellStyle name="Note 2 2 3 3 4 8 2" xfId="17656" xr:uid="{0C1C6364-75E4-4297-9460-72C3430AA0A3}"/>
    <cellStyle name="Note 2 2 3 3 4 9" xfId="9326" xr:uid="{AFAE162D-8043-4038-9292-EA3E3AA86EF0}"/>
    <cellStyle name="Note 2 2 3 3 5" xfId="1456" xr:uid="{1E7CE4DA-25C1-408C-BB06-3A8FB4C4D4B4}"/>
    <cellStyle name="Note 2 2 3 3 5 2" xfId="10411" xr:uid="{D823C608-2A64-49CB-9DED-4619A57F9B1D}"/>
    <cellStyle name="Note 2 2 3 3 6" xfId="2576" xr:uid="{2E1B8322-54D7-41D8-9875-AC66C486BBE8}"/>
    <cellStyle name="Note 2 2 3 3 6 2" xfId="11531" xr:uid="{929207D3-5898-4768-B937-C9AAA1F0FA81}"/>
    <cellStyle name="Note 2 2 3 3 7" xfId="3693" xr:uid="{DFCCA017-EDCA-4CC2-AFF0-4B0E92D4D0C2}"/>
    <cellStyle name="Note 2 2 3 3 7 2" xfId="12648" xr:uid="{9D98FCB7-3646-4B05-B97A-91F8C34305C1}"/>
    <cellStyle name="Note 2 2 3 3 8" xfId="4793" xr:uid="{B3325427-EE92-40E0-BDEC-4C9AB778404B}"/>
    <cellStyle name="Note 2 2 3 3 8 2" xfId="13748" xr:uid="{2D5D0714-222E-4702-8A48-F1055DE95006}"/>
    <cellStyle name="Note 2 2 3 3 9" xfId="5910" xr:uid="{D098E79F-CDFF-4D47-B58C-BCCB4F79BD68}"/>
    <cellStyle name="Note 2 2 3 3 9 2" xfId="14865" xr:uid="{95E3EBF4-730E-40A9-B2EF-63237083DEBF}"/>
    <cellStyle name="Note 2 2 3 4" xfId="366" xr:uid="{E4F6DA40-40E3-4308-A10C-20D8205C4AB2}"/>
    <cellStyle name="Note 2 2 3 4 10" xfId="6857" xr:uid="{5F4A2A57-C45D-41F8-945F-1340D5B29E44}"/>
    <cellStyle name="Note 2 2 3 4 2" xfId="917" xr:uid="{432F261D-8E79-4A62-8F5E-14E710EED018}"/>
    <cellStyle name="Note 2 2 3 4 2 2" xfId="2071" xr:uid="{E1619CF4-66E0-4495-B077-8C70666F6982}"/>
    <cellStyle name="Note 2 2 3 4 2 2 2" xfId="11026" xr:uid="{FCD41C60-B2A5-4689-AFBC-06CA64543B95}"/>
    <cellStyle name="Note 2 2 3 4 2 3" xfId="3199" xr:uid="{49194805-F674-4721-A120-5E0D9BDD72BF}"/>
    <cellStyle name="Note 2 2 3 4 2 3 2" xfId="12154" xr:uid="{10514F3F-346E-4A0E-9F5C-9A449F0DACAB}"/>
    <cellStyle name="Note 2 2 3 4 2 4" xfId="4316" xr:uid="{7D24981F-4535-4AAD-877B-C7C01264487F}"/>
    <cellStyle name="Note 2 2 3 4 2 4 2" xfId="13271" xr:uid="{1235EABF-407C-475F-A309-1CC43E50A8F6}"/>
    <cellStyle name="Note 2 2 3 4 2 5" xfId="5416" xr:uid="{C310B70B-143C-4591-B34D-CC33F937955C}"/>
    <cellStyle name="Note 2 2 3 4 2 5 2" xfId="14371" xr:uid="{D6AF5EC1-396C-4033-9840-5CB2AC373738}"/>
    <cellStyle name="Note 2 2 3 4 2 6" xfId="6533" xr:uid="{3F1B7F45-177D-4C57-B4F0-B1727D33FD9D}"/>
    <cellStyle name="Note 2 2 3 4 2 6 2" xfId="15488" xr:uid="{E3ABAE5E-78DA-4967-B352-D7F29AD688C7}"/>
    <cellStyle name="Note 2 2 3 4 2 7" xfId="7734" xr:uid="{7780F96B-3A8B-4098-9870-40D50B762D62}"/>
    <cellStyle name="Note 2 2 3 4 2 7 2" xfId="16614" xr:uid="{CFEAD0AE-32AB-41B3-B2FB-149D3A1392E1}"/>
    <cellStyle name="Note 2 2 3 4 2 8" xfId="8871" xr:uid="{805C880C-7A25-4BE4-9643-B3EB4F5952DD}"/>
    <cellStyle name="Note 2 2 3 4 2 8 2" xfId="17724" xr:uid="{17B82318-09A3-4CB4-998C-8F234464E6AF}"/>
    <cellStyle name="Note 2 2 3 4 2 9" xfId="9220" xr:uid="{077B150E-025E-4FAF-8A74-823A6AF29302}"/>
    <cellStyle name="Note 2 2 3 4 3" xfId="1528" xr:uid="{6154069B-347C-4F9A-BFA5-AECE27E80CD5}"/>
    <cellStyle name="Note 2 2 3 4 3 2" xfId="10483" xr:uid="{A55B5443-BB18-41B8-BBC0-92F29CD280B5}"/>
    <cellStyle name="Note 2 2 3 4 4" xfId="2648" xr:uid="{3D14224E-1D5D-4CCC-A790-6530E9549E3E}"/>
    <cellStyle name="Note 2 2 3 4 4 2" xfId="11603" xr:uid="{DAD14ACB-D594-484F-A235-7732F8748E16}"/>
    <cellStyle name="Note 2 2 3 4 5" xfId="3765" xr:uid="{F7B5379A-F307-437A-807C-50B37D15FD02}"/>
    <cellStyle name="Note 2 2 3 4 5 2" xfId="12720" xr:uid="{89D8D823-CEF7-457A-A081-283EAA47D87B}"/>
    <cellStyle name="Note 2 2 3 4 6" xfId="4865" xr:uid="{DC7ECF47-E152-4C73-9D9D-889D48736569}"/>
    <cellStyle name="Note 2 2 3 4 6 2" xfId="13820" xr:uid="{BBDBE145-DC33-4144-A6CF-14AB77CBC930}"/>
    <cellStyle name="Note 2 2 3 4 7" xfId="5982" xr:uid="{9EA1209D-129A-4C9E-A329-C07540AC72F4}"/>
    <cellStyle name="Note 2 2 3 4 7 2" xfId="14937" xr:uid="{BF02B58F-6B43-4200-88E7-2F85D25D7E4D}"/>
    <cellStyle name="Note 2 2 3 4 8" xfId="7183" xr:uid="{125A1C01-AC80-44BB-BB9C-3550F5A60D14}"/>
    <cellStyle name="Note 2 2 3 4 8 2" xfId="16063" xr:uid="{C1788C0C-D125-42D7-8023-289ADE766FF3}"/>
    <cellStyle name="Note 2 2 3 4 9" xfId="8320" xr:uid="{D6F5B352-1540-4392-9C8E-1D738A9352A5}"/>
    <cellStyle name="Note 2 2 3 4 9 2" xfId="17173" xr:uid="{30691DEC-C382-4C1F-9560-39D5DBB1E5D8}"/>
    <cellStyle name="Note 2 2 3 5" xfId="535" xr:uid="{41563CA9-114F-4B4B-B6A4-DC3F1B57B36F}"/>
    <cellStyle name="Note 2 2 3 5 10" xfId="8124" xr:uid="{5D6E380A-D394-40B5-ACD8-2CBFBFEED598}"/>
    <cellStyle name="Note 2 2 3 5 2" xfId="1086" xr:uid="{429CE7B9-D220-47B7-A752-37C21CAAC672}"/>
    <cellStyle name="Note 2 2 3 5 2 2" xfId="2240" xr:uid="{1D2077D4-0B58-47A7-986D-AEFED5CE2E6E}"/>
    <cellStyle name="Note 2 2 3 5 2 2 2" xfId="11195" xr:uid="{0879495C-2265-4918-A5CC-3CB858674891}"/>
    <cellStyle name="Note 2 2 3 5 2 3" xfId="3368" xr:uid="{EFC885B5-1CF4-47C4-9CBA-9A6CE54556D7}"/>
    <cellStyle name="Note 2 2 3 5 2 3 2" xfId="12323" xr:uid="{9DA61CB0-65D5-4756-9060-4C8452FD90D9}"/>
    <cellStyle name="Note 2 2 3 5 2 4" xfId="4485" xr:uid="{CB760839-5552-4F04-9F8F-236D958388CE}"/>
    <cellStyle name="Note 2 2 3 5 2 4 2" xfId="13440" xr:uid="{7356F43E-C2AE-4206-AA73-50F5E6D51495}"/>
    <cellStyle name="Note 2 2 3 5 2 5" xfId="5585" xr:uid="{EE6C427B-AC80-4E6D-A0A5-C2021A5A7809}"/>
    <cellStyle name="Note 2 2 3 5 2 5 2" xfId="14540" xr:uid="{2D8578B4-F0A7-4399-9339-E779751BB988}"/>
    <cellStyle name="Note 2 2 3 5 2 6" xfId="6702" xr:uid="{85754ED0-2022-466B-8CBF-1656ED0BBE71}"/>
    <cellStyle name="Note 2 2 3 5 2 6 2" xfId="15657" xr:uid="{610D19EF-2844-4700-AC24-94AB19B9ABD8}"/>
    <cellStyle name="Note 2 2 3 5 2 7" xfId="7903" xr:uid="{B7F6DF28-0828-43D3-9FED-66196E99F4D4}"/>
    <cellStyle name="Note 2 2 3 5 2 7 2" xfId="16783" xr:uid="{5739E503-52F2-41B9-AEE9-1A13EC9C10E2}"/>
    <cellStyle name="Note 2 2 3 5 2 8" xfId="9040" xr:uid="{8EE97A4F-741F-41F3-B5B1-29613D53808F}"/>
    <cellStyle name="Note 2 2 3 5 2 8 2" xfId="17893" xr:uid="{D5D23358-C259-4576-961C-D90FA7A5FB6B}"/>
    <cellStyle name="Note 2 2 3 5 2 9" xfId="6862" xr:uid="{60A59FD8-AD1D-438B-A35A-0A7B36C45CCB}"/>
    <cellStyle name="Note 2 2 3 5 3" xfId="1693" xr:uid="{D00C3ECF-7975-4563-8BF2-76E937FD8DF4}"/>
    <cellStyle name="Note 2 2 3 5 3 2" xfId="10648" xr:uid="{DA4C2531-3B4E-4B60-85B0-7762D0A8D26E}"/>
    <cellStyle name="Note 2 2 3 5 4" xfId="2817" xr:uid="{1CB4A4A1-CC29-44BF-9DA2-9A768C3AE284}"/>
    <cellStyle name="Note 2 2 3 5 4 2" xfId="11772" xr:uid="{36124B79-F59D-4D8D-95BA-FE4EF8E8CAF9}"/>
    <cellStyle name="Note 2 2 3 5 5" xfId="3934" xr:uid="{4EFE8CC8-4B89-475A-9B6C-E0448E99B21D}"/>
    <cellStyle name="Note 2 2 3 5 5 2" xfId="12889" xr:uid="{9F8185B3-E510-4FBE-A6D5-AAF5C2B0613F}"/>
    <cellStyle name="Note 2 2 3 5 6" xfId="5034" xr:uid="{9A7FE614-615F-43EC-8E3D-85572874276B}"/>
    <cellStyle name="Note 2 2 3 5 6 2" xfId="13989" xr:uid="{6560DA95-F870-4959-9786-2B7098BCA1B1}"/>
    <cellStyle name="Note 2 2 3 5 7" xfId="6151" xr:uid="{82766031-B5B9-4DD5-86D0-A96CC51BA7AE}"/>
    <cellStyle name="Note 2 2 3 5 7 2" xfId="15106" xr:uid="{6F5949C0-CFCF-4DA7-B56A-453761A7ACED}"/>
    <cellStyle name="Note 2 2 3 5 8" xfId="7352" xr:uid="{DD8384F0-1EA5-4494-B341-8BC38522F251}"/>
    <cellStyle name="Note 2 2 3 5 8 2" xfId="16232" xr:uid="{86F76A2E-970E-4466-8CAC-65476E29B9A2}"/>
    <cellStyle name="Note 2 2 3 5 9" xfId="8489" xr:uid="{928D72C8-13F2-4B87-93A9-662D14D647DC}"/>
    <cellStyle name="Note 2 2 3 5 9 2" xfId="17342" xr:uid="{25AD4E40-1B22-4FCE-AE76-254EEA4258B1}"/>
    <cellStyle name="Note 2 2 3 6" xfId="710" xr:uid="{5851F3E7-959B-45F0-A88B-24EB181D2A4B}"/>
    <cellStyle name="Note 2 2 3 6 2" xfId="1864" xr:uid="{3EFDED44-7469-412A-BB1D-82BF6A662149}"/>
    <cellStyle name="Note 2 2 3 6 2 2" xfId="10819" xr:uid="{5B061FA3-827B-4671-9CAB-6D00E8EFB283}"/>
    <cellStyle name="Note 2 2 3 6 3" xfId="2992" xr:uid="{A91C7E5F-5E1A-471A-B186-98B9D2FE74AD}"/>
    <cellStyle name="Note 2 2 3 6 3 2" xfId="11947" xr:uid="{81EB4DFC-2DB5-48D1-B704-E9324612106E}"/>
    <cellStyle name="Note 2 2 3 6 4" xfId="4109" xr:uid="{9C210E0E-4873-416A-97EC-14D0AC569E3F}"/>
    <cellStyle name="Note 2 2 3 6 4 2" xfId="13064" xr:uid="{5230A9E1-3035-47B2-998E-1E3BEF0B499B}"/>
    <cellStyle name="Note 2 2 3 6 5" xfId="5209" xr:uid="{378A6C94-B49A-432D-AEFB-9073A1CD34BD}"/>
    <cellStyle name="Note 2 2 3 6 5 2" xfId="14164" xr:uid="{669794A1-BDB5-4FE6-AA26-377790F8B009}"/>
    <cellStyle name="Note 2 2 3 6 6" xfId="6326" xr:uid="{C1FB61E2-B6A4-4164-A547-CEA987A832CD}"/>
    <cellStyle name="Note 2 2 3 6 6 2" xfId="15281" xr:uid="{70C55619-0175-4006-80BF-47700C6AB49F}"/>
    <cellStyle name="Note 2 2 3 6 7" xfId="7527" xr:uid="{5A58DDB0-62B1-4725-9DFE-FAF0474428D5}"/>
    <cellStyle name="Note 2 2 3 6 7 2" xfId="16407" xr:uid="{514E1382-F96C-4B26-8509-E8B02B7AE87E}"/>
    <cellStyle name="Note 2 2 3 6 8" xfId="8664" xr:uid="{F4219604-EFD7-473D-875F-B4FFBD48092D}"/>
    <cellStyle name="Note 2 2 3 6 8 2" xfId="17517" xr:uid="{5AB66A1C-5CD2-4B0C-AF2F-05E4FA52FDC7}"/>
    <cellStyle name="Note 2 2 3 6 9" xfId="9258" xr:uid="{BB033156-D732-4694-8F8A-2126463DCEEE}"/>
    <cellStyle name="Note 2 2 3 7" xfId="1310" xr:uid="{224DD5AC-8E1F-40E2-A376-F0B99D4CD389}"/>
    <cellStyle name="Note 2 2 3 7 2" xfId="10265" xr:uid="{21E9ABC3-CC03-4FD1-BE58-EEDB6B3BF34C}"/>
    <cellStyle name="Note 2 2 3 8" xfId="2426" xr:uid="{5466F44B-7327-4273-919D-FE9089EEF871}"/>
    <cellStyle name="Note 2 2 3 8 2" xfId="11381" xr:uid="{C842E6CB-B2FD-4CF2-847C-1C0F09572BF8}"/>
    <cellStyle name="Note 2 2 3 9" xfId="3544" xr:uid="{C55E357B-46E0-4575-A854-332C2F837596}"/>
    <cellStyle name="Note 2 2 3 9 2" xfId="12499" xr:uid="{DE116DE8-581B-446D-B4FB-7C5B7DAEA209}"/>
    <cellStyle name="Note 2 2 4" xfId="145" xr:uid="{0AD32212-279E-43B0-A907-E8B17FB2F14B}"/>
    <cellStyle name="Note 2 2 4 10" xfId="4661" xr:uid="{D013BF8D-ACB3-4C45-BE7D-9418E5322B1E}"/>
    <cellStyle name="Note 2 2 4 10 2" xfId="13616" xr:uid="{154629D5-C7B6-4C33-810A-CB5488C23FDF}"/>
    <cellStyle name="Note 2 2 4 11" xfId="5778" xr:uid="{6F3A2C73-EC4C-40C9-8E31-32A857BDA66F}"/>
    <cellStyle name="Note 2 2 4 11 2" xfId="14733" xr:uid="{C3AC21B4-7D7D-407C-97F1-6D5969CBB151}"/>
    <cellStyle name="Note 2 2 4 12" xfId="6967" xr:uid="{6CA67C8E-9FA9-4B35-BB47-9873308EAD89}"/>
    <cellStyle name="Note 2 2 4 12 2" xfId="15856" xr:uid="{444D8043-3256-47DA-A95D-9F838196753D}"/>
    <cellStyle name="Note 2 2 4 13" xfId="8101" xr:uid="{7C151774-2A7F-4479-BBCF-F1F8AF61D56B}"/>
    <cellStyle name="Note 2 2 4 13 2" xfId="16969" xr:uid="{97CEBC2F-CF73-4985-8654-CA3E1991A44A}"/>
    <cellStyle name="Note 2 2 4 14" xfId="9775" xr:uid="{E2B69BAE-B735-4914-8131-99CE965AEF11}"/>
    <cellStyle name="Note 2 2 4 2" xfId="250" xr:uid="{D8444755-6A84-4328-91BC-85913A70DD8F}"/>
    <cellStyle name="Note 2 2 4 2 10" xfId="7067" xr:uid="{77F907A4-75DA-4626-9A73-16965001ACDB}"/>
    <cellStyle name="Note 2 2 4 2 10 2" xfId="15947" xr:uid="{FF255DD0-5B15-4E2F-82B2-42BDD9A1485C}"/>
    <cellStyle name="Note 2 2 4 2 11" xfId="8204" xr:uid="{E0347635-F00B-418C-9C56-D86A3FA5F053}"/>
    <cellStyle name="Note 2 2 4 2 11 2" xfId="17057" xr:uid="{7F177D0B-4D4B-4A10-A1C0-11056FE9D1A6}"/>
    <cellStyle name="Note 2 2 4 2 12" xfId="9894" xr:uid="{1C1C2E3E-8866-45F3-AA69-9C4013E34D88}"/>
    <cellStyle name="Note 2 2 4 2 2" xfId="455" xr:uid="{9D7764F7-9441-4317-B040-12555A4EA051}"/>
    <cellStyle name="Note 2 2 4 2 2 10" xfId="9803" xr:uid="{F475081B-137D-4351-B26F-92BA2C439426}"/>
    <cellStyle name="Note 2 2 4 2 2 2" xfId="1006" xr:uid="{44FC83A1-E670-4F20-92F0-F48370E9845B}"/>
    <cellStyle name="Note 2 2 4 2 2 2 2" xfId="2160" xr:uid="{35964890-73AA-491B-B758-15DB4510361A}"/>
    <cellStyle name="Note 2 2 4 2 2 2 2 2" xfId="11115" xr:uid="{80434FBF-8DF0-4A76-BF13-23EC677E6D5F}"/>
    <cellStyle name="Note 2 2 4 2 2 2 3" xfId="3288" xr:uid="{4DD581E8-3BE5-454C-A931-D459FACE4AE1}"/>
    <cellStyle name="Note 2 2 4 2 2 2 3 2" xfId="12243" xr:uid="{38DBE519-0FBC-4FE1-83D6-427609A2C6B3}"/>
    <cellStyle name="Note 2 2 4 2 2 2 4" xfId="4405" xr:uid="{6BD91665-8287-4117-AE4F-8519BA47075B}"/>
    <cellStyle name="Note 2 2 4 2 2 2 4 2" xfId="13360" xr:uid="{57046E1D-56B6-45DD-A09F-405C7799AAB5}"/>
    <cellStyle name="Note 2 2 4 2 2 2 5" xfId="5505" xr:uid="{24BAB974-7699-484C-BEB0-2EF6D4A685AF}"/>
    <cellStyle name="Note 2 2 4 2 2 2 5 2" xfId="14460" xr:uid="{9A4E3D72-2AB6-484E-A942-3A679586CB1D}"/>
    <cellStyle name="Note 2 2 4 2 2 2 6" xfId="6622" xr:uid="{6EB39B25-E3CA-41E1-BA58-3B075690B31E}"/>
    <cellStyle name="Note 2 2 4 2 2 2 6 2" xfId="15577" xr:uid="{91CFED67-3A8E-4F0A-89F9-B01A22DAE8A0}"/>
    <cellStyle name="Note 2 2 4 2 2 2 7" xfId="7823" xr:uid="{FCEADC79-6434-4AD9-9D64-1C12FBDCB072}"/>
    <cellStyle name="Note 2 2 4 2 2 2 7 2" xfId="16703" xr:uid="{494051D0-862E-4A80-80D3-5343AA3544E6}"/>
    <cellStyle name="Note 2 2 4 2 2 2 8" xfId="8960" xr:uid="{DC33A213-7632-4981-BC46-329C821606C7}"/>
    <cellStyle name="Note 2 2 4 2 2 2 8 2" xfId="17813" xr:uid="{7071C4DD-9481-437F-9EC7-F3A2CFFCB4E8}"/>
    <cellStyle name="Note 2 2 4 2 2 2 9" xfId="9689" xr:uid="{9CF6BBF5-FC6E-4D2D-B4EA-34F49AA178CA}"/>
    <cellStyle name="Note 2 2 4 2 2 3" xfId="1613" xr:uid="{EA533AFF-E21A-4A56-BCFE-16F078A815C2}"/>
    <cellStyle name="Note 2 2 4 2 2 3 2" xfId="10568" xr:uid="{999C744F-4F03-41CC-B835-BB62D4E22365}"/>
    <cellStyle name="Note 2 2 4 2 2 4" xfId="2737" xr:uid="{699FC8DE-9E38-4928-9D40-94AB762E7550}"/>
    <cellStyle name="Note 2 2 4 2 2 4 2" xfId="11692" xr:uid="{F4A3431E-0AED-44CE-9E4E-E44A1F3E1BDB}"/>
    <cellStyle name="Note 2 2 4 2 2 5" xfId="3854" xr:uid="{29FE3B24-55B9-437C-B202-CFD9E3F48E6F}"/>
    <cellStyle name="Note 2 2 4 2 2 5 2" xfId="12809" xr:uid="{17BF37F4-05CA-4C6B-8862-DE4D4B1C80F8}"/>
    <cellStyle name="Note 2 2 4 2 2 6" xfId="4954" xr:uid="{44E448BA-4CB3-4FA6-89BC-2FA4BAB1B2E9}"/>
    <cellStyle name="Note 2 2 4 2 2 6 2" xfId="13909" xr:uid="{DF675386-091E-476F-BF60-FE0DF44F9210}"/>
    <cellStyle name="Note 2 2 4 2 2 7" xfId="6071" xr:uid="{ABAEB3CB-4B68-4E32-9922-34F6A0D874EE}"/>
    <cellStyle name="Note 2 2 4 2 2 7 2" xfId="15026" xr:uid="{638E67CF-23E1-42E1-9D44-B85A34F826DA}"/>
    <cellStyle name="Note 2 2 4 2 2 8" xfId="7272" xr:uid="{369B77A0-FE2F-4742-93DF-C2F72838AEC4}"/>
    <cellStyle name="Note 2 2 4 2 2 8 2" xfId="16152" xr:uid="{69303EEC-878E-49C1-9A5C-5062D6129ABC}"/>
    <cellStyle name="Note 2 2 4 2 2 9" xfId="8409" xr:uid="{CE7E1235-D38C-4E39-80C8-0E41EB7C4922}"/>
    <cellStyle name="Note 2 2 4 2 2 9 2" xfId="17262" xr:uid="{79728C9B-8642-4133-8034-89BA72601440}"/>
    <cellStyle name="Note 2 2 4 2 3" xfId="618" xr:uid="{38BEBB28-17BE-449F-9ED3-972AA848F1FF}"/>
    <cellStyle name="Note 2 2 4 2 3 10" xfId="9278" xr:uid="{F12C6797-3B12-48E3-A8E4-4255B50C4D12}"/>
    <cellStyle name="Note 2 2 4 2 3 2" xfId="1169" xr:uid="{6107E556-8873-412B-A4F7-95636E905892}"/>
    <cellStyle name="Note 2 2 4 2 3 2 2" xfId="2328" xr:uid="{BF02733A-E897-4089-8CD0-852BF2D6D18D}"/>
    <cellStyle name="Note 2 2 4 2 3 2 2 2" xfId="11283" xr:uid="{ED059FA2-3638-4709-8033-05E5E86C3FBF}"/>
    <cellStyle name="Note 2 2 4 2 3 2 3" xfId="3451" xr:uid="{88E6CCD6-DF62-400C-973D-C3C812920880}"/>
    <cellStyle name="Note 2 2 4 2 3 2 3 2" xfId="12406" xr:uid="{E5BF1F82-868F-4B12-A7C7-241B0B9A1248}"/>
    <cellStyle name="Note 2 2 4 2 3 2 4" xfId="4568" xr:uid="{8F460E97-C259-48EE-B911-2E35887965F8}"/>
    <cellStyle name="Note 2 2 4 2 3 2 4 2" xfId="13523" xr:uid="{9183295B-654B-439C-AFBC-DEB79E31ADE7}"/>
    <cellStyle name="Note 2 2 4 2 3 2 5" xfId="5668" xr:uid="{A65DE3A1-0204-4D42-B5F1-63DDE483B7FC}"/>
    <cellStyle name="Note 2 2 4 2 3 2 5 2" xfId="14623" xr:uid="{A51FA58E-2BDC-4EFD-BD17-06CFF062A5B1}"/>
    <cellStyle name="Note 2 2 4 2 3 2 6" xfId="6785" xr:uid="{845DBCE1-D0DA-4E64-9F28-39BD3631C6F4}"/>
    <cellStyle name="Note 2 2 4 2 3 2 6 2" xfId="15740" xr:uid="{14E98EBB-FDCA-4D29-8A3C-CEB9B339CC69}"/>
    <cellStyle name="Note 2 2 4 2 3 2 7" xfId="7986" xr:uid="{6EB25C36-70A9-4F75-B293-A164D66C1A22}"/>
    <cellStyle name="Note 2 2 4 2 3 2 7 2" xfId="16866" xr:uid="{B8422A80-E17D-4808-811C-65E9DAAB0D60}"/>
    <cellStyle name="Note 2 2 4 2 3 2 8" xfId="9123" xr:uid="{B82BC170-CA20-4B43-87E1-59416F5F9348}"/>
    <cellStyle name="Note 2 2 4 2 3 2 8 2" xfId="17976" xr:uid="{06499EFC-0C49-41F5-9C41-B6186B7E0935}"/>
    <cellStyle name="Note 2 2 4 2 3 2 9" xfId="9393" xr:uid="{50D7F0F6-0CA2-418F-8193-D511D9950159}"/>
    <cellStyle name="Note 2 2 4 2 3 3" xfId="1776" xr:uid="{95799148-7E67-4D19-9A81-B916C4498701}"/>
    <cellStyle name="Note 2 2 4 2 3 3 2" xfId="10731" xr:uid="{0D99395A-A1D8-4987-8444-721C40BF3163}"/>
    <cellStyle name="Note 2 2 4 2 3 4" xfId="2900" xr:uid="{47D0FEC1-FB7C-4EF8-A085-01CFF912C9C2}"/>
    <cellStyle name="Note 2 2 4 2 3 4 2" xfId="11855" xr:uid="{859F460D-EA85-4ACF-91D2-DA610675D43B}"/>
    <cellStyle name="Note 2 2 4 2 3 5" xfId="4017" xr:uid="{DC05B05C-38B5-4EC4-A52B-93E9AFC7633D}"/>
    <cellStyle name="Note 2 2 4 2 3 5 2" xfId="12972" xr:uid="{63F54AFA-6083-4163-8F64-2FAA9C0228EB}"/>
    <cellStyle name="Note 2 2 4 2 3 6" xfId="5117" xr:uid="{3A240F5D-6273-4E08-89FB-D7AEBDD462A7}"/>
    <cellStyle name="Note 2 2 4 2 3 6 2" xfId="14072" xr:uid="{C1DFB713-7A17-48B4-BE74-0F9851E1CEEC}"/>
    <cellStyle name="Note 2 2 4 2 3 7" xfId="6234" xr:uid="{C03E4154-7C41-4006-9327-8414FD10C9EA}"/>
    <cellStyle name="Note 2 2 4 2 3 7 2" xfId="15189" xr:uid="{17D60211-FB38-4AFA-B2A4-BF9064A09AAE}"/>
    <cellStyle name="Note 2 2 4 2 3 8" xfId="7435" xr:uid="{FAA10E1D-AB9B-44D3-BBCC-B5EAB0465A27}"/>
    <cellStyle name="Note 2 2 4 2 3 8 2" xfId="16315" xr:uid="{48937071-2DD4-4C7E-96B8-8C352B6AD750}"/>
    <cellStyle name="Note 2 2 4 2 3 9" xfId="8572" xr:uid="{78119810-9E74-4F90-841F-3A73103DE2E2}"/>
    <cellStyle name="Note 2 2 4 2 3 9 2" xfId="17425" xr:uid="{03AC15A6-73E7-46B1-8138-E0A692E77897}"/>
    <cellStyle name="Note 2 2 4 2 4" xfId="807" xr:uid="{57334E08-D668-4253-B1BC-6380A193451D}"/>
    <cellStyle name="Note 2 2 4 2 4 2" xfId="1961" xr:uid="{D894093F-0F3A-47AF-9DC7-284E5D9DF066}"/>
    <cellStyle name="Note 2 2 4 2 4 2 2" xfId="10916" xr:uid="{8037C5D2-F9D0-4642-86E9-D2AE000CB89E}"/>
    <cellStyle name="Note 2 2 4 2 4 3" xfId="3089" xr:uid="{90F02D19-2C90-4514-A34B-950A2C8561E0}"/>
    <cellStyle name="Note 2 2 4 2 4 3 2" xfId="12044" xr:uid="{3CD7D71B-22EB-4881-BC56-19244A0D348F}"/>
    <cellStyle name="Note 2 2 4 2 4 4" xfId="4206" xr:uid="{881A10B3-FE1B-461D-949F-77B3AAE62C54}"/>
    <cellStyle name="Note 2 2 4 2 4 4 2" xfId="13161" xr:uid="{815CC6DE-4FB6-47FA-910C-36009B2BED2F}"/>
    <cellStyle name="Note 2 2 4 2 4 5" xfId="5306" xr:uid="{45FF1A20-6441-4856-8811-0F0D31DBF3EA}"/>
    <cellStyle name="Note 2 2 4 2 4 5 2" xfId="14261" xr:uid="{B9478FD2-125C-4542-906F-85B9D3D55091}"/>
    <cellStyle name="Note 2 2 4 2 4 6" xfId="6423" xr:uid="{01CB1B91-C4F1-4885-9A5D-BE1432729D07}"/>
    <cellStyle name="Note 2 2 4 2 4 6 2" xfId="15378" xr:uid="{ED12C4B6-3F03-452C-A2F7-F1E2ACF19864}"/>
    <cellStyle name="Note 2 2 4 2 4 7" xfId="7624" xr:uid="{99CD5B7E-616C-4668-8FAA-0A4CC1F06A85}"/>
    <cellStyle name="Note 2 2 4 2 4 7 2" xfId="16504" xr:uid="{15FC045C-E932-46F6-B276-702609946576}"/>
    <cellStyle name="Note 2 2 4 2 4 8" xfId="8761" xr:uid="{4789BCC4-2277-456E-957A-533178767AC3}"/>
    <cellStyle name="Note 2 2 4 2 4 8 2" xfId="17614" xr:uid="{A02E0335-D804-4BD4-98B6-7F2D6EABCC07}"/>
    <cellStyle name="Note 2 2 4 2 4 9" xfId="9491" xr:uid="{7905B138-5468-402D-9628-8172A98F0847}"/>
    <cellStyle name="Note 2 2 4 2 5" xfId="1412" xr:uid="{0345695F-A434-472C-B0E1-D36A8D96E392}"/>
    <cellStyle name="Note 2 2 4 2 5 2" xfId="10367" xr:uid="{E623D3D4-017C-444B-9CCB-EA9F8DBB5DA1}"/>
    <cellStyle name="Note 2 2 4 2 6" xfId="2532" xr:uid="{FF2021C2-B39A-4475-A908-25E7417F11DF}"/>
    <cellStyle name="Note 2 2 4 2 6 2" xfId="11487" xr:uid="{149C3631-5FA5-4264-A57D-23B4ABBD83C6}"/>
    <cellStyle name="Note 2 2 4 2 7" xfId="3649" xr:uid="{C08DFA28-8F3F-4978-99B6-E25BEFF45C9D}"/>
    <cellStyle name="Note 2 2 4 2 7 2" xfId="12604" xr:uid="{DE93FF98-1BA4-4912-B71D-E7B2F2414984}"/>
    <cellStyle name="Note 2 2 4 2 8" xfId="4749" xr:uid="{3D8810BD-71F7-49C8-BD5B-91C14B114EE5}"/>
    <cellStyle name="Note 2 2 4 2 8 2" xfId="13704" xr:uid="{6D97D64B-D361-46DC-92D3-80C203C4F675}"/>
    <cellStyle name="Note 2 2 4 2 9" xfId="5866" xr:uid="{C4159077-D71C-4726-9565-0ED2D2B13E64}"/>
    <cellStyle name="Note 2 2 4 2 9 2" xfId="14821" xr:uid="{4685A705-B8C1-4839-96F0-7F36D138B55E}"/>
    <cellStyle name="Note 2 2 4 3" xfId="305" xr:uid="{1E673373-41AC-47EA-A990-7FA34EB2FFF3}"/>
    <cellStyle name="Note 2 2 4 3 10" xfId="7122" xr:uid="{0C96D93C-52FA-497E-9019-B352C9EECC43}"/>
    <cellStyle name="Note 2 2 4 3 10 2" xfId="16002" xr:uid="{E39B1974-E9AA-4362-8F54-857694022F91}"/>
    <cellStyle name="Note 2 2 4 3 11" xfId="8259" xr:uid="{FEB16ADF-B104-4EFC-B31E-95F384D6E7E6}"/>
    <cellStyle name="Note 2 2 4 3 11 2" xfId="17112" xr:uid="{C0BC9532-4CEB-4180-A2C4-5A0ED9EB0635}"/>
    <cellStyle name="Note 2 2 4 3 12" xfId="10192" xr:uid="{18198895-F552-4B0C-B327-F24D9B0BD245}"/>
    <cellStyle name="Note 2 2 4 3 2" xfId="505" xr:uid="{DC122D1C-4328-4762-A36C-445BFDC6741A}"/>
    <cellStyle name="Note 2 2 4 3 2 10" xfId="9321" xr:uid="{E431AFAB-5BB2-4DFB-BC33-3612067EFC5A}"/>
    <cellStyle name="Note 2 2 4 3 2 2" xfId="1056" xr:uid="{17D931FC-6FBE-4DA9-9763-68F8CB265D62}"/>
    <cellStyle name="Note 2 2 4 3 2 2 2" xfId="2210" xr:uid="{CF34E4FD-5F79-45D9-AF07-39DD7D897909}"/>
    <cellStyle name="Note 2 2 4 3 2 2 2 2" xfId="11165" xr:uid="{7F5BD639-3AD6-437E-B233-E026123325EF}"/>
    <cellStyle name="Note 2 2 4 3 2 2 3" xfId="3338" xr:uid="{8847609D-5232-43B3-8AE0-AA4B03A2EB60}"/>
    <cellStyle name="Note 2 2 4 3 2 2 3 2" xfId="12293" xr:uid="{A76EE7FD-058B-49F8-A396-3A2FF9FBCFAB}"/>
    <cellStyle name="Note 2 2 4 3 2 2 4" xfId="4455" xr:uid="{72873508-46EE-4A94-8A46-53C2CBA5A7AE}"/>
    <cellStyle name="Note 2 2 4 3 2 2 4 2" xfId="13410" xr:uid="{79AEA367-D275-4D9F-B77A-AFCF8A5010B2}"/>
    <cellStyle name="Note 2 2 4 3 2 2 5" xfId="5555" xr:uid="{CA8A6D44-BB98-4931-8943-B7414B0C4731}"/>
    <cellStyle name="Note 2 2 4 3 2 2 5 2" xfId="14510" xr:uid="{4B27933C-F99C-4DE2-922A-AEB39815E076}"/>
    <cellStyle name="Note 2 2 4 3 2 2 6" xfId="6672" xr:uid="{60050C75-EF09-41C8-9C65-CC1CB8803E88}"/>
    <cellStyle name="Note 2 2 4 3 2 2 6 2" xfId="15627" xr:uid="{0206EECB-7331-486F-B42C-8EAA3646E761}"/>
    <cellStyle name="Note 2 2 4 3 2 2 7" xfId="7873" xr:uid="{D79621AD-15B4-4F57-A0E3-702917A6A3F3}"/>
    <cellStyle name="Note 2 2 4 3 2 2 7 2" xfId="16753" xr:uid="{98B0467D-8510-4D66-B989-3D0240F8C1C4}"/>
    <cellStyle name="Note 2 2 4 3 2 2 8" xfId="9010" xr:uid="{7D5B382B-4DAA-4F1A-BB73-DBC83580C9FD}"/>
    <cellStyle name="Note 2 2 4 3 2 2 8 2" xfId="17863" xr:uid="{1E206BC0-9EE7-45E8-9880-801FDE19E5F1}"/>
    <cellStyle name="Note 2 2 4 3 2 2 9" xfId="9255" xr:uid="{30F229E2-526E-440F-8804-D190F95EDB42}"/>
    <cellStyle name="Note 2 2 4 3 2 3" xfId="1663" xr:uid="{E48C2D1B-3C0B-4D8F-A9FE-D04AD1726D80}"/>
    <cellStyle name="Note 2 2 4 3 2 3 2" xfId="10618" xr:uid="{8F164FD7-E357-407D-B39D-8F4A0239F74E}"/>
    <cellStyle name="Note 2 2 4 3 2 4" xfId="2787" xr:uid="{CE9001E3-457B-4D6C-A3AE-3CF9A8BCDE60}"/>
    <cellStyle name="Note 2 2 4 3 2 4 2" xfId="11742" xr:uid="{812E031E-650B-408A-B4FF-E15E3DD42404}"/>
    <cellStyle name="Note 2 2 4 3 2 5" xfId="3904" xr:uid="{7DF13E30-EDD0-49E4-ADF9-00D2F8D15E11}"/>
    <cellStyle name="Note 2 2 4 3 2 5 2" xfId="12859" xr:uid="{C049E9BB-A7E9-43D6-8350-E60335D79340}"/>
    <cellStyle name="Note 2 2 4 3 2 6" xfId="5004" xr:uid="{1CA49156-F251-4A81-BE4E-C0258B8CF10A}"/>
    <cellStyle name="Note 2 2 4 3 2 6 2" xfId="13959" xr:uid="{B547D692-D89C-43D8-96A4-73549D295E0A}"/>
    <cellStyle name="Note 2 2 4 3 2 7" xfId="6121" xr:uid="{713DA9AE-5AFC-4E31-846A-3A2E93565729}"/>
    <cellStyle name="Note 2 2 4 3 2 7 2" xfId="15076" xr:uid="{66D5A2D8-1123-4365-BBFA-7EDC442B9107}"/>
    <cellStyle name="Note 2 2 4 3 2 8" xfId="7322" xr:uid="{B87A59EC-1263-4278-9BF5-FE88CA859239}"/>
    <cellStyle name="Note 2 2 4 3 2 8 2" xfId="16202" xr:uid="{76BE3C29-600A-4460-AEC4-CA6D1D1A50AA}"/>
    <cellStyle name="Note 2 2 4 3 2 9" xfId="8459" xr:uid="{75E975CC-C17F-41D3-AA7E-3978292C8B95}"/>
    <cellStyle name="Note 2 2 4 3 2 9 2" xfId="17312" xr:uid="{FB086F89-1A33-45C3-9CBC-BAB6E7814F98}"/>
    <cellStyle name="Note 2 2 4 3 3" xfId="668" xr:uid="{F3341BB0-55F6-4A88-8AE8-21EAC8D41665}"/>
    <cellStyle name="Note 2 2 4 3 3 10" xfId="6910" xr:uid="{2AA5B201-5E96-4630-8A48-36B32F36BC6C}"/>
    <cellStyle name="Note 2 2 4 3 3 2" xfId="1219" xr:uid="{32A87E5D-E71C-44C5-9F76-2C80E0B1FB6A}"/>
    <cellStyle name="Note 2 2 4 3 3 2 2" xfId="2378" xr:uid="{2BA06CA4-BF20-4673-9D14-0BEB74BC87B2}"/>
    <cellStyle name="Note 2 2 4 3 3 2 2 2" xfId="11333" xr:uid="{C43D7A60-36DC-4481-9EDB-A11BEC0773E0}"/>
    <cellStyle name="Note 2 2 4 3 3 2 3" xfId="3501" xr:uid="{9BE5FA3C-A1B3-487F-8A6E-63A6C10E4E70}"/>
    <cellStyle name="Note 2 2 4 3 3 2 3 2" xfId="12456" xr:uid="{E5193648-92B4-4340-BF92-3A6C5B2CD31F}"/>
    <cellStyle name="Note 2 2 4 3 3 2 4" xfId="4618" xr:uid="{3B1A4F79-8962-4089-858A-2A8E866D9068}"/>
    <cellStyle name="Note 2 2 4 3 3 2 4 2" xfId="13573" xr:uid="{15953661-DF8D-4B9B-BD35-6ED6655F70F6}"/>
    <cellStyle name="Note 2 2 4 3 3 2 5" xfId="5718" xr:uid="{2C858FB4-DD67-400F-8CD4-4A12B242FED3}"/>
    <cellStyle name="Note 2 2 4 3 3 2 5 2" xfId="14673" xr:uid="{81732AB4-F1F4-4108-965B-362219B16969}"/>
    <cellStyle name="Note 2 2 4 3 3 2 6" xfId="6835" xr:uid="{28941BCB-3742-4A46-80D7-4F00A2026D42}"/>
    <cellStyle name="Note 2 2 4 3 3 2 6 2" xfId="15790" xr:uid="{7351A44D-5883-4652-8AA8-27D6548CB5C4}"/>
    <cellStyle name="Note 2 2 4 3 3 2 7" xfId="8036" xr:uid="{9BFFEC67-CA14-40D4-9DC2-96433A2C46C3}"/>
    <cellStyle name="Note 2 2 4 3 3 2 7 2" xfId="16916" xr:uid="{1447E703-D83D-40CF-95EA-2CD4622C5B48}"/>
    <cellStyle name="Note 2 2 4 3 3 2 8" xfId="9173" xr:uid="{713859B9-DE2E-4672-9279-EA652CAA03B1}"/>
    <cellStyle name="Note 2 2 4 3 3 2 8 2" xfId="18026" xr:uid="{74B49889-1AF3-4596-B645-828D60DEB73A}"/>
    <cellStyle name="Note 2 2 4 3 3 2 9" xfId="10111" xr:uid="{1131A5B9-CC5E-4C36-BB65-08EFA747BE31}"/>
    <cellStyle name="Note 2 2 4 3 3 3" xfId="1826" xr:uid="{8AB5213B-3D8F-48F2-91AE-EFB50029C141}"/>
    <cellStyle name="Note 2 2 4 3 3 3 2" xfId="10781" xr:uid="{695E7C59-3F16-41A4-9BFA-52D759CF6BC2}"/>
    <cellStyle name="Note 2 2 4 3 3 4" xfId="2950" xr:uid="{9A85B86F-9F3D-4C64-9C56-B4F01E9BDFC9}"/>
    <cellStyle name="Note 2 2 4 3 3 4 2" xfId="11905" xr:uid="{322F5C48-BF67-4D8F-B9D2-CB60239373CB}"/>
    <cellStyle name="Note 2 2 4 3 3 5" xfId="4067" xr:uid="{41A2FD28-1F61-483C-9FE2-92C66ACCC8FB}"/>
    <cellStyle name="Note 2 2 4 3 3 5 2" xfId="13022" xr:uid="{39996793-00E0-4581-B241-FB49897368C2}"/>
    <cellStyle name="Note 2 2 4 3 3 6" xfId="5167" xr:uid="{F34C4C47-524A-474D-B4C7-643C808B1A46}"/>
    <cellStyle name="Note 2 2 4 3 3 6 2" xfId="14122" xr:uid="{E3862661-2302-44E8-B64D-66684F8226AC}"/>
    <cellStyle name="Note 2 2 4 3 3 7" xfId="6284" xr:uid="{009C0353-9AA9-4315-9585-AD58824A35D3}"/>
    <cellStyle name="Note 2 2 4 3 3 7 2" xfId="15239" xr:uid="{AD39F192-4A4A-42AC-AA12-F5230EF32C5F}"/>
    <cellStyle name="Note 2 2 4 3 3 8" xfId="7485" xr:uid="{C2F68902-3675-4AF8-8148-D7C01695D2ED}"/>
    <cellStyle name="Note 2 2 4 3 3 8 2" xfId="16365" xr:uid="{10274ACD-94BF-431A-AEE1-167308FEC622}"/>
    <cellStyle name="Note 2 2 4 3 3 9" xfId="8622" xr:uid="{ED2F6BD4-00A0-4953-8707-3C311BF06C3D}"/>
    <cellStyle name="Note 2 2 4 3 3 9 2" xfId="17475" xr:uid="{FEAF1C1B-84E3-4F9E-AC13-9AE9FB06555E}"/>
    <cellStyle name="Note 2 2 4 3 4" xfId="860" xr:uid="{C456030F-5FB8-489E-93AB-A54F34AD7EE6}"/>
    <cellStyle name="Note 2 2 4 3 4 2" xfId="2014" xr:uid="{BC64D697-4926-43C4-A11A-1D69EAC7A769}"/>
    <cellStyle name="Note 2 2 4 3 4 2 2" xfId="10969" xr:uid="{E0D0AA7B-7A45-4ED8-BD57-D271E3E1668E}"/>
    <cellStyle name="Note 2 2 4 3 4 3" xfId="3142" xr:uid="{0ABA8E03-E79A-4F3D-8BB7-F7B878718B7F}"/>
    <cellStyle name="Note 2 2 4 3 4 3 2" xfId="12097" xr:uid="{0F3575CF-70D6-4ACF-8E82-D067C0B6759C}"/>
    <cellStyle name="Note 2 2 4 3 4 4" xfId="4259" xr:uid="{3C798EDA-F7FB-4394-897B-4BEACF5017DE}"/>
    <cellStyle name="Note 2 2 4 3 4 4 2" xfId="13214" xr:uid="{69123742-7C3B-44FD-82BC-825FEFE010C5}"/>
    <cellStyle name="Note 2 2 4 3 4 5" xfId="5359" xr:uid="{281E87D7-5C7C-4BA5-B7F0-119A4A577A9F}"/>
    <cellStyle name="Note 2 2 4 3 4 5 2" xfId="14314" xr:uid="{949F9CAB-71CF-4870-BCAB-EB93ABF52B1C}"/>
    <cellStyle name="Note 2 2 4 3 4 6" xfId="6476" xr:uid="{13126630-BE44-4435-9E60-B3D20BE8D49B}"/>
    <cellStyle name="Note 2 2 4 3 4 6 2" xfId="15431" xr:uid="{BD637F14-324E-4B95-A7BA-E80B17B6A90A}"/>
    <cellStyle name="Note 2 2 4 3 4 7" xfId="7677" xr:uid="{6841830C-A0A6-4809-88DC-EBC9B3F3F020}"/>
    <cellStyle name="Note 2 2 4 3 4 7 2" xfId="16557" xr:uid="{1F6C4FD8-872D-4783-B15B-50F361023EE7}"/>
    <cellStyle name="Note 2 2 4 3 4 8" xfId="8814" xr:uid="{04F95D58-16C4-470D-AB4A-DB1509CBE3E0}"/>
    <cellStyle name="Note 2 2 4 3 4 8 2" xfId="17667" xr:uid="{4BA9D1EA-384D-427A-B9C8-D249268E5897}"/>
    <cellStyle name="Note 2 2 4 3 4 9" xfId="9286" xr:uid="{4F2E1B98-C7C9-4926-AF91-4224242A1231}"/>
    <cellStyle name="Note 2 2 4 3 5" xfId="1467" xr:uid="{733E39FB-42C4-41D5-A1FA-98FEB45CB475}"/>
    <cellStyle name="Note 2 2 4 3 5 2" xfId="10422" xr:uid="{7091046B-9B62-4824-B2CC-EBCFDB0D663A}"/>
    <cellStyle name="Note 2 2 4 3 6" xfId="2587" xr:uid="{425773A9-BE47-4A11-9172-975FBB3CA420}"/>
    <cellStyle name="Note 2 2 4 3 6 2" xfId="11542" xr:uid="{340D041A-5988-4B5D-98FC-FCA9C538BD20}"/>
    <cellStyle name="Note 2 2 4 3 7" xfId="3704" xr:uid="{176199C8-A243-4010-8FC6-2DF2858A08F3}"/>
    <cellStyle name="Note 2 2 4 3 7 2" xfId="12659" xr:uid="{4F6DA7A7-1A02-42CA-AD09-DB8F626E33A4}"/>
    <cellStyle name="Note 2 2 4 3 8" xfId="4804" xr:uid="{311DD717-1468-438D-A979-A705A7322AB1}"/>
    <cellStyle name="Note 2 2 4 3 8 2" xfId="13759" xr:uid="{0B17F16E-F11C-48D5-8CB8-55CD17D22F44}"/>
    <cellStyle name="Note 2 2 4 3 9" xfId="5921" xr:uid="{4A4D5313-B45A-4041-BCE8-CC777DE91834}"/>
    <cellStyle name="Note 2 2 4 3 9 2" xfId="14876" xr:uid="{3780C63E-9CA2-4049-99F6-9AD2F233C4D5}"/>
    <cellStyle name="Note 2 2 4 4" xfId="377" xr:uid="{AEA7E80F-B83F-480E-B4F0-91CB834BD709}"/>
    <cellStyle name="Note 2 2 4 4 10" xfId="9370" xr:uid="{7097F4DF-E08C-46B6-920A-F89EF9A10989}"/>
    <cellStyle name="Note 2 2 4 4 2" xfId="928" xr:uid="{7C86B086-83F7-4BBC-A305-55B21A2221B2}"/>
    <cellStyle name="Note 2 2 4 4 2 2" xfId="2082" xr:uid="{DB4CB36F-90C9-472E-820F-9EB413A6AA76}"/>
    <cellStyle name="Note 2 2 4 4 2 2 2" xfId="11037" xr:uid="{C7BDA181-F996-4199-9C0D-5B346DE8CA5B}"/>
    <cellStyle name="Note 2 2 4 4 2 3" xfId="3210" xr:uid="{FA275DB5-247A-46C3-84E2-BA5FAADDB341}"/>
    <cellStyle name="Note 2 2 4 4 2 3 2" xfId="12165" xr:uid="{C35EEBF8-40C4-4E2A-8912-06DCA2F2E021}"/>
    <cellStyle name="Note 2 2 4 4 2 4" xfId="4327" xr:uid="{414B36E9-2D2D-4D96-9809-97C25CB2BDFE}"/>
    <cellStyle name="Note 2 2 4 4 2 4 2" xfId="13282" xr:uid="{AC455FC7-4751-495C-A261-3573077457A1}"/>
    <cellStyle name="Note 2 2 4 4 2 5" xfId="5427" xr:uid="{E3A816A2-E9CD-4EFC-9088-753A67A3EFA4}"/>
    <cellStyle name="Note 2 2 4 4 2 5 2" xfId="14382" xr:uid="{56459C3E-AD38-4971-8AB9-886A1394EED6}"/>
    <cellStyle name="Note 2 2 4 4 2 6" xfId="6544" xr:uid="{FC864CB7-29AE-43AB-8E7A-24FEFAEDF1D3}"/>
    <cellStyle name="Note 2 2 4 4 2 6 2" xfId="15499" xr:uid="{9999A1D7-DABE-427C-B5DD-36AA60E03D2F}"/>
    <cellStyle name="Note 2 2 4 4 2 7" xfId="7745" xr:uid="{37223E66-AB61-4853-A661-345A15795FA0}"/>
    <cellStyle name="Note 2 2 4 4 2 7 2" xfId="16625" xr:uid="{FB2B6A5D-63DA-4604-91DD-839B6F3F1F72}"/>
    <cellStyle name="Note 2 2 4 4 2 8" xfId="8882" xr:uid="{AF129A91-8B15-4BA8-90FE-201BC65FC131}"/>
    <cellStyle name="Note 2 2 4 4 2 8 2" xfId="17735" xr:uid="{6C7FE618-AC5E-4BF3-9103-3739E08CD588}"/>
    <cellStyle name="Note 2 2 4 4 2 9" xfId="10057" xr:uid="{149046C0-4FF6-41B1-A22C-F9E808499487}"/>
    <cellStyle name="Note 2 2 4 4 3" xfId="2301" xr:uid="{71B666A9-AA04-4C3F-A95C-C255CC5183C6}"/>
    <cellStyle name="Note 2 2 4 4 3 2" xfId="11256" xr:uid="{3C763875-A942-4340-B89F-4800AA6C0B0B}"/>
    <cellStyle name="Note 2 2 4 4 4" xfId="2659" xr:uid="{4B1A9F24-E044-4EE7-9203-9960456E3807}"/>
    <cellStyle name="Note 2 2 4 4 4 2" xfId="11614" xr:uid="{AC31FDBD-5498-45D7-82BD-DAA595BCAD21}"/>
    <cellStyle name="Note 2 2 4 4 5" xfId="3776" xr:uid="{3E674E3D-6870-4C86-B26C-AD5FB7D1AC13}"/>
    <cellStyle name="Note 2 2 4 4 5 2" xfId="12731" xr:uid="{9167CACA-0478-4BFE-9AF5-8A6B3CD028F6}"/>
    <cellStyle name="Note 2 2 4 4 6" xfId="4876" xr:uid="{3B0EE05D-3965-44F3-9EF7-34ADA511E575}"/>
    <cellStyle name="Note 2 2 4 4 6 2" xfId="13831" xr:uid="{112ABA2D-44DF-4AC1-898F-2FEE2ECAFB6B}"/>
    <cellStyle name="Note 2 2 4 4 7" xfId="5993" xr:uid="{06440021-56F6-4EB9-99EE-77DF0A27BC46}"/>
    <cellStyle name="Note 2 2 4 4 7 2" xfId="14948" xr:uid="{11AE6DE3-EEDB-4139-8B8E-E8278257BDE0}"/>
    <cellStyle name="Note 2 2 4 4 8" xfId="7194" xr:uid="{EE22C5EF-E42E-4EF9-9D94-29865921FD8C}"/>
    <cellStyle name="Note 2 2 4 4 8 2" xfId="16074" xr:uid="{8DB38640-ECB7-4A13-B19D-8AB31E61596E}"/>
    <cellStyle name="Note 2 2 4 4 9" xfId="8331" xr:uid="{07973F37-D2BA-4107-AADA-CC2BD43DC152}"/>
    <cellStyle name="Note 2 2 4 4 9 2" xfId="17184" xr:uid="{A8827D14-B51D-41A1-B57C-1A6169A40ED9}"/>
    <cellStyle name="Note 2 2 4 5" xfId="546" xr:uid="{F2FEB1E0-14DC-4177-94A7-1999DE913373}"/>
    <cellStyle name="Note 2 2 4 5 10" xfId="9348" xr:uid="{4C827257-A30C-4D8D-B375-C4F17D1BC22F}"/>
    <cellStyle name="Note 2 2 4 5 2" xfId="1097" xr:uid="{F19960B4-5151-47F0-8583-02881E5FA048}"/>
    <cellStyle name="Note 2 2 4 5 2 2" xfId="2251" xr:uid="{7863C199-1C11-4DD3-805D-E50EC8081924}"/>
    <cellStyle name="Note 2 2 4 5 2 2 2" xfId="11206" xr:uid="{C15381EB-4C0A-4355-89C8-A47CA0EA05BC}"/>
    <cellStyle name="Note 2 2 4 5 2 3" xfId="3379" xr:uid="{A44257DD-BB28-4FAF-951F-853523D39B2B}"/>
    <cellStyle name="Note 2 2 4 5 2 3 2" xfId="12334" xr:uid="{3B15EF12-E03C-47EC-A230-2A3FA10C1C05}"/>
    <cellStyle name="Note 2 2 4 5 2 4" xfId="4496" xr:uid="{5B62D613-1BAA-45DE-A2CE-A9F959B46F89}"/>
    <cellStyle name="Note 2 2 4 5 2 4 2" xfId="13451" xr:uid="{C5E2A888-78F9-4833-95A5-B8B105CD056E}"/>
    <cellStyle name="Note 2 2 4 5 2 5" xfId="5596" xr:uid="{B8C17B43-4DDF-4E8A-A526-59D760916919}"/>
    <cellStyle name="Note 2 2 4 5 2 5 2" xfId="14551" xr:uid="{0BBECD14-49B7-4685-9F95-CC3726C9C0C2}"/>
    <cellStyle name="Note 2 2 4 5 2 6" xfId="6713" xr:uid="{7F5C02BE-7C26-4EAF-9A0B-3BE6E76E92D2}"/>
    <cellStyle name="Note 2 2 4 5 2 6 2" xfId="15668" xr:uid="{13CE25FE-D5A8-4475-A50E-C4C820C9F32B}"/>
    <cellStyle name="Note 2 2 4 5 2 7" xfId="7914" xr:uid="{19A54061-1CC3-4CC9-8D19-675F7A9318D7}"/>
    <cellStyle name="Note 2 2 4 5 2 7 2" xfId="16794" xr:uid="{45112459-5EE6-4367-8293-2D942C4F66B3}"/>
    <cellStyle name="Note 2 2 4 5 2 8" xfId="9051" xr:uid="{41D34AFB-4199-46D1-AAC4-DF2F8F5FE7A7}"/>
    <cellStyle name="Note 2 2 4 5 2 8 2" xfId="17904" xr:uid="{58143B9A-EFD2-4042-932C-E171D21B9D6F}"/>
    <cellStyle name="Note 2 2 4 5 2 9" xfId="9537" xr:uid="{14F848D3-5744-4A9B-8872-50A244CB2DDC}"/>
    <cellStyle name="Note 2 2 4 5 3" xfId="1704" xr:uid="{B813447A-B01B-4C03-8A5A-5C5C5505A675}"/>
    <cellStyle name="Note 2 2 4 5 3 2" xfId="10659" xr:uid="{2F28D489-B111-45FA-9D49-98D35EF2BE84}"/>
    <cellStyle name="Note 2 2 4 5 4" xfId="2828" xr:uid="{CA5E88CE-A496-460C-8BEF-A7352395A4BC}"/>
    <cellStyle name="Note 2 2 4 5 4 2" xfId="11783" xr:uid="{2505D14E-C339-4C71-BAA2-F32D615A3E7D}"/>
    <cellStyle name="Note 2 2 4 5 5" xfId="3945" xr:uid="{67462C22-4773-4B11-B78D-778B8EB3DFBE}"/>
    <cellStyle name="Note 2 2 4 5 5 2" xfId="12900" xr:uid="{1D094661-B8D3-4142-8607-CAEDF04699C3}"/>
    <cellStyle name="Note 2 2 4 5 6" xfId="5045" xr:uid="{6FBA0E79-B4C5-4197-B93F-8F4463ABD9C9}"/>
    <cellStyle name="Note 2 2 4 5 6 2" xfId="14000" xr:uid="{D8CA42B6-518D-40AE-BC40-F03B31C61BC4}"/>
    <cellStyle name="Note 2 2 4 5 7" xfId="6162" xr:uid="{A9AF310F-D93B-4606-8522-EC0AAE104AA8}"/>
    <cellStyle name="Note 2 2 4 5 7 2" xfId="15117" xr:uid="{D2FA4DD7-D9A4-4762-B6E1-9691DD3F4E69}"/>
    <cellStyle name="Note 2 2 4 5 8" xfId="7363" xr:uid="{973ABA9C-5ADD-485A-BB93-34F40B5843EE}"/>
    <cellStyle name="Note 2 2 4 5 8 2" xfId="16243" xr:uid="{3E31CBFA-0E25-419D-ADF4-0DA976F70089}"/>
    <cellStyle name="Note 2 2 4 5 9" xfId="8500" xr:uid="{A309C7E8-9FBF-4B78-8D75-1F26E85D4B92}"/>
    <cellStyle name="Note 2 2 4 5 9 2" xfId="17353" xr:uid="{5ABF70A9-4854-4B39-8E36-3013405E2D5A}"/>
    <cellStyle name="Note 2 2 4 6" xfId="721" xr:uid="{99133DF8-5547-44F7-878C-64A38EA5B47E}"/>
    <cellStyle name="Note 2 2 4 6 2" xfId="1875" xr:uid="{E993F04C-4C2B-421C-9DCD-52230E7D7044}"/>
    <cellStyle name="Note 2 2 4 6 2 2" xfId="10830" xr:uid="{41C99AA0-C349-42F8-9610-38C89BA15349}"/>
    <cellStyle name="Note 2 2 4 6 3" xfId="3003" xr:uid="{77E654CD-9D62-40AF-B73D-93AC31A0182C}"/>
    <cellStyle name="Note 2 2 4 6 3 2" xfId="11958" xr:uid="{0A88DB00-02B4-4F5B-A7A1-CFC6416EA8D6}"/>
    <cellStyle name="Note 2 2 4 6 4" xfId="4120" xr:uid="{3DE30E72-5A32-4D4D-88C5-A0BD3B5AFE9A}"/>
    <cellStyle name="Note 2 2 4 6 4 2" xfId="13075" xr:uid="{919E6A41-1BF1-4B29-8C58-2C856524D0E3}"/>
    <cellStyle name="Note 2 2 4 6 5" xfId="5220" xr:uid="{1EF04CA2-E348-4C4B-8244-AEA09AFC417F}"/>
    <cellStyle name="Note 2 2 4 6 5 2" xfId="14175" xr:uid="{BFE8246C-36B0-4D2F-B930-09ABE5C7B3A5}"/>
    <cellStyle name="Note 2 2 4 6 6" xfId="6337" xr:uid="{FD0D6E5A-7A36-4916-8CA6-229D2D9C97AA}"/>
    <cellStyle name="Note 2 2 4 6 6 2" xfId="15292" xr:uid="{60604016-B6A0-4865-89DF-EE013FFCDB75}"/>
    <cellStyle name="Note 2 2 4 6 7" xfId="7538" xr:uid="{DEB56656-C8E9-4363-ACD7-D3CAE966E4FC}"/>
    <cellStyle name="Note 2 2 4 6 7 2" xfId="16418" xr:uid="{FB4A42C5-8427-4A38-A1D1-64EDBB112E96}"/>
    <cellStyle name="Note 2 2 4 6 8" xfId="8675" xr:uid="{EE9C304D-34F3-41B8-A539-E74F1C8033FC}"/>
    <cellStyle name="Note 2 2 4 6 8 2" xfId="17528" xr:uid="{3A1FD664-C9B2-497D-A50B-604B50C2EC25}"/>
    <cellStyle name="Note 2 2 4 6 9" xfId="9687" xr:uid="{BC59823F-D80D-456A-AB65-0E50A7C4DCC7}"/>
    <cellStyle name="Note 2 2 4 7" xfId="1321" xr:uid="{1647401B-2A9C-4896-9F74-CAD398C1D167}"/>
    <cellStyle name="Note 2 2 4 7 2" xfId="10276" xr:uid="{17576129-50F4-44E0-8680-DF5F2F613B1D}"/>
    <cellStyle name="Note 2 2 4 8" xfId="2437" xr:uid="{5B04BAA2-7F10-4EEA-A274-B2CC34D40139}"/>
    <cellStyle name="Note 2 2 4 8 2" xfId="11392" xr:uid="{1FCB7C7D-D437-4B26-AD24-11875362C223}"/>
    <cellStyle name="Note 2 2 4 9" xfId="3555" xr:uid="{0526DB39-02D2-4AA6-90C6-0C52A89E43FE}"/>
    <cellStyle name="Note 2 2 4 9 2" xfId="12510" xr:uid="{EDA97BB8-2CCE-4EA2-A8E8-E65CBCAD1CCD}"/>
    <cellStyle name="Note 2 2 5" xfId="154" xr:uid="{3831ED2F-1868-4412-B082-20B3988E62D1}"/>
    <cellStyle name="Note 2 2 5 10" xfId="4670" xr:uid="{A8102784-1DB7-432C-B981-0F816C6B0771}"/>
    <cellStyle name="Note 2 2 5 10 2" xfId="13625" xr:uid="{53C3E6DD-DA86-42B3-AA01-B4107C1C74EE}"/>
    <cellStyle name="Note 2 2 5 11" xfId="5787" xr:uid="{F8363BC1-20A8-4772-86A8-7EA955B6C6AC}"/>
    <cellStyle name="Note 2 2 5 11 2" xfId="14742" xr:uid="{B7007AE7-3E5D-4AC4-B086-811ACB70D58A}"/>
    <cellStyle name="Note 2 2 5 12" xfId="6976" xr:uid="{BDACDB76-CC6D-4F20-AB9A-21FF7AE58055}"/>
    <cellStyle name="Note 2 2 5 12 2" xfId="15865" xr:uid="{84F021DB-A20A-43E5-A938-B7399692C4BE}"/>
    <cellStyle name="Note 2 2 5 13" xfId="8110" xr:uid="{54876C68-1C3D-46D0-A44C-C67D5CE937D6}"/>
    <cellStyle name="Note 2 2 5 13 2" xfId="16978" xr:uid="{7DA58F0C-C8B4-46ED-A29C-B850402DA8CA}"/>
    <cellStyle name="Note 2 2 5 14" xfId="9576" xr:uid="{2CA5D126-A037-4A10-AEB6-97F036B903EC}"/>
    <cellStyle name="Note 2 2 5 2" xfId="259" xr:uid="{A488FA4F-ECFE-420F-8530-7F3B5FF16A49}"/>
    <cellStyle name="Note 2 2 5 2 10" xfId="7076" xr:uid="{7C38F310-2FA5-4D04-9C92-6E789618A153}"/>
    <cellStyle name="Note 2 2 5 2 10 2" xfId="15956" xr:uid="{E6900708-3639-4F95-8A8B-5BF0569D3812}"/>
    <cellStyle name="Note 2 2 5 2 11" xfId="8213" xr:uid="{0E6FB056-C7F6-4052-A5E9-FC2EB7682097}"/>
    <cellStyle name="Note 2 2 5 2 11 2" xfId="17066" xr:uid="{80F81189-50AE-4F17-8EDA-83FF66D42EB5}"/>
    <cellStyle name="Note 2 2 5 2 12" xfId="9275" xr:uid="{FAA10A01-A486-4F47-A21C-045DB55F60DB}"/>
    <cellStyle name="Note 2 2 5 2 2" xfId="464" xr:uid="{5B33D3A2-4702-4BBC-85FF-43BC09901F81}"/>
    <cellStyle name="Note 2 2 5 2 2 10" xfId="10126" xr:uid="{00BB2F2A-5D16-4895-AE27-866BDEE4AB47}"/>
    <cellStyle name="Note 2 2 5 2 2 2" xfId="1015" xr:uid="{9FD0974E-D856-4B43-B870-D825C63F275B}"/>
    <cellStyle name="Note 2 2 5 2 2 2 2" xfId="2169" xr:uid="{2EE0ADCA-3CC4-4D15-A1B2-3215F601C97E}"/>
    <cellStyle name="Note 2 2 5 2 2 2 2 2" xfId="11124" xr:uid="{8C339AC7-4594-41D7-BF0E-467F6916A7EA}"/>
    <cellStyle name="Note 2 2 5 2 2 2 3" xfId="3297" xr:uid="{9685FB73-F60A-405E-98B0-6F3E26FB8DC2}"/>
    <cellStyle name="Note 2 2 5 2 2 2 3 2" xfId="12252" xr:uid="{4D46CA6D-7DA4-45E7-885F-0D59396A468B}"/>
    <cellStyle name="Note 2 2 5 2 2 2 4" xfId="4414" xr:uid="{B3F59E3F-54CC-4A47-A4F4-22A930E79559}"/>
    <cellStyle name="Note 2 2 5 2 2 2 4 2" xfId="13369" xr:uid="{C94E2BE9-9290-472D-97BB-F78E5BB3B595}"/>
    <cellStyle name="Note 2 2 5 2 2 2 5" xfId="5514" xr:uid="{43705D1F-7A05-4067-8894-C3F29B8C3737}"/>
    <cellStyle name="Note 2 2 5 2 2 2 5 2" xfId="14469" xr:uid="{54AE894F-6E13-4EF6-B45D-67614F59BBE8}"/>
    <cellStyle name="Note 2 2 5 2 2 2 6" xfId="6631" xr:uid="{CB518EC1-AA60-4258-8858-11AE12D83A2D}"/>
    <cellStyle name="Note 2 2 5 2 2 2 6 2" xfId="15586" xr:uid="{5FC085F9-9ED7-4987-A3DE-BF448C8A5FB9}"/>
    <cellStyle name="Note 2 2 5 2 2 2 7" xfId="7832" xr:uid="{9B532116-9F6D-42F5-935E-246D27E6A3B3}"/>
    <cellStyle name="Note 2 2 5 2 2 2 7 2" xfId="16712" xr:uid="{2B67261B-CC28-47FC-877F-D04801A0568B}"/>
    <cellStyle name="Note 2 2 5 2 2 2 8" xfId="8969" xr:uid="{A52908F3-614E-499B-94AA-13296E3C309E}"/>
    <cellStyle name="Note 2 2 5 2 2 2 8 2" xfId="17822" xr:uid="{C16B7198-6DC5-4EBF-BAFD-546FAAC7D895}"/>
    <cellStyle name="Note 2 2 5 2 2 2 9" xfId="9271" xr:uid="{E3871B4D-AB48-46EE-AC6B-F9DBFD26C105}"/>
    <cellStyle name="Note 2 2 5 2 2 3" xfId="1622" xr:uid="{648C07DD-A1C3-4E75-9895-B9E9C48917F2}"/>
    <cellStyle name="Note 2 2 5 2 2 3 2" xfId="10577" xr:uid="{6D51C842-AC98-40C5-9776-57524D6AF7F2}"/>
    <cellStyle name="Note 2 2 5 2 2 4" xfId="2746" xr:uid="{2DA9D15C-D5AF-466F-8380-1106327188B6}"/>
    <cellStyle name="Note 2 2 5 2 2 4 2" xfId="11701" xr:uid="{7438F62C-105B-4067-A1C9-06CA2C55DEFC}"/>
    <cellStyle name="Note 2 2 5 2 2 5" xfId="3863" xr:uid="{F69CB230-0901-4530-814A-4104BAFBC2FD}"/>
    <cellStyle name="Note 2 2 5 2 2 5 2" xfId="12818" xr:uid="{D4DA5CFD-9109-488C-8F78-16177CDA2FE5}"/>
    <cellStyle name="Note 2 2 5 2 2 6" xfId="4963" xr:uid="{5EE80812-0E08-4CDB-B577-77D95A9AA36E}"/>
    <cellStyle name="Note 2 2 5 2 2 6 2" xfId="13918" xr:uid="{D18BC1C2-4B28-4D48-9BE0-D1F22141AA23}"/>
    <cellStyle name="Note 2 2 5 2 2 7" xfId="6080" xr:uid="{C6FEABD3-7AF7-4AF7-B3AC-56BBA84FBD4A}"/>
    <cellStyle name="Note 2 2 5 2 2 7 2" xfId="15035" xr:uid="{1B6E82F0-CDC0-46C6-B08D-01768957B11D}"/>
    <cellStyle name="Note 2 2 5 2 2 8" xfId="7281" xr:uid="{94F5E829-4570-4693-B021-B83B546C46F9}"/>
    <cellStyle name="Note 2 2 5 2 2 8 2" xfId="16161" xr:uid="{E8CA0286-047A-4F93-A1FF-570D49809E77}"/>
    <cellStyle name="Note 2 2 5 2 2 9" xfId="8418" xr:uid="{543720D1-9F35-4A94-972D-52B4663E807F}"/>
    <cellStyle name="Note 2 2 5 2 2 9 2" xfId="17271" xr:uid="{9D89DB20-13B0-41AB-8B8D-F6A63A51EEB6}"/>
    <cellStyle name="Note 2 2 5 2 3" xfId="627" xr:uid="{B468970C-CA42-4306-AC47-10D1A2E2B41C}"/>
    <cellStyle name="Note 2 2 5 2 3 10" xfId="9714" xr:uid="{5F71C98A-0937-4228-A237-1E3417D3E364}"/>
    <cellStyle name="Note 2 2 5 2 3 2" xfId="1178" xr:uid="{762852E2-0843-4291-AF76-7E6A74CDA5FA}"/>
    <cellStyle name="Note 2 2 5 2 3 2 2" xfId="2337" xr:uid="{AD41ED6E-8C44-4C4A-B40F-7C4943E9025B}"/>
    <cellStyle name="Note 2 2 5 2 3 2 2 2" xfId="11292" xr:uid="{0EBFBB26-2AAA-45BD-8D08-DBC34EB7518B}"/>
    <cellStyle name="Note 2 2 5 2 3 2 3" xfId="3460" xr:uid="{206FED6F-0411-4B30-8456-E17AB0C8EEB2}"/>
    <cellStyle name="Note 2 2 5 2 3 2 3 2" xfId="12415" xr:uid="{59B144CB-4818-4D0F-A173-82347B910069}"/>
    <cellStyle name="Note 2 2 5 2 3 2 4" xfId="4577" xr:uid="{1CC2EE1A-C45F-44DE-AFEE-7949DE0900A2}"/>
    <cellStyle name="Note 2 2 5 2 3 2 4 2" xfId="13532" xr:uid="{54A6C443-C0F8-4E2B-87C7-32D59D726987}"/>
    <cellStyle name="Note 2 2 5 2 3 2 5" xfId="5677" xr:uid="{190AFEAE-99A4-400B-B3D0-606A531FFC94}"/>
    <cellStyle name="Note 2 2 5 2 3 2 5 2" xfId="14632" xr:uid="{EF1A5F30-B0BF-4342-B445-AC3C4B0562CF}"/>
    <cellStyle name="Note 2 2 5 2 3 2 6" xfId="6794" xr:uid="{CCBB07BB-B91D-4085-A86A-AFAD23878EF9}"/>
    <cellStyle name="Note 2 2 5 2 3 2 6 2" xfId="15749" xr:uid="{26A7ECDA-7514-4E29-BD23-F36F2C3C7CBC}"/>
    <cellStyle name="Note 2 2 5 2 3 2 7" xfId="7995" xr:uid="{82854757-CC8B-405D-BEDD-D63D5F8AA7B9}"/>
    <cellStyle name="Note 2 2 5 2 3 2 7 2" xfId="16875" xr:uid="{1633BEC8-7684-44CC-980D-FC7D9D42C4A0}"/>
    <cellStyle name="Note 2 2 5 2 3 2 8" xfId="9132" xr:uid="{95CB939A-EBF7-49EC-835C-DE996C7CA86E}"/>
    <cellStyle name="Note 2 2 5 2 3 2 8 2" xfId="17985" xr:uid="{63979FFF-2C38-4CA5-B79F-B8870E5BD233}"/>
    <cellStyle name="Note 2 2 5 2 3 2 9" xfId="6881" xr:uid="{EFD39594-84E0-4A16-B96A-334FFD10F5F1}"/>
    <cellStyle name="Note 2 2 5 2 3 3" xfId="1785" xr:uid="{F4D10704-109D-419E-9AA6-06900585FDF6}"/>
    <cellStyle name="Note 2 2 5 2 3 3 2" xfId="10740" xr:uid="{9C2BFFE7-8366-4614-85A7-B3DBBA3C359D}"/>
    <cellStyle name="Note 2 2 5 2 3 4" xfId="2909" xr:uid="{BC3EA8FB-76D9-4671-9046-81DC12C83EC8}"/>
    <cellStyle name="Note 2 2 5 2 3 4 2" xfId="11864" xr:uid="{094ECE47-284E-4F1F-9F08-B999CED232FB}"/>
    <cellStyle name="Note 2 2 5 2 3 5" xfId="4026" xr:uid="{869DEAA7-FA16-4789-BBB7-94C36E84ADA1}"/>
    <cellStyle name="Note 2 2 5 2 3 5 2" xfId="12981" xr:uid="{44BFA593-B1A2-4CF1-AC4E-947377B18489}"/>
    <cellStyle name="Note 2 2 5 2 3 6" xfId="5126" xr:uid="{A5995A70-64C1-400C-8673-82B0726FA711}"/>
    <cellStyle name="Note 2 2 5 2 3 6 2" xfId="14081" xr:uid="{1FF86AC2-F5B2-47BA-AC90-5952DC1840EF}"/>
    <cellStyle name="Note 2 2 5 2 3 7" xfId="6243" xr:uid="{4C281FDF-1059-4CF8-8ADA-DA9E1AE2977C}"/>
    <cellStyle name="Note 2 2 5 2 3 7 2" xfId="15198" xr:uid="{FEF45F9C-B5E8-469D-A61F-0038BBF268ED}"/>
    <cellStyle name="Note 2 2 5 2 3 8" xfId="7444" xr:uid="{909FD20F-C657-4827-97A3-943B4675674A}"/>
    <cellStyle name="Note 2 2 5 2 3 8 2" xfId="16324" xr:uid="{DACC06FE-9A24-41F5-B311-98D16CC9F75B}"/>
    <cellStyle name="Note 2 2 5 2 3 9" xfId="8581" xr:uid="{58377C0A-488D-46C7-B6F4-ACF3BBC99580}"/>
    <cellStyle name="Note 2 2 5 2 3 9 2" xfId="17434" xr:uid="{5BC3F015-0FAD-486F-A07D-E1DAEB483A42}"/>
    <cellStyle name="Note 2 2 5 2 4" xfId="816" xr:uid="{8924C36D-8618-4724-B0CA-BA0894786BFE}"/>
    <cellStyle name="Note 2 2 5 2 4 2" xfId="1970" xr:uid="{0F879A8B-CC1E-49DC-B998-AC77716591B3}"/>
    <cellStyle name="Note 2 2 5 2 4 2 2" xfId="10925" xr:uid="{9A304E99-C34F-466C-ABA5-799093249576}"/>
    <cellStyle name="Note 2 2 5 2 4 3" xfId="3098" xr:uid="{A83C4D09-5B99-4C1D-9CF8-5AE486A7D8A1}"/>
    <cellStyle name="Note 2 2 5 2 4 3 2" xfId="12053" xr:uid="{08F0EE88-A9DE-4F2F-A2C8-3CD503A325B0}"/>
    <cellStyle name="Note 2 2 5 2 4 4" xfId="4215" xr:uid="{3A65C417-974B-4E60-8FB0-DE187A985618}"/>
    <cellStyle name="Note 2 2 5 2 4 4 2" xfId="13170" xr:uid="{83EB3158-C7C4-4D2F-9597-0593D9AD1E5A}"/>
    <cellStyle name="Note 2 2 5 2 4 5" xfId="5315" xr:uid="{111993A5-F74B-4308-B795-A5B51F49B87F}"/>
    <cellStyle name="Note 2 2 5 2 4 5 2" xfId="14270" xr:uid="{6A9F1306-719A-4A5B-9238-E5A627132781}"/>
    <cellStyle name="Note 2 2 5 2 4 6" xfId="6432" xr:uid="{0BF7FC2D-6653-4B93-9178-0CE1B8C1891C}"/>
    <cellStyle name="Note 2 2 5 2 4 6 2" xfId="15387" xr:uid="{C0F47EE2-6D20-4EB5-835C-D99E4C5BE1F0}"/>
    <cellStyle name="Note 2 2 5 2 4 7" xfId="7633" xr:uid="{C96A9D8E-6285-46CA-973C-6559194F9CDE}"/>
    <cellStyle name="Note 2 2 5 2 4 7 2" xfId="16513" xr:uid="{D9DE6D9A-AC05-4C54-A4CB-EB9E0B5426D5}"/>
    <cellStyle name="Note 2 2 5 2 4 8" xfId="8770" xr:uid="{A055CC68-2CCB-4B2C-B9E2-7ED2AF67C812}"/>
    <cellStyle name="Note 2 2 5 2 4 8 2" xfId="17623" xr:uid="{8B662BE2-0B34-47E3-8379-A17B29B4F9A1}"/>
    <cellStyle name="Note 2 2 5 2 4 9" xfId="10119" xr:uid="{9ACE462D-680D-481F-BBA6-01D9708EF74B}"/>
    <cellStyle name="Note 2 2 5 2 5" xfId="1421" xr:uid="{A6F385B9-9867-4123-94D5-2463FD4EAF5A}"/>
    <cellStyle name="Note 2 2 5 2 5 2" xfId="10376" xr:uid="{229971BC-FD63-449D-AC7B-5512A29D9D05}"/>
    <cellStyle name="Note 2 2 5 2 6" xfId="2541" xr:uid="{8D461594-9FF1-41D9-A782-8A682B97AA6E}"/>
    <cellStyle name="Note 2 2 5 2 6 2" xfId="11496" xr:uid="{DE43C9BA-A564-473B-827E-AF1EFC5D991F}"/>
    <cellStyle name="Note 2 2 5 2 7" xfId="3658" xr:uid="{71B5958B-36C0-4E35-8CB3-64CF24C1FC2C}"/>
    <cellStyle name="Note 2 2 5 2 7 2" xfId="12613" xr:uid="{F6F5625E-AFE3-48BA-9AAC-38A686C9DCE1}"/>
    <cellStyle name="Note 2 2 5 2 8" xfId="4758" xr:uid="{4D92EBE6-802E-4812-8023-7550947871FF}"/>
    <cellStyle name="Note 2 2 5 2 8 2" xfId="13713" xr:uid="{45119F3E-57AA-4E1C-89CE-F6421F2261AE}"/>
    <cellStyle name="Note 2 2 5 2 9" xfId="5875" xr:uid="{08C916BF-4171-4F58-977C-E758107B6CDE}"/>
    <cellStyle name="Note 2 2 5 2 9 2" xfId="14830" xr:uid="{5F27DACF-84A0-4869-9F3B-4EA4D2509E06}"/>
    <cellStyle name="Note 2 2 5 3" xfId="314" xr:uid="{0D12FA97-A72D-4DA1-9A88-4344EFE19778}"/>
    <cellStyle name="Note 2 2 5 3 10" xfId="7131" xr:uid="{CE31A89E-775A-40F7-93DB-5137658CB5E6}"/>
    <cellStyle name="Note 2 2 5 3 10 2" xfId="16011" xr:uid="{041E731F-15F0-495F-BCF2-7784F3538A65}"/>
    <cellStyle name="Note 2 2 5 3 11" xfId="8268" xr:uid="{0E2F3959-4423-4A99-A978-5EEF6D55B81C}"/>
    <cellStyle name="Note 2 2 5 3 11 2" xfId="17121" xr:uid="{B99F7025-B8F6-4587-ABE5-51CA54AE332D}"/>
    <cellStyle name="Note 2 2 5 3 12" xfId="8131" xr:uid="{39040229-C5A4-42F1-BFB0-D2B40C31C90E}"/>
    <cellStyle name="Note 2 2 5 3 2" xfId="514" xr:uid="{257DFA8E-172E-4DE9-B8EC-B78CA2933FB6}"/>
    <cellStyle name="Note 2 2 5 3 2 10" xfId="9910" xr:uid="{D61F28B4-EEFB-4CC3-BDCA-0B3D35438FC5}"/>
    <cellStyle name="Note 2 2 5 3 2 2" xfId="1065" xr:uid="{95EE212D-DD0D-4FBF-A76A-5DF6A896BC01}"/>
    <cellStyle name="Note 2 2 5 3 2 2 2" xfId="2219" xr:uid="{8D2AB6E9-7D55-433E-9F23-E35902CD27ED}"/>
    <cellStyle name="Note 2 2 5 3 2 2 2 2" xfId="11174" xr:uid="{CC8A67F1-1491-4F92-812C-D7A3866E2A03}"/>
    <cellStyle name="Note 2 2 5 3 2 2 3" xfId="3347" xr:uid="{292C2134-F843-40C8-87B4-D88760E5CA19}"/>
    <cellStyle name="Note 2 2 5 3 2 2 3 2" xfId="12302" xr:uid="{DE6BCCB8-AE03-435D-A321-BAB68F3B0D08}"/>
    <cellStyle name="Note 2 2 5 3 2 2 4" xfId="4464" xr:uid="{E7D536C8-3584-469A-89C9-E5FBEF2B9CC8}"/>
    <cellStyle name="Note 2 2 5 3 2 2 4 2" xfId="13419" xr:uid="{5AAEF4BA-A50D-456E-AD16-AC6F85FA3D95}"/>
    <cellStyle name="Note 2 2 5 3 2 2 5" xfId="5564" xr:uid="{7D65D045-66C9-4E5C-9294-139268224727}"/>
    <cellStyle name="Note 2 2 5 3 2 2 5 2" xfId="14519" xr:uid="{E4E2113E-8AAD-43CD-9B68-F12C051DC9EC}"/>
    <cellStyle name="Note 2 2 5 3 2 2 6" xfId="6681" xr:uid="{8D448275-6D5E-430C-AECA-F11B2C51A4E7}"/>
    <cellStyle name="Note 2 2 5 3 2 2 6 2" xfId="15636" xr:uid="{ABC5E98C-E4C2-4A2F-A81D-F759BE82B30F}"/>
    <cellStyle name="Note 2 2 5 3 2 2 7" xfId="7882" xr:uid="{CCA52BB0-7FCD-4051-BAE9-4CD396934D25}"/>
    <cellStyle name="Note 2 2 5 3 2 2 7 2" xfId="16762" xr:uid="{AA51555A-11A8-4B35-B385-FE049363D51A}"/>
    <cellStyle name="Note 2 2 5 3 2 2 8" xfId="9019" xr:uid="{7E3A5A43-5A6F-48EA-BDF1-462CF86AC96F}"/>
    <cellStyle name="Note 2 2 5 3 2 2 8 2" xfId="17872" xr:uid="{F80768B2-59A2-48FF-89FD-3395BA2C4DF3}"/>
    <cellStyle name="Note 2 2 5 3 2 2 9" xfId="10071" xr:uid="{862FA89D-BD1B-4076-A3AC-B82CCCFF4622}"/>
    <cellStyle name="Note 2 2 5 3 2 3" xfId="1672" xr:uid="{810BCC9B-DE53-4F53-B93E-DAFA204B3980}"/>
    <cellStyle name="Note 2 2 5 3 2 3 2" xfId="10627" xr:uid="{3F04C4FC-2E1E-45E0-9C89-483E03CA0CBD}"/>
    <cellStyle name="Note 2 2 5 3 2 4" xfId="2796" xr:uid="{10B4E8B0-8E53-4202-B6E9-0B33259C7338}"/>
    <cellStyle name="Note 2 2 5 3 2 4 2" xfId="11751" xr:uid="{BE44DD45-137D-4CAE-B102-E68C5F5396A1}"/>
    <cellStyle name="Note 2 2 5 3 2 5" xfId="3913" xr:uid="{30E35AD8-4A49-4103-9C3D-E3D8C4BD0DDE}"/>
    <cellStyle name="Note 2 2 5 3 2 5 2" xfId="12868" xr:uid="{6B23C4BE-5DF8-470C-95FF-825421215AD3}"/>
    <cellStyle name="Note 2 2 5 3 2 6" xfId="5013" xr:uid="{4112FBEF-9EA2-40D4-87B7-35618FA48251}"/>
    <cellStyle name="Note 2 2 5 3 2 6 2" xfId="13968" xr:uid="{919BF621-580A-4AA2-8360-0D8ADC1F3AA7}"/>
    <cellStyle name="Note 2 2 5 3 2 7" xfId="6130" xr:uid="{88D60407-7EBB-4606-9225-98F88FA487E4}"/>
    <cellStyle name="Note 2 2 5 3 2 7 2" xfId="15085" xr:uid="{91FCB2E6-C061-4E9B-8A2A-9F1C059A3A22}"/>
    <cellStyle name="Note 2 2 5 3 2 8" xfId="7331" xr:uid="{A8CA7401-5803-45B6-84C9-BE64217C1155}"/>
    <cellStyle name="Note 2 2 5 3 2 8 2" xfId="16211" xr:uid="{ABBE2779-8479-4D61-8AFE-FD21538C3564}"/>
    <cellStyle name="Note 2 2 5 3 2 9" xfId="8468" xr:uid="{73E018D6-D894-4B0A-BBD0-D334AACFAA50}"/>
    <cellStyle name="Note 2 2 5 3 2 9 2" xfId="17321" xr:uid="{13F4FDF9-41ED-4170-B794-009387022F9C}"/>
    <cellStyle name="Note 2 2 5 3 3" xfId="677" xr:uid="{CF2BA1BD-B51B-4793-A554-5DA5536AF434}"/>
    <cellStyle name="Note 2 2 5 3 3 10" xfId="9966" xr:uid="{4D62132E-CE91-4611-AA89-B9B7C3F7EF05}"/>
    <cellStyle name="Note 2 2 5 3 3 2" xfId="1228" xr:uid="{508BFA52-E5B8-4D86-B7CE-581039E8D05E}"/>
    <cellStyle name="Note 2 2 5 3 3 2 2" xfId="2387" xr:uid="{F678CE36-FDF1-4E2E-B00E-791BE1964B18}"/>
    <cellStyle name="Note 2 2 5 3 3 2 2 2" xfId="11342" xr:uid="{329BB748-985D-493B-AB60-B76EFC167449}"/>
    <cellStyle name="Note 2 2 5 3 3 2 3" xfId="3510" xr:uid="{F93D874C-8BD2-4886-A13A-65632773C06B}"/>
    <cellStyle name="Note 2 2 5 3 3 2 3 2" xfId="12465" xr:uid="{BEBAD5F7-98F0-4D31-86BA-7F459572A49D}"/>
    <cellStyle name="Note 2 2 5 3 3 2 4" xfId="4627" xr:uid="{E4B2986A-ED9A-4297-A9CE-CC083EA4C0C0}"/>
    <cellStyle name="Note 2 2 5 3 3 2 4 2" xfId="13582" xr:uid="{45C76464-CDBE-4F3B-BBBF-542B3E3FA07D}"/>
    <cellStyle name="Note 2 2 5 3 3 2 5" xfId="5727" xr:uid="{D63E35A4-50F2-44AF-B469-328C63640751}"/>
    <cellStyle name="Note 2 2 5 3 3 2 5 2" xfId="14682" xr:uid="{DC1458E0-34E4-4F45-BAA1-3F127A9CBE71}"/>
    <cellStyle name="Note 2 2 5 3 3 2 6" xfId="6844" xr:uid="{666ED47D-51DE-48F5-BF61-B19ED4E56626}"/>
    <cellStyle name="Note 2 2 5 3 3 2 6 2" xfId="15799" xr:uid="{CCB8D4D1-C08C-4D7B-84D6-7770B0675765}"/>
    <cellStyle name="Note 2 2 5 3 3 2 7" xfId="8045" xr:uid="{1C4A6068-A118-49E4-AE32-826C5565FD7C}"/>
    <cellStyle name="Note 2 2 5 3 3 2 7 2" xfId="16925" xr:uid="{14DC4E76-B626-435A-84D1-44EF0578A566}"/>
    <cellStyle name="Note 2 2 5 3 3 2 8" xfId="9182" xr:uid="{10D86C67-B2CA-41EC-88F7-557E73C048D6}"/>
    <cellStyle name="Note 2 2 5 3 3 2 8 2" xfId="18035" xr:uid="{5463DAA3-4805-47D0-8688-E03E5FD3CB6A}"/>
    <cellStyle name="Note 2 2 5 3 3 2 9" xfId="9819" xr:uid="{44645F8B-F8F1-45E8-A583-3739318DB739}"/>
    <cellStyle name="Note 2 2 5 3 3 3" xfId="1835" xr:uid="{FADE4445-EF9B-4B75-B2F5-FB47819EF7CB}"/>
    <cellStyle name="Note 2 2 5 3 3 3 2" xfId="10790" xr:uid="{B3A900EB-3E34-4699-A7FA-9C17B726C5C0}"/>
    <cellStyle name="Note 2 2 5 3 3 4" xfId="2959" xr:uid="{BAAA544A-89DF-433A-91CE-932A01D11CDD}"/>
    <cellStyle name="Note 2 2 5 3 3 4 2" xfId="11914" xr:uid="{C0DF1DB7-5F98-43D6-A977-A97B28C03FCB}"/>
    <cellStyle name="Note 2 2 5 3 3 5" xfId="4076" xr:uid="{A20DE6A7-CBEF-4A14-A652-14078C214CB4}"/>
    <cellStyle name="Note 2 2 5 3 3 5 2" xfId="13031" xr:uid="{03811C58-A5F6-40CE-9F9B-43430AD3AB8E}"/>
    <cellStyle name="Note 2 2 5 3 3 6" xfId="5176" xr:uid="{8DECA1BB-7877-4830-B6C8-340713138147}"/>
    <cellStyle name="Note 2 2 5 3 3 6 2" xfId="14131" xr:uid="{87F471A8-0A73-4747-BA98-AB752D9DAFEE}"/>
    <cellStyle name="Note 2 2 5 3 3 7" xfId="6293" xr:uid="{7F5379B6-3954-439E-9707-D34CD7773648}"/>
    <cellStyle name="Note 2 2 5 3 3 7 2" xfId="15248" xr:uid="{6C152D04-41E9-42A9-BE87-FA77891AC967}"/>
    <cellStyle name="Note 2 2 5 3 3 8" xfId="7494" xr:uid="{7664D3DB-F999-4F0D-90A2-87DB5CF2B7B4}"/>
    <cellStyle name="Note 2 2 5 3 3 8 2" xfId="16374" xr:uid="{41FCF4B0-47F4-4755-9718-C364D216C439}"/>
    <cellStyle name="Note 2 2 5 3 3 9" xfId="8631" xr:uid="{73AAE39A-6C73-4B65-B9A3-713F373B78A8}"/>
    <cellStyle name="Note 2 2 5 3 3 9 2" xfId="17484" xr:uid="{B2D732F0-0CEF-46A8-B96D-F3942D793C1E}"/>
    <cellStyle name="Note 2 2 5 3 4" xfId="869" xr:uid="{680B3F55-FE37-45C5-B054-98C5F59F0FFE}"/>
    <cellStyle name="Note 2 2 5 3 4 2" xfId="2023" xr:uid="{E108B52E-E70C-4DDF-A22B-A05E0C05100D}"/>
    <cellStyle name="Note 2 2 5 3 4 2 2" xfId="10978" xr:uid="{3A74CCC0-F456-4852-90DF-66905BBDCD61}"/>
    <cellStyle name="Note 2 2 5 3 4 3" xfId="3151" xr:uid="{527E838C-95D4-4864-9168-F82A051A66C9}"/>
    <cellStyle name="Note 2 2 5 3 4 3 2" xfId="12106" xr:uid="{9F48D263-8C30-4739-AF52-FF9267EF0577}"/>
    <cellStyle name="Note 2 2 5 3 4 4" xfId="4268" xr:uid="{E5519EC8-3E0C-43C6-A080-328FAE997802}"/>
    <cellStyle name="Note 2 2 5 3 4 4 2" xfId="13223" xr:uid="{50A6CF15-E424-4C6F-BE7D-6DDB25FB6F30}"/>
    <cellStyle name="Note 2 2 5 3 4 5" xfId="5368" xr:uid="{66DA58B5-25A0-4189-B57D-5E2707262F61}"/>
    <cellStyle name="Note 2 2 5 3 4 5 2" xfId="14323" xr:uid="{E4993948-4F1B-4080-8111-25E81011D524}"/>
    <cellStyle name="Note 2 2 5 3 4 6" xfId="6485" xr:uid="{0E5D7810-FDDB-4470-AC3C-39DFCADC4A74}"/>
    <cellStyle name="Note 2 2 5 3 4 6 2" xfId="15440" xr:uid="{B429FA0A-CC43-45C2-8404-FF10894B838C}"/>
    <cellStyle name="Note 2 2 5 3 4 7" xfId="7686" xr:uid="{57FE9BC3-F4CD-49E1-B5FA-B07ABBC37BE5}"/>
    <cellStyle name="Note 2 2 5 3 4 7 2" xfId="16566" xr:uid="{0FFF6FD4-5B5E-4619-8E9E-DBE3432726FD}"/>
    <cellStyle name="Note 2 2 5 3 4 8" xfId="8823" xr:uid="{FE19895B-D338-4A64-9DF4-C808F8EC9600}"/>
    <cellStyle name="Note 2 2 5 3 4 8 2" xfId="17676" xr:uid="{82671A2F-52B0-4862-AF19-6B40B1AC30BB}"/>
    <cellStyle name="Note 2 2 5 3 4 9" xfId="10143" xr:uid="{2EA6EF6F-7FDC-484A-9A34-8B0E77AA5A43}"/>
    <cellStyle name="Note 2 2 5 3 5" xfId="1476" xr:uid="{1E43F4A0-9D2C-4743-898A-B6978AFD8781}"/>
    <cellStyle name="Note 2 2 5 3 5 2" xfId="10431" xr:uid="{E6668353-1704-44C4-ACFB-FDD0EB592EE3}"/>
    <cellStyle name="Note 2 2 5 3 6" xfId="2596" xr:uid="{EA2027BF-FFCE-4397-8161-1A29977D6645}"/>
    <cellStyle name="Note 2 2 5 3 6 2" xfId="11551" xr:uid="{C167D322-0578-4534-8DDE-87CDE2284563}"/>
    <cellStyle name="Note 2 2 5 3 7" xfId="3713" xr:uid="{AC45C554-E3FF-4365-B187-4A81191012F8}"/>
    <cellStyle name="Note 2 2 5 3 7 2" xfId="12668" xr:uid="{FED000B0-5BB8-4A7D-868E-7AC901F0D228}"/>
    <cellStyle name="Note 2 2 5 3 8" xfId="4813" xr:uid="{5856DC9A-EEA5-4391-AF72-C5E8570C8F6C}"/>
    <cellStyle name="Note 2 2 5 3 8 2" xfId="13768" xr:uid="{D0491247-7533-4644-A33B-0B00F991B73C}"/>
    <cellStyle name="Note 2 2 5 3 9" xfId="5930" xr:uid="{F5F93E18-FDF1-44CA-AADF-D9B2FED50F1B}"/>
    <cellStyle name="Note 2 2 5 3 9 2" xfId="14885" xr:uid="{CC646D4B-EA26-474A-BB72-6F38776C0CA7}"/>
    <cellStyle name="Note 2 2 5 4" xfId="386" xr:uid="{A79B4239-A10F-4BD4-AB47-E56551C16098}"/>
    <cellStyle name="Note 2 2 5 4 10" xfId="10142" xr:uid="{2D5BC170-14F5-484C-988E-8AC20765D98A}"/>
    <cellStyle name="Note 2 2 5 4 2" xfId="937" xr:uid="{23451671-F54C-4EFE-B0A2-3F57648B1936}"/>
    <cellStyle name="Note 2 2 5 4 2 2" xfId="2091" xr:uid="{126DFAAE-E53F-433A-99A6-E9ABD91A515B}"/>
    <cellStyle name="Note 2 2 5 4 2 2 2" xfId="11046" xr:uid="{C5B38882-E15D-48B8-A21D-DE656F82F948}"/>
    <cellStyle name="Note 2 2 5 4 2 3" xfId="3219" xr:uid="{D24D8685-AE71-404F-AE04-96C3F20327C4}"/>
    <cellStyle name="Note 2 2 5 4 2 3 2" xfId="12174" xr:uid="{7EE520BB-E382-4575-BA9F-B820846670BC}"/>
    <cellStyle name="Note 2 2 5 4 2 4" xfId="4336" xr:uid="{769D0DCB-0BA4-4272-8015-7821F296D357}"/>
    <cellStyle name="Note 2 2 5 4 2 4 2" xfId="13291" xr:uid="{FB2D90DB-9367-4AAA-BBF2-E273C9043EF6}"/>
    <cellStyle name="Note 2 2 5 4 2 5" xfId="5436" xr:uid="{59FB39BB-D01C-4693-943D-9083DF864F04}"/>
    <cellStyle name="Note 2 2 5 4 2 5 2" xfId="14391" xr:uid="{F4C714F0-F4A4-4732-9EF0-6F174A100614}"/>
    <cellStyle name="Note 2 2 5 4 2 6" xfId="6553" xr:uid="{9F42DD92-1C8C-4258-8678-8DF1EB08936E}"/>
    <cellStyle name="Note 2 2 5 4 2 6 2" xfId="15508" xr:uid="{88C092D3-CE09-4F5B-8B09-DE39E949DF0A}"/>
    <cellStyle name="Note 2 2 5 4 2 7" xfId="7754" xr:uid="{08C03127-C14C-4293-89D1-CFEBAC0D6B65}"/>
    <cellStyle name="Note 2 2 5 4 2 7 2" xfId="16634" xr:uid="{C0F52C3F-0BBE-47FA-8FC9-EFA8DCBFD685}"/>
    <cellStyle name="Note 2 2 5 4 2 8" xfId="8891" xr:uid="{82C659CF-76A7-4C3C-A880-8DC94AD13BDB}"/>
    <cellStyle name="Note 2 2 5 4 2 8 2" xfId="17744" xr:uid="{5CEF1C98-CA08-470D-8380-C65DC2B28BCD}"/>
    <cellStyle name="Note 2 2 5 4 2 9" xfId="6897" xr:uid="{2B882453-9B57-4E67-A759-A1F651602100}"/>
    <cellStyle name="Note 2 2 5 4 3" xfId="1544" xr:uid="{C6826028-94EE-4E9E-A148-101E1E1707E2}"/>
    <cellStyle name="Note 2 2 5 4 3 2" xfId="10499" xr:uid="{9782CB6C-B806-4273-B509-F8B8D8C5D993}"/>
    <cellStyle name="Note 2 2 5 4 4" xfId="2668" xr:uid="{2613F0C1-E7CD-483E-9ACF-F998B4991ED9}"/>
    <cellStyle name="Note 2 2 5 4 4 2" xfId="11623" xr:uid="{2620BC3C-5C32-47CF-80BE-6A9A861D48F4}"/>
    <cellStyle name="Note 2 2 5 4 5" xfId="3785" xr:uid="{61AA5FF2-5163-4784-9CE5-4D2E289AC6D5}"/>
    <cellStyle name="Note 2 2 5 4 5 2" xfId="12740" xr:uid="{3D4EBE64-088B-475E-B944-DF8FB5E723C0}"/>
    <cellStyle name="Note 2 2 5 4 6" xfId="4885" xr:uid="{EE05851C-CCF1-4BE4-9865-AC73B4CE4C6F}"/>
    <cellStyle name="Note 2 2 5 4 6 2" xfId="13840" xr:uid="{CF2D5903-B5A5-423F-B6A9-9151D7ED88F3}"/>
    <cellStyle name="Note 2 2 5 4 7" xfId="6002" xr:uid="{29C50913-2603-48FF-9F67-0A38F9F46570}"/>
    <cellStyle name="Note 2 2 5 4 7 2" xfId="14957" xr:uid="{4C29DE0C-10FF-4287-ACCE-83DD171B38AE}"/>
    <cellStyle name="Note 2 2 5 4 8" xfId="7203" xr:uid="{E05C115C-6325-4341-8F17-2534654B938B}"/>
    <cellStyle name="Note 2 2 5 4 8 2" xfId="16083" xr:uid="{46005D7C-B20E-4EF1-8634-5C3F92B11B4B}"/>
    <cellStyle name="Note 2 2 5 4 9" xfId="8340" xr:uid="{5244F590-306B-4226-B826-E238C72C1474}"/>
    <cellStyle name="Note 2 2 5 4 9 2" xfId="17193" xr:uid="{4307A59C-2F12-4199-97CA-A4E83AB47132}"/>
    <cellStyle name="Note 2 2 5 5" xfId="555" xr:uid="{9C3B171F-5F9E-46E1-B176-BC3D8E5FC760}"/>
    <cellStyle name="Note 2 2 5 5 10" xfId="9299" xr:uid="{F012CDA1-A7AA-4289-815F-DDED14D5E834}"/>
    <cellStyle name="Note 2 2 5 5 2" xfId="1106" xr:uid="{2E3D5272-26C9-462E-BFC8-64F74C8A1845}"/>
    <cellStyle name="Note 2 2 5 5 2 2" xfId="2260" xr:uid="{4D27DF58-9BBD-46B1-970D-7DF376D28FED}"/>
    <cellStyle name="Note 2 2 5 5 2 2 2" xfId="11215" xr:uid="{4E5F82A0-9E9E-4984-A002-B12DF289620A}"/>
    <cellStyle name="Note 2 2 5 5 2 3" xfId="3388" xr:uid="{E072F550-6248-42D2-A49D-C0696FB2F746}"/>
    <cellStyle name="Note 2 2 5 5 2 3 2" xfId="12343" xr:uid="{B6CC1A27-8047-40A9-A009-BE68EFD6D52E}"/>
    <cellStyle name="Note 2 2 5 5 2 4" xfId="4505" xr:uid="{CC89EF5B-2C8E-456D-9964-4F86D3814C4E}"/>
    <cellStyle name="Note 2 2 5 5 2 4 2" xfId="13460" xr:uid="{645B4C36-BCEE-4E99-B99F-9781D01E649F}"/>
    <cellStyle name="Note 2 2 5 5 2 5" xfId="5605" xr:uid="{FF3049B9-FE9B-49B3-8DEE-016B0D8951C2}"/>
    <cellStyle name="Note 2 2 5 5 2 5 2" xfId="14560" xr:uid="{041EB9C2-0D9B-43E8-98A7-0C0099DBAC4D}"/>
    <cellStyle name="Note 2 2 5 5 2 6" xfId="6722" xr:uid="{7C9EEBA0-F58A-4527-B83D-ECC25178DB89}"/>
    <cellStyle name="Note 2 2 5 5 2 6 2" xfId="15677" xr:uid="{DF51372D-21F9-4ECF-B9C4-54211759D8FB}"/>
    <cellStyle name="Note 2 2 5 5 2 7" xfId="7923" xr:uid="{51A4EAE3-9C54-4CFA-BAF4-1159C4F2EB78}"/>
    <cellStyle name="Note 2 2 5 5 2 7 2" xfId="16803" xr:uid="{2747ADA2-1BBF-442C-B7D7-9A762CE8168A}"/>
    <cellStyle name="Note 2 2 5 5 2 8" xfId="9060" xr:uid="{E2C1CD1B-88DE-4581-ADDA-8F044A02C6DE}"/>
    <cellStyle name="Note 2 2 5 5 2 8 2" xfId="17913" xr:uid="{4B604F85-1CBD-4CF8-ACEF-937961603ECC}"/>
    <cellStyle name="Note 2 2 5 5 2 9" xfId="10010" xr:uid="{FD8C6AE9-71A8-4930-8F5A-7E610A837960}"/>
    <cellStyle name="Note 2 2 5 5 3" xfId="1713" xr:uid="{5A48DA89-6CB7-4826-8D23-2FBE0DB34A1E}"/>
    <cellStyle name="Note 2 2 5 5 3 2" xfId="10668" xr:uid="{B7BBAACB-B507-42A4-8893-D208FEA850D9}"/>
    <cellStyle name="Note 2 2 5 5 4" xfId="2837" xr:uid="{3CF60980-EC6B-43CC-A41A-861E408B7F72}"/>
    <cellStyle name="Note 2 2 5 5 4 2" xfId="11792" xr:uid="{E8E17905-D51E-4BB5-8A25-09BEAECB3736}"/>
    <cellStyle name="Note 2 2 5 5 5" xfId="3954" xr:uid="{000DE138-8EB1-4000-82C5-44A6BBB6B456}"/>
    <cellStyle name="Note 2 2 5 5 5 2" xfId="12909" xr:uid="{7D3AD82A-D40F-4A98-81F3-367038CC7260}"/>
    <cellStyle name="Note 2 2 5 5 6" xfId="5054" xr:uid="{09D264DE-F1C3-4407-B276-DD0D5B47DB88}"/>
    <cellStyle name="Note 2 2 5 5 6 2" xfId="14009" xr:uid="{ABDB58A2-AF50-4083-A3AE-B3E2F5B7692E}"/>
    <cellStyle name="Note 2 2 5 5 7" xfId="6171" xr:uid="{345AA7F6-8951-4F7E-8609-9D74F134FDBC}"/>
    <cellStyle name="Note 2 2 5 5 7 2" xfId="15126" xr:uid="{69228674-D86B-41DE-A08E-4C5C40016F27}"/>
    <cellStyle name="Note 2 2 5 5 8" xfId="7372" xr:uid="{BE05E586-23F3-405A-8908-E2C2435DFDF3}"/>
    <cellStyle name="Note 2 2 5 5 8 2" xfId="16252" xr:uid="{50BA3340-AADC-43C1-A79D-CEFD14A17770}"/>
    <cellStyle name="Note 2 2 5 5 9" xfId="8509" xr:uid="{5C211EEC-90A9-4777-946F-A1CFBF724082}"/>
    <cellStyle name="Note 2 2 5 5 9 2" xfId="17362" xr:uid="{2A62DF8A-DF15-4395-A2C6-23A823409854}"/>
    <cellStyle name="Note 2 2 5 6" xfId="730" xr:uid="{3F5A73A2-AE8E-4890-B6FE-81D23A5BFB30}"/>
    <cellStyle name="Note 2 2 5 6 2" xfId="1884" xr:uid="{74119FB3-21BE-4A3F-B99E-5DB025578BA6}"/>
    <cellStyle name="Note 2 2 5 6 2 2" xfId="10839" xr:uid="{C3873B84-AAA2-4747-849C-E6DE08080684}"/>
    <cellStyle name="Note 2 2 5 6 3" xfId="3012" xr:uid="{DD7205BB-F752-4795-A44A-27F06CD9AC96}"/>
    <cellStyle name="Note 2 2 5 6 3 2" xfId="11967" xr:uid="{5ED8AA66-C4EE-4C5E-9295-5B8936528509}"/>
    <cellStyle name="Note 2 2 5 6 4" xfId="4129" xr:uid="{5B54AB86-09DF-43F1-8FBB-E126D91666B3}"/>
    <cellStyle name="Note 2 2 5 6 4 2" xfId="13084" xr:uid="{4B775730-1102-4D81-846A-6F33F6DA8666}"/>
    <cellStyle name="Note 2 2 5 6 5" xfId="5229" xr:uid="{E2883A5E-B72A-403D-998B-DBD0E1BE4422}"/>
    <cellStyle name="Note 2 2 5 6 5 2" xfId="14184" xr:uid="{42676633-B5F3-4BAB-86EC-05EB3804C492}"/>
    <cellStyle name="Note 2 2 5 6 6" xfId="6346" xr:uid="{33E3187B-6B08-45D6-BDF5-D175AAA1F3A2}"/>
    <cellStyle name="Note 2 2 5 6 6 2" xfId="15301" xr:uid="{A18FB4A8-2B33-4453-8D1F-5CCE5D4D4B75}"/>
    <cellStyle name="Note 2 2 5 6 7" xfId="7547" xr:uid="{F6FF5BED-BE4D-466A-B823-FCC6645A69A7}"/>
    <cellStyle name="Note 2 2 5 6 7 2" xfId="16427" xr:uid="{5E76F43C-8AE2-4F5D-81B3-CD56EC4B7744}"/>
    <cellStyle name="Note 2 2 5 6 8" xfId="8684" xr:uid="{D0C94EF9-DFAD-44E2-BEB7-A4AD2C508AF8}"/>
    <cellStyle name="Note 2 2 5 6 8 2" xfId="17537" xr:uid="{40C1E715-D6AA-498C-A0E3-10441B5A997A}"/>
    <cellStyle name="Note 2 2 5 6 9" xfId="10123" xr:uid="{3D079280-5A49-45E8-A6E9-D4D9008948FD}"/>
    <cellStyle name="Note 2 2 5 7" xfId="1330" xr:uid="{ABB73FB8-E2F1-43BE-81CF-FE02521209E9}"/>
    <cellStyle name="Note 2 2 5 7 2" xfId="10285" xr:uid="{6E24F32E-F6B6-48AD-B059-540033F00BA5}"/>
    <cellStyle name="Note 2 2 5 8" xfId="2446" xr:uid="{CBB5394A-3838-4D6E-B307-C8DA236083EC}"/>
    <cellStyle name="Note 2 2 5 8 2" xfId="11401" xr:uid="{47BBEA43-CECA-42CE-B05D-81AFA65B6318}"/>
    <cellStyle name="Note 2 2 5 9" xfId="3564" xr:uid="{A821C5D8-5D29-42C8-8FDD-B0FD00F5574A}"/>
    <cellStyle name="Note 2 2 5 9 2" xfId="12519" xr:uid="{B4FA3085-C3F9-42EB-BDFE-973B1A7DFF7B}"/>
    <cellStyle name="Note 2 2 6" xfId="118" xr:uid="{F101B4F3-50D0-42CB-9AF9-327629C8902E}"/>
    <cellStyle name="Note 2 2 6 10" xfId="4645" xr:uid="{61EC03CB-05AD-4958-902E-0FFFF8CB7C86}"/>
    <cellStyle name="Note 2 2 6 10 2" xfId="13600" xr:uid="{6EE5D497-9AFB-421A-A492-EA3635825100}"/>
    <cellStyle name="Note 2 2 6 11" xfId="5753" xr:uid="{886BC223-96BA-4D4F-BB73-ABA2839FA68B}"/>
    <cellStyle name="Note 2 2 6 11 2" xfId="14708" xr:uid="{5769F4CD-69CB-469F-95B8-AA0B611CF262}"/>
    <cellStyle name="Note 2 2 6 12" xfId="6942" xr:uid="{3F0B12F0-665C-4E4C-B516-6604E284EB2D}"/>
    <cellStyle name="Note 2 2 6 12 2" xfId="15831" xr:uid="{C36E8A75-1DE4-4A15-A325-4FE9C8315311}"/>
    <cellStyle name="Note 2 2 6 13" xfId="8075" xr:uid="{CF9FD467-D38F-4F22-8885-71F5EE842C8A}"/>
    <cellStyle name="Note 2 2 6 13 2" xfId="16944" xr:uid="{0D8A1773-C00B-4669-8C7B-56978C873D17}"/>
    <cellStyle name="Note 2 2 6 14" xfId="9830" xr:uid="{D5D3F705-2B34-444E-A75B-9DD677C7CAFF}"/>
    <cellStyle name="Note 2 2 6 2" xfId="225" xr:uid="{ADF08E76-7348-4359-BDD5-58126AB6972A}"/>
    <cellStyle name="Note 2 2 6 2 10" xfId="7042" xr:uid="{BABF24C8-ED5A-4FAA-B37F-7458ED524C6F}"/>
    <cellStyle name="Note 2 2 6 2 10 2" xfId="15922" xr:uid="{4B9B7D6F-7C46-4D43-8AEF-50CFBFCD93C1}"/>
    <cellStyle name="Note 2 2 6 2 11" xfId="8179" xr:uid="{178ED239-199A-422A-B1B9-C37EAC71C7D4}"/>
    <cellStyle name="Note 2 2 6 2 11 2" xfId="17032" xr:uid="{AB6D986C-B5EB-452E-883A-A5F6C65EAFDC}"/>
    <cellStyle name="Note 2 2 6 2 12" xfId="9925" xr:uid="{0D451EEC-249A-4E9B-A070-146A54E8E329}"/>
    <cellStyle name="Note 2 2 6 2 2" xfId="430" xr:uid="{5E245451-BD57-45DD-9F36-4402CE4C92D6}"/>
    <cellStyle name="Note 2 2 6 2 2 10" xfId="9490" xr:uid="{4DD0B475-0416-43F1-ADDD-242B8490C412}"/>
    <cellStyle name="Note 2 2 6 2 2 2" xfId="981" xr:uid="{8335A575-C0BD-41FF-8EFA-0904C0C9CEBB}"/>
    <cellStyle name="Note 2 2 6 2 2 2 2" xfId="2135" xr:uid="{8A6BDDD3-EEC8-4FFA-AF59-2E2CD87B68A9}"/>
    <cellStyle name="Note 2 2 6 2 2 2 2 2" xfId="11090" xr:uid="{9AF29335-5FF5-41A9-B7D4-027B2A36320D}"/>
    <cellStyle name="Note 2 2 6 2 2 2 3" xfId="3263" xr:uid="{EDD82BDC-CE50-4728-A9E3-FAD9A576CA99}"/>
    <cellStyle name="Note 2 2 6 2 2 2 3 2" xfId="12218" xr:uid="{05A3732E-8CBD-48A9-9170-2E5D9CB9293F}"/>
    <cellStyle name="Note 2 2 6 2 2 2 4" xfId="4380" xr:uid="{4B098FBD-9A32-413D-8CE4-611BA8476BDB}"/>
    <cellStyle name="Note 2 2 6 2 2 2 4 2" xfId="13335" xr:uid="{3AD83665-D5C7-4004-85B3-65D78DA42B4C}"/>
    <cellStyle name="Note 2 2 6 2 2 2 5" xfId="5480" xr:uid="{4000033A-000A-498B-9FCA-D23710BEFB16}"/>
    <cellStyle name="Note 2 2 6 2 2 2 5 2" xfId="14435" xr:uid="{F7399201-1CC4-45A7-A879-F0FC4C8DDB47}"/>
    <cellStyle name="Note 2 2 6 2 2 2 6" xfId="6597" xr:uid="{36AC712C-E744-4155-8AF2-DCF82874C9F7}"/>
    <cellStyle name="Note 2 2 6 2 2 2 6 2" xfId="15552" xr:uid="{5F886A7F-023F-486F-B47D-F29E2EFECB0A}"/>
    <cellStyle name="Note 2 2 6 2 2 2 7" xfId="7798" xr:uid="{5DC290C4-090D-445D-BFAE-7CA76238F846}"/>
    <cellStyle name="Note 2 2 6 2 2 2 7 2" xfId="16678" xr:uid="{CE634DCE-FB84-4CC1-A5AA-45CDFFE14DDB}"/>
    <cellStyle name="Note 2 2 6 2 2 2 8" xfId="8935" xr:uid="{4ECB466B-5B1A-4240-85BC-7A6D8FC1ACDC}"/>
    <cellStyle name="Note 2 2 6 2 2 2 8 2" xfId="17788" xr:uid="{C8ED4A50-3D5A-4A26-8F2D-E1FDA06767EB}"/>
    <cellStyle name="Note 2 2 6 2 2 2 9" xfId="8061" xr:uid="{6F723018-4D22-41E3-BB53-39E8E70F8480}"/>
    <cellStyle name="Note 2 2 6 2 2 3" xfId="1588" xr:uid="{8852A9A0-1C3D-431E-9A53-D51DA55A0612}"/>
    <cellStyle name="Note 2 2 6 2 2 3 2" xfId="10543" xr:uid="{4D3A85DC-8664-4459-945D-7D46E964CE91}"/>
    <cellStyle name="Note 2 2 6 2 2 4" xfId="2712" xr:uid="{B31C776A-9787-4C5E-938A-093C585D3BB5}"/>
    <cellStyle name="Note 2 2 6 2 2 4 2" xfId="11667" xr:uid="{DE5B1286-1A51-4732-AE32-B1574E2D1A31}"/>
    <cellStyle name="Note 2 2 6 2 2 5" xfId="3829" xr:uid="{AA97311D-0311-4C79-9460-93B9D9BE05CC}"/>
    <cellStyle name="Note 2 2 6 2 2 5 2" xfId="12784" xr:uid="{8003E2B2-64CC-49C5-B95C-5866329582E9}"/>
    <cellStyle name="Note 2 2 6 2 2 6" xfId="4929" xr:uid="{1F88A1FA-E049-42F6-8201-7C8E69F087E1}"/>
    <cellStyle name="Note 2 2 6 2 2 6 2" xfId="13884" xr:uid="{DC8A9813-6E8D-495F-9F8C-4C682020A9A4}"/>
    <cellStyle name="Note 2 2 6 2 2 7" xfId="6046" xr:uid="{929177B6-9453-4E85-82FB-1FBEAE25375E}"/>
    <cellStyle name="Note 2 2 6 2 2 7 2" xfId="15001" xr:uid="{89350E91-8122-4395-9DE6-41F782EAE2D0}"/>
    <cellStyle name="Note 2 2 6 2 2 8" xfId="7247" xr:uid="{BA3826CD-F712-4B39-835B-08E64017F98D}"/>
    <cellStyle name="Note 2 2 6 2 2 8 2" xfId="16127" xr:uid="{E4246B05-4E6D-4B7D-AAFC-3B67696A4FE0}"/>
    <cellStyle name="Note 2 2 6 2 2 9" xfId="8384" xr:uid="{F818ACFB-62BC-449E-B2FC-61D4B89C86E5}"/>
    <cellStyle name="Note 2 2 6 2 2 9 2" xfId="17237" xr:uid="{8CAB1CAF-896F-4C43-B643-9631D7EF3FF3}"/>
    <cellStyle name="Note 2 2 6 2 3" xfId="593" xr:uid="{C64E7736-C2E9-4F43-B9A2-CBCCF97AEED9}"/>
    <cellStyle name="Note 2 2 6 2 3 10" xfId="9540" xr:uid="{AD9AE19E-1944-4750-A177-641237924C6C}"/>
    <cellStyle name="Note 2 2 6 2 3 2" xfId="1144" xr:uid="{8D0227FA-7BBB-42FF-9132-4B524B0C64F5}"/>
    <cellStyle name="Note 2 2 6 2 3 2 2" xfId="2303" xr:uid="{5DCF39BD-7540-49AA-B4CF-E41E774DB287}"/>
    <cellStyle name="Note 2 2 6 2 3 2 2 2" xfId="11258" xr:uid="{B78AD93A-5434-4CF9-9407-B0BE4390FF08}"/>
    <cellStyle name="Note 2 2 6 2 3 2 3" xfId="3426" xr:uid="{9F892531-19B4-4B74-AD49-41404EA57659}"/>
    <cellStyle name="Note 2 2 6 2 3 2 3 2" xfId="12381" xr:uid="{CB31F210-BA4C-4769-B439-B72FA0240E80}"/>
    <cellStyle name="Note 2 2 6 2 3 2 4" xfId="4543" xr:uid="{3E6EC95A-0A64-4FFC-BB85-B6FA28BFDEC6}"/>
    <cellStyle name="Note 2 2 6 2 3 2 4 2" xfId="13498" xr:uid="{A2233E5E-2B3B-40DC-8C5E-25D4E18CD504}"/>
    <cellStyle name="Note 2 2 6 2 3 2 5" xfId="5643" xr:uid="{D048E1D3-B39B-42C5-A14F-901C8A96E31F}"/>
    <cellStyle name="Note 2 2 6 2 3 2 5 2" xfId="14598" xr:uid="{5087DC89-B8F0-48D2-B552-7854C0BF8D13}"/>
    <cellStyle name="Note 2 2 6 2 3 2 6" xfId="6760" xr:uid="{890CFA84-8CEE-425B-A54C-E41BC2BB8E8B}"/>
    <cellStyle name="Note 2 2 6 2 3 2 6 2" xfId="15715" xr:uid="{907070D1-7E58-4500-8281-AC56CCE2D501}"/>
    <cellStyle name="Note 2 2 6 2 3 2 7" xfId="7961" xr:uid="{AB2E7C36-B288-4206-9961-A5D8693E6705}"/>
    <cellStyle name="Note 2 2 6 2 3 2 7 2" xfId="16841" xr:uid="{FFE224EC-1AA2-43A5-9375-372AB4AFD5B7}"/>
    <cellStyle name="Note 2 2 6 2 3 2 8" xfId="9098" xr:uid="{D7999860-AFFB-4EB2-8237-4AF4C7ED4073}"/>
    <cellStyle name="Note 2 2 6 2 3 2 8 2" xfId="17951" xr:uid="{0CDEA938-B575-4558-B15D-EF68FE2154E7}"/>
    <cellStyle name="Note 2 2 6 2 3 2 9" xfId="9304" xr:uid="{11A2B0BE-62DB-4EDD-994C-78D593D291A4}"/>
    <cellStyle name="Note 2 2 6 2 3 3" xfId="1751" xr:uid="{037C0C4F-6CD8-41A5-BC94-CA8454F27008}"/>
    <cellStyle name="Note 2 2 6 2 3 3 2" xfId="10706" xr:uid="{E3F7D667-0E7E-44EF-A6DF-F5CC527931CD}"/>
    <cellStyle name="Note 2 2 6 2 3 4" xfId="2875" xr:uid="{852A8CA4-B7FF-4F8A-B71F-B2A8316D1AFD}"/>
    <cellStyle name="Note 2 2 6 2 3 4 2" xfId="11830" xr:uid="{3ECA4F78-D85C-43BC-A748-1A8A2CCF5CD9}"/>
    <cellStyle name="Note 2 2 6 2 3 5" xfId="3992" xr:uid="{0B64069A-147C-4FCD-819B-8D5773FCCC21}"/>
    <cellStyle name="Note 2 2 6 2 3 5 2" xfId="12947" xr:uid="{B9AE0314-616A-44F6-9CC6-06D079958B61}"/>
    <cellStyle name="Note 2 2 6 2 3 6" xfId="5092" xr:uid="{EDFF4D5E-4793-4824-A9A3-418DB7D574CB}"/>
    <cellStyle name="Note 2 2 6 2 3 6 2" xfId="14047" xr:uid="{455379DD-D416-4005-8D96-2687A22485F3}"/>
    <cellStyle name="Note 2 2 6 2 3 7" xfId="6209" xr:uid="{3FF312DC-4373-414B-A0FD-D709010747FE}"/>
    <cellStyle name="Note 2 2 6 2 3 7 2" xfId="15164" xr:uid="{EDC1082C-8186-49D6-8C3F-121EE5841B87}"/>
    <cellStyle name="Note 2 2 6 2 3 8" xfId="7410" xr:uid="{3B6C8C5B-CE7C-4F6C-909B-4FF9702F6823}"/>
    <cellStyle name="Note 2 2 6 2 3 8 2" xfId="16290" xr:uid="{172FFCE2-172D-46B6-ABCA-DD348ACE231C}"/>
    <cellStyle name="Note 2 2 6 2 3 9" xfId="8547" xr:uid="{1884E1FA-4F4E-420B-B416-4916A0242414}"/>
    <cellStyle name="Note 2 2 6 2 3 9 2" xfId="17400" xr:uid="{C5B3E0D8-36F8-4428-B2F0-6655C713516F}"/>
    <cellStyle name="Note 2 2 6 2 4" xfId="782" xr:uid="{225EECD2-4141-46B7-B933-D5CE5FB71F70}"/>
    <cellStyle name="Note 2 2 6 2 4 2" xfId="1936" xr:uid="{3F006B44-FB80-49BB-92DC-51B1A7BA41A5}"/>
    <cellStyle name="Note 2 2 6 2 4 2 2" xfId="10891" xr:uid="{4397A59A-0B8F-4197-A0D2-7DC2B669E51B}"/>
    <cellStyle name="Note 2 2 6 2 4 3" xfId="3064" xr:uid="{D13F01E8-AC78-4B1F-9120-21A9547E6006}"/>
    <cellStyle name="Note 2 2 6 2 4 3 2" xfId="12019" xr:uid="{BC1B887B-68CD-46EB-9628-FA3A5A3B91CD}"/>
    <cellStyle name="Note 2 2 6 2 4 4" xfId="4181" xr:uid="{DE382AA0-10AA-40B8-A7F1-7E2BB779A500}"/>
    <cellStyle name="Note 2 2 6 2 4 4 2" xfId="13136" xr:uid="{AAC12190-7467-4E3A-942B-C1D7CD65E85D}"/>
    <cellStyle name="Note 2 2 6 2 4 5" xfId="5281" xr:uid="{8EF58E6F-C57A-46EC-B4ED-CC15994A4075}"/>
    <cellStyle name="Note 2 2 6 2 4 5 2" xfId="14236" xr:uid="{69C47C1C-6A4D-4FEE-929E-044336B96D7C}"/>
    <cellStyle name="Note 2 2 6 2 4 6" xfId="6398" xr:uid="{D1A5A155-159C-4383-AA28-89DE19C6BECF}"/>
    <cellStyle name="Note 2 2 6 2 4 6 2" xfId="15353" xr:uid="{B58C8D14-F8EA-4D7D-AA5D-E12CC44FE7D0}"/>
    <cellStyle name="Note 2 2 6 2 4 7" xfId="7599" xr:uid="{C42FABE0-4ECA-4699-B56D-C87E2A4278CD}"/>
    <cellStyle name="Note 2 2 6 2 4 7 2" xfId="16479" xr:uid="{937D36FE-13A5-4228-A964-85C17889A14E}"/>
    <cellStyle name="Note 2 2 6 2 4 8" xfId="8736" xr:uid="{03271F5F-E557-46AF-8D01-1B4048A2412A}"/>
    <cellStyle name="Note 2 2 6 2 4 8 2" xfId="17589" xr:uid="{2BBADE3E-52C3-4481-8461-5F98D848F7B0}"/>
    <cellStyle name="Note 2 2 6 2 4 9" xfId="9744" xr:uid="{FC2B0D68-3538-47C5-84B7-AED35974B938}"/>
    <cellStyle name="Note 2 2 6 2 5" xfId="1387" xr:uid="{07818EB3-C60C-49CB-9A5A-E8606E87ABE8}"/>
    <cellStyle name="Note 2 2 6 2 5 2" xfId="10342" xr:uid="{8C37C6B7-CD8E-470D-BB36-BBF32E312F1A}"/>
    <cellStyle name="Note 2 2 6 2 6" xfId="2507" xr:uid="{839E0E25-2BEE-4507-AC4F-8301E0E8208B}"/>
    <cellStyle name="Note 2 2 6 2 6 2" xfId="11462" xr:uid="{84008E4E-9DD4-4174-AB50-D95754F7A06A}"/>
    <cellStyle name="Note 2 2 6 2 7" xfId="3624" xr:uid="{BA12BE1F-DD09-4DAF-AF0C-C58022B47733}"/>
    <cellStyle name="Note 2 2 6 2 7 2" xfId="12579" xr:uid="{02494B98-F917-4C4E-B614-B5536A8FC53A}"/>
    <cellStyle name="Note 2 2 6 2 8" xfId="4724" xr:uid="{18021C10-D53E-412B-B1CB-A9C9FAFD8D7A}"/>
    <cellStyle name="Note 2 2 6 2 8 2" xfId="13679" xr:uid="{768844C7-E23C-43CF-B91B-868C2D32C353}"/>
    <cellStyle name="Note 2 2 6 2 9" xfId="5841" xr:uid="{AC956258-E54B-4B5C-AB69-6484CE2C7E2C}"/>
    <cellStyle name="Note 2 2 6 2 9 2" xfId="14796" xr:uid="{0973230C-EC87-4C59-87DE-374A65FE214F}"/>
    <cellStyle name="Note 2 2 6 3" xfId="280" xr:uid="{8F55C5E2-94D7-4097-B34A-1B3965AD570B}"/>
    <cellStyle name="Note 2 2 6 3 10" xfId="7097" xr:uid="{72DA82D1-43EB-4335-AA6B-CCFA75696037}"/>
    <cellStyle name="Note 2 2 6 3 10 2" xfId="15977" xr:uid="{29547416-2622-4260-9B67-0C82D12F9F2F}"/>
    <cellStyle name="Note 2 2 6 3 11" xfId="8234" xr:uid="{F5592861-3C7A-40EE-BB4E-7F54D6EC62D2}"/>
    <cellStyle name="Note 2 2 6 3 11 2" xfId="17087" xr:uid="{126197FF-1D6A-4516-93FC-C77FD9427B23}"/>
    <cellStyle name="Note 2 2 6 3 12" xfId="9887" xr:uid="{2ED0411E-E763-4341-B608-A880D5D48911}"/>
    <cellStyle name="Note 2 2 6 3 2" xfId="480" xr:uid="{D3425C14-8999-499F-A1E6-26B063E3D90C}"/>
    <cellStyle name="Note 2 2 6 3 2 10" xfId="10026" xr:uid="{63F91D0A-75E3-4D62-AEDC-FAF2819E69AD}"/>
    <cellStyle name="Note 2 2 6 3 2 2" xfId="1031" xr:uid="{BC10AF0D-381A-4ADF-9229-399098508848}"/>
    <cellStyle name="Note 2 2 6 3 2 2 2" xfId="2185" xr:uid="{D5AC9C33-7C9A-4E32-9F5A-DAC6237CD08A}"/>
    <cellStyle name="Note 2 2 6 3 2 2 2 2" xfId="11140" xr:uid="{9E21518E-4B28-4341-A197-3A0DEEC03099}"/>
    <cellStyle name="Note 2 2 6 3 2 2 3" xfId="3313" xr:uid="{698D82B6-A93E-4756-8B96-775C1F8690AA}"/>
    <cellStyle name="Note 2 2 6 3 2 2 3 2" xfId="12268" xr:uid="{630BDB01-3F62-43FD-960B-39807FBB0728}"/>
    <cellStyle name="Note 2 2 6 3 2 2 4" xfId="4430" xr:uid="{87C89DB8-599A-42C8-863F-DCD120D5FCD6}"/>
    <cellStyle name="Note 2 2 6 3 2 2 4 2" xfId="13385" xr:uid="{5CDC9222-2340-4BF8-BD99-AF17FAFB6A92}"/>
    <cellStyle name="Note 2 2 6 3 2 2 5" xfId="5530" xr:uid="{B7807564-3D99-44E0-93B1-93CAA2D620FF}"/>
    <cellStyle name="Note 2 2 6 3 2 2 5 2" xfId="14485" xr:uid="{4269D1D0-F6B1-489A-8DE1-E4EAB5F4895E}"/>
    <cellStyle name="Note 2 2 6 3 2 2 6" xfId="6647" xr:uid="{2E26C08A-CC15-4977-A010-8F0F649C96B1}"/>
    <cellStyle name="Note 2 2 6 3 2 2 6 2" xfId="15602" xr:uid="{E1526C8A-BB9F-41AE-BA39-9772E1F5AE38}"/>
    <cellStyle name="Note 2 2 6 3 2 2 7" xfId="7848" xr:uid="{80147207-E58F-4E01-A596-786742BAB7B4}"/>
    <cellStyle name="Note 2 2 6 3 2 2 7 2" xfId="16728" xr:uid="{2A309887-ABD7-4A98-8EC2-5D3183AB105A}"/>
    <cellStyle name="Note 2 2 6 3 2 2 8" xfId="8985" xr:uid="{AAB9DF97-F7E0-4FDD-91E6-1D054DCE9B8F}"/>
    <cellStyle name="Note 2 2 6 3 2 2 8 2" xfId="17838" xr:uid="{5CE57D2F-A43D-46E0-B633-B08051DEB2F7}"/>
    <cellStyle name="Note 2 2 6 3 2 2 9" xfId="10059" xr:uid="{77143394-C6A4-4527-853B-98E7BF26BA07}"/>
    <cellStyle name="Note 2 2 6 3 2 3" xfId="1638" xr:uid="{64E0BE4B-62C5-4BB3-B313-DD04E4C48B5D}"/>
    <cellStyle name="Note 2 2 6 3 2 3 2" xfId="10593" xr:uid="{D22EECE7-06FA-446A-8044-615B01D94317}"/>
    <cellStyle name="Note 2 2 6 3 2 4" xfId="2762" xr:uid="{B08CFEE3-6FB5-45B8-871B-D80B6BE987A4}"/>
    <cellStyle name="Note 2 2 6 3 2 4 2" xfId="11717" xr:uid="{F57B96A6-493B-45F2-865B-46A04E316DFF}"/>
    <cellStyle name="Note 2 2 6 3 2 5" xfId="3879" xr:uid="{0C442469-DC44-4A76-9A7F-81F864FDD1F0}"/>
    <cellStyle name="Note 2 2 6 3 2 5 2" xfId="12834" xr:uid="{9FD85FB3-325A-447E-B4E6-FB510EF08071}"/>
    <cellStyle name="Note 2 2 6 3 2 6" xfId="4979" xr:uid="{1F5AA5C1-1E21-4E52-A64F-35EE0E84ED44}"/>
    <cellStyle name="Note 2 2 6 3 2 6 2" xfId="13934" xr:uid="{6C2118E4-3A2F-486C-B6A5-E2DCD5C0C9D7}"/>
    <cellStyle name="Note 2 2 6 3 2 7" xfId="6096" xr:uid="{D2B18A3E-0588-40C2-B40A-0E57EC8465E3}"/>
    <cellStyle name="Note 2 2 6 3 2 7 2" xfId="15051" xr:uid="{D429F7E5-3873-49E1-A932-2A570ECB277C}"/>
    <cellStyle name="Note 2 2 6 3 2 8" xfId="7297" xr:uid="{92808A40-2BEA-42B1-B234-748CAFB76817}"/>
    <cellStyle name="Note 2 2 6 3 2 8 2" xfId="16177" xr:uid="{1DEE6C15-BBB9-47CA-92EA-25EB6899DFBE}"/>
    <cellStyle name="Note 2 2 6 3 2 9" xfId="8434" xr:uid="{5146A0B2-67E2-4C5B-8FAD-389C24E327C6}"/>
    <cellStyle name="Note 2 2 6 3 2 9 2" xfId="17287" xr:uid="{6215E9CA-08AB-40B9-8DA4-D67CC497871F}"/>
    <cellStyle name="Note 2 2 6 3 3" xfId="643" xr:uid="{F9109E89-2BF9-4F59-9759-4277F11D2CD3}"/>
    <cellStyle name="Note 2 2 6 3 3 10" xfId="10152" xr:uid="{85A093ED-B988-4B7D-8339-AFA093A5716A}"/>
    <cellStyle name="Note 2 2 6 3 3 2" xfId="1194" xr:uid="{8C44BBFA-8027-4991-A3C0-D4BF083C016F}"/>
    <cellStyle name="Note 2 2 6 3 3 2 2" xfId="2353" xr:uid="{4D061513-F08E-4309-AC7D-1265BA03FE8D}"/>
    <cellStyle name="Note 2 2 6 3 3 2 2 2" xfId="11308" xr:uid="{E2F72884-02E6-48D5-AEE6-5CE8B61953CD}"/>
    <cellStyle name="Note 2 2 6 3 3 2 3" xfId="3476" xr:uid="{E52B81FD-0144-433B-A6AA-045004E8FA38}"/>
    <cellStyle name="Note 2 2 6 3 3 2 3 2" xfId="12431" xr:uid="{28937DAC-D684-4B93-B0FA-82CBB71A97A1}"/>
    <cellStyle name="Note 2 2 6 3 3 2 4" xfId="4593" xr:uid="{B5E0F0A8-817E-4F7F-A215-4D58E71926AD}"/>
    <cellStyle name="Note 2 2 6 3 3 2 4 2" xfId="13548" xr:uid="{5C4DA9A1-CF33-47F8-9195-6D9A978B9639}"/>
    <cellStyle name="Note 2 2 6 3 3 2 5" xfId="5693" xr:uid="{BFEC0350-7C2C-48D0-AE28-D5FEC647C492}"/>
    <cellStyle name="Note 2 2 6 3 3 2 5 2" xfId="14648" xr:uid="{1169D39E-CB9A-43EC-93B6-8F841ABEFC03}"/>
    <cellStyle name="Note 2 2 6 3 3 2 6" xfId="6810" xr:uid="{DE46D742-2D5D-419D-B5E1-ED000E495B05}"/>
    <cellStyle name="Note 2 2 6 3 3 2 6 2" xfId="15765" xr:uid="{F76D5C23-BF35-4A95-AE93-55B92D0FBAA6}"/>
    <cellStyle name="Note 2 2 6 3 3 2 7" xfId="8011" xr:uid="{B72F27C9-BF1D-4F27-A043-2FED8C72B51E}"/>
    <cellStyle name="Note 2 2 6 3 3 2 7 2" xfId="16891" xr:uid="{A414AF51-5CD7-4856-89C0-1B7E6E80C491}"/>
    <cellStyle name="Note 2 2 6 3 3 2 8" xfId="9148" xr:uid="{E3973E97-AAC3-4975-A940-014ACDEB9A59}"/>
    <cellStyle name="Note 2 2 6 3 3 2 8 2" xfId="18001" xr:uid="{F45AD723-6ED1-49F5-91FA-E562595D6D19}"/>
    <cellStyle name="Note 2 2 6 3 3 2 9" xfId="8072" xr:uid="{6F73E740-10D6-4A22-B0E6-61B7FCD5C79A}"/>
    <cellStyle name="Note 2 2 6 3 3 3" xfId="1801" xr:uid="{E6C1F67C-03E5-4107-B93F-B3340DA7C71C}"/>
    <cellStyle name="Note 2 2 6 3 3 3 2" xfId="10756" xr:uid="{09257C2F-F71D-4F38-8019-58EC0A5E6A24}"/>
    <cellStyle name="Note 2 2 6 3 3 4" xfId="2925" xr:uid="{3A875C8F-56DA-4016-A548-98B679369251}"/>
    <cellStyle name="Note 2 2 6 3 3 4 2" xfId="11880" xr:uid="{1CEA23C8-016A-44C8-9ED8-F999EEA3E85B}"/>
    <cellStyle name="Note 2 2 6 3 3 5" xfId="4042" xr:uid="{C1108B3D-A5F4-420E-9041-E5025BCD8AF6}"/>
    <cellStyle name="Note 2 2 6 3 3 5 2" xfId="12997" xr:uid="{B6B7FD90-C24F-41F5-A1DB-E66152609ADE}"/>
    <cellStyle name="Note 2 2 6 3 3 6" xfId="5142" xr:uid="{82EB6E74-ADF8-4D77-A76A-6588DE6771E2}"/>
    <cellStyle name="Note 2 2 6 3 3 6 2" xfId="14097" xr:uid="{B5E3E57F-BA4B-4CCF-B664-F3C9A6964630}"/>
    <cellStyle name="Note 2 2 6 3 3 7" xfId="6259" xr:uid="{3C01D70A-2198-4201-B23F-D8EAB2729DC3}"/>
    <cellStyle name="Note 2 2 6 3 3 7 2" xfId="15214" xr:uid="{714F8C56-E169-4EDA-8590-A04623182DA2}"/>
    <cellStyle name="Note 2 2 6 3 3 8" xfId="7460" xr:uid="{7E3D22AA-79D6-425F-8241-066DB54C20D7}"/>
    <cellStyle name="Note 2 2 6 3 3 8 2" xfId="16340" xr:uid="{2D63A8CC-CF53-4F73-BFF5-4980B14C881D}"/>
    <cellStyle name="Note 2 2 6 3 3 9" xfId="8597" xr:uid="{0E0C36A7-0070-4540-BBA6-F055EC0B7BB7}"/>
    <cellStyle name="Note 2 2 6 3 3 9 2" xfId="17450" xr:uid="{6632DF65-A7CB-4A43-815D-8D8E29371944}"/>
    <cellStyle name="Note 2 2 6 3 4" xfId="835" xr:uid="{C83A9820-68C5-45CC-828B-A51D1E55258E}"/>
    <cellStyle name="Note 2 2 6 3 4 2" xfId="1989" xr:uid="{75EA7891-9625-4AD5-9A6F-6EB9E8339E27}"/>
    <cellStyle name="Note 2 2 6 3 4 2 2" xfId="10944" xr:uid="{3D82D026-5912-4919-9542-3FE3B075D302}"/>
    <cellStyle name="Note 2 2 6 3 4 3" xfId="3117" xr:uid="{368066A4-B77F-46AF-BAA2-EA68BB8F1659}"/>
    <cellStyle name="Note 2 2 6 3 4 3 2" xfId="12072" xr:uid="{F424613E-4F18-4A53-8A56-7A7DBE5CC5B3}"/>
    <cellStyle name="Note 2 2 6 3 4 4" xfId="4234" xr:uid="{B05446D9-0833-470F-B9C4-635B5B7DF810}"/>
    <cellStyle name="Note 2 2 6 3 4 4 2" xfId="13189" xr:uid="{81C9E63B-DA4A-43BD-941F-C6453314EDBE}"/>
    <cellStyle name="Note 2 2 6 3 4 5" xfId="5334" xr:uid="{0CA457A9-4317-4177-99D0-4948D9AEEDC6}"/>
    <cellStyle name="Note 2 2 6 3 4 5 2" xfId="14289" xr:uid="{F9B18A19-E1FB-4B79-9502-901A97C19A6C}"/>
    <cellStyle name="Note 2 2 6 3 4 6" xfId="6451" xr:uid="{8B9E9C05-511D-43ED-BF9E-CE01B149CAD1}"/>
    <cellStyle name="Note 2 2 6 3 4 6 2" xfId="15406" xr:uid="{2C216605-2E58-475D-9BDC-FCEC93794B12}"/>
    <cellStyle name="Note 2 2 6 3 4 7" xfId="7652" xr:uid="{7526BCE4-2084-422E-B298-859B2A9BF758}"/>
    <cellStyle name="Note 2 2 6 3 4 7 2" xfId="16532" xr:uid="{DA9DAD63-A4C8-4448-9487-DA6D0AE0ED35}"/>
    <cellStyle name="Note 2 2 6 3 4 8" xfId="8789" xr:uid="{E31CEDEE-F7A5-481C-81D5-7BC82D0BC8EC}"/>
    <cellStyle name="Note 2 2 6 3 4 8 2" xfId="17642" xr:uid="{8244DC9F-F4A6-44BE-80FF-5F231AFE47D2}"/>
    <cellStyle name="Note 2 2 6 3 4 9" xfId="9320" xr:uid="{AF5C9AC9-7D7E-42F4-949B-7B42240D91C8}"/>
    <cellStyle name="Note 2 2 6 3 5" xfId="1442" xr:uid="{7C93874D-0AC3-45B7-8838-BD68B85C5935}"/>
    <cellStyle name="Note 2 2 6 3 5 2" xfId="10397" xr:uid="{C9F55873-6008-4E26-8653-BF53CABA69DF}"/>
    <cellStyle name="Note 2 2 6 3 6" xfId="2562" xr:uid="{1CD63A09-EB84-4946-9F57-C6499A27D7E0}"/>
    <cellStyle name="Note 2 2 6 3 6 2" xfId="11517" xr:uid="{8D4FC34B-8E11-4947-9E26-AC7E9B55ECEB}"/>
    <cellStyle name="Note 2 2 6 3 7" xfId="3679" xr:uid="{71C3F978-237B-4C9B-84FC-8D41FA908482}"/>
    <cellStyle name="Note 2 2 6 3 7 2" xfId="12634" xr:uid="{90E4ED5A-F9F8-40A6-89FF-BE9D81D25D29}"/>
    <cellStyle name="Note 2 2 6 3 8" xfId="4779" xr:uid="{C4135A26-6979-4CFA-BBB0-BE84F3BD8D2B}"/>
    <cellStyle name="Note 2 2 6 3 8 2" xfId="13734" xr:uid="{459111D3-3401-46FF-A99E-1BABFF1253A8}"/>
    <cellStyle name="Note 2 2 6 3 9" xfId="5896" xr:uid="{985F39BB-2B6A-4DF6-8438-225225DC0C36}"/>
    <cellStyle name="Note 2 2 6 3 9 2" xfId="14851" xr:uid="{BC79727D-0308-47A9-9DBF-4FF69D32F7F1}"/>
    <cellStyle name="Note 2 2 6 4" xfId="328" xr:uid="{9B380CC1-3D87-4A89-8FCF-34C7A85FED2E}"/>
    <cellStyle name="Note 2 2 6 4 10" xfId="9855" xr:uid="{2CC318D9-7BB4-4CAD-9787-C5DB259FBF94}"/>
    <cellStyle name="Note 2 2 6 4 2" xfId="883" xr:uid="{1E19AC22-F4D9-4723-BAD8-2ED6DFDC90B2}"/>
    <cellStyle name="Note 2 2 6 4 2 2" xfId="2037" xr:uid="{2A87C4C1-284D-4462-AF08-5B7029919835}"/>
    <cellStyle name="Note 2 2 6 4 2 2 2" xfId="10992" xr:uid="{BAE57D73-5E12-43A8-BDE7-5EE1197285E6}"/>
    <cellStyle name="Note 2 2 6 4 2 3" xfId="3165" xr:uid="{8EAAAC2B-6581-4C47-82E0-6418D80D2C7C}"/>
    <cellStyle name="Note 2 2 6 4 2 3 2" xfId="12120" xr:uid="{7A34D383-3A6F-48EE-B13D-24FD13A98507}"/>
    <cellStyle name="Note 2 2 6 4 2 4" xfId="4282" xr:uid="{DD37C5C5-1ACF-424C-A563-E13A9E5F49BC}"/>
    <cellStyle name="Note 2 2 6 4 2 4 2" xfId="13237" xr:uid="{D36148C1-1BB0-4B61-8A4D-B0C880D77EB6}"/>
    <cellStyle name="Note 2 2 6 4 2 5" xfId="5382" xr:uid="{0FF083C4-FF2D-46EF-B97E-E98768CF03BA}"/>
    <cellStyle name="Note 2 2 6 4 2 5 2" xfId="14337" xr:uid="{78ED4FBB-B959-463C-AE3B-B181A11A0A6D}"/>
    <cellStyle name="Note 2 2 6 4 2 6" xfId="6499" xr:uid="{EB1044FD-EDD2-4229-993F-10D3643A9C2E}"/>
    <cellStyle name="Note 2 2 6 4 2 6 2" xfId="15454" xr:uid="{9299D58A-E444-4970-928C-BF2D285F2465}"/>
    <cellStyle name="Note 2 2 6 4 2 7" xfId="7700" xr:uid="{071A7A91-BDCA-405F-858B-F6F7E636F1F4}"/>
    <cellStyle name="Note 2 2 6 4 2 7 2" xfId="16580" xr:uid="{1252057B-8B6B-426D-BE3A-3F9A4491D1C3}"/>
    <cellStyle name="Note 2 2 6 4 2 8" xfId="8837" xr:uid="{A0304A22-D632-4528-83BC-5AF8D5AD5C65}"/>
    <cellStyle name="Note 2 2 6 4 2 8 2" xfId="17690" xr:uid="{F4C6166E-2D75-44C4-A419-0DF6D05B2235}"/>
    <cellStyle name="Note 2 2 6 4 2 9" xfId="9542" xr:uid="{B380D8F7-5300-4119-968A-06C4200D0118}"/>
    <cellStyle name="Note 2 2 6 4 3" xfId="1490" xr:uid="{3BD148CE-8A51-4BFA-9309-BA26265860D4}"/>
    <cellStyle name="Note 2 2 6 4 3 2" xfId="10445" xr:uid="{BE5684BE-19A7-4358-935A-1CAF8EF613F7}"/>
    <cellStyle name="Note 2 2 6 4 4" xfId="2610" xr:uid="{4196478B-EB58-4C6A-A720-7453B58B6972}"/>
    <cellStyle name="Note 2 2 6 4 4 2" xfId="11565" xr:uid="{44DC97A6-A122-4B9F-A846-AFFA4B20E80C}"/>
    <cellStyle name="Note 2 2 6 4 5" xfId="3727" xr:uid="{4060A913-AD5D-4CDA-B298-67F7FBACAF1C}"/>
    <cellStyle name="Note 2 2 6 4 5 2" xfId="12682" xr:uid="{F8324204-F541-4D42-8BED-48C78A743C64}"/>
    <cellStyle name="Note 2 2 6 4 6" xfId="4827" xr:uid="{41C6F66B-DDFD-47B0-A6AA-A8975C352557}"/>
    <cellStyle name="Note 2 2 6 4 6 2" xfId="13782" xr:uid="{3A391C70-DE85-4B94-9B1C-15A18CB04D65}"/>
    <cellStyle name="Note 2 2 6 4 7" xfId="5944" xr:uid="{3BC08125-F2D1-44F7-B016-19B992DC0788}"/>
    <cellStyle name="Note 2 2 6 4 7 2" xfId="14899" xr:uid="{5D4268C2-FE9B-4F2A-96E3-E972B1794A89}"/>
    <cellStyle name="Note 2 2 6 4 8" xfId="7145" xr:uid="{AF6F5263-F333-4E77-8D68-DD9314BEBD81}"/>
    <cellStyle name="Note 2 2 6 4 8 2" xfId="16025" xr:uid="{8F1A46F6-0A07-48D0-96D2-C7D47D5A1BB1}"/>
    <cellStyle name="Note 2 2 6 4 9" xfId="8282" xr:uid="{280A1B1F-9380-4EDE-82C4-AA30693CBFCA}"/>
    <cellStyle name="Note 2 2 6 4 9 2" xfId="17135" xr:uid="{3EDBB7A1-3F37-45DE-814E-BB17385F262F}"/>
    <cellStyle name="Note 2 2 6 5" xfId="391" xr:uid="{69BF4A80-51FD-4A4B-8B07-9F638E2E4E23}"/>
    <cellStyle name="Note 2 2 6 5 10" xfId="10103" xr:uid="{AAD061DE-F059-4D7C-A503-0293F713AD3C}"/>
    <cellStyle name="Note 2 2 6 5 2" xfId="942" xr:uid="{6294146B-9616-4A72-8606-37F5BB70DFC6}"/>
    <cellStyle name="Note 2 2 6 5 2 2" xfId="2096" xr:uid="{4A89A812-10A2-4D49-BFF3-571031CEA484}"/>
    <cellStyle name="Note 2 2 6 5 2 2 2" xfId="11051" xr:uid="{1B7564AB-7570-40D7-8496-6A22ED92B025}"/>
    <cellStyle name="Note 2 2 6 5 2 3" xfId="3224" xr:uid="{FE5A5ECF-2629-4D4C-8F07-A7A89DFEDF4D}"/>
    <cellStyle name="Note 2 2 6 5 2 3 2" xfId="12179" xr:uid="{87A0905E-8DD0-4B7A-9A74-48216F51D2CF}"/>
    <cellStyle name="Note 2 2 6 5 2 4" xfId="4341" xr:uid="{E76E9E85-FFFE-47AC-8845-261A66C466C1}"/>
    <cellStyle name="Note 2 2 6 5 2 4 2" xfId="13296" xr:uid="{73DF750D-C3F5-40E9-A5CF-141045CBCDBC}"/>
    <cellStyle name="Note 2 2 6 5 2 5" xfId="5441" xr:uid="{9DD5064B-D0F1-48F1-974D-08451CA82084}"/>
    <cellStyle name="Note 2 2 6 5 2 5 2" xfId="14396" xr:uid="{628A851F-6AF3-4410-96E2-78A2BF7D9BF7}"/>
    <cellStyle name="Note 2 2 6 5 2 6" xfId="6558" xr:uid="{4E020C84-D7FD-4106-AC8D-317F5CD5DF89}"/>
    <cellStyle name="Note 2 2 6 5 2 6 2" xfId="15513" xr:uid="{010CDFE2-45A5-4B7B-813E-7E70FE7ED2E1}"/>
    <cellStyle name="Note 2 2 6 5 2 7" xfId="7759" xr:uid="{CFE8C1D4-0720-47C9-B367-3334BF50871D}"/>
    <cellStyle name="Note 2 2 6 5 2 7 2" xfId="16639" xr:uid="{B4CC9F38-145D-43B0-9E90-A544206AB1B6}"/>
    <cellStyle name="Note 2 2 6 5 2 8" xfId="8896" xr:uid="{7930DAE2-1D05-4708-8DD7-1CE94EB718AE}"/>
    <cellStyle name="Note 2 2 6 5 2 8 2" xfId="17749" xr:uid="{032D1180-3037-447A-8D56-9CC169ED3ED2}"/>
    <cellStyle name="Note 2 2 6 5 2 9" xfId="9716" xr:uid="{E29C8210-0058-4942-A332-50C93A360A2D}"/>
    <cellStyle name="Note 2 2 6 5 3" xfId="1549" xr:uid="{0E5C19B8-2CD4-4F30-925A-0F431FBFBB02}"/>
    <cellStyle name="Note 2 2 6 5 3 2" xfId="10504" xr:uid="{E34398C5-2586-40B2-870A-D5F596598E72}"/>
    <cellStyle name="Note 2 2 6 5 4" xfId="2673" xr:uid="{A109FA15-4062-4BC7-8967-F1B3AD2897EA}"/>
    <cellStyle name="Note 2 2 6 5 4 2" xfId="11628" xr:uid="{3EA0975D-3EFF-4014-8D6F-5E28FE8EEC51}"/>
    <cellStyle name="Note 2 2 6 5 5" xfId="3790" xr:uid="{DFDF2C8A-D7E2-442F-8CCB-3F460D871268}"/>
    <cellStyle name="Note 2 2 6 5 5 2" xfId="12745" xr:uid="{E1CC62EC-81D6-444C-98D2-EA346060ADE8}"/>
    <cellStyle name="Note 2 2 6 5 6" xfId="4890" xr:uid="{B7F6A0E9-429A-47EC-A710-9BFFF8B0DAAF}"/>
    <cellStyle name="Note 2 2 6 5 6 2" xfId="13845" xr:uid="{9EC7BAAA-93CC-4045-B40B-CCA8137431DC}"/>
    <cellStyle name="Note 2 2 6 5 7" xfId="6007" xr:uid="{0BCA3883-2E19-4D80-882C-DDE165855868}"/>
    <cellStyle name="Note 2 2 6 5 7 2" xfId="14962" xr:uid="{BD0CDBB6-4472-4B3C-BD70-4E2B197B8458}"/>
    <cellStyle name="Note 2 2 6 5 8" xfId="7208" xr:uid="{AA675E5D-684A-492D-A918-A3C1D7A6B8C2}"/>
    <cellStyle name="Note 2 2 6 5 8 2" xfId="16088" xr:uid="{B459222F-88BA-492E-87FE-CF8C98E486B8}"/>
    <cellStyle name="Note 2 2 6 5 9" xfId="8345" xr:uid="{9827A513-73D8-46CB-AE08-A96A9D39D0D1}"/>
    <cellStyle name="Note 2 2 6 5 9 2" xfId="17198" xr:uid="{2112AD0A-32A6-458D-BFC1-12D69407182E}"/>
    <cellStyle name="Note 2 2 6 6" xfId="696" xr:uid="{E2EC575F-C0F3-4255-BFB8-9EAD97222906}"/>
    <cellStyle name="Note 2 2 6 6 2" xfId="2298" xr:uid="{79BD7769-62B4-49C4-958F-978C19226D6C}"/>
    <cellStyle name="Note 2 2 6 6 2 2" xfId="11253" xr:uid="{34449456-8E2F-45E0-A03B-6F8D6425DF5A}"/>
    <cellStyle name="Note 2 2 6 6 3" xfId="2978" xr:uid="{C15E34AA-164A-4BD7-90FE-A54148533841}"/>
    <cellStyle name="Note 2 2 6 6 3 2" xfId="11933" xr:uid="{C502B108-F760-4196-AA08-485983E69B61}"/>
    <cellStyle name="Note 2 2 6 6 4" xfId="4095" xr:uid="{00E6E114-99E8-4477-BACD-24BE26411D43}"/>
    <cellStyle name="Note 2 2 6 6 4 2" xfId="13050" xr:uid="{009E23DE-43C9-478A-8750-51C1D832F483}"/>
    <cellStyle name="Note 2 2 6 6 5" xfId="5195" xr:uid="{145E496B-6500-405F-B364-5F1258BBE268}"/>
    <cellStyle name="Note 2 2 6 6 5 2" xfId="14150" xr:uid="{E9AB42C8-0FE0-40EE-9293-83D6CBCE16DE}"/>
    <cellStyle name="Note 2 2 6 6 6" xfId="6312" xr:uid="{C51F468E-4B08-4113-9DC4-CFDF66B277E0}"/>
    <cellStyle name="Note 2 2 6 6 6 2" xfId="15267" xr:uid="{7E7A76DA-53B6-4637-8302-97E9822D5426}"/>
    <cellStyle name="Note 2 2 6 6 7" xfId="7513" xr:uid="{63663441-8FE2-4ED1-BA82-0037D9191A1D}"/>
    <cellStyle name="Note 2 2 6 6 7 2" xfId="16393" xr:uid="{69CA76BF-2944-410D-8A0E-26B5B0B6DE4C}"/>
    <cellStyle name="Note 2 2 6 6 8" xfId="8650" xr:uid="{AD976595-B9AD-4B5F-A5A5-E67DE0CCBBDC}"/>
    <cellStyle name="Note 2 2 6 6 8 2" xfId="17503" xr:uid="{8D9BD13C-E607-49F3-A0C0-3CC9C4274FAD}"/>
    <cellStyle name="Note 2 2 6 6 9" xfId="10034" xr:uid="{8F44C29C-474D-4816-92C9-7622B7758260}"/>
    <cellStyle name="Note 2 2 6 7" xfId="1296" xr:uid="{85A617AC-F778-4CF2-806D-BA8AE41FC11D}"/>
    <cellStyle name="Note 2 2 6 7 2" xfId="10251" xr:uid="{64B2C74A-B4C5-4A3E-BAD0-C821DA05F9EE}"/>
    <cellStyle name="Note 2 2 6 8" xfId="2412" xr:uid="{98186FBE-A1BD-4080-9330-30A99F1EB47F}"/>
    <cellStyle name="Note 2 2 6 8 2" xfId="11367" xr:uid="{C80B4E53-E365-4BC8-932E-838FEFE045D2}"/>
    <cellStyle name="Note 2 2 6 9" xfId="3530" xr:uid="{9D97F35A-E917-4E2B-AED6-DAA618FCB8B7}"/>
    <cellStyle name="Note 2 2 6 9 2" xfId="12485" xr:uid="{420AC0C8-6EBF-40EC-A7FD-19CC0099B543}"/>
    <cellStyle name="Note 2 2 7" xfId="207" xr:uid="{42ECCD23-2A3E-4EB2-ACE6-69362852AFC3}"/>
    <cellStyle name="Note 2 2 7 10" xfId="7024" xr:uid="{D7450C6D-A919-4FE0-AB95-1E973A3E5BC6}"/>
    <cellStyle name="Note 2 2 7 10 2" xfId="15904" xr:uid="{06B104CF-D7A8-47B0-BA49-5DF1CDCADD8A}"/>
    <cellStyle name="Note 2 2 7 11" xfId="8161" xr:uid="{35D63E36-BE87-4F00-AA43-226F822ADD35}"/>
    <cellStyle name="Note 2 2 7 11 2" xfId="17014" xr:uid="{A38F702F-9B56-4E90-9C75-48C308718542}"/>
    <cellStyle name="Note 2 2 7 12" xfId="9731" xr:uid="{2E9B762E-1801-4AF6-8FB6-521705EBAA02}"/>
    <cellStyle name="Note 2 2 7 2" xfId="412" xr:uid="{EE14EA19-331E-40C7-8A3D-1A7BF322A497}"/>
    <cellStyle name="Note 2 2 7 2 10" xfId="9907" xr:uid="{72C98749-F1BA-4220-8901-DC288F4E7F1D}"/>
    <cellStyle name="Note 2 2 7 2 2" xfId="963" xr:uid="{751092F0-F15B-4EDE-83EA-FDD76403B292}"/>
    <cellStyle name="Note 2 2 7 2 2 2" xfId="2117" xr:uid="{19279540-E227-46E9-A3B2-3B0FC71DB764}"/>
    <cellStyle name="Note 2 2 7 2 2 2 2" xfId="11072" xr:uid="{8A52D0FA-B3AB-4C89-85A1-548EDCF6BE82}"/>
    <cellStyle name="Note 2 2 7 2 2 3" xfId="3245" xr:uid="{3C7394C1-AE7E-4AE9-824C-F44BBB6EF7B1}"/>
    <cellStyle name="Note 2 2 7 2 2 3 2" xfId="12200" xr:uid="{D85FE98B-4C97-46E0-90CD-C95BD780682E}"/>
    <cellStyle name="Note 2 2 7 2 2 4" xfId="4362" xr:uid="{42B2BD03-5C93-4D38-9008-F0ED3DC2F95F}"/>
    <cellStyle name="Note 2 2 7 2 2 4 2" xfId="13317" xr:uid="{859075DD-0448-47CC-9FFD-BD5B27DF951C}"/>
    <cellStyle name="Note 2 2 7 2 2 5" xfId="5462" xr:uid="{EA43554F-F2F6-4FC1-B0DD-771AFAE4029F}"/>
    <cellStyle name="Note 2 2 7 2 2 5 2" xfId="14417" xr:uid="{D157D45D-ABA4-44C0-A5C5-324F7E186D9B}"/>
    <cellStyle name="Note 2 2 7 2 2 6" xfId="6579" xr:uid="{6CE4E821-5495-460D-BABD-2FD6A93DE037}"/>
    <cellStyle name="Note 2 2 7 2 2 6 2" xfId="15534" xr:uid="{E781B262-D3B4-494C-9058-37F7D3F68ECC}"/>
    <cellStyle name="Note 2 2 7 2 2 7" xfId="7780" xr:uid="{16FA43F5-A695-4764-954F-C25BA7613390}"/>
    <cellStyle name="Note 2 2 7 2 2 7 2" xfId="16660" xr:uid="{ED2EB4DC-F129-4897-90B9-7B16E98AF7CE}"/>
    <cellStyle name="Note 2 2 7 2 2 8" xfId="8917" xr:uid="{33CCCA54-CBD6-4B13-8171-366701564C67}"/>
    <cellStyle name="Note 2 2 7 2 2 8 2" xfId="17770" xr:uid="{0C26D861-3178-4105-B7EB-8AD36157434F}"/>
    <cellStyle name="Note 2 2 7 2 2 9" xfId="10014" xr:uid="{2BF33FE5-394C-430B-9CF0-3D2CF06A14AD}"/>
    <cellStyle name="Note 2 2 7 2 3" xfId="1570" xr:uid="{5C30464E-E082-4594-86AB-2588EC32B89A}"/>
    <cellStyle name="Note 2 2 7 2 3 2" xfId="10525" xr:uid="{89A664B3-63DE-44A3-8BE2-7E1A83866FA2}"/>
    <cellStyle name="Note 2 2 7 2 4" xfId="2694" xr:uid="{F781A79A-516B-4B85-835C-B66851B5B592}"/>
    <cellStyle name="Note 2 2 7 2 4 2" xfId="11649" xr:uid="{ABF2A368-2A9C-47F4-9F4F-07189F6BB377}"/>
    <cellStyle name="Note 2 2 7 2 5" xfId="3811" xr:uid="{29023944-595F-4459-99F2-F3C4F5F7D43A}"/>
    <cellStyle name="Note 2 2 7 2 5 2" xfId="12766" xr:uid="{CD2F1C16-5BE5-4E30-9D91-1A58DA5E7EC0}"/>
    <cellStyle name="Note 2 2 7 2 6" xfId="4911" xr:uid="{EAFE000E-B621-445D-A72D-E8F070EE3DB2}"/>
    <cellStyle name="Note 2 2 7 2 6 2" xfId="13866" xr:uid="{C907EF90-9767-4246-89C1-58FCE73D3F68}"/>
    <cellStyle name="Note 2 2 7 2 7" xfId="6028" xr:uid="{C193C03A-5C09-4937-8E01-61321BC1B8C0}"/>
    <cellStyle name="Note 2 2 7 2 7 2" xfId="14983" xr:uid="{75080139-3535-4EBA-9A50-548786359654}"/>
    <cellStyle name="Note 2 2 7 2 8" xfId="7229" xr:uid="{1D77AF68-5A60-4DD8-9535-F4DC8E7D0958}"/>
    <cellStyle name="Note 2 2 7 2 8 2" xfId="16109" xr:uid="{194C0795-B38D-4A80-8DA9-3B0AA5D34A48}"/>
    <cellStyle name="Note 2 2 7 2 9" xfId="8366" xr:uid="{09A3D6F4-B6B8-4385-917C-6C7F63682D9A}"/>
    <cellStyle name="Note 2 2 7 2 9 2" xfId="17219" xr:uid="{D607FB30-8753-4212-BC23-3567ED878C07}"/>
    <cellStyle name="Note 2 2 7 3" xfId="575" xr:uid="{D8FB5798-25BA-4EDC-B936-37729DD1941C}"/>
    <cellStyle name="Note 2 2 7 3 10" xfId="9870" xr:uid="{CE45DF30-F72E-4405-9614-FB3DA4FB3907}"/>
    <cellStyle name="Note 2 2 7 3 2" xfId="1126" xr:uid="{EBE96167-AEC3-49AD-8664-69827657DF20}"/>
    <cellStyle name="Note 2 2 7 3 2 2" xfId="2280" xr:uid="{88338903-6754-4322-B761-5A8F16E2BD99}"/>
    <cellStyle name="Note 2 2 7 3 2 2 2" xfId="11235" xr:uid="{239D0750-B89E-4F30-87BC-EA598A1F9DB0}"/>
    <cellStyle name="Note 2 2 7 3 2 3" xfId="3408" xr:uid="{4FB612E6-9A70-4D0C-BE7A-0CDFABE7476E}"/>
    <cellStyle name="Note 2 2 7 3 2 3 2" xfId="12363" xr:uid="{E8CD7B0F-352A-4E0B-AA01-127BF9774BE1}"/>
    <cellStyle name="Note 2 2 7 3 2 4" xfId="4525" xr:uid="{C27A0543-8A1D-413C-8B21-5023BF2E5BBE}"/>
    <cellStyle name="Note 2 2 7 3 2 4 2" xfId="13480" xr:uid="{88CB66A2-6917-4369-B5A8-A57138CCD5A7}"/>
    <cellStyle name="Note 2 2 7 3 2 5" xfId="5625" xr:uid="{8239EF5F-A6C6-4442-82C3-7F150B5E15CE}"/>
    <cellStyle name="Note 2 2 7 3 2 5 2" xfId="14580" xr:uid="{12982F68-2A93-4069-9B70-5E61E70A5C93}"/>
    <cellStyle name="Note 2 2 7 3 2 6" xfId="6742" xr:uid="{8D422AA8-8084-4087-B9DC-C69300B9EBA8}"/>
    <cellStyle name="Note 2 2 7 3 2 6 2" xfId="15697" xr:uid="{D043067C-6427-4354-B6A1-4C67AADA5DBD}"/>
    <cellStyle name="Note 2 2 7 3 2 7" xfId="7943" xr:uid="{5CBC828A-AB8D-4943-8804-46C2A8F4EE6C}"/>
    <cellStyle name="Note 2 2 7 3 2 7 2" xfId="16823" xr:uid="{464C3162-D159-422E-8315-A2E0229E063A}"/>
    <cellStyle name="Note 2 2 7 3 2 8" xfId="9080" xr:uid="{A92930CC-2DCE-475B-8DF8-41003897A26E}"/>
    <cellStyle name="Note 2 2 7 3 2 8 2" xfId="17933" xr:uid="{2E3A0430-F85D-4D43-BA51-2878EC9BE4DD}"/>
    <cellStyle name="Note 2 2 7 3 2 9" xfId="9773" xr:uid="{2A6691F7-8DD9-4E03-96E6-BE7DD3596DB7}"/>
    <cellStyle name="Note 2 2 7 3 3" xfId="1733" xr:uid="{88540B20-3292-4638-B79E-88EC20B91A01}"/>
    <cellStyle name="Note 2 2 7 3 3 2" xfId="10688" xr:uid="{DBED4258-6F3E-433C-878A-A4B37F2BFFDA}"/>
    <cellStyle name="Note 2 2 7 3 4" xfId="2857" xr:uid="{55E9BAFF-4562-42B7-B906-2F134ECB1438}"/>
    <cellStyle name="Note 2 2 7 3 4 2" xfId="11812" xr:uid="{D110F961-94E6-40D6-9BCE-F4ABF3103F88}"/>
    <cellStyle name="Note 2 2 7 3 5" xfId="3974" xr:uid="{B3220A42-3A32-43E7-8549-C85C3D03F9E8}"/>
    <cellStyle name="Note 2 2 7 3 5 2" xfId="12929" xr:uid="{E742E39C-F9A0-420A-B884-BB578A359E28}"/>
    <cellStyle name="Note 2 2 7 3 6" xfId="5074" xr:uid="{2246AB40-7092-47C4-80E6-1873064D4A2F}"/>
    <cellStyle name="Note 2 2 7 3 6 2" xfId="14029" xr:uid="{56EFE681-A09C-40A4-BAAA-3DFC03D126FB}"/>
    <cellStyle name="Note 2 2 7 3 7" xfId="6191" xr:uid="{FD854BEE-72A4-4960-B97A-F4B43C292939}"/>
    <cellStyle name="Note 2 2 7 3 7 2" xfId="15146" xr:uid="{1B182B3F-B52C-46D3-970C-1E76533C97B6}"/>
    <cellStyle name="Note 2 2 7 3 8" xfId="7392" xr:uid="{4B6B61DB-6FC1-438E-80A8-7899C9214D25}"/>
    <cellStyle name="Note 2 2 7 3 8 2" xfId="16272" xr:uid="{7E53D001-0149-45FB-84F0-D7977EB40064}"/>
    <cellStyle name="Note 2 2 7 3 9" xfId="8529" xr:uid="{8EF6D5A2-ABE5-4DE7-AD07-1FEB6ACB048E}"/>
    <cellStyle name="Note 2 2 7 3 9 2" xfId="17382" xr:uid="{8DC6E414-F513-48C2-BA79-A937597D4DD0}"/>
    <cellStyle name="Note 2 2 7 4" xfId="764" xr:uid="{5338829E-67BC-49E8-B36C-2D3628E26797}"/>
    <cellStyle name="Note 2 2 7 4 2" xfId="1918" xr:uid="{7AE6F0CE-78E2-4E9F-BEA3-F1174DF4AFE3}"/>
    <cellStyle name="Note 2 2 7 4 2 2" xfId="10873" xr:uid="{74E14802-A266-4CE6-9098-BFEE72A2B8CF}"/>
    <cellStyle name="Note 2 2 7 4 3" xfId="3046" xr:uid="{64BA098F-67F2-4AEA-80AE-4579E7507A63}"/>
    <cellStyle name="Note 2 2 7 4 3 2" xfId="12001" xr:uid="{AEC53871-D057-41D1-9163-F4224F81F203}"/>
    <cellStyle name="Note 2 2 7 4 4" xfId="4163" xr:uid="{FE36E8B0-9395-450C-91F0-06E3AA7C22B0}"/>
    <cellStyle name="Note 2 2 7 4 4 2" xfId="13118" xr:uid="{616F6667-0C69-4A2F-9116-12C4451F4CBE}"/>
    <cellStyle name="Note 2 2 7 4 5" xfId="5263" xr:uid="{151487FE-11E3-44DA-BF14-B93B2F8474FD}"/>
    <cellStyle name="Note 2 2 7 4 5 2" xfId="14218" xr:uid="{23F33C5F-8139-46CE-8101-C69A7289B50A}"/>
    <cellStyle name="Note 2 2 7 4 6" xfId="6380" xr:uid="{C7B8A0E5-0BF5-43ED-8A23-3B002E1EA13C}"/>
    <cellStyle name="Note 2 2 7 4 6 2" xfId="15335" xr:uid="{905916CA-36C4-4AA5-BD4A-F9402B6CEC90}"/>
    <cellStyle name="Note 2 2 7 4 7" xfId="7581" xr:uid="{B816F487-ACBE-4BB9-A220-DE702D5765C9}"/>
    <cellStyle name="Note 2 2 7 4 7 2" xfId="16461" xr:uid="{44F16183-A1E1-4EC1-95AE-8A1738CC6EC2}"/>
    <cellStyle name="Note 2 2 7 4 8" xfId="8718" xr:uid="{0AAAAD37-DBD9-4F33-9316-05C0808D3161}"/>
    <cellStyle name="Note 2 2 7 4 8 2" xfId="17571" xr:uid="{D24237BC-DE49-41C7-9699-008532982523}"/>
    <cellStyle name="Note 2 2 7 4 9" xfId="9481" xr:uid="{7D9B5ACB-F14E-4D27-A647-D4588080FEDE}"/>
    <cellStyle name="Note 2 2 7 5" xfId="1369" xr:uid="{A07CE009-FAD4-4619-9AC2-78B53243FEB4}"/>
    <cellStyle name="Note 2 2 7 5 2" xfId="10324" xr:uid="{D35997C6-EE7F-42D6-97D4-EDD45D368892}"/>
    <cellStyle name="Note 2 2 7 6" xfId="2489" xr:uid="{52C96534-9A85-498D-A1B4-09619EDBCE74}"/>
    <cellStyle name="Note 2 2 7 6 2" xfId="11444" xr:uid="{C980F26E-88F5-48CA-9A61-6309549BFAE6}"/>
    <cellStyle name="Note 2 2 7 7" xfId="3606" xr:uid="{0E651ED1-A592-4A3B-B296-02FC570241AE}"/>
    <cellStyle name="Note 2 2 7 7 2" xfId="12561" xr:uid="{F9A99946-0097-43DA-8C23-74F124AF8A30}"/>
    <cellStyle name="Note 2 2 7 8" xfId="4706" xr:uid="{AE349775-B3FD-4ACB-9B18-C8CA932E164B}"/>
    <cellStyle name="Note 2 2 7 8 2" xfId="13661" xr:uid="{7E10FE2C-A43F-4D22-87E2-8B70649BF592}"/>
    <cellStyle name="Note 2 2 7 9" xfId="5823" xr:uid="{6E3E4AB6-9829-4726-AB23-511E1E5E0361}"/>
    <cellStyle name="Note 2 2 7 9 2" xfId="14778" xr:uid="{D9DD110C-1409-464D-93B6-F11072B95F9D}"/>
    <cellStyle name="Note 2 2 8" xfId="340" xr:uid="{F19D9DF3-96E4-41F5-9974-CC3C0427CEDD}"/>
    <cellStyle name="Note 2 2 8 10" xfId="9573" xr:uid="{10DA6F6B-F21E-4469-8E76-630D7AC021A6}"/>
    <cellStyle name="Note 2 2 8 2" xfId="894" xr:uid="{ABC66A9A-9591-4562-A014-24EFEE0354C7}"/>
    <cellStyle name="Note 2 2 8 2 2" xfId="2048" xr:uid="{8041FC37-1A3C-47C3-BCA4-8111BECD360E}"/>
    <cellStyle name="Note 2 2 8 2 2 2" xfId="11003" xr:uid="{6B0D2D77-BF68-474E-875E-9A1EB489EC78}"/>
    <cellStyle name="Note 2 2 8 2 3" xfId="3176" xr:uid="{06B74D84-1FBC-4968-B3D3-2AE21D186763}"/>
    <cellStyle name="Note 2 2 8 2 3 2" xfId="12131" xr:uid="{59B78C06-3C64-46D5-A971-25754B9A9089}"/>
    <cellStyle name="Note 2 2 8 2 4" xfId="4293" xr:uid="{03549297-6AEC-412F-9ABA-6AD6FE01827C}"/>
    <cellStyle name="Note 2 2 8 2 4 2" xfId="13248" xr:uid="{935C1355-F089-414C-8CAB-13918784D5FC}"/>
    <cellStyle name="Note 2 2 8 2 5" xfId="5393" xr:uid="{6E1BB5E4-64A6-4EDC-872D-B6ABF32A59EF}"/>
    <cellStyle name="Note 2 2 8 2 5 2" xfId="14348" xr:uid="{17C21C90-A467-494D-AA94-F6F95660E1F0}"/>
    <cellStyle name="Note 2 2 8 2 6" xfId="6510" xr:uid="{070D59D5-DA3C-4B62-B9C7-3C1F0403AC75}"/>
    <cellStyle name="Note 2 2 8 2 6 2" xfId="15465" xr:uid="{15318BA7-9A4A-4DA8-819D-FDD41560FFEC}"/>
    <cellStyle name="Note 2 2 8 2 7" xfId="7711" xr:uid="{C6E65438-5608-4904-B2BF-49EA012204FF}"/>
    <cellStyle name="Note 2 2 8 2 7 2" xfId="16591" xr:uid="{3E0F5397-4AF5-4028-936F-427EB86E035B}"/>
    <cellStyle name="Note 2 2 8 2 8" xfId="8848" xr:uid="{BA49A451-E50E-49AF-8A9E-2A4FEAF1D4EE}"/>
    <cellStyle name="Note 2 2 8 2 8 2" xfId="17701" xr:uid="{FD41031C-1EF7-4C05-B80C-D75067054214}"/>
    <cellStyle name="Note 2 2 8 2 9" xfId="9623" xr:uid="{20486E5D-4357-4747-96BF-8B62036488AD}"/>
    <cellStyle name="Note 2 2 8 3" xfId="1502" xr:uid="{33A0758D-27EC-442B-8179-227C259DD481}"/>
    <cellStyle name="Note 2 2 8 3 2" xfId="10457" xr:uid="{258F9258-A751-43C1-A06C-15688F2D544E}"/>
    <cellStyle name="Note 2 2 8 4" xfId="2622" xr:uid="{DF5D4884-4CC2-4752-849B-23D5CD35E0FD}"/>
    <cellStyle name="Note 2 2 8 4 2" xfId="11577" xr:uid="{573A5C4B-45AA-43AD-8D2E-7CBEC5953973}"/>
    <cellStyle name="Note 2 2 8 5" xfId="3739" xr:uid="{F45C382E-9D82-4B6E-9DAF-B11402394C4E}"/>
    <cellStyle name="Note 2 2 8 5 2" xfId="12694" xr:uid="{FACF6989-03EB-4C6E-9E08-EFB7F31E76CB}"/>
    <cellStyle name="Note 2 2 8 6" xfId="4839" xr:uid="{CBCB9AB6-AB30-4449-AD2E-328EDCF18965}"/>
    <cellStyle name="Note 2 2 8 6 2" xfId="13794" xr:uid="{D0F16873-565D-4082-B5AC-75587300F1E0}"/>
    <cellStyle name="Note 2 2 8 7" xfId="5956" xr:uid="{DE88524F-16B2-434E-A15F-8EC657291E83}"/>
    <cellStyle name="Note 2 2 8 7 2" xfId="14911" xr:uid="{CA0ADE64-1627-4FEA-A395-4AA22F8C6C80}"/>
    <cellStyle name="Note 2 2 8 8" xfId="7157" xr:uid="{9882F324-E988-48E8-AD8B-69E5B75E5258}"/>
    <cellStyle name="Note 2 2 8 8 2" xfId="16037" xr:uid="{CBA420FB-F70C-4D7C-BF30-55E9560DE80B}"/>
    <cellStyle name="Note 2 2 8 9" xfId="8294" xr:uid="{4AE004D0-89B9-48E8-814C-224D7B519B84}"/>
    <cellStyle name="Note 2 2 8 9 2" xfId="17147" xr:uid="{A842D678-DCFE-4438-8535-5DEFF18B3CE7}"/>
    <cellStyle name="Note 2 2 9" xfId="1274" xr:uid="{72078646-72BD-4F15-9B1F-BA038F1592AA}"/>
    <cellStyle name="Note 2 2 9 2" xfId="10229" xr:uid="{A2735C4F-6BE6-4354-8CDF-E245CB637D7F}"/>
    <cellStyle name="Note 2 3" xfId="108" xr:uid="{1D4E2B43-74E8-45B3-AEF8-AEDDC4B57E4F}"/>
    <cellStyle name="Note 2 3 10" xfId="1271" xr:uid="{568CFE4E-48FD-444C-BBB3-F19DE1B23B3D}"/>
    <cellStyle name="Note 2 3 10 2" xfId="10226" xr:uid="{F4A3869B-07FC-4048-B3C8-6AA2ECEA8BDC}"/>
    <cellStyle name="Note 2 3 11" xfId="5746" xr:uid="{27D73CA4-F95E-4D6B-B201-B50ED1D41C12}"/>
    <cellStyle name="Note 2 3 11 2" xfId="14701" xr:uid="{A488A8EE-205E-439B-A4F6-01EBB292F66B}"/>
    <cellStyle name="Note 2 3 12" xfId="6935" xr:uid="{47C91C0B-B5CD-4A94-8E9C-8D012EA48373}"/>
    <cellStyle name="Note 2 3 12 2" xfId="15824" xr:uid="{C6E33858-3FC9-4E87-93D5-FD807D56AFC4}"/>
    <cellStyle name="Note 2 3 13" xfId="6912" xr:uid="{D490C62F-07DB-48BE-9D93-B83277BF4698}"/>
    <cellStyle name="Note 2 3 13 2" xfId="15814" xr:uid="{9D4AAF9F-E3BD-4E78-90EA-C7D3B7409382}"/>
    <cellStyle name="Note 2 3 14" xfId="9316" xr:uid="{86DCDAF4-2459-4D0D-A45C-EBF1C38AAFE9}"/>
    <cellStyle name="Note 2 3 2" xfId="218" xr:uid="{A79904EA-6F8C-48B7-B8CC-60B4575064B2}"/>
    <cellStyle name="Note 2 3 2 10" xfId="7035" xr:uid="{05B2E2AD-FF09-4498-9511-AB0EFDE8BD8C}"/>
    <cellStyle name="Note 2 3 2 10 2" xfId="15915" xr:uid="{F6EDB5AC-969C-4DA7-A1E9-1768E54DB143}"/>
    <cellStyle name="Note 2 3 2 11" xfId="8172" xr:uid="{B2AD78A3-8BC5-4BC8-8C4F-ED2C9055FB06}"/>
    <cellStyle name="Note 2 3 2 11 2" xfId="17025" xr:uid="{147819CF-37ED-4E72-A727-62812638DD03}"/>
    <cellStyle name="Note 2 3 2 12" xfId="10175" xr:uid="{6704CB90-73C4-4DF6-978B-CAA266A944F1}"/>
    <cellStyle name="Note 2 3 2 2" xfId="423" xr:uid="{3038B4EE-C8DD-42AB-8CDF-1C65C64AE951}"/>
    <cellStyle name="Note 2 3 2 2 10" xfId="9601" xr:uid="{80E42AF6-0138-43F4-8AE0-F17A15019054}"/>
    <cellStyle name="Note 2 3 2 2 2" xfId="974" xr:uid="{24B5E87F-FFF9-47FA-9F3B-6F647E82E11E}"/>
    <cellStyle name="Note 2 3 2 2 2 2" xfId="2128" xr:uid="{A3D45AF8-E1AF-454B-9DAC-720157A3FE9F}"/>
    <cellStyle name="Note 2 3 2 2 2 2 2" xfId="11083" xr:uid="{75FD9064-9A46-43CE-A38F-E4302E161EC6}"/>
    <cellStyle name="Note 2 3 2 2 2 3" xfId="3256" xr:uid="{3EEF5083-4D2F-409D-AFFA-5EAF042702A6}"/>
    <cellStyle name="Note 2 3 2 2 2 3 2" xfId="12211" xr:uid="{3BD82625-8088-4401-97E4-54C79B02843C}"/>
    <cellStyle name="Note 2 3 2 2 2 4" xfId="4373" xr:uid="{40B269B1-1316-485D-8752-099236C76E62}"/>
    <cellStyle name="Note 2 3 2 2 2 4 2" xfId="13328" xr:uid="{350F55EA-82CF-41FD-BC92-DE4D7F1F5E0D}"/>
    <cellStyle name="Note 2 3 2 2 2 5" xfId="5473" xr:uid="{CD942B37-3518-4A74-88DF-958689323B26}"/>
    <cellStyle name="Note 2 3 2 2 2 5 2" xfId="14428" xr:uid="{75F7A170-4CE3-4B79-B1FB-89CD6EE62520}"/>
    <cellStyle name="Note 2 3 2 2 2 6" xfId="6590" xr:uid="{C21B49CC-C3D9-47B5-98B4-0AB42D0605AF}"/>
    <cellStyle name="Note 2 3 2 2 2 6 2" xfId="15545" xr:uid="{FE6DDAD0-2AD9-4430-BD76-7EE761BD555D}"/>
    <cellStyle name="Note 2 3 2 2 2 7" xfId="7791" xr:uid="{58F313F9-CE63-439D-B843-1D03A51B3AC6}"/>
    <cellStyle name="Note 2 3 2 2 2 7 2" xfId="16671" xr:uid="{C35973E7-EF25-49D9-9B77-A9EB7352A1C0}"/>
    <cellStyle name="Note 2 3 2 2 2 8" xfId="8928" xr:uid="{5D01FD7E-A76B-481D-83E3-0E8037E00662}"/>
    <cellStyle name="Note 2 3 2 2 2 8 2" xfId="17781" xr:uid="{6E0C1BD5-ECFE-41E7-BE41-5888D988E300}"/>
    <cellStyle name="Note 2 3 2 2 2 9" xfId="9658" xr:uid="{A729EE8E-AF29-40A7-98D1-06E19F512646}"/>
    <cellStyle name="Note 2 3 2 2 3" xfId="1581" xr:uid="{E4089883-D7AC-4B27-9161-AE5E39BE4AA4}"/>
    <cellStyle name="Note 2 3 2 2 3 2" xfId="10536" xr:uid="{88106B63-18ED-4713-B5C1-90A773211EC8}"/>
    <cellStyle name="Note 2 3 2 2 4" xfId="2705" xr:uid="{31977281-F756-489F-97E6-E60459A44B21}"/>
    <cellStyle name="Note 2 3 2 2 4 2" xfId="11660" xr:uid="{2BEE90A2-5E68-402D-BF18-19E0EEE24EC5}"/>
    <cellStyle name="Note 2 3 2 2 5" xfId="3822" xr:uid="{DA475A89-1990-42C9-9A34-DE99494B097B}"/>
    <cellStyle name="Note 2 3 2 2 5 2" xfId="12777" xr:uid="{5B8B2EBA-3B0E-46B6-BE53-01C91D3C61C1}"/>
    <cellStyle name="Note 2 3 2 2 6" xfId="4922" xr:uid="{82B84D12-9E79-4241-876A-7B5DDF05C56F}"/>
    <cellStyle name="Note 2 3 2 2 6 2" xfId="13877" xr:uid="{999FCA9E-3325-49B8-B67A-5E0F3B25AEFF}"/>
    <cellStyle name="Note 2 3 2 2 7" xfId="6039" xr:uid="{321E25CF-13B5-4ED7-A3CF-DC1694A98358}"/>
    <cellStyle name="Note 2 3 2 2 7 2" xfId="14994" xr:uid="{C81551AB-CA5E-4E04-AB53-0CB58E97C759}"/>
    <cellStyle name="Note 2 3 2 2 8" xfId="7240" xr:uid="{B8DCAA31-72EA-4F99-B8EF-3F395CCBDB20}"/>
    <cellStyle name="Note 2 3 2 2 8 2" xfId="16120" xr:uid="{3D0BC20F-C3CE-4A2F-8E04-1072539CE1B8}"/>
    <cellStyle name="Note 2 3 2 2 9" xfId="8377" xr:uid="{DA6C433B-9CF4-4EE8-BC46-2AE066803CC4}"/>
    <cellStyle name="Note 2 3 2 2 9 2" xfId="17230" xr:uid="{58BCC153-FDFC-41C2-A100-9E92272B48DF}"/>
    <cellStyle name="Note 2 3 2 3" xfId="586" xr:uid="{764289EB-949C-4C58-BC21-CE443957C50C}"/>
    <cellStyle name="Note 2 3 2 3 10" xfId="9290" xr:uid="{6FE7BA3B-14F6-49EC-AFE3-CE563BD46A78}"/>
    <cellStyle name="Note 2 3 2 3 2" xfId="1137" xr:uid="{852A53C1-7E17-4485-9655-736AD76CC1C7}"/>
    <cellStyle name="Note 2 3 2 3 2 2" xfId="2291" xr:uid="{0E1116EC-F3C7-43E9-BB99-BD8E1413B3E3}"/>
    <cellStyle name="Note 2 3 2 3 2 2 2" xfId="11246" xr:uid="{E164742F-3EB6-497F-8C75-9E045CCED774}"/>
    <cellStyle name="Note 2 3 2 3 2 3" xfId="3419" xr:uid="{AFDC52AC-25A3-4497-9252-27D2E603D076}"/>
    <cellStyle name="Note 2 3 2 3 2 3 2" xfId="12374" xr:uid="{501EC63A-EB14-4E21-94CC-BB81BA6BDC5F}"/>
    <cellStyle name="Note 2 3 2 3 2 4" xfId="4536" xr:uid="{7010CA1A-A9A2-4EE5-B9B6-03E94DCAFF11}"/>
    <cellStyle name="Note 2 3 2 3 2 4 2" xfId="13491" xr:uid="{52263BB8-37BF-4EFB-BA7E-C764D66B6F63}"/>
    <cellStyle name="Note 2 3 2 3 2 5" xfId="5636" xr:uid="{0BCE49FF-4BFD-4349-8187-D9BBDEE22970}"/>
    <cellStyle name="Note 2 3 2 3 2 5 2" xfId="14591" xr:uid="{1A7B57FC-302C-405C-80B5-3B15E18B00EE}"/>
    <cellStyle name="Note 2 3 2 3 2 6" xfId="6753" xr:uid="{FD13F245-A2FB-4A8D-9FF0-F7153BEE27A9}"/>
    <cellStyle name="Note 2 3 2 3 2 6 2" xfId="15708" xr:uid="{72675F70-D347-4398-A3CF-C511D8E89B19}"/>
    <cellStyle name="Note 2 3 2 3 2 7" xfId="7954" xr:uid="{63859122-1916-4C2A-ADCE-1DF8B8B46979}"/>
    <cellStyle name="Note 2 3 2 3 2 7 2" xfId="16834" xr:uid="{1110EF13-E20D-406A-A05C-6B672C79956B}"/>
    <cellStyle name="Note 2 3 2 3 2 8" xfId="9091" xr:uid="{7A74F3E1-149F-4DD0-83DA-FE01B4D8C317}"/>
    <cellStyle name="Note 2 3 2 3 2 8 2" xfId="17944" xr:uid="{A00D437A-1C22-4D2B-A72B-16022E11DD1B}"/>
    <cellStyle name="Note 2 3 2 3 2 9" xfId="10054" xr:uid="{838C1DD8-A1BB-4DBD-AABC-B475259D40FF}"/>
    <cellStyle name="Note 2 3 2 3 3" xfId="1744" xr:uid="{E9351283-15C1-49EA-A5CA-89EB927683A7}"/>
    <cellStyle name="Note 2 3 2 3 3 2" xfId="10699" xr:uid="{071A07DF-61B8-411E-97C7-5F30DF2CB845}"/>
    <cellStyle name="Note 2 3 2 3 4" xfId="2868" xr:uid="{6D5D43C4-3A7A-46FB-B266-727B84C2BB90}"/>
    <cellStyle name="Note 2 3 2 3 4 2" xfId="11823" xr:uid="{7B34A5BC-08EC-4C93-A39F-B62094D4EF3A}"/>
    <cellStyle name="Note 2 3 2 3 5" xfId="3985" xr:uid="{90B8FF2D-838A-4B12-A74E-0167488CCD05}"/>
    <cellStyle name="Note 2 3 2 3 5 2" xfId="12940" xr:uid="{A7B98B83-D1A7-4E3A-BD74-1F4AFA80F265}"/>
    <cellStyle name="Note 2 3 2 3 6" xfId="5085" xr:uid="{41B1F45F-F53E-42B8-8B98-7DC014358C42}"/>
    <cellStyle name="Note 2 3 2 3 6 2" xfId="14040" xr:uid="{209A017C-ABD3-4FC1-9164-C3810920382D}"/>
    <cellStyle name="Note 2 3 2 3 7" xfId="6202" xr:uid="{F10403AD-B26D-4135-84BA-683379DF936F}"/>
    <cellStyle name="Note 2 3 2 3 7 2" xfId="15157" xr:uid="{C787A076-B997-4B1B-989E-228BAD5C4C2F}"/>
    <cellStyle name="Note 2 3 2 3 8" xfId="7403" xr:uid="{958ED7EF-D260-4CB0-A5EE-D8758D78DC55}"/>
    <cellStyle name="Note 2 3 2 3 8 2" xfId="16283" xr:uid="{32C553D6-97A5-4857-B138-A0C5C078C5F6}"/>
    <cellStyle name="Note 2 3 2 3 9" xfId="8540" xr:uid="{9C05B263-F74D-4A68-9E99-60FD66AE729A}"/>
    <cellStyle name="Note 2 3 2 3 9 2" xfId="17393" xr:uid="{6DB7252F-F689-4A9C-8A30-D0D2468CF0A9}"/>
    <cellStyle name="Note 2 3 2 4" xfId="775" xr:uid="{D6383396-FEA3-47BA-A38C-6134361CCD19}"/>
    <cellStyle name="Note 2 3 2 4 2" xfId="1929" xr:uid="{FD89D61C-6B00-4BEE-B91C-7E2FA79C347F}"/>
    <cellStyle name="Note 2 3 2 4 2 2" xfId="10884" xr:uid="{0D1FB7A7-50B6-424B-921B-45A1469B4C53}"/>
    <cellStyle name="Note 2 3 2 4 3" xfId="3057" xr:uid="{51C7CF7B-04DE-4FB4-8804-396E938591C6}"/>
    <cellStyle name="Note 2 3 2 4 3 2" xfId="12012" xr:uid="{8295AAFD-62C3-4DF2-A256-4DEEF20630BC}"/>
    <cellStyle name="Note 2 3 2 4 4" xfId="4174" xr:uid="{669B3816-53FD-4E6E-B089-D8F77B154BA4}"/>
    <cellStyle name="Note 2 3 2 4 4 2" xfId="13129" xr:uid="{CEC75EDF-84ED-4C1F-8665-C4BFA643CBC3}"/>
    <cellStyle name="Note 2 3 2 4 5" xfId="5274" xr:uid="{15172F18-C366-418B-8B33-90DE6F214D83}"/>
    <cellStyle name="Note 2 3 2 4 5 2" xfId="14229" xr:uid="{E269C5A7-2ECA-45DE-BCB0-4916E5613AC1}"/>
    <cellStyle name="Note 2 3 2 4 6" xfId="6391" xr:uid="{7FD967FB-3EE1-48BB-8672-7B6AD4FB1BE4}"/>
    <cellStyle name="Note 2 3 2 4 6 2" xfId="15346" xr:uid="{C04D502C-C990-40BD-B140-FD1679E8D95F}"/>
    <cellStyle name="Note 2 3 2 4 7" xfId="7592" xr:uid="{AEF57DBB-605B-4A25-840D-1925FE6899F0}"/>
    <cellStyle name="Note 2 3 2 4 7 2" xfId="16472" xr:uid="{BCFE927F-8715-4E24-B5B0-F21D4FB9A468}"/>
    <cellStyle name="Note 2 3 2 4 8" xfId="8729" xr:uid="{6F7BD1BD-0745-467A-8FD8-05CF39E38FF9}"/>
    <cellStyle name="Note 2 3 2 4 8 2" xfId="17582" xr:uid="{0CB951A9-13E8-4938-ADE6-E0460E4F8A90}"/>
    <cellStyle name="Note 2 3 2 4 9" xfId="10003" xr:uid="{E2240108-7818-4730-87A1-AB58E5D446BF}"/>
    <cellStyle name="Note 2 3 2 5" xfId="1380" xr:uid="{8B7B5B4A-514B-4A3D-94DB-FF23ADAF4779}"/>
    <cellStyle name="Note 2 3 2 5 2" xfId="10335" xr:uid="{F004B86B-8F6A-4EC3-B551-3B8812A0A7E1}"/>
    <cellStyle name="Note 2 3 2 6" xfId="2500" xr:uid="{86227155-80C7-4AC1-967B-EFD5B1E26FB7}"/>
    <cellStyle name="Note 2 3 2 6 2" xfId="11455" xr:uid="{CCD156F6-67B8-4D46-9A65-A0098795AE1E}"/>
    <cellStyle name="Note 2 3 2 7" xfId="3617" xr:uid="{68A3534A-D8B6-4675-8BEC-FCDE069A8D0B}"/>
    <cellStyle name="Note 2 3 2 7 2" xfId="12572" xr:uid="{B4001A25-9CAE-4063-A7F8-61BB3EED3CC0}"/>
    <cellStyle name="Note 2 3 2 8" xfId="4717" xr:uid="{2CB5CD6A-89CF-4C52-8AA7-E16BB75CAF89}"/>
    <cellStyle name="Note 2 3 2 8 2" xfId="13672" xr:uid="{40CBEDA2-BE35-4BF7-9061-6BA10E26D4FD}"/>
    <cellStyle name="Note 2 3 2 9" xfId="5834" xr:uid="{16872C63-147B-440E-9F0A-5712DD0E9DD9}"/>
    <cellStyle name="Note 2 3 2 9 2" xfId="14789" xr:uid="{73428778-8C19-4ED0-A68D-621AB9706071}"/>
    <cellStyle name="Note 2 3 3" xfId="273" xr:uid="{91270D8F-A2BA-420D-80E2-670FCB50B019}"/>
    <cellStyle name="Note 2 3 3 10" xfId="7090" xr:uid="{864A9BE9-8736-42D8-81D6-71F5305AD72C}"/>
    <cellStyle name="Note 2 3 3 10 2" xfId="15970" xr:uid="{20423266-266B-413B-B86F-2FF757656DD1}"/>
    <cellStyle name="Note 2 3 3 11" xfId="8227" xr:uid="{6F25F32F-6BE1-44E2-B184-BE112566B3D5}"/>
    <cellStyle name="Note 2 3 3 11 2" xfId="17080" xr:uid="{9B659B47-B175-4BEF-ACF3-CDD5ABA0A951}"/>
    <cellStyle name="Note 2 3 3 12" xfId="9652" xr:uid="{62EA95A8-8559-490F-92DF-D8586CB9E4EF}"/>
    <cellStyle name="Note 2 3 3 2" xfId="473" xr:uid="{1D5A0D32-A45B-440D-A85F-1C75985F1461}"/>
    <cellStyle name="Note 2 3 3 2 10" xfId="9340" xr:uid="{D9A1ABE2-AA6A-4B88-B1E6-C6D3DEF457B8}"/>
    <cellStyle name="Note 2 3 3 2 2" xfId="1024" xr:uid="{5E5DF560-029D-4E14-B3AB-A1FFA6CA9960}"/>
    <cellStyle name="Note 2 3 3 2 2 2" xfId="2178" xr:uid="{15801EC5-70F4-46C9-9A64-8EC3F2CFAB80}"/>
    <cellStyle name="Note 2 3 3 2 2 2 2" xfId="11133" xr:uid="{ACF114D5-7304-4720-982C-64F22852AB96}"/>
    <cellStyle name="Note 2 3 3 2 2 3" xfId="3306" xr:uid="{7002EA35-5BA2-46E3-9C9F-F25B16EC9D9F}"/>
    <cellStyle name="Note 2 3 3 2 2 3 2" xfId="12261" xr:uid="{73107167-DE56-464B-9CBD-78DB73D818C2}"/>
    <cellStyle name="Note 2 3 3 2 2 4" xfId="4423" xr:uid="{BE0FCE87-E919-4D34-AD18-7FE92ADB0B01}"/>
    <cellStyle name="Note 2 3 3 2 2 4 2" xfId="13378" xr:uid="{396EB25E-14C9-4949-B112-7765E042AEAA}"/>
    <cellStyle name="Note 2 3 3 2 2 5" xfId="5523" xr:uid="{BC2D98AB-6E34-4B27-B7E0-E4181AAD78E6}"/>
    <cellStyle name="Note 2 3 3 2 2 5 2" xfId="14478" xr:uid="{499A2EFC-C677-4999-8BE5-8D69A9149EA0}"/>
    <cellStyle name="Note 2 3 3 2 2 6" xfId="6640" xr:uid="{7B0996D2-F56B-47FA-9CD4-E99C5E471C5C}"/>
    <cellStyle name="Note 2 3 3 2 2 6 2" xfId="15595" xr:uid="{F358588E-FB33-4918-9102-9E036452C320}"/>
    <cellStyle name="Note 2 3 3 2 2 7" xfId="7841" xr:uid="{6C7110C7-580F-45DE-9AE7-6B24978F85C9}"/>
    <cellStyle name="Note 2 3 3 2 2 7 2" xfId="16721" xr:uid="{260A2607-CFA1-485B-8DC4-DFEB8DD400BE}"/>
    <cellStyle name="Note 2 3 3 2 2 8" xfId="8978" xr:uid="{59089D86-1BC7-4A6C-AABE-6E197D72E00A}"/>
    <cellStyle name="Note 2 3 3 2 2 8 2" xfId="17831" xr:uid="{F4E28578-F3AD-4AC6-AE39-97D47B49B0DA}"/>
    <cellStyle name="Note 2 3 3 2 2 9" xfId="9748" xr:uid="{46692C62-5055-4D13-A4BB-9E41717D50AB}"/>
    <cellStyle name="Note 2 3 3 2 3" xfId="1631" xr:uid="{90A5460F-AEE2-423F-A976-7E465FD35918}"/>
    <cellStyle name="Note 2 3 3 2 3 2" xfId="10586" xr:uid="{FB6B72EE-B077-4218-99CB-F660CE669B9B}"/>
    <cellStyle name="Note 2 3 3 2 4" xfId="2755" xr:uid="{D16B1D5E-7596-4B3B-92BC-8143AEC06D33}"/>
    <cellStyle name="Note 2 3 3 2 4 2" xfId="11710" xr:uid="{73B313B1-FC65-4198-B8AB-EC4BD2D2F41F}"/>
    <cellStyle name="Note 2 3 3 2 5" xfId="3872" xr:uid="{A1F7C20A-6A09-476E-BE92-CA7FD3C6B79F}"/>
    <cellStyle name="Note 2 3 3 2 5 2" xfId="12827" xr:uid="{5D39DD0A-A268-461A-A0FF-3E1E1615F760}"/>
    <cellStyle name="Note 2 3 3 2 6" xfId="4972" xr:uid="{B9285B2B-A81F-4A32-8FF3-4D781D78C301}"/>
    <cellStyle name="Note 2 3 3 2 6 2" xfId="13927" xr:uid="{FDB74674-7A40-4DEC-B7C8-D7E06E2D88E2}"/>
    <cellStyle name="Note 2 3 3 2 7" xfId="6089" xr:uid="{DD7A7B44-1A8C-48B5-A6D1-603A801C1EBE}"/>
    <cellStyle name="Note 2 3 3 2 7 2" xfId="15044" xr:uid="{1A8F7D34-7E0F-4682-9979-AE11B90D57EC}"/>
    <cellStyle name="Note 2 3 3 2 8" xfId="7290" xr:uid="{6570A669-9614-4AE4-BD17-E23A9DAB9424}"/>
    <cellStyle name="Note 2 3 3 2 8 2" xfId="16170" xr:uid="{0C2C8B74-7C70-4C90-B360-0BB492CFD018}"/>
    <cellStyle name="Note 2 3 3 2 9" xfId="8427" xr:uid="{14062359-DB7B-4B56-B64B-B07A567068E6}"/>
    <cellStyle name="Note 2 3 3 2 9 2" xfId="17280" xr:uid="{DA70EAFD-1F30-4855-8C85-588C560D834E}"/>
    <cellStyle name="Note 2 3 3 3" xfId="636" xr:uid="{CDED02F7-E464-4226-8158-693ADF052A4F}"/>
    <cellStyle name="Note 2 3 3 3 10" xfId="9582" xr:uid="{5F346290-1EB2-412C-81E0-932B71AA3704}"/>
    <cellStyle name="Note 2 3 3 3 2" xfId="1187" xr:uid="{1A46EED6-F9AC-40E1-B80B-AB25C81FAC64}"/>
    <cellStyle name="Note 2 3 3 3 2 2" xfId="2346" xr:uid="{18B2D637-0DEB-478F-9FF5-F2E6F5316B9F}"/>
    <cellStyle name="Note 2 3 3 3 2 2 2" xfId="11301" xr:uid="{C99B57C2-5117-45E2-8F42-6B481D002BA1}"/>
    <cellStyle name="Note 2 3 3 3 2 3" xfId="3469" xr:uid="{77E754C4-EB8C-4A00-97C7-124AE81E4D8E}"/>
    <cellStyle name="Note 2 3 3 3 2 3 2" xfId="12424" xr:uid="{5D1E8BBA-6D15-440D-93FC-AB093EC7A022}"/>
    <cellStyle name="Note 2 3 3 3 2 4" xfId="4586" xr:uid="{83D3BD7E-2AA6-418E-B8D7-F5425211E984}"/>
    <cellStyle name="Note 2 3 3 3 2 4 2" xfId="13541" xr:uid="{3B7F7425-B784-404B-B21E-9EAB3D39F573}"/>
    <cellStyle name="Note 2 3 3 3 2 5" xfId="5686" xr:uid="{DFE17CE7-05AB-4572-BD8B-DB0DB0C6F391}"/>
    <cellStyle name="Note 2 3 3 3 2 5 2" xfId="14641" xr:uid="{B341F567-E6B2-4618-835D-1AAC490436BF}"/>
    <cellStyle name="Note 2 3 3 3 2 6" xfId="6803" xr:uid="{7D57259E-EB23-476A-A4F7-F6A79E240D7C}"/>
    <cellStyle name="Note 2 3 3 3 2 6 2" xfId="15758" xr:uid="{6FB1C334-5048-4B0E-BD9B-C07E7FC1E395}"/>
    <cellStyle name="Note 2 3 3 3 2 7" xfId="8004" xr:uid="{F0F54FC4-61A3-429A-ADF2-752C557B6EE5}"/>
    <cellStyle name="Note 2 3 3 3 2 7 2" xfId="16884" xr:uid="{98006E3B-6104-49A1-9DF6-D90BFE6CE494}"/>
    <cellStyle name="Note 2 3 3 3 2 8" xfId="9141" xr:uid="{20FD5968-04A2-4241-82D8-C5AB0CB93FA7}"/>
    <cellStyle name="Note 2 3 3 3 2 8 2" xfId="17994" xr:uid="{CF2A5408-8D97-41ED-B1E6-1B774D7170C3}"/>
    <cellStyle name="Note 2 3 3 3 2 9" xfId="9952" xr:uid="{3FE935B6-9C1E-4E28-A344-6684C52C4AD8}"/>
    <cellStyle name="Note 2 3 3 3 3" xfId="1794" xr:uid="{966DFAEF-2202-4BF5-8451-8100AFCD047B}"/>
    <cellStyle name="Note 2 3 3 3 3 2" xfId="10749" xr:uid="{99880246-D65F-411D-AD3C-AD9EA94C78F8}"/>
    <cellStyle name="Note 2 3 3 3 4" xfId="2918" xr:uid="{1B7448B4-5937-41FE-B691-B9BE532C8DDA}"/>
    <cellStyle name="Note 2 3 3 3 4 2" xfId="11873" xr:uid="{DD64DCB2-9A82-49A2-9EA0-BFB4D276C207}"/>
    <cellStyle name="Note 2 3 3 3 5" xfId="4035" xr:uid="{CB5B4E68-2600-4407-9C02-73A8C17E918E}"/>
    <cellStyle name="Note 2 3 3 3 5 2" xfId="12990" xr:uid="{B1000232-C700-4553-90F3-BC1427909883}"/>
    <cellStyle name="Note 2 3 3 3 6" xfId="5135" xr:uid="{ADEEEE79-B357-43F5-BD8F-45552C45705E}"/>
    <cellStyle name="Note 2 3 3 3 6 2" xfId="14090" xr:uid="{92BEB9DF-383D-4C54-B645-0C18D551760A}"/>
    <cellStyle name="Note 2 3 3 3 7" xfId="6252" xr:uid="{22E8422B-7E78-43AF-AD9F-00DEDC3C9AE6}"/>
    <cellStyle name="Note 2 3 3 3 7 2" xfId="15207" xr:uid="{BF681183-EF0B-4478-9F78-8E36B47F3729}"/>
    <cellStyle name="Note 2 3 3 3 8" xfId="7453" xr:uid="{6BACD4F8-9980-462A-BEDE-3063C32506C6}"/>
    <cellStyle name="Note 2 3 3 3 8 2" xfId="16333" xr:uid="{4BCA4BC2-B7AC-418B-8DCE-C56DCECC32E3}"/>
    <cellStyle name="Note 2 3 3 3 9" xfId="8590" xr:uid="{CC40B455-5635-4880-A6A6-84D0CEE92E38}"/>
    <cellStyle name="Note 2 3 3 3 9 2" xfId="17443" xr:uid="{9E416ACC-E859-4DF5-AFD2-24C44EC89F68}"/>
    <cellStyle name="Note 2 3 3 4" xfId="828" xr:uid="{A2C3FE2C-6B2A-4BE1-BBA3-1D145612704C}"/>
    <cellStyle name="Note 2 3 3 4 2" xfId="1982" xr:uid="{2E1622BC-78E3-48A4-A41C-C05BB021AB4F}"/>
    <cellStyle name="Note 2 3 3 4 2 2" xfId="10937" xr:uid="{6B6335FF-38D7-4512-9BE3-7C424B894D28}"/>
    <cellStyle name="Note 2 3 3 4 3" xfId="3110" xr:uid="{041FDC0A-4C23-43A1-8CA5-B47A12C814D4}"/>
    <cellStyle name="Note 2 3 3 4 3 2" xfId="12065" xr:uid="{29A382B4-63E9-4949-90D5-578674991A27}"/>
    <cellStyle name="Note 2 3 3 4 4" xfId="4227" xr:uid="{23666BCE-75AF-490E-9F6A-4895539605D5}"/>
    <cellStyle name="Note 2 3 3 4 4 2" xfId="13182" xr:uid="{8DE0B957-A997-498C-8FBF-BD15DD89925F}"/>
    <cellStyle name="Note 2 3 3 4 5" xfId="5327" xr:uid="{19B05751-A879-4BB5-99F0-50D3470BC35C}"/>
    <cellStyle name="Note 2 3 3 4 5 2" xfId="14282" xr:uid="{EFA7EEC9-29A6-4E83-9B7B-312A7AD99866}"/>
    <cellStyle name="Note 2 3 3 4 6" xfId="6444" xr:uid="{BCD6A03C-E5C2-490C-8C50-50E63D390E93}"/>
    <cellStyle name="Note 2 3 3 4 6 2" xfId="15399" xr:uid="{E63F3474-10DD-4408-97AA-E90996701363}"/>
    <cellStyle name="Note 2 3 3 4 7" xfId="7645" xr:uid="{6B2912FA-2235-44E1-A883-F1418A50F69E}"/>
    <cellStyle name="Note 2 3 3 4 7 2" xfId="16525" xr:uid="{CEFA55D7-A6BB-452D-8699-354C5816F21D}"/>
    <cellStyle name="Note 2 3 3 4 8" xfId="8782" xr:uid="{CD360227-F486-4EEC-B0FF-972CEC82AAA8}"/>
    <cellStyle name="Note 2 3 3 4 8 2" xfId="17635" xr:uid="{1AE0CF7C-2BC8-4972-91BC-8953B58D6F6F}"/>
    <cellStyle name="Note 2 3 3 4 9" xfId="9322" xr:uid="{2B25B715-C8F2-41AC-908D-EBAB7847875E}"/>
    <cellStyle name="Note 2 3 3 5" xfId="1435" xr:uid="{F77C9212-447E-4F37-A4AC-CC53ADDF9056}"/>
    <cellStyle name="Note 2 3 3 5 2" xfId="10390" xr:uid="{A4AE3CC6-B64B-4FE5-89CF-B7485F483743}"/>
    <cellStyle name="Note 2 3 3 6" xfId="2555" xr:uid="{C7585633-EDF4-4A27-8FC7-BF3D5BF90ACF}"/>
    <cellStyle name="Note 2 3 3 6 2" xfId="11510" xr:uid="{1F791EEC-A4D1-49C5-830D-4C817734CD25}"/>
    <cellStyle name="Note 2 3 3 7" xfId="3672" xr:uid="{79DF0AE1-FC1E-4680-8D29-B20813EC4040}"/>
    <cellStyle name="Note 2 3 3 7 2" xfId="12627" xr:uid="{4ACFEE7B-2708-45F0-85F9-CB3C0A4F145B}"/>
    <cellStyle name="Note 2 3 3 8" xfId="4772" xr:uid="{0E670875-B11D-402B-A4F9-A1E715FBD4E5}"/>
    <cellStyle name="Note 2 3 3 8 2" xfId="13727" xr:uid="{D99EBA63-070C-4019-A783-CEDD90A497E4}"/>
    <cellStyle name="Note 2 3 3 9" xfId="5889" xr:uid="{2A77752F-10C9-4D39-8A50-854122320636}"/>
    <cellStyle name="Note 2 3 3 9 2" xfId="14844" xr:uid="{7B0EDBB9-BF27-4A94-86CE-F267ACE34376}"/>
    <cellStyle name="Note 2 3 4" xfId="349" xr:uid="{CD4DCC66-69EC-4228-B057-B73E94B52160}"/>
    <cellStyle name="Note 2 3 4 10" xfId="9774" xr:uid="{BE5A441B-843C-4576-A093-A95565E98B07}"/>
    <cellStyle name="Note 2 3 4 2" xfId="900" xr:uid="{379A8093-1785-4EEF-8544-510B42B5C897}"/>
    <cellStyle name="Note 2 3 4 2 2" xfId="2054" xr:uid="{3FA81E7E-5EE9-44AF-859C-A56D3D155A0F}"/>
    <cellStyle name="Note 2 3 4 2 2 2" xfId="11009" xr:uid="{BEF7C300-9A9C-4FEE-8A8F-273602CFCD6E}"/>
    <cellStyle name="Note 2 3 4 2 3" xfId="3182" xr:uid="{DD116AA7-C152-4924-867B-CAE509CB2650}"/>
    <cellStyle name="Note 2 3 4 2 3 2" xfId="12137" xr:uid="{66CBF66F-A53D-48C9-ACB6-0B9CAD015CDC}"/>
    <cellStyle name="Note 2 3 4 2 4" xfId="4299" xr:uid="{F6843B88-1228-4C6B-B025-C74D6923BF7E}"/>
    <cellStyle name="Note 2 3 4 2 4 2" xfId="13254" xr:uid="{8A6BF5FE-A236-478E-BD69-556B350CAFA0}"/>
    <cellStyle name="Note 2 3 4 2 5" xfId="5399" xr:uid="{A72ED568-3778-412F-A517-DEF3B585B260}"/>
    <cellStyle name="Note 2 3 4 2 5 2" xfId="14354" xr:uid="{24C3FAAD-F33C-4E85-803A-49D00C32C7C8}"/>
    <cellStyle name="Note 2 3 4 2 6" xfId="6516" xr:uid="{462F0EA2-B2C9-469A-A0F1-E877D9CF7460}"/>
    <cellStyle name="Note 2 3 4 2 6 2" xfId="15471" xr:uid="{46BAB0AA-79E1-4DB2-B4BF-081441F65D50}"/>
    <cellStyle name="Note 2 3 4 2 7" xfId="7717" xr:uid="{A5DAF475-08D0-4528-9376-C6A83E962893}"/>
    <cellStyle name="Note 2 3 4 2 7 2" xfId="16597" xr:uid="{E64F71F0-5C31-4F92-88D2-129D19418592}"/>
    <cellStyle name="Note 2 3 4 2 8" xfId="8854" xr:uid="{D43B4C61-F3FD-476C-A3B4-F8D46D5B7CA8}"/>
    <cellStyle name="Note 2 3 4 2 8 2" xfId="17707" xr:uid="{81AA671E-C119-4672-BC6C-D90D0CCA0054}"/>
    <cellStyle name="Note 2 3 4 2 9" xfId="9361" xr:uid="{809AA413-147D-409F-9CC9-C52587128A49}"/>
    <cellStyle name="Note 2 3 4 3" xfId="1511" xr:uid="{FE27CFBA-CA9C-4B97-BAD4-44D9371BA046}"/>
    <cellStyle name="Note 2 3 4 3 2" xfId="10466" xr:uid="{33025A77-5E92-4AB5-9705-DA6E86D6C04F}"/>
    <cellStyle name="Note 2 3 4 4" xfId="2631" xr:uid="{DE0ECA5A-124B-4EB7-B8E1-0881E0DB6913}"/>
    <cellStyle name="Note 2 3 4 4 2" xfId="11586" xr:uid="{B6A85D78-6BAC-484A-96C1-1642E2C725E2}"/>
    <cellStyle name="Note 2 3 4 5" xfId="3748" xr:uid="{7E013182-2846-4193-A8A0-1C412A257981}"/>
    <cellStyle name="Note 2 3 4 5 2" xfId="12703" xr:uid="{F6C4FFED-70A4-442D-B348-737542323C63}"/>
    <cellStyle name="Note 2 3 4 6" xfId="4848" xr:uid="{DE74D633-5041-40D7-9BB9-2723E2083AD8}"/>
    <cellStyle name="Note 2 3 4 6 2" xfId="13803" xr:uid="{7D753CE8-388E-47E7-A5D3-E3AAFAA151C4}"/>
    <cellStyle name="Note 2 3 4 7" xfId="5965" xr:uid="{FE13D02E-6576-4931-A48C-35FD400FB5CE}"/>
    <cellStyle name="Note 2 3 4 7 2" xfId="14920" xr:uid="{65ABBDD7-6620-4314-8078-9903C310788E}"/>
    <cellStyle name="Note 2 3 4 8" xfId="7166" xr:uid="{1850CCB3-AE4E-487B-82C4-732CEBB97CC0}"/>
    <cellStyle name="Note 2 3 4 8 2" xfId="16046" xr:uid="{DEAA0DE5-D2D9-4869-8F1D-2013AC63DFF7}"/>
    <cellStyle name="Note 2 3 4 9" xfId="8303" xr:uid="{91AD774D-1F37-444F-BC32-C56CE6B355F0}"/>
    <cellStyle name="Note 2 3 4 9 2" xfId="17156" xr:uid="{ABF87B12-B0EE-4DB4-93E6-B1DBE1872A7E}"/>
    <cellStyle name="Note 2 3 5" xfId="341" xr:uid="{DB501139-8C5F-464E-8E38-1B1004A9331F}"/>
    <cellStyle name="Note 2 3 5 10" xfId="9347" xr:uid="{8D7E679F-98DA-4E35-9D16-06FD319029A2}"/>
    <cellStyle name="Note 2 3 5 2" xfId="895" xr:uid="{5BB10F45-5EC7-4DB9-A2AB-ADE1273EE763}"/>
    <cellStyle name="Note 2 3 5 2 2" xfId="2049" xr:uid="{B5ABA30D-8EBE-48E5-9BC3-50BF34F95D17}"/>
    <cellStyle name="Note 2 3 5 2 2 2" xfId="11004" xr:uid="{0E8960B2-A516-46A2-8858-31F8A8568758}"/>
    <cellStyle name="Note 2 3 5 2 3" xfId="3177" xr:uid="{8FC7D9BC-4A1E-4E7E-88D0-CE55D32F220B}"/>
    <cellStyle name="Note 2 3 5 2 3 2" xfId="12132" xr:uid="{17505A4D-C353-4E07-9905-DCF44E5FAB8C}"/>
    <cellStyle name="Note 2 3 5 2 4" xfId="4294" xr:uid="{2A93A262-DE4F-4175-ACB3-F5F6C50F3F79}"/>
    <cellStyle name="Note 2 3 5 2 4 2" xfId="13249" xr:uid="{BA1F2B17-DC16-41BA-9905-13D98F983F1C}"/>
    <cellStyle name="Note 2 3 5 2 5" xfId="5394" xr:uid="{9A5029FD-3EE7-4D53-A3E1-FD60BE35A877}"/>
    <cellStyle name="Note 2 3 5 2 5 2" xfId="14349" xr:uid="{FB26A1F9-6706-453F-A677-C7F55964AB00}"/>
    <cellStyle name="Note 2 3 5 2 6" xfId="6511" xr:uid="{CF30E880-9CAA-4F5F-B31C-7C22FC2F4B9F}"/>
    <cellStyle name="Note 2 3 5 2 6 2" xfId="15466" xr:uid="{4607F05D-DFBF-40C3-8A8B-397ADDF18163}"/>
    <cellStyle name="Note 2 3 5 2 7" xfId="7712" xr:uid="{E6FF2780-2859-4C2F-8AD7-7F872D8919BF}"/>
    <cellStyle name="Note 2 3 5 2 7 2" xfId="16592" xr:uid="{78BAAEF7-4D0F-43B8-B9DF-9CE44CF2DA40}"/>
    <cellStyle name="Note 2 3 5 2 8" xfId="8849" xr:uid="{4895152F-8629-49DC-8DCD-9C041808A33B}"/>
    <cellStyle name="Note 2 3 5 2 8 2" xfId="17702" xr:uid="{7F4D8EE1-20E7-4700-9092-127F0B200453}"/>
    <cellStyle name="Note 2 3 5 2 9" xfId="10120" xr:uid="{7DF894D7-9093-420C-8F56-EA6B10874A16}"/>
    <cellStyle name="Note 2 3 5 3" xfId="1503" xr:uid="{43E0EA50-B937-49A1-AF5D-743D7642F0CA}"/>
    <cellStyle name="Note 2 3 5 3 2" xfId="10458" xr:uid="{BDB32E3F-8690-4AD0-9FBB-41F1FC6A59D1}"/>
    <cellStyle name="Note 2 3 5 4" xfId="2623" xr:uid="{26874DF3-CF3C-4A39-A037-D1ACC30E0511}"/>
    <cellStyle name="Note 2 3 5 4 2" xfId="11578" xr:uid="{A590EA16-17F0-43F8-B6B3-7CA35760C22A}"/>
    <cellStyle name="Note 2 3 5 5" xfId="3740" xr:uid="{3BD25905-DFE8-4F58-9151-59F010AF1147}"/>
    <cellStyle name="Note 2 3 5 5 2" xfId="12695" xr:uid="{52672AA0-7203-4504-B527-687CCEA0113A}"/>
    <cellStyle name="Note 2 3 5 6" xfId="4840" xr:uid="{83B19026-3B79-4094-A190-8D1FD528D0FF}"/>
    <cellStyle name="Note 2 3 5 6 2" xfId="13795" xr:uid="{92472462-2336-4935-8F16-3DA85A87835B}"/>
    <cellStyle name="Note 2 3 5 7" xfId="5957" xr:uid="{E933F03D-DBA2-4E8E-AADE-D1927DB839C2}"/>
    <cellStyle name="Note 2 3 5 7 2" xfId="14912" xr:uid="{62C58995-994C-4ABB-BB63-3888557E85DD}"/>
    <cellStyle name="Note 2 3 5 8" xfId="7158" xr:uid="{E6BE4CDE-0FE6-4E5A-BAEE-B527D010A6F0}"/>
    <cellStyle name="Note 2 3 5 8 2" xfId="16038" xr:uid="{574CEA66-5CF2-49D7-8A96-458C536E9D57}"/>
    <cellStyle name="Note 2 3 5 9" xfId="8295" xr:uid="{9653C50F-695E-4E3A-9A75-C3BE1CBF301D}"/>
    <cellStyle name="Note 2 3 5 9 2" xfId="17148" xr:uid="{9809C70A-C6BE-4D9C-8F07-2953670429DA}"/>
    <cellStyle name="Note 2 3 6" xfId="691" xr:uid="{E577F1D7-AE37-44AB-815B-2904438886C4}"/>
    <cellStyle name="Note 2 3 6 2" xfId="2299" xr:uid="{B05C60D7-9956-485B-8723-9D178030406E}"/>
    <cellStyle name="Note 2 3 6 2 2" xfId="11254" xr:uid="{98082F2C-0F63-430E-9564-EB3F3144079E}"/>
    <cellStyle name="Note 2 3 6 3" xfId="2973" xr:uid="{D0517681-C7BE-4262-BB85-E9EA61521DB3}"/>
    <cellStyle name="Note 2 3 6 3 2" xfId="11928" xr:uid="{3D90A56E-E9D2-4CB8-BB16-6A67F731A394}"/>
    <cellStyle name="Note 2 3 6 4" xfId="4090" xr:uid="{5BC9B6F9-2CBE-4532-A973-950418FD1B8F}"/>
    <cellStyle name="Note 2 3 6 4 2" xfId="13045" xr:uid="{F72AAE64-1CB4-410A-A5BB-70D79BFC51ED}"/>
    <cellStyle name="Note 2 3 6 5" xfId="5190" xr:uid="{CE9A9995-226F-4AD3-81B1-ABD9DB0C3036}"/>
    <cellStyle name="Note 2 3 6 5 2" xfId="14145" xr:uid="{6546ACB6-D3E2-404C-992A-58578ADEF7E0}"/>
    <cellStyle name="Note 2 3 6 6" xfId="6307" xr:uid="{3DABF32B-EE66-406E-9FCF-4AF2E47130EC}"/>
    <cellStyle name="Note 2 3 6 6 2" xfId="15262" xr:uid="{8EA58562-BCB5-4667-ABB9-5C649904C026}"/>
    <cellStyle name="Note 2 3 6 7" xfId="7508" xr:uid="{7D233F27-5231-445B-BA8A-23CAC54A4303}"/>
    <cellStyle name="Note 2 3 6 7 2" xfId="16388" xr:uid="{A4096D59-0176-4111-8FC1-20581A72EF4F}"/>
    <cellStyle name="Note 2 3 6 8" xfId="8645" xr:uid="{27DFA46B-654C-42A8-A2C4-E4FE8CBFDF95}"/>
    <cellStyle name="Note 2 3 6 8 2" xfId="17498" xr:uid="{08E10C45-6401-4A31-B43B-7627F2717E8C}"/>
    <cellStyle name="Note 2 3 6 9" xfId="9581" xr:uid="{F3D350BD-DE8C-4439-98A0-4854C5606699}"/>
    <cellStyle name="Note 2 3 7" xfId="1289" xr:uid="{26FFBFDA-DD67-4784-8B49-5F5A2221C293}"/>
    <cellStyle name="Note 2 3 7 2" xfId="10244" xr:uid="{97F903E8-C1BD-4672-9B6C-502AFED0A27C}"/>
    <cellStyle name="Note 2 3 8" xfId="2405" xr:uid="{C6A97437-B995-478A-9553-6F401A0D9467}"/>
    <cellStyle name="Note 2 3 8 2" xfId="11360" xr:uid="{B3FC36CC-7303-42A1-AC1F-AF2D4BE21ABA}"/>
    <cellStyle name="Note 2 3 9" xfId="2402" xr:uid="{56B4F043-CAF5-43FC-A7CA-C2D109E3BBF3}"/>
    <cellStyle name="Note 2 3 9 2" xfId="11357" xr:uid="{70834BEC-960D-44C5-8247-8BA3704C6E7B}"/>
    <cellStyle name="Note 2 4" xfId="127" xr:uid="{EF146996-9494-48E7-9D25-0CEA626F77FD}"/>
    <cellStyle name="Note 2 4 10" xfId="3568" xr:uid="{1F072BA2-6C68-4528-807E-752061E2F9DB}"/>
    <cellStyle name="Note 2 4 10 2" xfId="12523" xr:uid="{144057CB-4CD8-485E-A61F-A99A01CB2D5D}"/>
    <cellStyle name="Note 2 4 11" xfId="5762" xr:uid="{7C086F62-45F6-4726-A4BD-6128E81D4454}"/>
    <cellStyle name="Note 2 4 11 2" xfId="14717" xr:uid="{7D60BB32-693F-4749-8879-150C4DFB69DD}"/>
    <cellStyle name="Note 2 4 12" xfId="6951" xr:uid="{57AF3715-8481-44B2-8B37-0F0734EB70D4}"/>
    <cellStyle name="Note 2 4 12 2" xfId="15840" xr:uid="{56A1DF30-8E1C-4D65-B4C9-96EA623A93A1}"/>
    <cellStyle name="Note 2 4 13" xfId="8084" xr:uid="{71E5E490-FAD1-4858-85BA-277FEBBAA36B}"/>
    <cellStyle name="Note 2 4 13 2" xfId="16953" xr:uid="{E9ABE3A9-9EA3-434C-A4A9-EB841815ECFF}"/>
    <cellStyle name="Note 2 4 14" xfId="9451" xr:uid="{A80ABBEC-D45B-4F44-9DD3-DE223E99B320}"/>
    <cellStyle name="Note 2 4 2" xfId="234" xr:uid="{B1E8CA81-C848-4451-A254-7D753F140C47}"/>
    <cellStyle name="Note 2 4 2 10" xfId="7051" xr:uid="{33495751-2AFB-4C80-9E35-C88724C01F4B}"/>
    <cellStyle name="Note 2 4 2 10 2" xfId="15931" xr:uid="{3752E67E-FAE1-4C7E-B27C-A9DCC17D722E}"/>
    <cellStyle name="Note 2 4 2 11" xfId="8188" xr:uid="{B089163C-4B05-40AA-B151-20CE6BA26DF0}"/>
    <cellStyle name="Note 2 4 2 11 2" xfId="17041" xr:uid="{6F7ADBFA-C22D-4808-843C-0437E29A9418}"/>
    <cellStyle name="Note 2 4 2 12" xfId="9366" xr:uid="{A574C07D-D264-4B90-A0D2-8B4F7BF61B3A}"/>
    <cellStyle name="Note 2 4 2 2" xfId="439" xr:uid="{0572AEC6-C9C5-460C-BD2D-C44DF64F9934}"/>
    <cellStyle name="Note 2 4 2 2 10" xfId="10141" xr:uid="{9B5E19F6-3EBF-41B5-87C2-F5047F1560FB}"/>
    <cellStyle name="Note 2 4 2 2 2" xfId="990" xr:uid="{94890CBE-A24E-480C-8E9A-C23A4BE17210}"/>
    <cellStyle name="Note 2 4 2 2 2 2" xfId="2144" xr:uid="{AAED2E11-8826-422E-8883-8EA8EE546C2F}"/>
    <cellStyle name="Note 2 4 2 2 2 2 2" xfId="11099" xr:uid="{3C21E3F4-2FB9-4D71-9E98-287C5B36DFED}"/>
    <cellStyle name="Note 2 4 2 2 2 3" xfId="3272" xr:uid="{694444B5-7CE3-4B02-9A8B-D1532B7AE7B5}"/>
    <cellStyle name="Note 2 4 2 2 2 3 2" xfId="12227" xr:uid="{A2D76165-A684-4325-8128-3B2EBC927CBB}"/>
    <cellStyle name="Note 2 4 2 2 2 4" xfId="4389" xr:uid="{B0714ED3-5C11-4604-B2EC-676F7B586517}"/>
    <cellStyle name="Note 2 4 2 2 2 4 2" xfId="13344" xr:uid="{C3C20AD7-DDA2-4FDA-856A-E61C9ADF5710}"/>
    <cellStyle name="Note 2 4 2 2 2 5" xfId="5489" xr:uid="{7C50D76E-149D-4784-BEA5-8237A8A60ABB}"/>
    <cellStyle name="Note 2 4 2 2 2 5 2" xfId="14444" xr:uid="{803FFDF6-5634-4D24-9A7F-B880EAB65A9E}"/>
    <cellStyle name="Note 2 4 2 2 2 6" xfId="6606" xr:uid="{AF25C01D-FD5E-41C9-8794-D8DEA9B73F3F}"/>
    <cellStyle name="Note 2 4 2 2 2 6 2" xfId="15561" xr:uid="{62403E6F-BF1A-4C0B-B1B4-8C340ED31FC2}"/>
    <cellStyle name="Note 2 4 2 2 2 7" xfId="7807" xr:uid="{6287BD1E-D853-4944-BE94-8B4EED433593}"/>
    <cellStyle name="Note 2 4 2 2 2 7 2" xfId="16687" xr:uid="{6C1FC24E-F31B-4710-BA9E-402FACC6C8FD}"/>
    <cellStyle name="Note 2 4 2 2 2 8" xfId="8944" xr:uid="{D7A7C3B5-CF35-4654-95E4-B5120526F14F}"/>
    <cellStyle name="Note 2 4 2 2 2 8 2" xfId="17797" xr:uid="{CC1EA992-B9CC-4166-9E97-95D1447E118C}"/>
    <cellStyle name="Note 2 4 2 2 2 9" xfId="10198" xr:uid="{55BA4E75-E6FF-40F7-8732-53B352F9D694}"/>
    <cellStyle name="Note 2 4 2 2 3" xfId="1597" xr:uid="{AF031F3B-B8DD-4D85-B413-F2967EE9DABA}"/>
    <cellStyle name="Note 2 4 2 2 3 2" xfId="10552" xr:uid="{0E0C9C1E-F690-4E9B-B2E3-FBCC3E6B75EA}"/>
    <cellStyle name="Note 2 4 2 2 4" xfId="2721" xr:uid="{58BDA4FF-7722-4067-A920-AA70713AFD5D}"/>
    <cellStyle name="Note 2 4 2 2 4 2" xfId="11676" xr:uid="{302048D6-E4F4-4227-A996-1A4C1FECAE3D}"/>
    <cellStyle name="Note 2 4 2 2 5" xfId="3838" xr:uid="{67CDABCB-E72A-42B5-9A76-059C292F9C97}"/>
    <cellStyle name="Note 2 4 2 2 5 2" xfId="12793" xr:uid="{84C40E49-C05F-4309-9E8A-FAFE81B2CC77}"/>
    <cellStyle name="Note 2 4 2 2 6" xfId="4938" xr:uid="{87DF68CE-2911-4A43-9A1F-77FC37AA1433}"/>
    <cellStyle name="Note 2 4 2 2 6 2" xfId="13893" xr:uid="{27D12870-D49C-4A50-98FF-5416CC9D4D87}"/>
    <cellStyle name="Note 2 4 2 2 7" xfId="6055" xr:uid="{985E50B7-31A3-4B55-9C31-511E8C540511}"/>
    <cellStyle name="Note 2 4 2 2 7 2" xfId="15010" xr:uid="{280C37A6-B4C4-4314-966A-A510EE12D29E}"/>
    <cellStyle name="Note 2 4 2 2 8" xfId="7256" xr:uid="{B7844F90-968C-46C6-AEFA-6949BDAF0447}"/>
    <cellStyle name="Note 2 4 2 2 8 2" xfId="16136" xr:uid="{7668B401-1F20-4F65-9D90-3443DF43E547}"/>
    <cellStyle name="Note 2 4 2 2 9" xfId="8393" xr:uid="{90CEC7E1-4311-4E07-A5DA-538785C810DD}"/>
    <cellStyle name="Note 2 4 2 2 9 2" xfId="17246" xr:uid="{5DF24DB3-C920-40CE-B457-D2FAEE1996D6}"/>
    <cellStyle name="Note 2 4 2 3" xfId="602" xr:uid="{FF83E604-CDEC-41B1-96C0-C0F100E3D751}"/>
    <cellStyle name="Note 2 4 2 3 10" xfId="9336" xr:uid="{91A9FD10-56FE-47CA-BFE1-94CD0854965F}"/>
    <cellStyle name="Note 2 4 2 3 2" xfId="1153" xr:uid="{AC819CFC-E165-4BA2-8678-6C3EBC09D4B1}"/>
    <cellStyle name="Note 2 4 2 3 2 2" xfId="2312" xr:uid="{8923D94D-78E0-4131-8923-D0FAC4D43DDE}"/>
    <cellStyle name="Note 2 4 2 3 2 2 2" xfId="11267" xr:uid="{BA59FE8C-71CA-44D5-98F6-62BD7CB80FA0}"/>
    <cellStyle name="Note 2 4 2 3 2 3" xfId="3435" xr:uid="{7A182319-EEBE-4E97-B904-27C56E28F9F0}"/>
    <cellStyle name="Note 2 4 2 3 2 3 2" xfId="12390" xr:uid="{6C84481A-9626-4FE4-B42C-F535A17CA737}"/>
    <cellStyle name="Note 2 4 2 3 2 4" xfId="4552" xr:uid="{0077262D-D900-4FFF-9DCE-ABB95DE1A978}"/>
    <cellStyle name="Note 2 4 2 3 2 4 2" xfId="13507" xr:uid="{62A1E75C-2EFC-45D5-BF5C-950D293D1149}"/>
    <cellStyle name="Note 2 4 2 3 2 5" xfId="5652" xr:uid="{A736FB0F-AB7D-42D1-B096-2FC9ED2DCE01}"/>
    <cellStyle name="Note 2 4 2 3 2 5 2" xfId="14607" xr:uid="{8ED76ACA-5490-4400-AAF4-41C10393B7FB}"/>
    <cellStyle name="Note 2 4 2 3 2 6" xfId="6769" xr:uid="{CCA28DBF-F16E-45EC-8EEA-C52966415B19}"/>
    <cellStyle name="Note 2 4 2 3 2 6 2" xfId="15724" xr:uid="{DE174B32-444A-4C86-BD7A-F674C433DE0C}"/>
    <cellStyle name="Note 2 4 2 3 2 7" xfId="7970" xr:uid="{4A1CB521-AC19-464F-947E-6DA976D1EA62}"/>
    <cellStyle name="Note 2 4 2 3 2 7 2" xfId="16850" xr:uid="{20A2AD5B-5EE7-4D7E-B8BC-0E964EB5DACF}"/>
    <cellStyle name="Note 2 4 2 3 2 8" xfId="9107" xr:uid="{350C64C0-B20E-4F18-99C0-E3B6C3D5C192}"/>
    <cellStyle name="Note 2 4 2 3 2 8 2" xfId="17960" xr:uid="{2E94D4D5-D674-4CDB-846E-F0B51D7412D2}"/>
    <cellStyle name="Note 2 4 2 3 2 9" xfId="9789" xr:uid="{646BC638-7AA3-4692-99B8-012C82E57746}"/>
    <cellStyle name="Note 2 4 2 3 3" xfId="1760" xr:uid="{7D3E5D37-4828-4F0C-A178-D04B61201DB2}"/>
    <cellStyle name="Note 2 4 2 3 3 2" xfId="10715" xr:uid="{F9B6F0A3-DC4E-474E-868A-2DE33C78A803}"/>
    <cellStyle name="Note 2 4 2 3 4" xfId="2884" xr:uid="{E9FE942A-E0F9-4D9C-9652-6B9AD20510E6}"/>
    <cellStyle name="Note 2 4 2 3 4 2" xfId="11839" xr:uid="{E929E992-99F9-4D21-A590-CF87F14D3DA1}"/>
    <cellStyle name="Note 2 4 2 3 5" xfId="4001" xr:uid="{C0BE6CA7-B08A-4B3C-830A-4ED537301955}"/>
    <cellStyle name="Note 2 4 2 3 5 2" xfId="12956" xr:uid="{3B986E6B-EBC5-4533-A267-5671AEF15F1C}"/>
    <cellStyle name="Note 2 4 2 3 6" xfId="5101" xr:uid="{F608E6FA-5AF2-49F2-8FC9-DB696D367F77}"/>
    <cellStyle name="Note 2 4 2 3 6 2" xfId="14056" xr:uid="{C99BC887-470C-4014-956F-BD7E1039C97E}"/>
    <cellStyle name="Note 2 4 2 3 7" xfId="6218" xr:uid="{5D60402A-231B-4EEE-B9BC-577C420746B5}"/>
    <cellStyle name="Note 2 4 2 3 7 2" xfId="15173" xr:uid="{C0CB4455-7580-4CB7-8BF0-B87CD37713AA}"/>
    <cellStyle name="Note 2 4 2 3 8" xfId="7419" xr:uid="{5C434FED-D574-4CBA-A4B1-1A464257C7E2}"/>
    <cellStyle name="Note 2 4 2 3 8 2" xfId="16299" xr:uid="{32C283D1-7556-4652-85C6-54BCA30A67B9}"/>
    <cellStyle name="Note 2 4 2 3 9" xfId="8556" xr:uid="{D75072D6-A059-4522-97BF-8A318719ACC3}"/>
    <cellStyle name="Note 2 4 2 3 9 2" xfId="17409" xr:uid="{66C58781-203C-4CB5-97E4-D159AE815339}"/>
    <cellStyle name="Note 2 4 2 4" xfId="791" xr:uid="{66B0FC68-16A6-42E6-8702-9BED0C04459D}"/>
    <cellStyle name="Note 2 4 2 4 2" xfId="1945" xr:uid="{F7CAB337-549C-4194-81E3-F66201F768FB}"/>
    <cellStyle name="Note 2 4 2 4 2 2" xfId="10900" xr:uid="{20D030A1-674F-4282-B153-CC2FC8298DB7}"/>
    <cellStyle name="Note 2 4 2 4 3" xfId="3073" xr:uid="{5158DE34-78AE-4D37-865C-BC210EB49DC9}"/>
    <cellStyle name="Note 2 4 2 4 3 2" xfId="12028" xr:uid="{D92E7D13-1D68-46B6-9B78-BEAFF17F0476}"/>
    <cellStyle name="Note 2 4 2 4 4" xfId="4190" xr:uid="{E063152A-9230-4438-A6A4-CBBE696A1B79}"/>
    <cellStyle name="Note 2 4 2 4 4 2" xfId="13145" xr:uid="{B8956358-A549-4601-892E-66467FC6F60E}"/>
    <cellStyle name="Note 2 4 2 4 5" xfId="5290" xr:uid="{AB4F1F08-41FB-402B-9CC2-0DF019469D9D}"/>
    <cellStyle name="Note 2 4 2 4 5 2" xfId="14245" xr:uid="{ECD15A8D-7917-4D0F-9A4D-A3E2203CEB92}"/>
    <cellStyle name="Note 2 4 2 4 6" xfId="6407" xr:uid="{E76AFB0D-EE6C-4E71-A263-10A0F67B64EC}"/>
    <cellStyle name="Note 2 4 2 4 6 2" xfId="15362" xr:uid="{73519341-5AF0-4058-851D-C2EEE77AB533}"/>
    <cellStyle name="Note 2 4 2 4 7" xfId="7608" xr:uid="{12372380-2205-457A-B3DA-AA1F3C34EA4D}"/>
    <cellStyle name="Note 2 4 2 4 7 2" xfId="16488" xr:uid="{06E10D1B-0F86-4F95-9E98-46D2D4442D3F}"/>
    <cellStyle name="Note 2 4 2 4 8" xfId="8745" xr:uid="{1338189D-FB83-4FBD-8339-2A1C31D1F70F}"/>
    <cellStyle name="Note 2 4 2 4 8 2" xfId="17598" xr:uid="{2EB95869-3082-4035-BD00-91A81618A64A}"/>
    <cellStyle name="Note 2 4 2 4 9" xfId="9558" xr:uid="{18914E01-A1D7-4375-8ABC-471FF917E7D3}"/>
    <cellStyle name="Note 2 4 2 5" xfId="1396" xr:uid="{B08C823A-099B-48A5-ABDC-9BBAD9944275}"/>
    <cellStyle name="Note 2 4 2 5 2" xfId="10351" xr:uid="{F4B3C002-FBE0-4273-885C-6C9E4CE38D05}"/>
    <cellStyle name="Note 2 4 2 6" xfId="2516" xr:uid="{00DCF1C7-8287-49F6-A218-10AA63285484}"/>
    <cellStyle name="Note 2 4 2 6 2" xfId="11471" xr:uid="{83DD915D-D51F-4B74-AB94-FB216C4D93F1}"/>
    <cellStyle name="Note 2 4 2 7" xfId="3633" xr:uid="{97C3A141-6476-4278-829F-1F8B56B3057D}"/>
    <cellStyle name="Note 2 4 2 7 2" xfId="12588" xr:uid="{41288E53-362C-4E33-9CC9-6AFCADCA6580}"/>
    <cellStyle name="Note 2 4 2 8" xfId="4733" xr:uid="{D4A5E7C9-A5DF-4C45-A34E-637152A60F95}"/>
    <cellStyle name="Note 2 4 2 8 2" xfId="13688" xr:uid="{75C9763B-A4E0-47CF-8588-C60AC01C1FFB}"/>
    <cellStyle name="Note 2 4 2 9" xfId="5850" xr:uid="{0DE1B2F4-7D16-4C39-8684-8BB827B4A6C9}"/>
    <cellStyle name="Note 2 4 2 9 2" xfId="14805" xr:uid="{1C9494D8-3BE5-4E27-B005-72B38543B25D}"/>
    <cellStyle name="Note 2 4 3" xfId="289" xr:uid="{8B40253E-31B4-407F-AFE5-BEDA24A0F7F5}"/>
    <cellStyle name="Note 2 4 3 10" xfId="7106" xr:uid="{2CF28594-F48D-40B4-9F80-F37AF380977A}"/>
    <cellStyle name="Note 2 4 3 10 2" xfId="15986" xr:uid="{C3E814A6-503B-4DEC-AE3B-92DAA411D8FE}"/>
    <cellStyle name="Note 2 4 3 11" xfId="8243" xr:uid="{629A2BD6-54AC-4DDF-84A2-35E898953713}"/>
    <cellStyle name="Note 2 4 3 11 2" xfId="17096" xr:uid="{CFCAA4AA-97B2-4F91-938D-9F77DDC0A799}"/>
    <cellStyle name="Note 2 4 3 12" xfId="9196" xr:uid="{F6080305-F25F-4F18-9C87-46B808B20EAB}"/>
    <cellStyle name="Note 2 4 3 2" xfId="489" xr:uid="{03016178-3C66-438E-9AE4-814B5541BA47}"/>
    <cellStyle name="Note 2 4 3 2 10" xfId="9408" xr:uid="{25CF27E0-17F7-4405-A748-0F6D6C50EC95}"/>
    <cellStyle name="Note 2 4 3 2 2" xfId="1040" xr:uid="{9D3DAA13-B179-4743-BBDA-B4F2DF594618}"/>
    <cellStyle name="Note 2 4 3 2 2 2" xfId="2194" xr:uid="{2E722B02-343E-441E-8D41-760EAB0181D8}"/>
    <cellStyle name="Note 2 4 3 2 2 2 2" xfId="11149" xr:uid="{F76C08D5-7160-440E-815A-281F177C1536}"/>
    <cellStyle name="Note 2 4 3 2 2 3" xfId="3322" xr:uid="{F93A82AA-DA6D-4967-9B9A-1FB3870FFCA7}"/>
    <cellStyle name="Note 2 4 3 2 2 3 2" xfId="12277" xr:uid="{14A15FD1-F5EA-4A48-ACBA-3622E7BEC270}"/>
    <cellStyle name="Note 2 4 3 2 2 4" xfId="4439" xr:uid="{B077A25A-7439-476F-BBCB-6B801300533A}"/>
    <cellStyle name="Note 2 4 3 2 2 4 2" xfId="13394" xr:uid="{760E3AB3-7682-4831-8610-63EA56D7F9AB}"/>
    <cellStyle name="Note 2 4 3 2 2 5" xfId="5539" xr:uid="{B56FE586-5B31-4786-9437-F38E71323755}"/>
    <cellStyle name="Note 2 4 3 2 2 5 2" xfId="14494" xr:uid="{E4B7EFD9-3110-4155-8ECD-E7E13D64EA5F}"/>
    <cellStyle name="Note 2 4 3 2 2 6" xfId="6656" xr:uid="{998F0C47-DF54-4811-856F-AEC8707B4F63}"/>
    <cellStyle name="Note 2 4 3 2 2 6 2" xfId="15611" xr:uid="{F2ED2A62-BAE2-4F42-A308-17757DDBC3CD}"/>
    <cellStyle name="Note 2 4 3 2 2 7" xfId="7857" xr:uid="{268652DB-D0B9-476C-88C1-9043D4F0A37A}"/>
    <cellStyle name="Note 2 4 3 2 2 7 2" xfId="16737" xr:uid="{94AED723-2E0D-4076-8A77-DD10FD92E624}"/>
    <cellStyle name="Note 2 4 3 2 2 8" xfId="8994" xr:uid="{9083A784-8DD7-40C5-81F3-44876D3B5922}"/>
    <cellStyle name="Note 2 4 3 2 2 8 2" xfId="17847" xr:uid="{4B29FD6C-73BD-4393-AAF5-D9BDF463FF66}"/>
    <cellStyle name="Note 2 4 3 2 2 9" xfId="9369" xr:uid="{4921F56A-7712-4620-9F73-80834253BF6A}"/>
    <cellStyle name="Note 2 4 3 2 3" xfId="1647" xr:uid="{C5CCBD21-51D0-4FA1-99A5-88690EFCDF11}"/>
    <cellStyle name="Note 2 4 3 2 3 2" xfId="10602" xr:uid="{A2A47557-D462-4BB1-BD58-AAF1FE6E39C6}"/>
    <cellStyle name="Note 2 4 3 2 4" xfId="2771" xr:uid="{1C74374D-6A80-48AA-8A90-EF532849B79A}"/>
    <cellStyle name="Note 2 4 3 2 4 2" xfId="11726" xr:uid="{3B6E8622-A8B1-44CE-86C6-12D6C2CA43C8}"/>
    <cellStyle name="Note 2 4 3 2 5" xfId="3888" xr:uid="{15966090-D5B7-4A7E-B394-32CBD46ED756}"/>
    <cellStyle name="Note 2 4 3 2 5 2" xfId="12843" xr:uid="{375DD0CA-383B-4576-87C2-B73C85BB0B27}"/>
    <cellStyle name="Note 2 4 3 2 6" xfId="4988" xr:uid="{04149B47-74ED-4D71-848C-45E602899E00}"/>
    <cellStyle name="Note 2 4 3 2 6 2" xfId="13943" xr:uid="{D3822081-B99A-46E4-8881-56D6CC7806AA}"/>
    <cellStyle name="Note 2 4 3 2 7" xfId="6105" xr:uid="{8220CCEA-7EFC-485B-89CE-BB52C6595991}"/>
    <cellStyle name="Note 2 4 3 2 7 2" xfId="15060" xr:uid="{6758636D-A398-4297-A58C-534EDBE7B483}"/>
    <cellStyle name="Note 2 4 3 2 8" xfId="7306" xr:uid="{DA87D04E-FDC7-4FBF-9C03-A2E93C432AD2}"/>
    <cellStyle name="Note 2 4 3 2 8 2" xfId="16186" xr:uid="{4C879E49-6C99-4C16-AD51-7AC627351499}"/>
    <cellStyle name="Note 2 4 3 2 9" xfId="8443" xr:uid="{1DEF307E-4A00-48CD-8B1F-EDF44E41CC7B}"/>
    <cellStyle name="Note 2 4 3 2 9 2" xfId="17296" xr:uid="{8EA0480E-5842-4BA3-9B21-76E57164A3AB}"/>
    <cellStyle name="Note 2 4 3 3" xfId="652" xr:uid="{F8D83E80-F10F-460A-8876-8CF205456E7D}"/>
    <cellStyle name="Note 2 4 3 3 10" xfId="9401" xr:uid="{111AA093-D5C8-4A02-A909-F8218EEAC6CA}"/>
    <cellStyle name="Note 2 4 3 3 2" xfId="1203" xr:uid="{14461903-3DA7-4BC6-8B67-95E123A4CD46}"/>
    <cellStyle name="Note 2 4 3 3 2 2" xfId="2362" xr:uid="{0E259B57-FC31-432D-8BFF-EF5E8908B88E}"/>
    <cellStyle name="Note 2 4 3 3 2 2 2" xfId="11317" xr:uid="{C408F028-E845-458A-BA0D-90CD95A9E7AE}"/>
    <cellStyle name="Note 2 4 3 3 2 3" xfId="3485" xr:uid="{9F1009D7-806D-45F1-8978-0C52B3E13089}"/>
    <cellStyle name="Note 2 4 3 3 2 3 2" xfId="12440" xr:uid="{94AD6DE9-5741-442B-8EE6-2A4284CC6494}"/>
    <cellStyle name="Note 2 4 3 3 2 4" xfId="4602" xr:uid="{BAA4D709-3B40-4F16-83C5-D1E354260AC3}"/>
    <cellStyle name="Note 2 4 3 3 2 4 2" xfId="13557" xr:uid="{288EAF56-7AAA-45EB-AAC8-9059A0F428C7}"/>
    <cellStyle name="Note 2 4 3 3 2 5" xfId="5702" xr:uid="{BAA9CA79-F0F7-4CA3-B23B-EE45FEC100D7}"/>
    <cellStyle name="Note 2 4 3 3 2 5 2" xfId="14657" xr:uid="{E72021B2-6E4C-4A85-B1C0-4A959E528E46}"/>
    <cellStyle name="Note 2 4 3 3 2 6" xfId="6819" xr:uid="{E8379469-D10E-43F1-86C6-525DA6221C6B}"/>
    <cellStyle name="Note 2 4 3 3 2 6 2" xfId="15774" xr:uid="{7D3BB4AD-9DDD-4E5B-8756-A494D9BD1AAE}"/>
    <cellStyle name="Note 2 4 3 3 2 7" xfId="8020" xr:uid="{75429379-59D9-4D01-88D4-5653738C1663}"/>
    <cellStyle name="Note 2 4 3 3 2 7 2" xfId="16900" xr:uid="{41436E74-6009-4423-80BC-9876752C6AE3}"/>
    <cellStyle name="Note 2 4 3 3 2 8" xfId="9157" xr:uid="{B2414295-DC14-47EC-929D-0F6547F5203F}"/>
    <cellStyle name="Note 2 4 3 3 2 8 2" xfId="18010" xr:uid="{DD20EA28-3260-404C-A34A-18B61381F762}"/>
    <cellStyle name="Note 2 4 3 3 2 9" xfId="9890" xr:uid="{629A7678-1A73-463A-B462-343E64DD7B42}"/>
    <cellStyle name="Note 2 4 3 3 3" xfId="1810" xr:uid="{71D811EA-41DD-41B2-ABF3-FAD57CB2D7F9}"/>
    <cellStyle name="Note 2 4 3 3 3 2" xfId="10765" xr:uid="{D9D10BD5-900F-492B-81DC-59C6A22EAFBA}"/>
    <cellStyle name="Note 2 4 3 3 4" xfId="2934" xr:uid="{0F46D146-77CE-4003-9710-2400A3C3A090}"/>
    <cellStyle name="Note 2 4 3 3 4 2" xfId="11889" xr:uid="{4FB4302B-F447-4065-B0FA-6422CFD052F7}"/>
    <cellStyle name="Note 2 4 3 3 5" xfId="4051" xr:uid="{5ABA766F-2E5F-49B2-952E-E977F56341A3}"/>
    <cellStyle name="Note 2 4 3 3 5 2" xfId="13006" xr:uid="{0D6131A7-B02D-4ABC-AA71-ED622ECF5504}"/>
    <cellStyle name="Note 2 4 3 3 6" xfId="5151" xr:uid="{60097058-7EBA-4E68-81A3-947A4AEFC5DE}"/>
    <cellStyle name="Note 2 4 3 3 6 2" xfId="14106" xr:uid="{DBCD08F4-62A3-4542-BCE6-19C532100FBB}"/>
    <cellStyle name="Note 2 4 3 3 7" xfId="6268" xr:uid="{E328696E-0B92-4045-8D38-07A7262D8CE2}"/>
    <cellStyle name="Note 2 4 3 3 7 2" xfId="15223" xr:uid="{3C8B29F4-8F37-48B7-91C3-4BC6F7D630E2}"/>
    <cellStyle name="Note 2 4 3 3 8" xfId="7469" xr:uid="{0E2F46F5-B532-4E64-BF43-698CD4BC94BB}"/>
    <cellStyle name="Note 2 4 3 3 8 2" xfId="16349" xr:uid="{6F72AD65-98A7-4E75-B806-041E012CBAA3}"/>
    <cellStyle name="Note 2 4 3 3 9" xfId="8606" xr:uid="{346B60C3-EE90-4FCE-91EF-BAA3BEBD1FB5}"/>
    <cellStyle name="Note 2 4 3 3 9 2" xfId="17459" xr:uid="{E8C5BC41-CA60-49C4-BE1B-BD0885C7367E}"/>
    <cellStyle name="Note 2 4 3 4" xfId="844" xr:uid="{C325D077-F0FC-4A37-BB71-07EC822690F3}"/>
    <cellStyle name="Note 2 4 3 4 2" xfId="1998" xr:uid="{F95216E4-923B-460A-B306-576CC6EBB283}"/>
    <cellStyle name="Note 2 4 3 4 2 2" xfId="10953" xr:uid="{01DEB1DC-0BD6-428F-A139-5266ACFD04F9}"/>
    <cellStyle name="Note 2 4 3 4 3" xfId="3126" xr:uid="{A5577A92-2B81-4EC2-80A7-F9BFB51430CB}"/>
    <cellStyle name="Note 2 4 3 4 3 2" xfId="12081" xr:uid="{E468ABAE-3622-4413-BA5A-978DDA47E2DC}"/>
    <cellStyle name="Note 2 4 3 4 4" xfId="4243" xr:uid="{30256D30-A3D2-45C3-9B8F-0B354EB8DF5F}"/>
    <cellStyle name="Note 2 4 3 4 4 2" xfId="13198" xr:uid="{6B09EBD8-03CB-45F2-A093-B01A8515011E}"/>
    <cellStyle name="Note 2 4 3 4 5" xfId="5343" xr:uid="{66F20B39-C7B4-45F9-9DFB-9531BF03B374}"/>
    <cellStyle name="Note 2 4 3 4 5 2" xfId="14298" xr:uid="{C26597FC-3A5D-4DEB-BCC2-DA0B4F7B72F4}"/>
    <cellStyle name="Note 2 4 3 4 6" xfId="6460" xr:uid="{50235533-D2C8-42D6-99F4-2ED2EC6C8AE2}"/>
    <cellStyle name="Note 2 4 3 4 6 2" xfId="15415" xr:uid="{105EBFB8-5A82-4BB9-A7DE-0CDA6B4F59BD}"/>
    <cellStyle name="Note 2 4 3 4 7" xfId="7661" xr:uid="{954D14A2-3951-416E-ADA3-DE91891F8691}"/>
    <cellStyle name="Note 2 4 3 4 7 2" xfId="16541" xr:uid="{A7195863-F437-4A82-BB49-D78939FCB4B1}"/>
    <cellStyle name="Note 2 4 3 4 8" xfId="8798" xr:uid="{8AE1F105-B5EA-407E-BBA6-609BDB91C633}"/>
    <cellStyle name="Note 2 4 3 4 8 2" xfId="17651" xr:uid="{07684F55-9E1D-4FA4-BF01-7E6C08EC83B6}"/>
    <cellStyle name="Note 2 4 3 4 9" xfId="10036" xr:uid="{AB549158-5DBD-45BE-88E9-BC195E6C838E}"/>
    <cellStyle name="Note 2 4 3 5" xfId="1451" xr:uid="{286378F2-370D-4779-966C-90E1685F0D65}"/>
    <cellStyle name="Note 2 4 3 5 2" xfId="10406" xr:uid="{3232DED2-CCFF-48D1-BA18-3A2691AC4E9D}"/>
    <cellStyle name="Note 2 4 3 6" xfId="2571" xr:uid="{A3237BAB-D0BA-4588-9A96-9B075616C912}"/>
    <cellStyle name="Note 2 4 3 6 2" xfId="11526" xr:uid="{DFDCDB65-F118-4ECD-B82D-8D184E892B47}"/>
    <cellStyle name="Note 2 4 3 7" xfId="3688" xr:uid="{278717FC-97C8-4AA3-80B3-666599CFC1C4}"/>
    <cellStyle name="Note 2 4 3 7 2" xfId="12643" xr:uid="{C85226FF-B470-487B-97D8-BDB091EDE7EC}"/>
    <cellStyle name="Note 2 4 3 8" xfId="4788" xr:uid="{584F7C5E-5E6A-4AE2-935D-F683DB96CEF9}"/>
    <cellStyle name="Note 2 4 3 8 2" xfId="13743" xr:uid="{17B92133-C640-4DB4-A252-6A0FE227A256}"/>
    <cellStyle name="Note 2 4 3 9" xfId="5905" xr:uid="{BE216369-066B-4FF6-A013-79C8FF044B4B}"/>
    <cellStyle name="Note 2 4 3 9 2" xfId="14860" xr:uid="{F182F9A1-3DB8-4351-9376-8B6AECD627DC}"/>
    <cellStyle name="Note 2 4 4" xfId="361" xr:uid="{5E9E4FCC-11D0-444F-8FFA-DF165D5A334D}"/>
    <cellStyle name="Note 2 4 4 10" xfId="6870" xr:uid="{73D17750-4588-4242-8DBA-EE4FF66D8F92}"/>
    <cellStyle name="Note 2 4 4 2" xfId="912" xr:uid="{6B13C244-CA50-42F0-8093-5C7569749D36}"/>
    <cellStyle name="Note 2 4 4 2 2" xfId="2066" xr:uid="{FD0A4302-AC46-41B3-A9A3-BE602BAE9B21}"/>
    <cellStyle name="Note 2 4 4 2 2 2" xfId="11021" xr:uid="{EEAE5474-BF9A-49F1-A3F4-F1560987EDE0}"/>
    <cellStyle name="Note 2 4 4 2 3" xfId="3194" xr:uid="{C36394F1-1310-42AC-AEB1-ABCA514066EB}"/>
    <cellStyle name="Note 2 4 4 2 3 2" xfId="12149" xr:uid="{54630E53-FDB1-4434-8E3C-552A33A88E33}"/>
    <cellStyle name="Note 2 4 4 2 4" xfId="4311" xr:uid="{C9D6B922-4150-490F-AABB-20A99A35CD86}"/>
    <cellStyle name="Note 2 4 4 2 4 2" xfId="13266" xr:uid="{0CBC517D-35CA-4453-AF85-43562AF7B172}"/>
    <cellStyle name="Note 2 4 4 2 5" xfId="5411" xr:uid="{D3328E9C-0996-453C-8CFA-EDBE8BDF70B0}"/>
    <cellStyle name="Note 2 4 4 2 5 2" xfId="14366" xr:uid="{80312C22-92D3-4759-A5A4-1B51A19C66EA}"/>
    <cellStyle name="Note 2 4 4 2 6" xfId="6528" xr:uid="{84B8B82D-0BD8-477B-83FC-D5034C1044CD}"/>
    <cellStyle name="Note 2 4 4 2 6 2" xfId="15483" xr:uid="{13F2213C-A825-4052-AC4E-1DDA4BD86010}"/>
    <cellStyle name="Note 2 4 4 2 7" xfId="7729" xr:uid="{5AD32F26-9C24-4B00-AD7A-FA33D3DD2947}"/>
    <cellStyle name="Note 2 4 4 2 7 2" xfId="16609" xr:uid="{3EAE42A7-947A-4D05-B802-1065686F00D5}"/>
    <cellStyle name="Note 2 4 4 2 8" xfId="8866" xr:uid="{7581240B-BE7F-4C00-A9DE-C64176E6B58A}"/>
    <cellStyle name="Note 2 4 4 2 8 2" xfId="17719" xr:uid="{08386B36-C0A1-4D7F-A562-4EEB581A55AA}"/>
    <cellStyle name="Note 2 4 4 2 9" xfId="9724" xr:uid="{D09B7FCA-B5CD-4CAA-9581-842E91A61B94}"/>
    <cellStyle name="Note 2 4 4 3" xfId="1523" xr:uid="{2DA03559-E9D6-48D9-A113-171BE5C2D8B7}"/>
    <cellStyle name="Note 2 4 4 3 2" xfId="10478" xr:uid="{80A919BE-4F31-4060-859A-3DC9AD1A7839}"/>
    <cellStyle name="Note 2 4 4 4" xfId="2643" xr:uid="{13B9A424-D5D5-47E6-A5ED-18827C6EFC17}"/>
    <cellStyle name="Note 2 4 4 4 2" xfId="11598" xr:uid="{BC0EBC69-CFF2-4D96-87B5-CEA94D178FFF}"/>
    <cellStyle name="Note 2 4 4 5" xfId="3760" xr:uid="{88CADCDD-DEB6-4DC4-B34F-A7F901039307}"/>
    <cellStyle name="Note 2 4 4 5 2" xfId="12715" xr:uid="{61EBDDFE-B363-4386-B9EB-6C6D3E9AFC9C}"/>
    <cellStyle name="Note 2 4 4 6" xfId="4860" xr:uid="{0CF3BBBA-BAA4-4B60-8FF2-9958FEFF218B}"/>
    <cellStyle name="Note 2 4 4 6 2" xfId="13815" xr:uid="{E7118459-6987-4BEA-B65B-53886BE88816}"/>
    <cellStyle name="Note 2 4 4 7" xfId="5977" xr:uid="{CBB59AFA-42CA-492A-A8F5-C46422999693}"/>
    <cellStyle name="Note 2 4 4 7 2" xfId="14932" xr:uid="{4EFCE4CC-57F3-46E1-9F44-702DD08E96C6}"/>
    <cellStyle name="Note 2 4 4 8" xfId="7178" xr:uid="{43A6C14A-1FE5-4929-AB8A-578D319D2143}"/>
    <cellStyle name="Note 2 4 4 8 2" xfId="16058" xr:uid="{0945A9E3-377C-4760-9D11-F66D0A6E07EF}"/>
    <cellStyle name="Note 2 4 4 9" xfId="8315" xr:uid="{C3BE280C-5DD7-4D4B-B078-E974E644580B}"/>
    <cellStyle name="Note 2 4 4 9 2" xfId="17168" xr:uid="{9017A5D0-2700-4502-8D7B-DBD7492AF2B9}"/>
    <cellStyle name="Note 2 4 5" xfId="530" xr:uid="{3998ABD9-8BEE-42B3-B85D-4108381DD24B}"/>
    <cellStyle name="Note 2 4 5 10" xfId="9526" xr:uid="{59B56708-232A-4CAB-9760-CA57D585AAD1}"/>
    <cellStyle name="Note 2 4 5 2" xfId="1081" xr:uid="{5FC83FFF-4C81-42AF-8D81-764BF80EC194}"/>
    <cellStyle name="Note 2 4 5 2 2" xfId="2235" xr:uid="{75CC547A-00C5-41D3-B282-DC2BD6A1C34A}"/>
    <cellStyle name="Note 2 4 5 2 2 2" xfId="11190" xr:uid="{44E4A2CF-94BC-42C4-93BC-EF8ECD516DA9}"/>
    <cellStyle name="Note 2 4 5 2 3" xfId="3363" xr:uid="{88BEBA54-E19A-4913-B530-1855145F415D}"/>
    <cellStyle name="Note 2 4 5 2 3 2" xfId="12318" xr:uid="{F912854E-60EB-40F1-B1AF-CB1C192F9369}"/>
    <cellStyle name="Note 2 4 5 2 4" xfId="4480" xr:uid="{63518D4C-6642-4E60-B586-2C575D687E9E}"/>
    <cellStyle name="Note 2 4 5 2 4 2" xfId="13435" xr:uid="{11B8B8B2-B586-4B29-A8AB-02534A220F88}"/>
    <cellStyle name="Note 2 4 5 2 5" xfId="5580" xr:uid="{2A2AA8BF-79F5-40A2-B96F-6064D1E31BB7}"/>
    <cellStyle name="Note 2 4 5 2 5 2" xfId="14535" xr:uid="{635BA355-BB94-476C-B534-3AB357A2847B}"/>
    <cellStyle name="Note 2 4 5 2 6" xfId="6697" xr:uid="{8E27A75F-004D-49BE-9FEB-C2603880114A}"/>
    <cellStyle name="Note 2 4 5 2 6 2" xfId="15652" xr:uid="{7BD0AB97-DD1A-45AD-AA43-738F0AD7B948}"/>
    <cellStyle name="Note 2 4 5 2 7" xfId="7898" xr:uid="{297AD84A-03C7-4270-992F-F989641FDF61}"/>
    <cellStyle name="Note 2 4 5 2 7 2" xfId="16778" xr:uid="{7A07943B-BF38-41ED-A898-B7AC991BC188}"/>
    <cellStyle name="Note 2 4 5 2 8" xfId="9035" xr:uid="{2FFFF1D2-86D9-4CEA-90F3-98C1175D7B2E}"/>
    <cellStyle name="Note 2 4 5 2 8 2" xfId="17888" xr:uid="{0E8B5515-AEC8-4F15-BC87-3E4B6848214F}"/>
    <cellStyle name="Note 2 4 5 2 9" xfId="8068" xr:uid="{F9544778-4D03-434D-802E-C4A54D320AA6}"/>
    <cellStyle name="Note 2 4 5 3" xfId="1688" xr:uid="{9440899C-E4EC-4BEE-8137-29C1D42A815A}"/>
    <cellStyle name="Note 2 4 5 3 2" xfId="10643" xr:uid="{C54362F2-265B-4F84-9E0C-FC83A091DD08}"/>
    <cellStyle name="Note 2 4 5 4" xfId="2812" xr:uid="{8547395B-A225-4065-81A4-A986CEC7809B}"/>
    <cellStyle name="Note 2 4 5 4 2" xfId="11767" xr:uid="{630706E5-D2AD-4757-A9DE-801421B10D79}"/>
    <cellStyle name="Note 2 4 5 5" xfId="3929" xr:uid="{6C15E157-A3A2-4B61-A99B-7AAB464BE124}"/>
    <cellStyle name="Note 2 4 5 5 2" xfId="12884" xr:uid="{1845CE71-6AA0-440E-B750-87BD38F7E268}"/>
    <cellStyle name="Note 2 4 5 6" xfId="5029" xr:uid="{3F6EEAE8-7CD2-499D-A5BB-9106FE81B848}"/>
    <cellStyle name="Note 2 4 5 6 2" xfId="13984" xr:uid="{2E5EBF02-DB20-4242-AA59-B7591FECD138}"/>
    <cellStyle name="Note 2 4 5 7" xfId="6146" xr:uid="{A69BA5F0-715B-47AD-9ED3-1F0FD52E2A63}"/>
    <cellStyle name="Note 2 4 5 7 2" xfId="15101" xr:uid="{CD8FECD8-A524-4E1E-96B9-1D764B41D3D4}"/>
    <cellStyle name="Note 2 4 5 8" xfId="7347" xr:uid="{487051CD-95A3-4A9A-AAB8-882BEE83E992}"/>
    <cellStyle name="Note 2 4 5 8 2" xfId="16227" xr:uid="{458B78CF-F35C-4197-951D-B3DF8D4A3E25}"/>
    <cellStyle name="Note 2 4 5 9" xfId="8484" xr:uid="{88A1F5C7-4F31-4A22-B9B8-F25B2DCBC8EC}"/>
    <cellStyle name="Note 2 4 5 9 2" xfId="17337" xr:uid="{E87E0926-874B-45ED-B1D0-999A5FCDACE1}"/>
    <cellStyle name="Note 2 4 6" xfId="705" xr:uid="{9AC3A0FE-7E2F-48BD-BB0B-CAD09BDA87C6}"/>
    <cellStyle name="Note 2 4 6 2" xfId="1859" xr:uid="{C8BE2573-6E6E-4B81-8CE8-4E8D73FCFB52}"/>
    <cellStyle name="Note 2 4 6 2 2" xfId="10814" xr:uid="{5A6BB874-B547-4A63-8E52-1FA7D8A3498B}"/>
    <cellStyle name="Note 2 4 6 3" xfId="2987" xr:uid="{3C3B0B80-81D3-4DD7-9F16-275D39E7DB65}"/>
    <cellStyle name="Note 2 4 6 3 2" xfId="11942" xr:uid="{C640D687-4D64-4460-9E2A-3D21C477F145}"/>
    <cellStyle name="Note 2 4 6 4" xfId="4104" xr:uid="{4FEC27CD-1E4C-4138-9AE2-6012FE147E77}"/>
    <cellStyle name="Note 2 4 6 4 2" xfId="13059" xr:uid="{2E70A494-1BE2-410F-97BC-1A0E4D8FDB05}"/>
    <cellStyle name="Note 2 4 6 5" xfId="5204" xr:uid="{34B1DB79-A315-4DB7-9423-A357BAF6390F}"/>
    <cellStyle name="Note 2 4 6 5 2" xfId="14159" xr:uid="{38A28C3B-1065-45A4-915A-9FEC996E61F0}"/>
    <cellStyle name="Note 2 4 6 6" xfId="6321" xr:uid="{74CD62A8-D127-4D53-AC7E-D76A1E00A015}"/>
    <cellStyle name="Note 2 4 6 6 2" xfId="15276" xr:uid="{E6F92F07-6419-487B-916B-449B69BADEBE}"/>
    <cellStyle name="Note 2 4 6 7" xfId="7522" xr:uid="{D6DFE811-8050-44A2-B06B-6D54DE9B3AF9}"/>
    <cellStyle name="Note 2 4 6 7 2" xfId="16402" xr:uid="{838ABE94-FA0A-4642-A97F-3AFDCCD08F66}"/>
    <cellStyle name="Note 2 4 6 8" xfId="8659" xr:uid="{34780267-DC32-490B-9F69-3A4CCEE3F9B0}"/>
    <cellStyle name="Note 2 4 6 8 2" xfId="17512" xr:uid="{F3ACA98E-046D-4E8C-897C-56D4B31F61AC}"/>
    <cellStyle name="Note 2 4 6 9" xfId="10009" xr:uid="{0CA31BD5-561F-44BA-85EF-8EE6D635347C}"/>
    <cellStyle name="Note 2 4 7" xfId="1305" xr:uid="{E3186305-C107-47FB-AC21-BCBCE43EB380}"/>
    <cellStyle name="Note 2 4 7 2" xfId="10260" xr:uid="{D829ABCF-0DB6-4F14-B029-7A0AF157B572}"/>
    <cellStyle name="Note 2 4 8" xfId="2421" xr:uid="{8EB3D416-F789-434D-A578-E944E5F99882}"/>
    <cellStyle name="Note 2 4 8 2" xfId="11376" xr:uid="{C2F37AF4-560F-418F-B58D-152448299FA4}"/>
    <cellStyle name="Note 2 4 9" xfId="3539" xr:uid="{8546A3C3-EC88-458C-8E82-E523569795CE}"/>
    <cellStyle name="Note 2 4 9 2" xfId="12494" xr:uid="{A5BCDA32-6DAE-40EB-A941-1E721BEF22EB}"/>
    <cellStyle name="Note 2 5" xfId="139" xr:uid="{B4EE7862-9122-4F16-BEAD-E8CB44A4E233}"/>
    <cellStyle name="Note 2 5 10" xfId="4656" xr:uid="{4E1974AC-9DF0-4069-86EC-943E6B49FE4B}"/>
    <cellStyle name="Note 2 5 10 2" xfId="13611" xr:uid="{6175EEBC-A1B3-4883-A9FA-EE9B005EDCD7}"/>
    <cellStyle name="Note 2 5 11" xfId="5773" xr:uid="{1F2B89CD-2C94-424E-AE8D-3A17F299033F}"/>
    <cellStyle name="Note 2 5 11 2" xfId="14728" xr:uid="{D7FB5C12-5454-4B06-BBE6-2A35E37DEBE0}"/>
    <cellStyle name="Note 2 5 12" xfId="6962" xr:uid="{FDFD1021-2BB1-42CE-A5F4-8BCFDBCF301F}"/>
    <cellStyle name="Note 2 5 12 2" xfId="15851" xr:uid="{3B7E5C27-47CB-4FFC-9E71-0A9329BC7799}"/>
    <cellStyle name="Note 2 5 13" xfId="8096" xr:uid="{872E7544-9443-4CA2-88C7-0EB87EC2A3B5}"/>
    <cellStyle name="Note 2 5 13 2" xfId="16964" xr:uid="{E64C323B-D6F7-4D6C-B807-B112CF37D728}"/>
    <cellStyle name="Note 2 5 14" xfId="9346" xr:uid="{AA50CE7E-49D0-476E-ABBA-B3B6EEC2E3C0}"/>
    <cellStyle name="Note 2 5 2" xfId="245" xr:uid="{DC394310-F88E-417F-92AF-C29BF44A2A23}"/>
    <cellStyle name="Note 2 5 2 10" xfId="7062" xr:uid="{CB8A8DAF-1346-4F72-8473-E2AA0B8BDD7D}"/>
    <cellStyle name="Note 2 5 2 10 2" xfId="15942" xr:uid="{92EEF714-9324-4EB9-89F7-B60C327E65A1}"/>
    <cellStyle name="Note 2 5 2 11" xfId="8199" xr:uid="{6E83A712-B247-4992-AD5D-98564C9E7A3D}"/>
    <cellStyle name="Note 2 5 2 11 2" xfId="17052" xr:uid="{60E67379-1D09-4D6B-B670-6503388080EA}"/>
    <cellStyle name="Note 2 5 2 12" xfId="10090" xr:uid="{C883811A-169A-49AA-A2A7-F8B5FDB7441F}"/>
    <cellStyle name="Note 2 5 2 2" xfId="450" xr:uid="{633287FC-E05E-4EFE-8C79-95D04758041F}"/>
    <cellStyle name="Note 2 5 2 2 10" xfId="9251" xr:uid="{B909F2EF-3059-4B1B-803D-924277A99AF0}"/>
    <cellStyle name="Note 2 5 2 2 2" xfId="1001" xr:uid="{040FA2EC-852F-49E4-8127-C75BCE23E05C}"/>
    <cellStyle name="Note 2 5 2 2 2 2" xfId="2155" xr:uid="{4D3B8651-78F4-4101-9A4F-58FF703EF4FC}"/>
    <cellStyle name="Note 2 5 2 2 2 2 2" xfId="11110" xr:uid="{95B72022-AF24-474E-97BD-31FBBC06C2F9}"/>
    <cellStyle name="Note 2 5 2 2 2 3" xfId="3283" xr:uid="{6C98105D-EC82-46EA-9B14-F65DBB802367}"/>
    <cellStyle name="Note 2 5 2 2 2 3 2" xfId="12238" xr:uid="{A720F74C-0B02-4D73-AFBC-AA78658E3246}"/>
    <cellStyle name="Note 2 5 2 2 2 4" xfId="4400" xr:uid="{46E1B753-BB7B-4E5B-9564-87D8E5BA0687}"/>
    <cellStyle name="Note 2 5 2 2 2 4 2" xfId="13355" xr:uid="{FC9A09B1-083C-4892-8FAC-C4CCB1C68CE3}"/>
    <cellStyle name="Note 2 5 2 2 2 5" xfId="5500" xr:uid="{78761F23-44A4-490A-B6E2-9D307CF8BDCF}"/>
    <cellStyle name="Note 2 5 2 2 2 5 2" xfId="14455" xr:uid="{5761267F-1CE9-40C7-B831-2638B480FFD7}"/>
    <cellStyle name="Note 2 5 2 2 2 6" xfId="6617" xr:uid="{4DF58299-EE96-47A0-91E2-ADF5194C9F2F}"/>
    <cellStyle name="Note 2 5 2 2 2 6 2" xfId="15572" xr:uid="{490636D2-36AF-4032-BE0B-EC4E3388C216}"/>
    <cellStyle name="Note 2 5 2 2 2 7" xfId="7818" xr:uid="{3CE46BA7-769E-44E0-B1BB-7C721A68D250}"/>
    <cellStyle name="Note 2 5 2 2 2 7 2" xfId="16698" xr:uid="{F1A571AF-3811-43F8-BD05-CBB89C7228E7}"/>
    <cellStyle name="Note 2 5 2 2 2 8" xfId="8955" xr:uid="{1EEFCF05-2D6A-42E5-8ED2-70428A7B30C9}"/>
    <cellStyle name="Note 2 5 2 2 2 8 2" xfId="17808" xr:uid="{7BE2503C-B07A-40A4-A690-EE9E80FB754D}"/>
    <cellStyle name="Note 2 5 2 2 2 9" xfId="9203" xr:uid="{234CAC34-B394-4229-9703-87E85F60C5F4}"/>
    <cellStyle name="Note 2 5 2 2 3" xfId="1608" xr:uid="{DD02E8D8-D1E0-41DF-BD59-53720DF2E92F}"/>
    <cellStyle name="Note 2 5 2 2 3 2" xfId="10563" xr:uid="{470A0603-E39B-4222-9AC7-F4F2990F2465}"/>
    <cellStyle name="Note 2 5 2 2 4" xfId="2732" xr:uid="{B5F77C7F-E8A2-40CF-81DD-A1CEAE95E616}"/>
    <cellStyle name="Note 2 5 2 2 4 2" xfId="11687" xr:uid="{B86612BD-7069-4FF5-974A-1F155FE446EE}"/>
    <cellStyle name="Note 2 5 2 2 5" xfId="3849" xr:uid="{9710F3A5-3752-4C62-A5D9-CE5BD7FEA33A}"/>
    <cellStyle name="Note 2 5 2 2 5 2" xfId="12804" xr:uid="{AF0A55B4-CD4C-4D5A-A827-4A8640FD23C0}"/>
    <cellStyle name="Note 2 5 2 2 6" xfId="4949" xr:uid="{0B83B98C-CAA8-4070-8828-063412ABBACF}"/>
    <cellStyle name="Note 2 5 2 2 6 2" xfId="13904" xr:uid="{75F3450F-4AC4-484F-9ED1-6F48C62697B3}"/>
    <cellStyle name="Note 2 5 2 2 7" xfId="6066" xr:uid="{4C42597C-7960-4D40-A0C2-776D645231F5}"/>
    <cellStyle name="Note 2 5 2 2 7 2" xfId="15021" xr:uid="{D2F52DBD-819C-49CA-8A52-17827B653D48}"/>
    <cellStyle name="Note 2 5 2 2 8" xfId="7267" xr:uid="{4DAC683B-7B51-4166-A189-63B09D7AAA0C}"/>
    <cellStyle name="Note 2 5 2 2 8 2" xfId="16147" xr:uid="{DF3E5EE4-361A-4F30-8A6F-8F031AF236D2}"/>
    <cellStyle name="Note 2 5 2 2 9" xfId="8404" xr:uid="{9FC534FF-CE30-4268-B856-07E656239666}"/>
    <cellStyle name="Note 2 5 2 2 9 2" xfId="17257" xr:uid="{B7D2F186-C39F-4630-B112-7DA47B003EA6}"/>
    <cellStyle name="Note 2 5 2 3" xfId="613" xr:uid="{FFB96F9A-EF32-437C-B57E-0B9D5E651A11}"/>
    <cellStyle name="Note 2 5 2 3 10" xfId="9772" xr:uid="{8E804F2D-5D05-4AA0-B778-230E54A90C19}"/>
    <cellStyle name="Note 2 5 2 3 2" xfId="1164" xr:uid="{91062BD4-3CC5-45B2-BE85-81B5F4862215}"/>
    <cellStyle name="Note 2 5 2 3 2 2" xfId="2323" xr:uid="{8B074849-6AE5-4D99-92C8-999116B3EFD2}"/>
    <cellStyle name="Note 2 5 2 3 2 2 2" xfId="11278" xr:uid="{B8F9933F-358F-4667-A9AC-CF283ED04348}"/>
    <cellStyle name="Note 2 5 2 3 2 3" xfId="3446" xr:uid="{C14BA6A5-7C39-4531-9E80-7C2A77B541FA}"/>
    <cellStyle name="Note 2 5 2 3 2 3 2" xfId="12401" xr:uid="{590D2FD7-1AB5-42A2-A1F0-21447B7B697A}"/>
    <cellStyle name="Note 2 5 2 3 2 4" xfId="4563" xr:uid="{BB9B4326-694D-404A-84D7-DDB8A2B51AC9}"/>
    <cellStyle name="Note 2 5 2 3 2 4 2" xfId="13518" xr:uid="{916D9DFE-5254-400B-B768-3AB4AEC65AE0}"/>
    <cellStyle name="Note 2 5 2 3 2 5" xfId="5663" xr:uid="{12E99236-CC3C-4504-9E67-AD8AC5EA8AC7}"/>
    <cellStyle name="Note 2 5 2 3 2 5 2" xfId="14618" xr:uid="{A90AA79E-D4DA-4582-B220-178049FC4CEC}"/>
    <cellStyle name="Note 2 5 2 3 2 6" xfId="6780" xr:uid="{369C7413-7C17-4481-B2F9-87312255645E}"/>
    <cellStyle name="Note 2 5 2 3 2 6 2" xfId="15735" xr:uid="{E9CF332A-A0DA-45A3-8E7A-308CA5079B1D}"/>
    <cellStyle name="Note 2 5 2 3 2 7" xfId="7981" xr:uid="{C202EFEC-E02B-4E24-84C8-C2FCA92CD778}"/>
    <cellStyle name="Note 2 5 2 3 2 7 2" xfId="16861" xr:uid="{4EF736C2-8101-48E7-ACEA-5A2A94F2CF6C}"/>
    <cellStyle name="Note 2 5 2 3 2 8" xfId="9118" xr:uid="{C7959EB7-4A7D-4CE6-B520-0478E372147B}"/>
    <cellStyle name="Note 2 5 2 3 2 8 2" xfId="17971" xr:uid="{B8C6B05F-12F7-47A7-A188-7EBCA434F1A0}"/>
    <cellStyle name="Note 2 5 2 3 2 9" xfId="9444" xr:uid="{3F7B99F2-BD5F-49BC-8DB3-B5BEBDC6DB9F}"/>
    <cellStyle name="Note 2 5 2 3 3" xfId="1771" xr:uid="{BD0C22B2-2697-4F38-96B2-A3665493854B}"/>
    <cellStyle name="Note 2 5 2 3 3 2" xfId="10726" xr:uid="{DF35D6F8-C11F-4CF0-B5F9-BA5DF031F564}"/>
    <cellStyle name="Note 2 5 2 3 4" xfId="2895" xr:uid="{D0F9E7B9-A2EF-4346-BCA6-06D7364B497F}"/>
    <cellStyle name="Note 2 5 2 3 4 2" xfId="11850" xr:uid="{72FC46C0-289F-49EF-804D-11D85951114B}"/>
    <cellStyle name="Note 2 5 2 3 5" xfId="4012" xr:uid="{C85E7A8A-FC9B-4B4A-8173-D563ED5F719F}"/>
    <cellStyle name="Note 2 5 2 3 5 2" xfId="12967" xr:uid="{15748E52-5DCD-42FA-BFDB-151C22B3FA05}"/>
    <cellStyle name="Note 2 5 2 3 6" xfId="5112" xr:uid="{5569CABA-8373-4029-9171-41EE79913AFA}"/>
    <cellStyle name="Note 2 5 2 3 6 2" xfId="14067" xr:uid="{DC7907E4-F99F-4C09-AC42-4B4A40E197FB}"/>
    <cellStyle name="Note 2 5 2 3 7" xfId="6229" xr:uid="{4F8FBE97-2C42-4750-AAB4-1090EBCFDB38}"/>
    <cellStyle name="Note 2 5 2 3 7 2" xfId="15184" xr:uid="{2FF8449E-945B-45F2-9B91-20D8B95831F3}"/>
    <cellStyle name="Note 2 5 2 3 8" xfId="7430" xr:uid="{722A4283-0994-4D53-A6F6-BAFC645228A5}"/>
    <cellStyle name="Note 2 5 2 3 8 2" xfId="16310" xr:uid="{1E9B76A6-36FF-44D3-8BF3-AB0C13F1F001}"/>
    <cellStyle name="Note 2 5 2 3 9" xfId="8567" xr:uid="{9D45BE86-5713-4B85-9554-D60532074B53}"/>
    <cellStyle name="Note 2 5 2 3 9 2" xfId="17420" xr:uid="{6075BF4E-E83B-4FD9-A0DD-1C0342A0547E}"/>
    <cellStyle name="Note 2 5 2 4" xfId="802" xr:uid="{99952DAB-6A17-4FAA-B5E7-FF22797EEC02}"/>
    <cellStyle name="Note 2 5 2 4 2" xfId="1956" xr:uid="{949E535A-E4B4-4CF0-A758-29BC30024596}"/>
    <cellStyle name="Note 2 5 2 4 2 2" xfId="10911" xr:uid="{EEF6C63A-8F12-4118-A5DB-D316CD3032C5}"/>
    <cellStyle name="Note 2 5 2 4 3" xfId="3084" xr:uid="{1074A7F7-0947-41FE-B414-0B3F57935837}"/>
    <cellStyle name="Note 2 5 2 4 3 2" xfId="12039" xr:uid="{E3225279-F0F3-4328-ACE0-C48B05C49899}"/>
    <cellStyle name="Note 2 5 2 4 4" xfId="4201" xr:uid="{AE0EF8F3-F89A-42CF-AAEC-2F9B1BC500A6}"/>
    <cellStyle name="Note 2 5 2 4 4 2" xfId="13156" xr:uid="{343F3EB6-5913-4714-8AB2-59074BC1A96F}"/>
    <cellStyle name="Note 2 5 2 4 5" xfId="5301" xr:uid="{9BC57C66-F09E-4AE0-B8AB-FD3E9ED524D6}"/>
    <cellStyle name="Note 2 5 2 4 5 2" xfId="14256" xr:uid="{F5666ED6-7F3A-4937-B48C-5C1C52361B6B}"/>
    <cellStyle name="Note 2 5 2 4 6" xfId="6418" xr:uid="{F40E740B-4F85-42FA-BA21-9C7BC43B5747}"/>
    <cellStyle name="Note 2 5 2 4 6 2" xfId="15373" xr:uid="{275BD169-4366-4DF0-9FC5-F87D87F4BCD7}"/>
    <cellStyle name="Note 2 5 2 4 7" xfId="7619" xr:uid="{14724170-392A-4993-9BC4-11CCA9E17AA7}"/>
    <cellStyle name="Note 2 5 2 4 7 2" xfId="16499" xr:uid="{9A9E77CF-2BA0-432F-9ED7-58650CF952F6}"/>
    <cellStyle name="Note 2 5 2 4 8" xfId="8756" xr:uid="{D7C7C32F-057C-4E5D-95CA-8659A46162BB}"/>
    <cellStyle name="Note 2 5 2 4 8 2" xfId="17609" xr:uid="{3DCE2750-AB24-44AF-BD72-98C9DA691F03}"/>
    <cellStyle name="Note 2 5 2 4 9" xfId="9554" xr:uid="{3CB7AAF5-269E-4D45-A8E4-12276055E29E}"/>
    <cellStyle name="Note 2 5 2 5" xfId="1407" xr:uid="{F1FAAAD9-29A2-40F2-99BB-7515F7DFB3E6}"/>
    <cellStyle name="Note 2 5 2 5 2" xfId="10362" xr:uid="{B9FDADF0-7167-4CEA-8C56-AC619E0A0154}"/>
    <cellStyle name="Note 2 5 2 6" xfId="2527" xr:uid="{8FE2C8AA-CF9C-47A9-B102-F2892B556C00}"/>
    <cellStyle name="Note 2 5 2 6 2" xfId="11482" xr:uid="{91F5F5B3-1AEB-49D6-883D-112BF26763BC}"/>
    <cellStyle name="Note 2 5 2 7" xfId="3644" xr:uid="{720E6A8F-15CA-4FB5-B52F-B6CFE8297BA0}"/>
    <cellStyle name="Note 2 5 2 7 2" xfId="12599" xr:uid="{018BFBF2-3C2C-4390-BED2-1C715292E442}"/>
    <cellStyle name="Note 2 5 2 8" xfId="4744" xr:uid="{D258BE86-6BD1-4776-9DD7-B2209A73A2BD}"/>
    <cellStyle name="Note 2 5 2 8 2" xfId="13699" xr:uid="{EA2477C7-0AE3-4222-880A-E0D9783C2E1F}"/>
    <cellStyle name="Note 2 5 2 9" xfId="5861" xr:uid="{153DB9D0-7F91-46C4-8895-FC2093DE677B}"/>
    <cellStyle name="Note 2 5 2 9 2" xfId="14816" xr:uid="{57E26BF5-5ECE-4239-918D-8C9334433354}"/>
    <cellStyle name="Note 2 5 3" xfId="300" xr:uid="{2C7C51D0-D55B-4B69-9F95-9CA17126285C}"/>
    <cellStyle name="Note 2 5 3 10" xfId="7117" xr:uid="{03AC56DD-88E0-4CAE-A443-E8A6D5113A4C}"/>
    <cellStyle name="Note 2 5 3 10 2" xfId="15997" xr:uid="{AEB8D625-E96D-436B-BFFC-A1ABD05BD783}"/>
    <cellStyle name="Note 2 5 3 11" xfId="8254" xr:uid="{916F7934-6563-4C0B-B55D-FADB7ADF8E48}"/>
    <cellStyle name="Note 2 5 3 11 2" xfId="17107" xr:uid="{0BEC52EE-F090-4C96-868D-343F90829139}"/>
    <cellStyle name="Note 2 5 3 12" xfId="9510" xr:uid="{C8A80948-5E67-43B4-AEF8-869E4B5A08EA}"/>
    <cellStyle name="Note 2 5 3 2" xfId="500" xr:uid="{AA9B2795-A0CB-4EF6-849F-23D9A3E1C118}"/>
    <cellStyle name="Note 2 5 3 2 10" xfId="9204" xr:uid="{86D36E83-7E43-4D9C-988B-C1BF1B2A37FF}"/>
    <cellStyle name="Note 2 5 3 2 2" xfId="1051" xr:uid="{8E3AAF1C-D5ED-496B-A4D0-C16D99D28F1D}"/>
    <cellStyle name="Note 2 5 3 2 2 2" xfId="2205" xr:uid="{0F520758-5007-4BD2-A28B-DA63F43E8C6E}"/>
    <cellStyle name="Note 2 5 3 2 2 2 2" xfId="11160" xr:uid="{797B02BC-D6FB-47F5-A3B7-5FC3118C4E88}"/>
    <cellStyle name="Note 2 5 3 2 2 3" xfId="3333" xr:uid="{C654E4A7-F0A6-4EF2-B8DD-9F318BB6112A}"/>
    <cellStyle name="Note 2 5 3 2 2 3 2" xfId="12288" xr:uid="{72B9E111-E86F-43D5-9171-2F32D31A891D}"/>
    <cellStyle name="Note 2 5 3 2 2 4" xfId="4450" xr:uid="{3BA592F8-F886-4F2D-BC0C-0FB472B116C4}"/>
    <cellStyle name="Note 2 5 3 2 2 4 2" xfId="13405" xr:uid="{F08FAC29-BA38-46DB-9731-89286BCDB2C5}"/>
    <cellStyle name="Note 2 5 3 2 2 5" xfId="5550" xr:uid="{8B33A27F-5BED-4AA5-A53A-428FB255C1B8}"/>
    <cellStyle name="Note 2 5 3 2 2 5 2" xfId="14505" xr:uid="{9BC2003C-2140-407E-B3CA-A102E6367986}"/>
    <cellStyle name="Note 2 5 3 2 2 6" xfId="6667" xr:uid="{DF7C60E1-4B90-41FB-9F7B-8806A55C18BC}"/>
    <cellStyle name="Note 2 5 3 2 2 6 2" xfId="15622" xr:uid="{081421F0-09C2-48AA-8FCE-3D70421E4C95}"/>
    <cellStyle name="Note 2 5 3 2 2 7" xfId="7868" xr:uid="{DDB83019-75CF-4841-A8FB-592BDB33F825}"/>
    <cellStyle name="Note 2 5 3 2 2 7 2" xfId="16748" xr:uid="{706C1D37-E4A7-4BB3-9C84-B1BBA70E69F5}"/>
    <cellStyle name="Note 2 5 3 2 2 8" xfId="9005" xr:uid="{CCECEF14-43C1-4EDF-B513-77E688A69868}"/>
    <cellStyle name="Note 2 5 3 2 2 8 2" xfId="17858" xr:uid="{D3ACA0A5-633A-4B01-8112-01D180A2271B}"/>
    <cellStyle name="Note 2 5 3 2 2 9" xfId="9845" xr:uid="{C151EB7C-DE94-4A03-AF42-FD981901BE49}"/>
    <cellStyle name="Note 2 5 3 2 3" xfId="1658" xr:uid="{0B71ADA2-01C9-4AD8-BAE4-5312910BC2B1}"/>
    <cellStyle name="Note 2 5 3 2 3 2" xfId="10613" xr:uid="{40EE8A4E-16A8-4223-9719-0D4B9F16FED2}"/>
    <cellStyle name="Note 2 5 3 2 4" xfId="2782" xr:uid="{3FF27966-99E8-437F-BA40-66BD94EE15ED}"/>
    <cellStyle name="Note 2 5 3 2 4 2" xfId="11737" xr:uid="{AAF9A860-9D10-4AC2-8ECE-BED266F1E92E}"/>
    <cellStyle name="Note 2 5 3 2 5" xfId="3899" xr:uid="{1FC326C6-A64C-433F-9E82-08EFED2C0E56}"/>
    <cellStyle name="Note 2 5 3 2 5 2" xfId="12854" xr:uid="{2D7AF2CD-E134-469B-9FF6-2395A90DAD5B}"/>
    <cellStyle name="Note 2 5 3 2 6" xfId="4999" xr:uid="{8B85BF44-BC0F-4713-9773-B3BBE387CA35}"/>
    <cellStyle name="Note 2 5 3 2 6 2" xfId="13954" xr:uid="{060366F9-629E-473D-A561-FFEF9B9EE0F1}"/>
    <cellStyle name="Note 2 5 3 2 7" xfId="6116" xr:uid="{BD71646C-A6EF-4C09-BF39-CCD5AA0E424C}"/>
    <cellStyle name="Note 2 5 3 2 7 2" xfId="15071" xr:uid="{920B0FCC-B44F-4BBE-9377-8E5EAE93F909}"/>
    <cellStyle name="Note 2 5 3 2 8" xfId="7317" xr:uid="{1496801B-CA0C-470E-91BE-03F73273781E}"/>
    <cellStyle name="Note 2 5 3 2 8 2" xfId="16197" xr:uid="{527BA5AB-D571-4CE2-880A-EF83D9E3AD93}"/>
    <cellStyle name="Note 2 5 3 2 9" xfId="8454" xr:uid="{E4AD2597-9F8E-4430-B084-179569CCE261}"/>
    <cellStyle name="Note 2 5 3 2 9 2" xfId="17307" xr:uid="{D3DCD939-27F9-4D07-91F7-16292DCC7C48}"/>
    <cellStyle name="Note 2 5 3 3" xfId="663" xr:uid="{F1128728-E2B6-45A6-902B-9CAB2899C5B9}"/>
    <cellStyle name="Note 2 5 3 3 10" xfId="10158" xr:uid="{C012DB09-826D-478E-B38B-7D45A7CD8074}"/>
    <cellStyle name="Note 2 5 3 3 2" xfId="1214" xr:uid="{537F3241-9EC2-461F-9A6C-0F18445C73FC}"/>
    <cellStyle name="Note 2 5 3 3 2 2" xfId="2373" xr:uid="{CE5F8AF3-1FE4-428A-B9A8-367A05F95AB9}"/>
    <cellStyle name="Note 2 5 3 3 2 2 2" xfId="11328" xr:uid="{1F1D0D1B-8E71-4BE7-A4C7-07DB90291C13}"/>
    <cellStyle name="Note 2 5 3 3 2 3" xfId="3496" xr:uid="{D8F4C213-80E3-4EDB-8214-54B11712A20F}"/>
    <cellStyle name="Note 2 5 3 3 2 3 2" xfId="12451" xr:uid="{AD95E48F-9E87-479D-BEA1-4AF30C357ACF}"/>
    <cellStyle name="Note 2 5 3 3 2 4" xfId="4613" xr:uid="{26CB844C-6B68-443B-8653-467AC7652ED7}"/>
    <cellStyle name="Note 2 5 3 3 2 4 2" xfId="13568" xr:uid="{CEC7470D-8CCA-4049-87EA-28DFE11434A5}"/>
    <cellStyle name="Note 2 5 3 3 2 5" xfId="5713" xr:uid="{0906EF6A-3244-45C8-8FC4-26F306B79E75}"/>
    <cellStyle name="Note 2 5 3 3 2 5 2" xfId="14668" xr:uid="{96D34979-C246-4FB9-A22B-F01748FC373A}"/>
    <cellStyle name="Note 2 5 3 3 2 6" xfId="6830" xr:uid="{2C6828BF-FC2F-43DA-AE3D-281586E07681}"/>
    <cellStyle name="Note 2 5 3 3 2 6 2" xfId="15785" xr:uid="{766DDD4D-411B-4B37-A353-F4BF58BBECC1}"/>
    <cellStyle name="Note 2 5 3 3 2 7" xfId="8031" xr:uid="{C01C67BE-06A4-4F52-8F5F-A34516DF44FE}"/>
    <cellStyle name="Note 2 5 3 3 2 7 2" xfId="16911" xr:uid="{72B83670-2F30-4C48-B09C-67E3C9FFE422}"/>
    <cellStyle name="Note 2 5 3 3 2 8" xfId="9168" xr:uid="{4E77ABA3-77CE-4E0E-A3FD-E7A8DF85185F}"/>
    <cellStyle name="Note 2 5 3 3 2 8 2" xfId="18021" xr:uid="{B50C2453-CEF8-4A6C-BF01-47D16CEA1FF4}"/>
    <cellStyle name="Note 2 5 3 3 2 9" xfId="9811" xr:uid="{A000002B-53B0-483E-9CD5-6BBBFE8FBA79}"/>
    <cellStyle name="Note 2 5 3 3 3" xfId="1821" xr:uid="{3FF5388F-407B-4F31-9FC8-E9336C65ECA8}"/>
    <cellStyle name="Note 2 5 3 3 3 2" xfId="10776" xr:uid="{E4D0FF13-D165-4A86-9F3F-2DCC5DB55AD6}"/>
    <cellStyle name="Note 2 5 3 3 4" xfId="2945" xr:uid="{843BFEC0-A3BD-474B-85D2-4E336ADBC8C3}"/>
    <cellStyle name="Note 2 5 3 3 4 2" xfId="11900" xr:uid="{9BB4EE37-7A76-43E8-AE5C-D9ABD7A4B640}"/>
    <cellStyle name="Note 2 5 3 3 5" xfId="4062" xr:uid="{F2DD6388-078D-4940-8F92-68AD1D57CB49}"/>
    <cellStyle name="Note 2 5 3 3 5 2" xfId="13017" xr:uid="{FA7FFD46-7276-418C-BAF7-3C63CE574AEE}"/>
    <cellStyle name="Note 2 5 3 3 6" xfId="5162" xr:uid="{3443DA28-9ABB-4EA9-B895-AADA1627EAD4}"/>
    <cellStyle name="Note 2 5 3 3 6 2" xfId="14117" xr:uid="{35FC702C-0A6F-40B7-BBF7-5F2D9A30ABC0}"/>
    <cellStyle name="Note 2 5 3 3 7" xfId="6279" xr:uid="{7B1DC8A2-9E17-4425-8AE7-7DE9ADDF2300}"/>
    <cellStyle name="Note 2 5 3 3 7 2" xfId="15234" xr:uid="{C49FEBCE-3CCD-4B39-9A0C-76C512608FE8}"/>
    <cellStyle name="Note 2 5 3 3 8" xfId="7480" xr:uid="{4A392FFA-BA3C-4E08-8FF9-68F8E00C3110}"/>
    <cellStyle name="Note 2 5 3 3 8 2" xfId="16360" xr:uid="{FFE1683D-6F4E-43E7-98B2-C073A1C1568A}"/>
    <cellStyle name="Note 2 5 3 3 9" xfId="8617" xr:uid="{DD0654D2-66F3-484F-8689-901BE23A8133}"/>
    <cellStyle name="Note 2 5 3 3 9 2" xfId="17470" xr:uid="{BB9E9B0F-3F66-45A4-B3E0-7A6A69E183A6}"/>
    <cellStyle name="Note 2 5 3 4" xfId="855" xr:uid="{D6C2CFD1-6F08-427E-AA80-0A25E9F5D2B2}"/>
    <cellStyle name="Note 2 5 3 4 2" xfId="2009" xr:uid="{B0EE8034-F43F-4E8E-BEE3-5D86CF85C437}"/>
    <cellStyle name="Note 2 5 3 4 2 2" xfId="10964" xr:uid="{6E5E392C-EFCA-4E05-A069-0EA3937BDE69}"/>
    <cellStyle name="Note 2 5 3 4 3" xfId="3137" xr:uid="{73AD2261-1F38-4ADE-ABC0-72DFB3D38872}"/>
    <cellStyle name="Note 2 5 3 4 3 2" xfId="12092" xr:uid="{DCE2A7AA-3EC4-4BDE-A8B9-87715B226894}"/>
    <cellStyle name="Note 2 5 3 4 4" xfId="4254" xr:uid="{AEE900C5-51ED-4EAC-A8D8-B90FAEA350B9}"/>
    <cellStyle name="Note 2 5 3 4 4 2" xfId="13209" xr:uid="{D2E6B32C-5B64-4D8B-8F37-CBC8A143FD72}"/>
    <cellStyle name="Note 2 5 3 4 5" xfId="5354" xr:uid="{EB60EA1B-3D53-4103-AEA0-7B66519E7513}"/>
    <cellStyle name="Note 2 5 3 4 5 2" xfId="14309" xr:uid="{ED4AF34C-6DBB-4624-87BF-C90214E9486A}"/>
    <cellStyle name="Note 2 5 3 4 6" xfId="6471" xr:uid="{963DE8FE-B0CE-4F8E-8C89-454325D258D5}"/>
    <cellStyle name="Note 2 5 3 4 6 2" xfId="15426" xr:uid="{40072304-8C1D-4C58-8FAD-3EFEEFB24C2E}"/>
    <cellStyle name="Note 2 5 3 4 7" xfId="7672" xr:uid="{A5F530C6-22FC-4F4E-8CD5-8507151D5574}"/>
    <cellStyle name="Note 2 5 3 4 7 2" xfId="16552" xr:uid="{D0AA42BD-4A2A-4A2E-80C0-45E62044CAED}"/>
    <cellStyle name="Note 2 5 3 4 8" xfId="8809" xr:uid="{5058BF96-76E5-4E7B-A333-67BD51FB3E73}"/>
    <cellStyle name="Note 2 5 3 4 8 2" xfId="17662" xr:uid="{91A0D2E3-73E5-4574-A3F6-233E27F5F48F}"/>
    <cellStyle name="Note 2 5 3 4 9" xfId="9520" xr:uid="{C1AA35B9-EBA3-4CE1-8B99-4FFB03B29E0C}"/>
    <cellStyle name="Note 2 5 3 5" xfId="1462" xr:uid="{FA9A7D1D-EB4C-427C-9955-154070E31B07}"/>
    <cellStyle name="Note 2 5 3 5 2" xfId="10417" xr:uid="{48E858E0-4DDB-4B18-AB49-CAFDEF126995}"/>
    <cellStyle name="Note 2 5 3 6" xfId="2582" xr:uid="{7A061CF5-B860-4D35-9C99-5595EE201FD1}"/>
    <cellStyle name="Note 2 5 3 6 2" xfId="11537" xr:uid="{0A7F1FBB-0B5C-409E-B844-5F0CA617B19B}"/>
    <cellStyle name="Note 2 5 3 7" xfId="3699" xr:uid="{A56D3643-617C-4B49-87E6-4FCD11F4DF65}"/>
    <cellStyle name="Note 2 5 3 7 2" xfId="12654" xr:uid="{8BBCBCB4-B2B6-43E2-88F5-5CA088C66841}"/>
    <cellStyle name="Note 2 5 3 8" xfId="4799" xr:uid="{D44A1487-078F-4B41-B278-1CBA50F74AAA}"/>
    <cellStyle name="Note 2 5 3 8 2" xfId="13754" xr:uid="{5693D3FF-1658-434E-9BC7-B82BBF8DF140}"/>
    <cellStyle name="Note 2 5 3 9" xfId="5916" xr:uid="{B2712F00-81AA-4917-A4E3-3828AAE2D6B3}"/>
    <cellStyle name="Note 2 5 3 9 2" xfId="14871" xr:uid="{23A1CF73-5570-4015-8624-F00470E5F330}"/>
    <cellStyle name="Note 2 5 4" xfId="372" xr:uid="{1F4E6562-48BA-4BA3-A7F0-8E3C20BA78F6}"/>
    <cellStyle name="Note 2 5 4 10" xfId="9496" xr:uid="{97A9DF4E-343E-424C-A162-885602FB5DE1}"/>
    <cellStyle name="Note 2 5 4 2" xfId="923" xr:uid="{806D1D88-48C3-4E5C-B6D6-99407881471C}"/>
    <cellStyle name="Note 2 5 4 2 2" xfId="2077" xr:uid="{2D027055-204C-4429-B8CC-DDD72FB9BA45}"/>
    <cellStyle name="Note 2 5 4 2 2 2" xfId="11032" xr:uid="{E70118AF-9EAE-4278-B312-92D3CCBB7B86}"/>
    <cellStyle name="Note 2 5 4 2 3" xfId="3205" xr:uid="{2771C0BB-E0B6-4CF1-9EDF-F8BB545A6945}"/>
    <cellStyle name="Note 2 5 4 2 3 2" xfId="12160" xr:uid="{FEAC53F5-C2EF-40A2-BC33-1A6E0202A2DB}"/>
    <cellStyle name="Note 2 5 4 2 4" xfId="4322" xr:uid="{B1E8F173-1C91-407E-9DD2-17392CC5FDDA}"/>
    <cellStyle name="Note 2 5 4 2 4 2" xfId="13277" xr:uid="{FE1D4ADB-E82F-408A-B864-223B1EBE25C7}"/>
    <cellStyle name="Note 2 5 4 2 5" xfId="5422" xr:uid="{430CD1D2-CAF0-46E0-B29B-909067C34590}"/>
    <cellStyle name="Note 2 5 4 2 5 2" xfId="14377" xr:uid="{7B437022-88E5-4FEA-B693-C94EA620DB73}"/>
    <cellStyle name="Note 2 5 4 2 6" xfId="6539" xr:uid="{417FA910-E1EB-4A82-B44A-E3C3B6375C8B}"/>
    <cellStyle name="Note 2 5 4 2 6 2" xfId="15494" xr:uid="{A10F9150-FD34-4240-B951-5835EA3C0C3E}"/>
    <cellStyle name="Note 2 5 4 2 7" xfId="7740" xr:uid="{15E130F3-2F3F-4693-AFF6-106C98CB5F17}"/>
    <cellStyle name="Note 2 5 4 2 7 2" xfId="16620" xr:uid="{66E5E8AB-6C44-4810-B7DB-B98B3E933A80}"/>
    <cellStyle name="Note 2 5 4 2 8" xfId="8877" xr:uid="{112C131C-487F-4092-B401-1FAE57613B43}"/>
    <cellStyle name="Note 2 5 4 2 8 2" xfId="17730" xr:uid="{B5745CE7-DEC8-47F8-A852-15F7A85E326C}"/>
    <cellStyle name="Note 2 5 4 2 9" xfId="9561" xr:uid="{64D9287A-5ACB-47EF-BC8D-5B8A9D13008D}"/>
    <cellStyle name="Note 2 5 4 3" xfId="1534" xr:uid="{8744FF22-1687-461A-ABC3-B8120C715919}"/>
    <cellStyle name="Note 2 5 4 3 2" xfId="10489" xr:uid="{36CEF76F-232F-4B6E-8CC5-4F09263873A9}"/>
    <cellStyle name="Note 2 5 4 4" xfId="2654" xr:uid="{5DA7A013-7542-47F2-ACFE-31B49E05FA00}"/>
    <cellStyle name="Note 2 5 4 4 2" xfId="11609" xr:uid="{2084D29D-E656-4DA7-8FD8-4BECCF0C8E8F}"/>
    <cellStyle name="Note 2 5 4 5" xfId="3771" xr:uid="{73E49327-4431-4CCD-8E5F-56592F8FD241}"/>
    <cellStyle name="Note 2 5 4 5 2" xfId="12726" xr:uid="{6B470F80-EBB9-45AA-BAF6-5E375689C40E}"/>
    <cellStyle name="Note 2 5 4 6" xfId="4871" xr:uid="{4E8040BE-D275-4AC7-9A26-F7222CB887C9}"/>
    <cellStyle name="Note 2 5 4 6 2" xfId="13826" xr:uid="{9DD173EF-8121-4A50-B460-9B0046F70804}"/>
    <cellStyle name="Note 2 5 4 7" xfId="5988" xr:uid="{22AB55BB-8BB0-425A-AD0E-4C8F03542B04}"/>
    <cellStyle name="Note 2 5 4 7 2" xfId="14943" xr:uid="{4A771D42-3B57-4B4A-9FC1-00233652C712}"/>
    <cellStyle name="Note 2 5 4 8" xfId="7189" xr:uid="{695052B2-6B47-4464-BB67-922657FC146D}"/>
    <cellStyle name="Note 2 5 4 8 2" xfId="16069" xr:uid="{76187FD7-9CC8-48FC-893E-92FA8D70F156}"/>
    <cellStyle name="Note 2 5 4 9" xfId="8326" xr:uid="{5265A781-B185-481A-B4D2-AD03CCCAF537}"/>
    <cellStyle name="Note 2 5 4 9 2" xfId="17179" xr:uid="{2FB385D4-5E0F-464B-99F2-9E8BDDBADADF}"/>
    <cellStyle name="Note 2 5 5" xfId="541" xr:uid="{9620F3EF-E28E-4E73-9526-2B265B1D163F}"/>
    <cellStyle name="Note 2 5 5 10" xfId="9312" xr:uid="{DF323751-25D9-43C8-ABAF-6BDFB7257EB3}"/>
    <cellStyle name="Note 2 5 5 2" xfId="1092" xr:uid="{36844453-B6D2-4328-ADF9-3C0F65B8D166}"/>
    <cellStyle name="Note 2 5 5 2 2" xfId="2246" xr:uid="{8F6E7569-0923-4B66-8076-DAFA3A2E73AA}"/>
    <cellStyle name="Note 2 5 5 2 2 2" xfId="11201" xr:uid="{CFFDD151-4069-4431-ADB8-9A9145882849}"/>
    <cellStyle name="Note 2 5 5 2 3" xfId="3374" xr:uid="{D3576D04-E6ED-41BF-AB5D-8CC2A60714FF}"/>
    <cellStyle name="Note 2 5 5 2 3 2" xfId="12329" xr:uid="{A8AD5A32-04B0-4F80-B1D8-9E6479530057}"/>
    <cellStyle name="Note 2 5 5 2 4" xfId="4491" xr:uid="{607EAF55-EBC1-4C90-A110-1496A46EE361}"/>
    <cellStyle name="Note 2 5 5 2 4 2" xfId="13446" xr:uid="{0E24BDE0-2C57-4572-9A35-36E679DA9C11}"/>
    <cellStyle name="Note 2 5 5 2 5" xfId="5591" xr:uid="{F1C7E0DB-F416-4FED-A139-DFB8EC647503}"/>
    <cellStyle name="Note 2 5 5 2 5 2" xfId="14546" xr:uid="{791A1237-D6BC-4164-A8B7-35F16E627AA5}"/>
    <cellStyle name="Note 2 5 5 2 6" xfId="6708" xr:uid="{F7004461-3818-4C4B-A7FC-91E5AF4CFAA5}"/>
    <cellStyle name="Note 2 5 5 2 6 2" xfId="15663" xr:uid="{F32293A3-414C-474C-BE34-F2A04965003E}"/>
    <cellStyle name="Note 2 5 5 2 7" xfId="7909" xr:uid="{EDCAD076-50B1-4442-AA45-2A6D768BEC5B}"/>
    <cellStyle name="Note 2 5 5 2 7 2" xfId="16789" xr:uid="{1F68F8A6-EF7B-494E-8197-F066467C7EDA}"/>
    <cellStyle name="Note 2 5 5 2 8" xfId="9046" xr:uid="{11B6A83B-71DD-4166-AD09-2DA688E47D68}"/>
    <cellStyle name="Note 2 5 5 2 8 2" xfId="17899" xr:uid="{56F4579B-D82E-4C85-991C-FBE93F3DB924}"/>
    <cellStyle name="Note 2 5 5 2 9" xfId="9358" xr:uid="{FA580619-811D-4E2E-B1EB-F2C33C7D7545}"/>
    <cellStyle name="Note 2 5 5 3" xfId="1699" xr:uid="{F9BAEA71-5F78-4C65-9A1B-A09D57BA1A5E}"/>
    <cellStyle name="Note 2 5 5 3 2" xfId="10654" xr:uid="{4BF0C2EC-039B-42E6-BF62-75F424F28B47}"/>
    <cellStyle name="Note 2 5 5 4" xfId="2823" xr:uid="{68627AE8-53A9-4B14-B237-6C8F751064FE}"/>
    <cellStyle name="Note 2 5 5 4 2" xfId="11778" xr:uid="{C7427679-F34B-4A5B-916F-E9D92EC22F7A}"/>
    <cellStyle name="Note 2 5 5 5" xfId="3940" xr:uid="{681E0081-7B4A-46A1-86EA-B67767B45CB3}"/>
    <cellStyle name="Note 2 5 5 5 2" xfId="12895" xr:uid="{50C5D6B8-D2F5-425B-B122-7C09B62E84CD}"/>
    <cellStyle name="Note 2 5 5 6" xfId="5040" xr:uid="{8BD3825F-0858-4BCE-A697-BBCE160FBB5C}"/>
    <cellStyle name="Note 2 5 5 6 2" xfId="13995" xr:uid="{D3908603-D19F-407F-9E1B-39E150511AEF}"/>
    <cellStyle name="Note 2 5 5 7" xfId="6157" xr:uid="{1D4EFBE8-6900-4D6C-AE9F-FEFE23AB85B1}"/>
    <cellStyle name="Note 2 5 5 7 2" xfId="15112" xr:uid="{1FE9F076-2A58-461C-BD8C-C2F8F419C957}"/>
    <cellStyle name="Note 2 5 5 8" xfId="7358" xr:uid="{8E233CA9-82E0-4A2D-A5E1-E0E296185F2E}"/>
    <cellStyle name="Note 2 5 5 8 2" xfId="16238" xr:uid="{1B350893-EE13-473A-A28C-9D337D88BE70}"/>
    <cellStyle name="Note 2 5 5 9" xfId="8495" xr:uid="{5C211D05-A12D-4A2D-B3BD-B850F4BF2932}"/>
    <cellStyle name="Note 2 5 5 9 2" xfId="17348" xr:uid="{656460C6-A405-4189-BDF7-A71E03C5D75E}"/>
    <cellStyle name="Note 2 5 6" xfId="716" xr:uid="{43C40E53-3DAC-4BE1-BFE6-A12B93D9FFF4}"/>
    <cellStyle name="Note 2 5 6 2" xfId="1870" xr:uid="{712276AB-408B-4795-A121-B499C82144BB}"/>
    <cellStyle name="Note 2 5 6 2 2" xfId="10825" xr:uid="{BB9F4CC6-D0B1-4F36-AA2D-329DE96102C4}"/>
    <cellStyle name="Note 2 5 6 3" xfId="2998" xr:uid="{DD6AFD4E-E8B3-45B0-8606-94D1D85B6223}"/>
    <cellStyle name="Note 2 5 6 3 2" xfId="11953" xr:uid="{FF0879F8-981D-4C74-BD9D-47281D27C095}"/>
    <cellStyle name="Note 2 5 6 4" xfId="4115" xr:uid="{6F11A73A-8142-4B9F-9D19-A2A44CC3ED77}"/>
    <cellStyle name="Note 2 5 6 4 2" xfId="13070" xr:uid="{DB452522-1A5E-45E1-8176-6C0192D3D25E}"/>
    <cellStyle name="Note 2 5 6 5" xfId="5215" xr:uid="{7A2CD844-4A7A-49E9-BE0D-1FB47D8077C9}"/>
    <cellStyle name="Note 2 5 6 5 2" xfId="14170" xr:uid="{6031D34C-A4E4-41FC-930B-1C0E6188BCA6}"/>
    <cellStyle name="Note 2 5 6 6" xfId="6332" xr:uid="{0B725266-BDBF-4F72-A769-F5474E2E78C4}"/>
    <cellStyle name="Note 2 5 6 6 2" xfId="15287" xr:uid="{37C74270-337F-4F6D-B848-897313D45A4C}"/>
    <cellStyle name="Note 2 5 6 7" xfId="7533" xr:uid="{492B6855-FECE-4A02-B222-57D04090D931}"/>
    <cellStyle name="Note 2 5 6 7 2" xfId="16413" xr:uid="{5AD37902-ABB6-43B3-8BA9-02E6B942A8A5}"/>
    <cellStyle name="Note 2 5 6 8" xfId="8670" xr:uid="{D747271F-B804-4010-9884-9040B9C45A6A}"/>
    <cellStyle name="Note 2 5 6 8 2" xfId="17523" xr:uid="{2F639EE1-E103-469F-871C-75CED470E457}"/>
    <cellStyle name="Note 2 5 6 9" xfId="9274" xr:uid="{73C81883-C4A7-4174-B78B-601ECD858DC2}"/>
    <cellStyle name="Note 2 5 7" xfId="1316" xr:uid="{D01A12A0-2060-4EDA-A5DB-124116E5E209}"/>
    <cellStyle name="Note 2 5 7 2" xfId="10271" xr:uid="{1C9A7AE7-7347-49F3-BBFE-D57CEF1631D6}"/>
    <cellStyle name="Note 2 5 8" xfId="2432" xr:uid="{22918B05-AFA1-4A7E-9DAC-3266D4CC8BDF}"/>
    <cellStyle name="Note 2 5 8 2" xfId="11387" xr:uid="{2E1B4F71-8323-495C-8E2A-92A28249359D}"/>
    <cellStyle name="Note 2 5 9" xfId="3550" xr:uid="{325EA13C-E728-4569-8EB4-9F7BAB54099B}"/>
    <cellStyle name="Note 2 5 9 2" xfId="12505" xr:uid="{1BCBABC8-F2B8-473C-B2F5-817F9E2DF23D}"/>
    <cellStyle name="Note 2 6" xfId="149" xr:uid="{D4FF7388-DB40-4925-A67E-3B0B6E409C71}"/>
    <cellStyle name="Note 2 6 10" xfId="4665" xr:uid="{38DD0CB5-8695-4D18-A30D-F356EBF99E00}"/>
    <cellStyle name="Note 2 6 10 2" xfId="13620" xr:uid="{4D86A02F-CEB5-4E67-A2B0-52502484D37C}"/>
    <cellStyle name="Note 2 6 11" xfId="5782" xr:uid="{EB59F9B8-2051-4E3B-9990-188ACA6AFE09}"/>
    <cellStyle name="Note 2 6 11 2" xfId="14737" xr:uid="{92CFDE70-E19D-4D11-9AC9-1BC987170315}"/>
    <cellStyle name="Note 2 6 12" xfId="6971" xr:uid="{FC85FCBF-CAC9-41DA-BDFC-C8E222E19EE4}"/>
    <cellStyle name="Note 2 6 12 2" xfId="15860" xr:uid="{551C8BFB-4E84-48F6-B57A-C026467B7F1A}"/>
    <cellStyle name="Note 2 6 13" xfId="8105" xr:uid="{ACE3B3AA-1D95-46AF-8C77-CC096CF7A5A3}"/>
    <cellStyle name="Note 2 6 13 2" xfId="16973" xr:uid="{7D9EE312-CBAB-495C-9F2C-8C111CCF9C7C}"/>
    <cellStyle name="Note 2 6 14" xfId="9878" xr:uid="{5808D3F1-504C-4417-B906-43D47DAE7C0E}"/>
    <cellStyle name="Note 2 6 2" xfId="254" xr:uid="{6B195407-C767-4E31-982D-E602421AE751}"/>
    <cellStyle name="Note 2 6 2 10" xfId="7071" xr:uid="{9EDFDED9-FE5A-4450-8CB8-55423D2967ED}"/>
    <cellStyle name="Note 2 6 2 10 2" xfId="15951" xr:uid="{2E41CE0C-3F46-468B-8165-B5186CD7DCDA}"/>
    <cellStyle name="Note 2 6 2 11" xfId="8208" xr:uid="{BFB8005A-19BC-478B-AD3D-3AA2A8135D29}"/>
    <cellStyle name="Note 2 6 2 11 2" xfId="17061" xr:uid="{99B8AAC9-8B27-46D2-91B5-A61792A47E8E}"/>
    <cellStyle name="Note 2 6 2 12" xfId="10079" xr:uid="{48392EB8-B8B6-4ACE-BED1-769AC88F7E61}"/>
    <cellStyle name="Note 2 6 2 2" xfId="459" xr:uid="{387C6FD2-DD0F-4C54-8DD8-AFFDF9F33E9B}"/>
    <cellStyle name="Note 2 6 2 2 10" xfId="9893" xr:uid="{0A38021E-70BB-40CD-8BAB-070917228BD3}"/>
    <cellStyle name="Note 2 6 2 2 2" xfId="1010" xr:uid="{CB6EED9D-5C9A-4567-A22D-C56DF6102BD2}"/>
    <cellStyle name="Note 2 6 2 2 2 2" xfId="2164" xr:uid="{35F7088A-5152-4813-883B-CD4AFE69E611}"/>
    <cellStyle name="Note 2 6 2 2 2 2 2" xfId="11119" xr:uid="{5431CAE4-CDAB-4DC0-884F-CB285E81A021}"/>
    <cellStyle name="Note 2 6 2 2 2 3" xfId="3292" xr:uid="{3701A5AB-BE73-456E-89FF-FCBB86ACB12F}"/>
    <cellStyle name="Note 2 6 2 2 2 3 2" xfId="12247" xr:uid="{CFD69D8E-00C5-4CCE-8BAD-16C0FE6A6E52}"/>
    <cellStyle name="Note 2 6 2 2 2 4" xfId="4409" xr:uid="{31CE82EF-A72E-4AA6-A7B4-0C592B09287D}"/>
    <cellStyle name="Note 2 6 2 2 2 4 2" xfId="13364" xr:uid="{FA1B11BD-CC28-43F2-A97A-65415DCC64AC}"/>
    <cellStyle name="Note 2 6 2 2 2 5" xfId="5509" xr:uid="{57B33D9A-DFC1-4C68-B57D-8D3B7F5244A5}"/>
    <cellStyle name="Note 2 6 2 2 2 5 2" xfId="14464" xr:uid="{79CCC491-3897-44EB-8FA5-25DDFAD94FB7}"/>
    <cellStyle name="Note 2 6 2 2 2 6" xfId="6626" xr:uid="{608CD38A-3AC7-444E-9E08-3DC04D95FF4F}"/>
    <cellStyle name="Note 2 6 2 2 2 6 2" xfId="15581" xr:uid="{BC1E9070-6C66-47DA-BF88-DB20A1FB25E9}"/>
    <cellStyle name="Note 2 6 2 2 2 7" xfId="7827" xr:uid="{06CEC90D-BFCF-436C-8CF9-8185F1C6A3AB}"/>
    <cellStyle name="Note 2 6 2 2 2 7 2" xfId="16707" xr:uid="{77E677B7-889B-45E1-86DA-736EC069F31E}"/>
    <cellStyle name="Note 2 6 2 2 2 8" xfId="8964" xr:uid="{99D9773B-C382-4C99-825E-80BEB32EA498}"/>
    <cellStyle name="Note 2 6 2 2 2 8 2" xfId="17817" xr:uid="{EC27B308-F0BF-45A6-BD79-584F04A12D06}"/>
    <cellStyle name="Note 2 6 2 2 2 9" xfId="6909" xr:uid="{5D807562-CE90-48B2-AFA0-1BEF1DA5CCDF}"/>
    <cellStyle name="Note 2 6 2 2 3" xfId="1617" xr:uid="{3F872C44-8117-4BAC-AC64-BBD5A9D4C92E}"/>
    <cellStyle name="Note 2 6 2 2 3 2" xfId="10572" xr:uid="{D07EC59C-86E8-4423-8055-69CA41502C03}"/>
    <cellStyle name="Note 2 6 2 2 4" xfId="2741" xr:uid="{9B97ECA9-BC1E-4749-A98B-47020EADC7F1}"/>
    <cellStyle name="Note 2 6 2 2 4 2" xfId="11696" xr:uid="{7EF01F13-9DE0-498B-B473-76770A21010F}"/>
    <cellStyle name="Note 2 6 2 2 5" xfId="3858" xr:uid="{1EB2515B-2B31-4130-95D3-66F01BFF601A}"/>
    <cellStyle name="Note 2 6 2 2 5 2" xfId="12813" xr:uid="{76A4B517-4EE6-4B90-9D1F-884ABB69F23E}"/>
    <cellStyle name="Note 2 6 2 2 6" xfId="4958" xr:uid="{097F0CD8-E1CB-49EC-A348-57E8795D762E}"/>
    <cellStyle name="Note 2 6 2 2 6 2" xfId="13913" xr:uid="{04069A2E-36F4-4E3D-A288-56B404857A71}"/>
    <cellStyle name="Note 2 6 2 2 7" xfId="6075" xr:uid="{2BEB072B-3FAE-4337-8027-7495D3A7ACF7}"/>
    <cellStyle name="Note 2 6 2 2 7 2" xfId="15030" xr:uid="{E0748175-DF74-4F13-AD6C-30971C1A6C32}"/>
    <cellStyle name="Note 2 6 2 2 8" xfId="7276" xr:uid="{3B6FDAC1-7850-4D7C-98AA-9AA971AC29C8}"/>
    <cellStyle name="Note 2 6 2 2 8 2" xfId="16156" xr:uid="{70225F4B-4B03-454E-A187-AB52CE1E66A9}"/>
    <cellStyle name="Note 2 6 2 2 9" xfId="8413" xr:uid="{8F1D4E99-8144-4980-BFBE-9BECEE9677A8}"/>
    <cellStyle name="Note 2 6 2 2 9 2" xfId="17266" xr:uid="{18051DFF-332A-4337-A657-AD81E473467D}"/>
    <cellStyle name="Note 2 6 2 3" xfId="622" xr:uid="{942CE06E-C24F-4919-8B1C-53A8A1485458}"/>
    <cellStyle name="Note 2 6 2 3 10" xfId="9414" xr:uid="{21DCCE73-3481-45A2-B763-AF3549017948}"/>
    <cellStyle name="Note 2 6 2 3 2" xfId="1173" xr:uid="{E702E478-8016-470D-9723-C2D505715C7B}"/>
    <cellStyle name="Note 2 6 2 3 2 2" xfId="2332" xr:uid="{AF696E8B-9C83-45B8-B2DC-878DC84B7426}"/>
    <cellStyle name="Note 2 6 2 3 2 2 2" xfId="11287" xr:uid="{80287FD3-B55E-45FF-8753-04859DC312AD}"/>
    <cellStyle name="Note 2 6 2 3 2 3" xfId="3455" xr:uid="{CFADE721-5544-488B-B65D-FACA8059DF57}"/>
    <cellStyle name="Note 2 6 2 3 2 3 2" xfId="12410" xr:uid="{DB2C7533-1B36-43F0-833E-E9D31E4078B3}"/>
    <cellStyle name="Note 2 6 2 3 2 4" xfId="4572" xr:uid="{65AB6AEC-50E5-4418-95A6-E1E857F44E68}"/>
    <cellStyle name="Note 2 6 2 3 2 4 2" xfId="13527" xr:uid="{2D273755-97D5-4E0C-B237-43A44B7BD204}"/>
    <cellStyle name="Note 2 6 2 3 2 5" xfId="5672" xr:uid="{A462FCF8-6F31-46D5-AA0D-70D54492D79A}"/>
    <cellStyle name="Note 2 6 2 3 2 5 2" xfId="14627" xr:uid="{093ECA58-9D9D-4C85-8E0A-3546FF344093}"/>
    <cellStyle name="Note 2 6 2 3 2 6" xfId="6789" xr:uid="{87F772B5-2921-4760-82EB-3FBCA8743684}"/>
    <cellStyle name="Note 2 6 2 3 2 6 2" xfId="15744" xr:uid="{955A0DE9-F29E-490B-BB4A-4463E1DB4F72}"/>
    <cellStyle name="Note 2 6 2 3 2 7" xfId="7990" xr:uid="{16CAFC24-80B0-407C-9D6D-0A4494323843}"/>
    <cellStyle name="Note 2 6 2 3 2 7 2" xfId="16870" xr:uid="{F83C09B1-4485-4E3C-AE16-86338904F44F}"/>
    <cellStyle name="Note 2 6 2 3 2 8" xfId="9127" xr:uid="{9B0AF7DD-7919-407D-BD4F-C44476FB287A}"/>
    <cellStyle name="Note 2 6 2 3 2 8 2" xfId="17980" xr:uid="{C1D6C7EE-F0DB-4A86-8561-E56328F952E7}"/>
    <cellStyle name="Note 2 6 2 3 2 9" xfId="9882" xr:uid="{A2819F0B-96DB-416F-AEAF-BE9E349E6141}"/>
    <cellStyle name="Note 2 6 2 3 3" xfId="1780" xr:uid="{36E60674-487A-437A-94CC-B51D0234C10F}"/>
    <cellStyle name="Note 2 6 2 3 3 2" xfId="10735" xr:uid="{A5787071-6750-4CE5-9D70-3DFF1947C20F}"/>
    <cellStyle name="Note 2 6 2 3 4" xfId="2904" xr:uid="{4139505E-0AA2-4D88-8C6E-2489D467680D}"/>
    <cellStyle name="Note 2 6 2 3 4 2" xfId="11859" xr:uid="{3C1BE7DE-4E74-4D26-80C9-187E86F1A9AF}"/>
    <cellStyle name="Note 2 6 2 3 5" xfId="4021" xr:uid="{5B603B0B-4E58-458B-94D5-8B7A1A80C3FF}"/>
    <cellStyle name="Note 2 6 2 3 5 2" xfId="12976" xr:uid="{0E94F1F2-5404-4E22-AE38-5B4B6B7E8D96}"/>
    <cellStyle name="Note 2 6 2 3 6" xfId="5121" xr:uid="{572E22C2-225E-4441-A6C0-BCE1A15A19B8}"/>
    <cellStyle name="Note 2 6 2 3 6 2" xfId="14076" xr:uid="{0C800944-0A61-44B4-81CE-CFE3E2E2C44A}"/>
    <cellStyle name="Note 2 6 2 3 7" xfId="6238" xr:uid="{9E7487D7-FCDB-4442-B015-B8F8CDF31AF1}"/>
    <cellStyle name="Note 2 6 2 3 7 2" xfId="15193" xr:uid="{4FAFA9D5-69F7-49E3-8A3B-988BDB0E2425}"/>
    <cellStyle name="Note 2 6 2 3 8" xfId="7439" xr:uid="{C52635C5-2445-4930-A44F-3D7C72884C5B}"/>
    <cellStyle name="Note 2 6 2 3 8 2" xfId="16319" xr:uid="{2294AE34-0486-4ED2-9D40-676AFDFF3CA3}"/>
    <cellStyle name="Note 2 6 2 3 9" xfId="8576" xr:uid="{B7A00FEC-B2E7-4339-924E-8FEEE73FC235}"/>
    <cellStyle name="Note 2 6 2 3 9 2" xfId="17429" xr:uid="{AF9850E1-ECC1-41D5-8FE6-805ACF7AFC7E}"/>
    <cellStyle name="Note 2 6 2 4" xfId="811" xr:uid="{D8E9B56C-CBB1-4A29-A84B-6259FB32424A}"/>
    <cellStyle name="Note 2 6 2 4 2" xfId="1965" xr:uid="{16DCE9EB-1A0A-46C4-9841-00CE7F79E484}"/>
    <cellStyle name="Note 2 6 2 4 2 2" xfId="10920" xr:uid="{5BA40332-ADAB-4561-8B9D-8083E868158E}"/>
    <cellStyle name="Note 2 6 2 4 3" xfId="3093" xr:uid="{44FA642A-1F18-43C7-8176-0D079077A2EB}"/>
    <cellStyle name="Note 2 6 2 4 3 2" xfId="12048" xr:uid="{337EC323-1FAD-4EE9-A004-B9B75AFB3A37}"/>
    <cellStyle name="Note 2 6 2 4 4" xfId="4210" xr:uid="{E1E8D3B5-8BA7-453F-9E64-2E319CF66239}"/>
    <cellStyle name="Note 2 6 2 4 4 2" xfId="13165" xr:uid="{D5891628-7261-497B-89E5-D226B9740054}"/>
    <cellStyle name="Note 2 6 2 4 5" xfId="5310" xr:uid="{490ED64B-68AB-4AE7-83FC-9938A7908A46}"/>
    <cellStyle name="Note 2 6 2 4 5 2" xfId="14265" xr:uid="{61085982-B96B-4E0C-865A-1359BA4C28B3}"/>
    <cellStyle name="Note 2 6 2 4 6" xfId="6427" xr:uid="{323D6DE8-0065-4579-AAB9-9EC7BD466701}"/>
    <cellStyle name="Note 2 6 2 4 6 2" xfId="15382" xr:uid="{27FCB6F0-49AC-4C63-BF88-CECD43CC8C99}"/>
    <cellStyle name="Note 2 6 2 4 7" xfId="7628" xr:uid="{166A70EF-C027-4190-BC19-4CD038A2F071}"/>
    <cellStyle name="Note 2 6 2 4 7 2" xfId="16508" xr:uid="{5A71E3C2-93E3-40F6-801B-58BBA915F8A6}"/>
    <cellStyle name="Note 2 6 2 4 8" xfId="8765" xr:uid="{0F383BFB-BF18-4E31-AC1B-DFE85868DC2C}"/>
    <cellStyle name="Note 2 6 2 4 8 2" xfId="17618" xr:uid="{0AC9EED2-8D62-4699-9462-AFC1C07262AC}"/>
    <cellStyle name="Note 2 6 2 4 9" xfId="9779" xr:uid="{FE95A101-B580-4CCF-BF11-EDD822BD2154}"/>
    <cellStyle name="Note 2 6 2 5" xfId="1416" xr:uid="{18EFF4E9-3ACE-45D6-9849-5DABC3875EA9}"/>
    <cellStyle name="Note 2 6 2 5 2" xfId="10371" xr:uid="{81053502-B82A-463D-A8DB-C9A48B7825AE}"/>
    <cellStyle name="Note 2 6 2 6" xfId="2536" xr:uid="{48D00CB5-02AC-44B8-AFB1-E7ABF1E2A81D}"/>
    <cellStyle name="Note 2 6 2 6 2" xfId="11491" xr:uid="{852EAA38-6337-4EBD-BC06-3F9969786AEC}"/>
    <cellStyle name="Note 2 6 2 7" xfId="3653" xr:uid="{94713D08-331B-436C-84C8-7B645849B704}"/>
    <cellStyle name="Note 2 6 2 7 2" xfId="12608" xr:uid="{74724224-4615-4B81-AB12-B1EDB5AD8E6B}"/>
    <cellStyle name="Note 2 6 2 8" xfId="4753" xr:uid="{F6CA445E-3773-4F7D-ADDC-0F038454AB6E}"/>
    <cellStyle name="Note 2 6 2 8 2" xfId="13708" xr:uid="{E18D8671-B051-4DA1-ABA8-796B403707F5}"/>
    <cellStyle name="Note 2 6 2 9" xfId="5870" xr:uid="{D543626D-389F-490E-91F7-922AFC276697}"/>
    <cellStyle name="Note 2 6 2 9 2" xfId="14825" xr:uid="{F2120BDA-1334-411C-ACF1-BC8404ED7E47}"/>
    <cellStyle name="Note 2 6 3" xfId="309" xr:uid="{3C3B255E-F08D-46E2-B006-A3113FC0BCC7}"/>
    <cellStyle name="Note 2 6 3 10" xfId="7126" xr:uid="{5139384A-F862-4256-8411-3119A5BE82D4}"/>
    <cellStyle name="Note 2 6 3 10 2" xfId="16006" xr:uid="{B443BA67-9B9B-4220-99B4-A4965F8CD279}"/>
    <cellStyle name="Note 2 6 3 11" xfId="8263" xr:uid="{14AD785F-355F-4DDE-9E88-D0A22C95495C}"/>
    <cellStyle name="Note 2 6 3 11 2" xfId="17116" xr:uid="{2E9F88AB-EB86-4690-8262-A754725015E5}"/>
    <cellStyle name="Note 2 6 3 12" xfId="10181" xr:uid="{88AFA788-64CA-4C4C-ADDB-6D5A99C9F113}"/>
    <cellStyle name="Note 2 6 3 2" xfId="509" xr:uid="{2364E6E7-7435-40AB-B924-A6AA8918AA0B}"/>
    <cellStyle name="Note 2 6 3 2 10" xfId="9908" xr:uid="{8ABD8649-09C0-4E97-A779-67A239350FA0}"/>
    <cellStyle name="Note 2 6 3 2 2" xfId="1060" xr:uid="{B0F0F3E2-8EFD-48AA-B7B8-3D39AC393061}"/>
    <cellStyle name="Note 2 6 3 2 2 2" xfId="2214" xr:uid="{CE29BE83-822C-475E-867D-2440617A4F84}"/>
    <cellStyle name="Note 2 6 3 2 2 2 2" xfId="11169" xr:uid="{34857CFE-C1C6-45E9-A012-7048212182E5}"/>
    <cellStyle name="Note 2 6 3 2 2 3" xfId="3342" xr:uid="{A7C95920-3E7A-4291-B925-FEA5EEA9CD46}"/>
    <cellStyle name="Note 2 6 3 2 2 3 2" xfId="12297" xr:uid="{C4A6893D-5BE7-4A21-87AA-D9E9FE3FD8DC}"/>
    <cellStyle name="Note 2 6 3 2 2 4" xfId="4459" xr:uid="{A0BE25FD-4EDA-44E0-8079-1E3A7BE03512}"/>
    <cellStyle name="Note 2 6 3 2 2 4 2" xfId="13414" xr:uid="{0DC5BF40-7823-4252-934B-F6123C2FCDA0}"/>
    <cellStyle name="Note 2 6 3 2 2 5" xfId="5559" xr:uid="{AAA54F64-72B8-40BC-BEEF-48936D745C0F}"/>
    <cellStyle name="Note 2 6 3 2 2 5 2" xfId="14514" xr:uid="{E42CDE3E-5172-49A3-A724-AB21AA967D46}"/>
    <cellStyle name="Note 2 6 3 2 2 6" xfId="6676" xr:uid="{D204AA41-4E17-4EED-B465-A2EDEE52E9FD}"/>
    <cellStyle name="Note 2 6 3 2 2 6 2" xfId="15631" xr:uid="{57762D93-4BDF-4BFF-9068-54F90E0898C3}"/>
    <cellStyle name="Note 2 6 3 2 2 7" xfId="7877" xr:uid="{5CE21F0F-D9CD-47E7-8EDD-A66959BAD1C3}"/>
    <cellStyle name="Note 2 6 3 2 2 7 2" xfId="16757" xr:uid="{15EFF8E3-CD47-4862-BFA0-250FCC6A7547}"/>
    <cellStyle name="Note 2 6 3 2 2 8" xfId="9014" xr:uid="{63E7C605-4F22-47B0-BBA9-15E96AED3A9D}"/>
    <cellStyle name="Note 2 6 3 2 2 8 2" xfId="17867" xr:uid="{A4E5A364-83D9-49A5-BD95-1F2C2C28721B}"/>
    <cellStyle name="Note 2 6 3 2 2 9" xfId="10050" xr:uid="{4D595698-BE94-42ED-8E41-C61BB70AE85C}"/>
    <cellStyle name="Note 2 6 3 2 3" xfId="1667" xr:uid="{E23CEE3B-6706-4409-B23F-47971D548D0F}"/>
    <cellStyle name="Note 2 6 3 2 3 2" xfId="10622" xr:uid="{960CB79F-A20F-4833-9A98-7467C58B0875}"/>
    <cellStyle name="Note 2 6 3 2 4" xfId="2791" xr:uid="{EF632269-D549-4F05-8160-EDCE075F1F2E}"/>
    <cellStyle name="Note 2 6 3 2 4 2" xfId="11746" xr:uid="{14FF5A8F-0783-40B6-B120-DBC03CAE6260}"/>
    <cellStyle name="Note 2 6 3 2 5" xfId="3908" xr:uid="{9792E87C-B6A4-48EA-AE33-57BAC71EA8F8}"/>
    <cellStyle name="Note 2 6 3 2 5 2" xfId="12863" xr:uid="{8C8C8681-4370-401A-B2A5-CE4ABCBBB844}"/>
    <cellStyle name="Note 2 6 3 2 6" xfId="5008" xr:uid="{6DD437C9-4927-47C2-93ED-4452E284CBC8}"/>
    <cellStyle name="Note 2 6 3 2 6 2" xfId="13963" xr:uid="{3031A783-D834-498C-B9F8-27BA9C270B60}"/>
    <cellStyle name="Note 2 6 3 2 7" xfId="6125" xr:uid="{609A46B8-DFEC-4026-9A05-60B99427DA50}"/>
    <cellStyle name="Note 2 6 3 2 7 2" xfId="15080" xr:uid="{0DC20430-6AC8-429F-8FA9-4F3834A69ABE}"/>
    <cellStyle name="Note 2 6 3 2 8" xfId="7326" xr:uid="{5FED2834-A57A-4935-98D8-D435523375C2}"/>
    <cellStyle name="Note 2 6 3 2 8 2" xfId="16206" xr:uid="{486E8D77-9BC9-4609-A927-134D184DC688}"/>
    <cellStyle name="Note 2 6 3 2 9" xfId="8463" xr:uid="{349D5448-9BCA-4322-9A02-49DC9DDA8408}"/>
    <cellStyle name="Note 2 6 3 2 9 2" xfId="17316" xr:uid="{460A0730-5FFC-42B3-83E8-2D6993DCBF22}"/>
    <cellStyle name="Note 2 6 3 3" xfId="672" xr:uid="{F1F9BE95-C1C8-4999-A664-BA6403046031}"/>
    <cellStyle name="Note 2 6 3 3 10" xfId="9296" xr:uid="{22F7D746-E9CC-4AB0-B6C5-CC71B3BC024F}"/>
    <cellStyle name="Note 2 6 3 3 2" xfId="1223" xr:uid="{3D7D55D4-EF01-4751-AC9B-E7CBAFDABD0E}"/>
    <cellStyle name="Note 2 6 3 3 2 2" xfId="2382" xr:uid="{B4CC2D63-98C7-40DC-BFDE-22EBD955B1B5}"/>
    <cellStyle name="Note 2 6 3 3 2 2 2" xfId="11337" xr:uid="{57F45C08-0EEC-4E6A-8AB1-1A21D60A95AC}"/>
    <cellStyle name="Note 2 6 3 3 2 3" xfId="3505" xr:uid="{D294CF0E-3A68-4B03-BF34-45271E18CA93}"/>
    <cellStyle name="Note 2 6 3 3 2 3 2" xfId="12460" xr:uid="{903D6180-A73A-489D-A27D-D441F2863A68}"/>
    <cellStyle name="Note 2 6 3 3 2 4" xfId="4622" xr:uid="{0CF0E82D-2BD2-41CA-80F8-C5E6B3C94EE5}"/>
    <cellStyle name="Note 2 6 3 3 2 4 2" xfId="13577" xr:uid="{E6351D2A-FF0C-4C5C-9221-AB09930A7071}"/>
    <cellStyle name="Note 2 6 3 3 2 5" xfId="5722" xr:uid="{BD443F16-E655-443D-BF56-B2C9431F2B6A}"/>
    <cellStyle name="Note 2 6 3 3 2 5 2" xfId="14677" xr:uid="{12FA7C0C-5891-4884-B20A-59F9EE2A80C5}"/>
    <cellStyle name="Note 2 6 3 3 2 6" xfId="6839" xr:uid="{5F47C919-3A18-4398-991F-2FE2DAEE3F1A}"/>
    <cellStyle name="Note 2 6 3 3 2 6 2" xfId="15794" xr:uid="{689E797C-D2C0-4409-A734-34C223C11D3F}"/>
    <cellStyle name="Note 2 6 3 3 2 7" xfId="8040" xr:uid="{CA65E3C7-FAF7-466E-B499-019AC92873CD}"/>
    <cellStyle name="Note 2 6 3 3 2 7 2" xfId="16920" xr:uid="{A4E4F365-DCA1-4FEC-AF64-F044914C0769}"/>
    <cellStyle name="Note 2 6 3 3 2 8" xfId="9177" xr:uid="{E3A90EFC-59E7-487A-A487-E4D5E5186D20}"/>
    <cellStyle name="Note 2 6 3 3 2 8 2" xfId="18030" xr:uid="{5E13F2BA-A8A7-45F4-9FD1-EC933910F9A7}"/>
    <cellStyle name="Note 2 6 3 3 2 9" xfId="10027" xr:uid="{AC84D694-C44A-40D5-82FF-35ECB3F529A9}"/>
    <cellStyle name="Note 2 6 3 3 3" xfId="1830" xr:uid="{E323F445-2FF7-4732-A6E1-CA1ABF0C5D87}"/>
    <cellStyle name="Note 2 6 3 3 3 2" xfId="10785" xr:uid="{D7B0A640-DB45-496B-83EC-CDF328725301}"/>
    <cellStyle name="Note 2 6 3 3 4" xfId="2954" xr:uid="{5CED20B1-B83C-4285-83A8-8EEC83A5FF91}"/>
    <cellStyle name="Note 2 6 3 3 4 2" xfId="11909" xr:uid="{BDEBA323-15A2-4721-8562-087B25C7DAFF}"/>
    <cellStyle name="Note 2 6 3 3 5" xfId="4071" xr:uid="{BF16FF5D-B261-47D8-A3B5-9E0D347AF5BB}"/>
    <cellStyle name="Note 2 6 3 3 5 2" xfId="13026" xr:uid="{56EB88D2-3981-4E57-A121-5061EA359DDE}"/>
    <cellStyle name="Note 2 6 3 3 6" xfId="5171" xr:uid="{2C6DEF08-81E9-48E7-AABE-228DEC2EC5C8}"/>
    <cellStyle name="Note 2 6 3 3 6 2" xfId="14126" xr:uid="{77C846A1-0355-402F-8A27-27FE86A1D9C0}"/>
    <cellStyle name="Note 2 6 3 3 7" xfId="6288" xr:uid="{344714B1-91D1-45C3-8517-A07C362F094E}"/>
    <cellStyle name="Note 2 6 3 3 7 2" xfId="15243" xr:uid="{A8DFD466-85DB-4C3F-BC44-CDAFE459EBA2}"/>
    <cellStyle name="Note 2 6 3 3 8" xfId="7489" xr:uid="{042B0C9E-4213-4CF9-B8D2-C3D3D71DF764}"/>
    <cellStyle name="Note 2 6 3 3 8 2" xfId="16369" xr:uid="{26934F39-58AC-4416-B4E5-BC1D55F9DA21}"/>
    <cellStyle name="Note 2 6 3 3 9" xfId="8626" xr:uid="{23898AF3-C28F-4D92-B859-10DAEF11D535}"/>
    <cellStyle name="Note 2 6 3 3 9 2" xfId="17479" xr:uid="{B3C42478-D87D-4D25-AB2B-127158F10A10}"/>
    <cellStyle name="Note 2 6 3 4" xfId="864" xr:uid="{3FB1EF06-0795-4B89-8B48-C395DD3F8D25}"/>
    <cellStyle name="Note 2 6 3 4 2" xfId="2018" xr:uid="{E43BF816-093D-44D7-BFE9-2EB64D441680}"/>
    <cellStyle name="Note 2 6 3 4 2 2" xfId="10973" xr:uid="{7138D62D-DFFA-4293-AFBA-9564DF61A8EA}"/>
    <cellStyle name="Note 2 6 3 4 3" xfId="3146" xr:uid="{E7007501-EA1C-48F5-ACA2-B3EC2C0F7CEF}"/>
    <cellStyle name="Note 2 6 3 4 3 2" xfId="12101" xr:uid="{CC0903AF-9352-48F2-AA77-8A559F1EFA25}"/>
    <cellStyle name="Note 2 6 3 4 4" xfId="4263" xr:uid="{94B67D07-973F-46EF-8C81-33521E592378}"/>
    <cellStyle name="Note 2 6 3 4 4 2" xfId="13218" xr:uid="{3988716B-5304-406A-B974-84B050C85159}"/>
    <cellStyle name="Note 2 6 3 4 5" xfId="5363" xr:uid="{6A1B069F-94E7-4B1C-99F7-92B725DE1C28}"/>
    <cellStyle name="Note 2 6 3 4 5 2" xfId="14318" xr:uid="{213E30F3-0046-4DA4-828C-97BD70826E9E}"/>
    <cellStyle name="Note 2 6 3 4 6" xfId="6480" xr:uid="{357F9E4A-E4E3-4B9D-8F19-B6E5C33491BB}"/>
    <cellStyle name="Note 2 6 3 4 6 2" xfId="15435" xr:uid="{64B8F677-178C-42E2-A84B-F8E2CEB02C5F}"/>
    <cellStyle name="Note 2 6 3 4 7" xfId="7681" xr:uid="{DCC2741B-9487-475C-8141-5F31E7BFA42C}"/>
    <cellStyle name="Note 2 6 3 4 7 2" xfId="16561" xr:uid="{371FEB41-35C9-4D91-8E25-8C8BBA463A99}"/>
    <cellStyle name="Note 2 6 3 4 8" xfId="8818" xr:uid="{4DB7A599-7AC4-418C-BD22-691EA4FF461B}"/>
    <cellStyle name="Note 2 6 3 4 8 2" xfId="17671" xr:uid="{BACFC16E-9D2E-4D66-8F2C-51B5B6B72AE2}"/>
    <cellStyle name="Note 2 6 3 4 9" xfId="9812" xr:uid="{B2113BC7-E33F-4D7E-AE90-83BE98BD3370}"/>
    <cellStyle name="Note 2 6 3 5" xfId="1471" xr:uid="{71C176B9-2005-4449-9397-2B528FC12ACE}"/>
    <cellStyle name="Note 2 6 3 5 2" xfId="10426" xr:uid="{4AF15B99-FEAD-4476-A65A-2D212905FD79}"/>
    <cellStyle name="Note 2 6 3 6" xfId="2591" xr:uid="{58C39954-51BB-41E3-8C1B-2A2B9602B6B6}"/>
    <cellStyle name="Note 2 6 3 6 2" xfId="11546" xr:uid="{C7E8A4A9-A11E-4239-9238-D398398863CA}"/>
    <cellStyle name="Note 2 6 3 7" xfId="3708" xr:uid="{ADD28B6C-E8F6-4B1B-BCF6-A34BCA0046A3}"/>
    <cellStyle name="Note 2 6 3 7 2" xfId="12663" xr:uid="{04ACC500-F529-4EAB-8CF8-B1EA091D98D1}"/>
    <cellStyle name="Note 2 6 3 8" xfId="4808" xr:uid="{A8638380-550C-46FE-997B-67C5F790E367}"/>
    <cellStyle name="Note 2 6 3 8 2" xfId="13763" xr:uid="{F9F5A18E-2441-4A3A-9303-7B573D186666}"/>
    <cellStyle name="Note 2 6 3 9" xfId="5925" xr:uid="{63CF4A3C-3D42-4C56-9523-54572E1DE3D0}"/>
    <cellStyle name="Note 2 6 3 9 2" xfId="14880" xr:uid="{1F036CAB-EADF-45CE-9D9A-29F085AFC9B4}"/>
    <cellStyle name="Note 2 6 4" xfId="381" xr:uid="{F515DE2C-15C7-435B-9D41-E14B4DA75602}"/>
    <cellStyle name="Note 2 6 4 10" xfId="9621" xr:uid="{F155E29C-7C98-4ACF-858C-BC8668EC0516}"/>
    <cellStyle name="Note 2 6 4 2" xfId="932" xr:uid="{9AD592E7-CCC3-4887-B946-8F7B69C7CF3F}"/>
    <cellStyle name="Note 2 6 4 2 2" xfId="2086" xr:uid="{A514A877-DABD-486F-9E89-32A127B182D2}"/>
    <cellStyle name="Note 2 6 4 2 2 2" xfId="11041" xr:uid="{C962B285-82CF-4B5A-857D-936820AEAD0A}"/>
    <cellStyle name="Note 2 6 4 2 3" xfId="3214" xr:uid="{3D30FE27-8E61-4111-9B55-6779A29C80A3}"/>
    <cellStyle name="Note 2 6 4 2 3 2" xfId="12169" xr:uid="{CE2B2906-ACDC-4562-9D48-B1728D46E522}"/>
    <cellStyle name="Note 2 6 4 2 4" xfId="4331" xr:uid="{735FA1DD-C96B-4C65-B2CA-FBAD29A008CE}"/>
    <cellStyle name="Note 2 6 4 2 4 2" xfId="13286" xr:uid="{35D6267B-E199-4CDD-9C2C-3C4728A3B645}"/>
    <cellStyle name="Note 2 6 4 2 5" xfId="5431" xr:uid="{51F4F064-BC18-44D4-BD31-90BB45AF94F7}"/>
    <cellStyle name="Note 2 6 4 2 5 2" xfId="14386" xr:uid="{304479F5-A964-445E-BCA9-0D05316230EA}"/>
    <cellStyle name="Note 2 6 4 2 6" xfId="6548" xr:uid="{431E2A01-93E7-4F85-A094-7E42AB98A49F}"/>
    <cellStyle name="Note 2 6 4 2 6 2" xfId="15503" xr:uid="{416CC8E9-7EB3-4617-8B30-1A7D7F1CE8D2}"/>
    <cellStyle name="Note 2 6 4 2 7" xfId="7749" xr:uid="{2E519AA3-82D7-4BA0-9534-C2FD22FF6039}"/>
    <cellStyle name="Note 2 6 4 2 7 2" xfId="16629" xr:uid="{4A5D4F1F-FA29-4093-B3D9-F8DEF0C685E0}"/>
    <cellStyle name="Note 2 6 4 2 8" xfId="8886" xr:uid="{22C23005-1B78-4FAB-BEB2-7AE17D7AAE7C}"/>
    <cellStyle name="Note 2 6 4 2 8 2" xfId="17739" xr:uid="{E81DC641-64C8-48BE-8808-727A3F444CCA}"/>
    <cellStyle name="Note 2 6 4 2 9" xfId="10108" xr:uid="{0B40D8F2-BE34-488C-B71C-106D61981302}"/>
    <cellStyle name="Note 2 6 4 3" xfId="1541" xr:uid="{7413B39C-025E-4437-9F78-AEF31E773FE2}"/>
    <cellStyle name="Note 2 6 4 3 2" xfId="10496" xr:uid="{76B645E2-F523-49B4-9F97-520ECC36E0EE}"/>
    <cellStyle name="Note 2 6 4 4" xfId="2663" xr:uid="{12F75F62-7E28-4B34-8D53-931BC67E9A9D}"/>
    <cellStyle name="Note 2 6 4 4 2" xfId="11618" xr:uid="{D9427530-4898-4029-91A8-CDB2DA45AD94}"/>
    <cellStyle name="Note 2 6 4 5" xfId="3780" xr:uid="{0A7901F9-C19B-4167-9D1A-DF1DC6116DBF}"/>
    <cellStyle name="Note 2 6 4 5 2" xfId="12735" xr:uid="{5D86299B-0E19-4A78-92F3-C284FB85EC7D}"/>
    <cellStyle name="Note 2 6 4 6" xfId="4880" xr:uid="{46D7023A-BCA5-4DEB-8C99-76D21E59396F}"/>
    <cellStyle name="Note 2 6 4 6 2" xfId="13835" xr:uid="{E421AB2D-8338-45D4-8EA2-8F767EB01434}"/>
    <cellStyle name="Note 2 6 4 7" xfId="5997" xr:uid="{C2F87D03-6FDC-46BA-941F-1850BBC09731}"/>
    <cellStyle name="Note 2 6 4 7 2" xfId="14952" xr:uid="{D0F833EA-0B2B-4451-99DE-CEA8C8D7B8AF}"/>
    <cellStyle name="Note 2 6 4 8" xfId="7198" xr:uid="{6B115949-1EA9-4F2C-9441-5682247848FC}"/>
    <cellStyle name="Note 2 6 4 8 2" xfId="16078" xr:uid="{D8984718-005A-426C-9929-CE7FA7DE55E9}"/>
    <cellStyle name="Note 2 6 4 9" xfId="8335" xr:uid="{A209F6A6-E34B-4C54-9E57-7C02A94E28A7}"/>
    <cellStyle name="Note 2 6 4 9 2" xfId="17188" xr:uid="{0C2F2747-9E40-433A-A9AA-2FF7141CE7B5}"/>
    <cellStyle name="Note 2 6 5" xfId="550" xr:uid="{876ACE1C-E9D4-4023-9B1C-F2F0099263DD}"/>
    <cellStyle name="Note 2 6 5 10" xfId="10095" xr:uid="{59887BC1-3041-4500-B8D5-FBE05AEDB836}"/>
    <cellStyle name="Note 2 6 5 2" xfId="1101" xr:uid="{0436AB83-AAA1-4DBE-9727-8C55D3F6B5B7}"/>
    <cellStyle name="Note 2 6 5 2 2" xfId="2255" xr:uid="{C61C5422-C26B-493C-B5CE-4E7F2424A15E}"/>
    <cellStyle name="Note 2 6 5 2 2 2" xfId="11210" xr:uid="{190AD490-8D08-4475-82C6-07815A67B87D}"/>
    <cellStyle name="Note 2 6 5 2 3" xfId="3383" xr:uid="{BA359AAB-8E35-40F3-9C80-CD2FBD363E5E}"/>
    <cellStyle name="Note 2 6 5 2 3 2" xfId="12338" xr:uid="{865AE6B8-8FCC-43B7-8AAD-54920798F93F}"/>
    <cellStyle name="Note 2 6 5 2 4" xfId="4500" xr:uid="{C0F969F4-318F-487D-9C16-EC6EECEAA0D2}"/>
    <cellStyle name="Note 2 6 5 2 4 2" xfId="13455" xr:uid="{5DF41FA6-D0B1-41D1-A6BB-E19832068C1E}"/>
    <cellStyle name="Note 2 6 5 2 5" xfId="5600" xr:uid="{6716F0A7-43CB-4259-A9DF-4642D43D532E}"/>
    <cellStyle name="Note 2 6 5 2 5 2" xfId="14555" xr:uid="{EE55E93A-651E-4512-BFF9-4864BD866C8B}"/>
    <cellStyle name="Note 2 6 5 2 6" xfId="6717" xr:uid="{8AD26479-1890-446C-B422-0B883F49F0B8}"/>
    <cellStyle name="Note 2 6 5 2 6 2" xfId="15672" xr:uid="{6CE8595E-019A-4268-8182-3081F57D0D1F}"/>
    <cellStyle name="Note 2 6 5 2 7" xfId="7918" xr:uid="{B3713E70-359C-43F7-944C-AC43A0616638}"/>
    <cellStyle name="Note 2 6 5 2 7 2" xfId="16798" xr:uid="{A5CCC913-AD52-4994-AF84-D60563E7B0AF}"/>
    <cellStyle name="Note 2 6 5 2 8" xfId="9055" xr:uid="{D3D583AE-0C95-4B93-8104-7666D07006ED}"/>
    <cellStyle name="Note 2 6 5 2 8 2" xfId="17908" xr:uid="{3B36D09A-A6A1-438D-93D3-C6371041C11F}"/>
    <cellStyle name="Note 2 6 5 2 9" xfId="9411" xr:uid="{BA44F3AB-94F3-448C-99B2-6392C46D55BA}"/>
    <cellStyle name="Note 2 6 5 3" xfId="1708" xr:uid="{861CBDED-F778-44A1-BE71-9DFC2C143FE4}"/>
    <cellStyle name="Note 2 6 5 3 2" xfId="10663" xr:uid="{AF357032-EEE3-4774-B6F8-2F812B857FB4}"/>
    <cellStyle name="Note 2 6 5 4" xfId="2832" xr:uid="{7278A037-B725-4D06-A039-EA43D540193B}"/>
    <cellStyle name="Note 2 6 5 4 2" xfId="11787" xr:uid="{E71B82E4-2E05-45E3-B1E0-44E65E18DEBA}"/>
    <cellStyle name="Note 2 6 5 5" xfId="3949" xr:uid="{2A69D247-8D02-4D44-876F-628649035292}"/>
    <cellStyle name="Note 2 6 5 5 2" xfId="12904" xr:uid="{FD41483E-C3DA-44D4-979A-15C474C89B6A}"/>
    <cellStyle name="Note 2 6 5 6" xfId="5049" xr:uid="{ED6333C4-0A52-44B4-B00D-45E7742DD162}"/>
    <cellStyle name="Note 2 6 5 6 2" xfId="14004" xr:uid="{9B5B304B-29D4-4A7C-ACFA-F82CD4CB8BFB}"/>
    <cellStyle name="Note 2 6 5 7" xfId="6166" xr:uid="{FA35AE3E-3F88-40F1-9A80-53D346FB5448}"/>
    <cellStyle name="Note 2 6 5 7 2" xfId="15121" xr:uid="{898246E9-D3FF-40E2-8A8F-CFE7F44431E3}"/>
    <cellStyle name="Note 2 6 5 8" xfId="7367" xr:uid="{3C61186B-F359-4C6B-B77E-959CA52BB407}"/>
    <cellStyle name="Note 2 6 5 8 2" xfId="16247" xr:uid="{BE449505-EC53-429C-8DC8-4FD067BD50E6}"/>
    <cellStyle name="Note 2 6 5 9" xfId="8504" xr:uid="{F8D8BCB4-7F76-467C-918C-070D112ABED7}"/>
    <cellStyle name="Note 2 6 5 9 2" xfId="17357" xr:uid="{6859C320-A5A3-4DE1-BDCF-79EEB8AE79E5}"/>
    <cellStyle name="Note 2 6 6" xfId="725" xr:uid="{4D74FF5B-FB29-4922-9567-F7ACDDB4D6EE}"/>
    <cellStyle name="Note 2 6 6 2" xfId="1879" xr:uid="{D83E7C01-834C-4C0F-8817-2E250BD474D6}"/>
    <cellStyle name="Note 2 6 6 2 2" xfId="10834" xr:uid="{69DB0B61-F6AF-4197-8643-23C3E50DC96F}"/>
    <cellStyle name="Note 2 6 6 3" xfId="3007" xr:uid="{1CB527B5-5FC1-48CF-BF13-DC772F680DE7}"/>
    <cellStyle name="Note 2 6 6 3 2" xfId="11962" xr:uid="{BA7ECEDA-4C64-4966-86CF-DABFF19B47E9}"/>
    <cellStyle name="Note 2 6 6 4" xfId="4124" xr:uid="{CEAE7FE6-F949-4A02-A84E-7ABED46B568E}"/>
    <cellStyle name="Note 2 6 6 4 2" xfId="13079" xr:uid="{0106D14A-0A89-4153-AA32-06B02744D31F}"/>
    <cellStyle name="Note 2 6 6 5" xfId="5224" xr:uid="{51ABF4AB-F148-49B4-9F0F-D2472E5A7DC6}"/>
    <cellStyle name="Note 2 6 6 5 2" xfId="14179" xr:uid="{E2765425-5ED9-44C8-B2E6-77048B74AC69}"/>
    <cellStyle name="Note 2 6 6 6" xfId="6341" xr:uid="{F3587BA0-6B85-43BB-B1FC-C296BFB5979E}"/>
    <cellStyle name="Note 2 6 6 6 2" xfId="15296" xr:uid="{C02F5D86-7083-4EBF-B5B3-5127AD5B29D1}"/>
    <cellStyle name="Note 2 6 6 7" xfId="7542" xr:uid="{DADAC565-E1FA-44E3-A0D0-56ADF1861402}"/>
    <cellStyle name="Note 2 6 6 7 2" xfId="16422" xr:uid="{838CE316-5266-417B-ADD5-848E6F41C1BE}"/>
    <cellStyle name="Note 2 6 6 8" xfId="8679" xr:uid="{5F45D708-D956-488D-A4C2-57BC33744AE9}"/>
    <cellStyle name="Note 2 6 6 8 2" xfId="17532" xr:uid="{3D875388-42DE-4377-BAFE-809718CAEC64}"/>
    <cellStyle name="Note 2 6 6 9" xfId="9448" xr:uid="{F6C6F495-67E6-4BDA-AAB0-1CBA71684CB9}"/>
    <cellStyle name="Note 2 6 7" xfId="1325" xr:uid="{77F5A2F7-F157-4D86-8894-45F090EAD8BB}"/>
    <cellStyle name="Note 2 6 7 2" xfId="10280" xr:uid="{8C838722-719B-489F-A6E8-8B02F1605AD6}"/>
    <cellStyle name="Note 2 6 8" xfId="2441" xr:uid="{BF4408BA-E522-4379-BA4D-9B60C0B6FF90}"/>
    <cellStyle name="Note 2 6 8 2" xfId="11396" xr:uid="{455F0635-F084-43B8-BADC-451146B0A8E8}"/>
    <cellStyle name="Note 2 6 9" xfId="3559" xr:uid="{D5CF22C6-5D49-4282-BF27-E272C428CBBF}"/>
    <cellStyle name="Note 2 6 9 2" xfId="12514" xr:uid="{FEF42084-0EE1-4A2A-A181-A68601533BBA}"/>
    <cellStyle name="Note 2 7" xfId="101" xr:uid="{A58F10E9-3E65-4113-894A-EB70CCEFD85F}"/>
    <cellStyle name="Note 2 7 10" xfId="3524" xr:uid="{8DAFC4CF-3B76-40B8-8BAF-D549D111AEAA}"/>
    <cellStyle name="Note 2 7 10 2" xfId="12479" xr:uid="{F229E41C-D524-40F5-BCEA-E172568177E9}"/>
    <cellStyle name="Note 2 7 11" xfId="1336" xr:uid="{59744BBF-6757-4EE9-AA52-FE0140608AAC}"/>
    <cellStyle name="Note 2 7 11 2" xfId="10291" xr:uid="{B200AB20-4928-43DD-BB92-87CD36DDAEC0}"/>
    <cellStyle name="Note 2 7 12" xfId="5741" xr:uid="{8EF20226-074F-4860-9252-5B147A1E06C1}"/>
    <cellStyle name="Note 2 7 12 2" xfId="14696" xr:uid="{8145A8CF-0729-4847-B5B8-3B14FF6595B0}"/>
    <cellStyle name="Note 2 7 13" xfId="6929" xr:uid="{EBB18331-5891-4A57-B18B-40C336CAD33D}"/>
    <cellStyle name="Note 2 7 13 2" xfId="15819" xr:uid="{3DF5B3E7-D831-4E84-A126-9B6A37126B64}"/>
    <cellStyle name="Note 2 7 14" xfId="8063" xr:uid="{6E3E89AB-5701-4BBE-B1EA-8A28E4109E26}"/>
    <cellStyle name="Note 2 7 14 2" xfId="16939" xr:uid="{538E0BD1-4A98-4EBB-AC2A-6D48D90CA2E8}"/>
    <cellStyle name="Note 2 7 15" xfId="9586" xr:uid="{9E92C3F9-AE57-4C1C-A08D-06A31D0AA4FC}"/>
    <cellStyle name="Note 2 7 2" xfId="183" xr:uid="{B5A1DEEC-1BEA-4873-8524-C418E7BA8D9B}"/>
    <cellStyle name="Note 2 7 2 10" xfId="5800" xr:uid="{20E674AB-C4E1-472F-B366-19AB8B95290A}"/>
    <cellStyle name="Note 2 7 2 10 2" xfId="14755" xr:uid="{D3852B9A-9F7C-4D4B-B917-45E07C4146B6}"/>
    <cellStyle name="Note 2 7 2 11" xfId="7000" xr:uid="{E97FF945-5B91-4953-A3D7-C84DB3245A82}"/>
    <cellStyle name="Note 2 7 2 11 2" xfId="15881" xr:uid="{8CDF4EA0-1FE7-4AB2-90EA-B4F41E260D78}"/>
    <cellStyle name="Note 2 7 2 12" xfId="8137" xr:uid="{FF4C6B44-B7AD-45CB-B656-925FB363C5F8}"/>
    <cellStyle name="Note 2 7 2 12 2" xfId="16991" xr:uid="{75FFE718-AF99-4DE0-BB0F-CD287F841B24}"/>
    <cellStyle name="Note 2 7 2 13" xfId="9809" xr:uid="{5DD2D653-E3C1-460E-9ABA-F82A9C83198A}"/>
    <cellStyle name="Note 2 7 2 2" xfId="319" xr:uid="{B5FB0551-E5DE-4CFA-A985-1E810391175F}"/>
    <cellStyle name="Note 2 7 2 2 10" xfId="7136" xr:uid="{F15A4F1A-D22E-4F84-A58A-89C97DEDBFD8}"/>
    <cellStyle name="Note 2 7 2 2 10 2" xfId="16016" xr:uid="{BAF9AD00-7077-48D9-80A3-1DFFA3A4BD58}"/>
    <cellStyle name="Note 2 7 2 2 11" xfId="8273" xr:uid="{BD639138-FF7D-4E55-94BF-DE7E617E2CB7}"/>
    <cellStyle name="Note 2 7 2 2 11 2" xfId="17126" xr:uid="{6B35C854-4B5B-49C9-AA22-9271E2B386A8}"/>
    <cellStyle name="Note 2 7 2 2 12" xfId="9575" xr:uid="{3191A76C-5503-404B-B29E-3A2A1A15457E}"/>
    <cellStyle name="Note 2 7 2 2 2" xfId="519" xr:uid="{A35C71AF-3D66-459C-97CB-2E7D0107FA13}"/>
    <cellStyle name="Note 2 7 2 2 2 10" xfId="10070" xr:uid="{C4117E13-1650-44EA-A8B1-4FBA3B75A3DC}"/>
    <cellStyle name="Note 2 7 2 2 2 2" xfId="1070" xr:uid="{D31C5A8E-72C9-4020-966E-CA86FA72741C}"/>
    <cellStyle name="Note 2 7 2 2 2 2 2" xfId="2224" xr:uid="{DF6FE19B-90BA-41C8-8AEF-7457A912B06D}"/>
    <cellStyle name="Note 2 7 2 2 2 2 2 2" xfId="11179" xr:uid="{3096DF71-BAC0-4078-AAD7-2D6B84A8B91B}"/>
    <cellStyle name="Note 2 7 2 2 2 2 3" xfId="3352" xr:uid="{32459D1A-6416-48E4-B0A4-03A1DB585154}"/>
    <cellStyle name="Note 2 7 2 2 2 2 3 2" xfId="12307" xr:uid="{26305A79-76A0-45CC-BFA7-3917F6003407}"/>
    <cellStyle name="Note 2 7 2 2 2 2 4" xfId="4469" xr:uid="{9683C08D-40FF-4ACC-A351-3C67CC942232}"/>
    <cellStyle name="Note 2 7 2 2 2 2 4 2" xfId="13424" xr:uid="{DCD27DD8-854C-47AF-8B78-1888C8FC2349}"/>
    <cellStyle name="Note 2 7 2 2 2 2 5" xfId="5569" xr:uid="{21DD3B8D-03BC-469E-A418-C7EE2614D3B1}"/>
    <cellStyle name="Note 2 7 2 2 2 2 5 2" xfId="14524" xr:uid="{A0B272DB-DE3C-493A-9ED6-77F95B7FC765}"/>
    <cellStyle name="Note 2 7 2 2 2 2 6" xfId="6686" xr:uid="{02323244-3162-4B98-9834-36B8126E3142}"/>
    <cellStyle name="Note 2 7 2 2 2 2 6 2" xfId="15641" xr:uid="{ABB0F8D5-F2E5-4F56-942F-F18B535BC4C1}"/>
    <cellStyle name="Note 2 7 2 2 2 2 7" xfId="7887" xr:uid="{B39F5876-B404-4071-B3CD-B9896DC3DB1F}"/>
    <cellStyle name="Note 2 7 2 2 2 2 7 2" xfId="16767" xr:uid="{0218ED39-D30F-4C26-BA1A-3A53C85CA312}"/>
    <cellStyle name="Note 2 7 2 2 2 2 8" xfId="9024" xr:uid="{23785182-1324-40B4-9C4C-89C365AD8F4F}"/>
    <cellStyle name="Note 2 7 2 2 2 2 8 2" xfId="17877" xr:uid="{356DE371-DE3F-4866-8B26-764C7ACF6A07}"/>
    <cellStyle name="Note 2 7 2 2 2 2 9" xfId="9922" xr:uid="{65CFC2E2-E056-44CD-8410-CF138C8FDB7D}"/>
    <cellStyle name="Note 2 7 2 2 2 3" xfId="1677" xr:uid="{3C0E3A1E-D964-465F-9191-77CF0EF0BDEC}"/>
    <cellStyle name="Note 2 7 2 2 2 3 2" xfId="10632" xr:uid="{23A64012-A7C1-4449-8E93-A88452E9F79C}"/>
    <cellStyle name="Note 2 7 2 2 2 4" xfId="2801" xr:uid="{76532B4C-805D-450C-8DC4-F71F1ADCFF16}"/>
    <cellStyle name="Note 2 7 2 2 2 4 2" xfId="11756" xr:uid="{46D1BEC0-46BE-4140-BBEF-0AD071E50704}"/>
    <cellStyle name="Note 2 7 2 2 2 5" xfId="3918" xr:uid="{9AE65CC0-86C1-4AE5-9A52-5C057ACB41DE}"/>
    <cellStyle name="Note 2 7 2 2 2 5 2" xfId="12873" xr:uid="{A084CE13-E994-4C15-AFA9-B350E1ED3A74}"/>
    <cellStyle name="Note 2 7 2 2 2 6" xfId="5018" xr:uid="{7C685157-5A89-4AAF-9E07-C229FD440606}"/>
    <cellStyle name="Note 2 7 2 2 2 6 2" xfId="13973" xr:uid="{56F693CF-0CF4-4944-AA5B-349993F78612}"/>
    <cellStyle name="Note 2 7 2 2 2 7" xfId="6135" xr:uid="{2122B7BE-235E-4B42-99FB-E3D236986909}"/>
    <cellStyle name="Note 2 7 2 2 2 7 2" xfId="15090" xr:uid="{0D4D7ADE-2D23-48CC-8ECC-020A6ED0EE04}"/>
    <cellStyle name="Note 2 7 2 2 2 8" xfId="7336" xr:uid="{CFF57829-D8FB-4276-AE53-66DBB5D8EE10}"/>
    <cellStyle name="Note 2 7 2 2 2 8 2" xfId="16216" xr:uid="{52E9148E-0F1C-465F-AABB-09C053B41525}"/>
    <cellStyle name="Note 2 7 2 2 2 9" xfId="8473" xr:uid="{84D53CB8-F99C-4323-908A-5707AB7B299F}"/>
    <cellStyle name="Note 2 7 2 2 2 9 2" xfId="17326" xr:uid="{D33F6075-92D1-4654-AB0F-81044552CAC6}"/>
    <cellStyle name="Note 2 7 2 2 3" xfId="682" xr:uid="{5B4C8A8E-8BD6-4E1B-B145-1D2D8784B94A}"/>
    <cellStyle name="Note 2 7 2 2 3 10" xfId="9737" xr:uid="{6CFC18D4-136E-4F71-A3E0-253BB6BD7BEA}"/>
    <cellStyle name="Note 2 7 2 2 3 2" xfId="1233" xr:uid="{04C0FE1B-31D2-48A2-B6B3-7164EF6DF4FA}"/>
    <cellStyle name="Note 2 7 2 2 3 2 2" xfId="2392" xr:uid="{1E215784-B18B-4104-9B38-13FDB0C41D12}"/>
    <cellStyle name="Note 2 7 2 2 3 2 2 2" xfId="11347" xr:uid="{24FA52DF-529F-4BAD-9AAB-EF1EB67E8DD3}"/>
    <cellStyle name="Note 2 7 2 2 3 2 3" xfId="3515" xr:uid="{610368B0-3589-4094-8AFE-C12C9BF5E824}"/>
    <cellStyle name="Note 2 7 2 2 3 2 3 2" xfId="12470" xr:uid="{9D328026-02CF-4A9D-BE61-EFBD6A6B4949}"/>
    <cellStyle name="Note 2 7 2 2 3 2 4" xfId="4632" xr:uid="{ED407968-172A-46B2-B41C-3082808CFAF2}"/>
    <cellStyle name="Note 2 7 2 2 3 2 4 2" xfId="13587" xr:uid="{5F136697-4A06-48AA-9CDF-0B05176AF1B4}"/>
    <cellStyle name="Note 2 7 2 2 3 2 5" xfId="5732" xr:uid="{B4FF268B-C17C-4F40-92C4-C67A89AE9D7E}"/>
    <cellStyle name="Note 2 7 2 2 3 2 5 2" xfId="14687" xr:uid="{145D2791-5459-4A63-9346-7F1120CE4960}"/>
    <cellStyle name="Note 2 7 2 2 3 2 6" xfId="6849" xr:uid="{FDEFB639-C132-4D56-8A39-E90107BE3B75}"/>
    <cellStyle name="Note 2 7 2 2 3 2 6 2" xfId="15804" xr:uid="{1ABE30C0-55EC-4285-A55E-99BE4187CC59}"/>
    <cellStyle name="Note 2 7 2 2 3 2 7" xfId="8050" xr:uid="{BF5A0278-3926-4A86-8A0F-9C5E1F41E7A8}"/>
    <cellStyle name="Note 2 7 2 2 3 2 7 2" xfId="16930" xr:uid="{3A039D1A-0798-45DD-BD74-6A7532E2BF92}"/>
    <cellStyle name="Note 2 7 2 2 3 2 8" xfId="9187" xr:uid="{BA178E5C-1CBA-42B0-982F-5DEF1D15FC39}"/>
    <cellStyle name="Note 2 7 2 2 3 2 8 2" xfId="18040" xr:uid="{EB9F0B0B-FE33-4BED-A679-5DBD347289AC}"/>
    <cellStyle name="Note 2 7 2 2 3 2 9" xfId="9820" xr:uid="{CEF0C8EF-4155-4358-855F-E168DA2B2DA6}"/>
    <cellStyle name="Note 2 7 2 2 3 3" xfId="1840" xr:uid="{088BF52A-871B-4DC1-A079-88940AF0B46A}"/>
    <cellStyle name="Note 2 7 2 2 3 3 2" xfId="10795" xr:uid="{FBA26ED0-312C-40CC-953B-8882B6D1CE46}"/>
    <cellStyle name="Note 2 7 2 2 3 4" xfId="2964" xr:uid="{1A0555CE-DDAA-401B-82B0-B1BB5AD0BDFB}"/>
    <cellStyle name="Note 2 7 2 2 3 4 2" xfId="11919" xr:uid="{E5223CB8-4DEC-4891-A889-6374470642CE}"/>
    <cellStyle name="Note 2 7 2 2 3 5" xfId="4081" xr:uid="{B9BD55D1-62AF-40E2-BA61-7BDA0769FE28}"/>
    <cellStyle name="Note 2 7 2 2 3 5 2" xfId="13036" xr:uid="{4ADBD7FD-CF28-4D0E-8FEF-4351AB575510}"/>
    <cellStyle name="Note 2 7 2 2 3 6" xfId="5181" xr:uid="{1EA9E6D2-4019-4223-8614-3A601A541F05}"/>
    <cellStyle name="Note 2 7 2 2 3 6 2" xfId="14136" xr:uid="{F4218202-F3BB-443E-9AC6-05267AEECBBF}"/>
    <cellStyle name="Note 2 7 2 2 3 7" xfId="6298" xr:uid="{AA08D33A-D4CD-41FE-85C6-F0EF5A8D7FE8}"/>
    <cellStyle name="Note 2 7 2 2 3 7 2" xfId="15253" xr:uid="{C9F516BF-3C97-48D5-AC32-700EAC4EC485}"/>
    <cellStyle name="Note 2 7 2 2 3 8" xfId="7499" xr:uid="{83A0FEFB-B6A5-442A-A856-BB45B735590F}"/>
    <cellStyle name="Note 2 7 2 2 3 8 2" xfId="16379" xr:uid="{D93FE489-ACB1-47BB-97C7-6D34D69B4C82}"/>
    <cellStyle name="Note 2 7 2 2 3 9" xfId="8636" xr:uid="{CFB49B59-344D-425D-8980-B27CBCB35D9D}"/>
    <cellStyle name="Note 2 7 2 2 3 9 2" xfId="17489" xr:uid="{49F66844-9B86-4152-8AF2-E2EEA9B4FB57}"/>
    <cellStyle name="Note 2 7 2 2 4" xfId="874" xr:uid="{ADB1386F-068C-4C87-8B61-AE8D9D16B2A0}"/>
    <cellStyle name="Note 2 7 2 2 4 2" xfId="2028" xr:uid="{09FF6DAA-C44A-4F98-A07F-8AF7F580D397}"/>
    <cellStyle name="Note 2 7 2 2 4 2 2" xfId="10983" xr:uid="{90F9117F-1EF4-412D-A6AE-78FE9E47871E}"/>
    <cellStyle name="Note 2 7 2 2 4 3" xfId="3156" xr:uid="{1F98BC00-A2E8-404A-B6B4-4ACC6267A08A}"/>
    <cellStyle name="Note 2 7 2 2 4 3 2" xfId="12111" xr:uid="{808450AB-D833-4421-A578-DD2B7648271D}"/>
    <cellStyle name="Note 2 7 2 2 4 4" xfId="4273" xr:uid="{E5601E09-2139-451A-8B1F-271A9E4E7C77}"/>
    <cellStyle name="Note 2 7 2 2 4 4 2" xfId="13228" xr:uid="{D89CF583-54F1-401F-9754-519ECB35BBF1}"/>
    <cellStyle name="Note 2 7 2 2 4 5" xfId="5373" xr:uid="{BC6D2A76-727C-48F8-A7AB-6D2384588AD7}"/>
    <cellStyle name="Note 2 7 2 2 4 5 2" xfId="14328" xr:uid="{FBC9B8F8-259C-497E-831D-E38A645E06A7}"/>
    <cellStyle name="Note 2 7 2 2 4 6" xfId="6490" xr:uid="{EA2411D4-9A45-4191-A5DE-95798B3615AA}"/>
    <cellStyle name="Note 2 7 2 2 4 6 2" xfId="15445" xr:uid="{37402A50-63E8-423A-9302-27B807F49F93}"/>
    <cellStyle name="Note 2 7 2 2 4 7" xfId="7691" xr:uid="{9FE0CBCF-2427-41C1-8CF8-2A9DAE67DA47}"/>
    <cellStyle name="Note 2 7 2 2 4 7 2" xfId="16571" xr:uid="{B7564331-10C0-4081-8E2F-F5507CD1CFB5}"/>
    <cellStyle name="Note 2 7 2 2 4 8" xfId="8828" xr:uid="{3D1E14DC-30B4-4692-B60A-46FA513DE6DB}"/>
    <cellStyle name="Note 2 7 2 2 4 8 2" xfId="17681" xr:uid="{7D897C26-1931-4310-9DE3-D5B1B01F2FA7}"/>
    <cellStyle name="Note 2 7 2 2 4 9" xfId="9971" xr:uid="{EF4B85EE-F171-4C53-966D-FD42B3781A88}"/>
    <cellStyle name="Note 2 7 2 2 5" xfId="1481" xr:uid="{C5D2A9BF-B4AC-4A26-A459-E85505C44ECF}"/>
    <cellStyle name="Note 2 7 2 2 5 2" xfId="10436" xr:uid="{523F6F8D-C019-4239-B363-CFE615797483}"/>
    <cellStyle name="Note 2 7 2 2 6" xfId="2601" xr:uid="{9CA63E7E-6E75-4106-847E-520E1FCBC41E}"/>
    <cellStyle name="Note 2 7 2 2 6 2" xfId="11556" xr:uid="{2395AD27-53CA-49CF-8E4C-A286D025CC44}"/>
    <cellStyle name="Note 2 7 2 2 7" xfId="3718" xr:uid="{AE54EDC7-C97F-4EE8-8D15-B655029F2A71}"/>
    <cellStyle name="Note 2 7 2 2 7 2" xfId="12673" xr:uid="{405E1F11-48E6-4BBB-97AD-08548403F44E}"/>
    <cellStyle name="Note 2 7 2 2 8" xfId="4818" xr:uid="{F93B5C99-E130-4706-BA71-C87B790D1A1E}"/>
    <cellStyle name="Note 2 7 2 2 8 2" xfId="13773" xr:uid="{E8F12BE8-4DA2-4CA2-833D-1CCB7874AE1B}"/>
    <cellStyle name="Note 2 7 2 2 9" xfId="5935" xr:uid="{F895F097-1DCB-412E-A274-73009FAC76ED}"/>
    <cellStyle name="Note 2 7 2 2 9 2" xfId="14890" xr:uid="{587F7786-BBF1-4E91-AD83-424FA1B75765}"/>
    <cellStyle name="Note 2 7 2 3" xfId="396" xr:uid="{B3E8DB35-09AF-43AA-82F2-C7A3A46301BA}"/>
    <cellStyle name="Note 2 7 2 3 10" xfId="10042" xr:uid="{21FC8F0E-A025-446A-81E3-D212FE142107}"/>
    <cellStyle name="Note 2 7 2 3 2" xfId="947" xr:uid="{4E8CE0EA-C969-4372-8DF7-3FF32D09A8B7}"/>
    <cellStyle name="Note 2 7 2 3 2 2" xfId="2101" xr:uid="{60A3A4E3-FB67-41A2-86F5-EEAFF081C094}"/>
    <cellStyle name="Note 2 7 2 3 2 2 2" xfId="11056" xr:uid="{7AB0349E-9B2E-488E-8531-A1D45C647B58}"/>
    <cellStyle name="Note 2 7 2 3 2 3" xfId="3229" xr:uid="{8B62B2E7-1A27-47D5-A13B-C96934A668D1}"/>
    <cellStyle name="Note 2 7 2 3 2 3 2" xfId="12184" xr:uid="{697EBE1C-1AD5-4671-A19D-55CEE8B227B4}"/>
    <cellStyle name="Note 2 7 2 3 2 4" xfId="4346" xr:uid="{0FC97A9E-64F9-44F7-8D12-BD014D8E2C5C}"/>
    <cellStyle name="Note 2 7 2 3 2 4 2" xfId="13301" xr:uid="{1956F580-3595-41D9-B5F6-E05A45BE400D}"/>
    <cellStyle name="Note 2 7 2 3 2 5" xfId="5446" xr:uid="{7B86E5CF-412B-4530-BBBB-78ACF6A29723}"/>
    <cellStyle name="Note 2 7 2 3 2 5 2" xfId="14401" xr:uid="{58C831F8-1018-43F2-9ED8-DCACEDEAEC05}"/>
    <cellStyle name="Note 2 7 2 3 2 6" xfId="6563" xr:uid="{201871F3-5B44-490A-80FE-734A5BF3DF25}"/>
    <cellStyle name="Note 2 7 2 3 2 6 2" xfId="15518" xr:uid="{058B666C-1CD6-4C46-93E3-40FC3EDAACB2}"/>
    <cellStyle name="Note 2 7 2 3 2 7" xfId="7764" xr:uid="{C516B3EE-747D-4787-A797-127BC1F891A2}"/>
    <cellStyle name="Note 2 7 2 3 2 7 2" xfId="16644" xr:uid="{4BE42531-E98A-49A7-9839-77D3EB5BE61B}"/>
    <cellStyle name="Note 2 7 2 3 2 8" xfId="8901" xr:uid="{55A49D68-E22B-45AD-B8FF-5FC0E00D8FE1}"/>
    <cellStyle name="Note 2 7 2 3 2 8 2" xfId="17754" xr:uid="{DF3612B8-59A4-4D50-BED7-260A4E2F9E94}"/>
    <cellStyle name="Note 2 7 2 3 2 9" xfId="9282" xr:uid="{5150A0B7-C68A-47F7-A2FE-ECD5D3E3DD81}"/>
    <cellStyle name="Note 2 7 2 3 3" xfId="1554" xr:uid="{3FCD9FAE-66B1-41F8-8049-592EE6F2F46F}"/>
    <cellStyle name="Note 2 7 2 3 3 2" xfId="10509" xr:uid="{1315B1A7-88F4-4121-AA31-A0CE8B3A1F27}"/>
    <cellStyle name="Note 2 7 2 3 4" xfId="2678" xr:uid="{977BA10B-2405-4724-8170-D9669239CE4B}"/>
    <cellStyle name="Note 2 7 2 3 4 2" xfId="11633" xr:uid="{2A708913-8AE2-473F-B726-02EB3503EF2C}"/>
    <cellStyle name="Note 2 7 2 3 5" xfId="3795" xr:uid="{E41A4AB2-C172-4795-91CB-EA04D7BDCBE9}"/>
    <cellStyle name="Note 2 7 2 3 5 2" xfId="12750" xr:uid="{FAA8A0E7-F96A-47FD-A1E5-61B4D64593B2}"/>
    <cellStyle name="Note 2 7 2 3 6" xfId="4895" xr:uid="{4A8C576C-3569-4F6D-B023-3D49BF1CABEE}"/>
    <cellStyle name="Note 2 7 2 3 6 2" xfId="13850" xr:uid="{9D104F68-BA6B-4813-B17D-2B7532F45A90}"/>
    <cellStyle name="Note 2 7 2 3 7" xfId="6012" xr:uid="{79A6C5B6-E860-4DEB-B73F-C8E7C93F65E5}"/>
    <cellStyle name="Note 2 7 2 3 7 2" xfId="14967" xr:uid="{349BED6F-2FAB-43F2-B1F8-D6C126CEEC36}"/>
    <cellStyle name="Note 2 7 2 3 8" xfId="7213" xr:uid="{FC0E6AE2-7D75-4676-A7A9-09C910DFD8C6}"/>
    <cellStyle name="Note 2 7 2 3 8 2" xfId="16093" xr:uid="{E511A8F6-1523-4FF3-9DC9-F7BBCF5E2AEB}"/>
    <cellStyle name="Note 2 7 2 3 9" xfId="8350" xr:uid="{690BBE62-1665-45D8-8FCE-04B4AC9AD23F}"/>
    <cellStyle name="Note 2 7 2 3 9 2" xfId="17203" xr:uid="{CB9DEE42-3128-4946-9261-18E89976EBC8}"/>
    <cellStyle name="Note 2 7 2 4" xfId="560" xr:uid="{A7CF8BF9-DC95-4BEC-95E1-289336C72410}"/>
    <cellStyle name="Note 2 7 2 4 10" xfId="6985" xr:uid="{B783ABF2-4DFA-49AF-8530-453372B1FEEE}"/>
    <cellStyle name="Note 2 7 2 4 2" xfId="1111" xr:uid="{E622C5E0-2B93-44D3-9F4A-03A16E1D371B}"/>
    <cellStyle name="Note 2 7 2 4 2 2" xfId="2265" xr:uid="{DAA22C0C-3DED-4FCA-B0A8-334A45F7537E}"/>
    <cellStyle name="Note 2 7 2 4 2 2 2" xfId="11220" xr:uid="{20ACFBA8-D1B7-4E2D-9672-3E8FEE56FD08}"/>
    <cellStyle name="Note 2 7 2 4 2 3" xfId="3393" xr:uid="{314DADBF-9500-4254-914C-FBBF489DEBB3}"/>
    <cellStyle name="Note 2 7 2 4 2 3 2" xfId="12348" xr:uid="{90C32886-4E9B-4DC7-8BF5-B819633F9D63}"/>
    <cellStyle name="Note 2 7 2 4 2 4" xfId="4510" xr:uid="{1311A5A7-6FE5-4E41-8F27-610642EECA20}"/>
    <cellStyle name="Note 2 7 2 4 2 4 2" xfId="13465" xr:uid="{39EA681A-B08E-4EE3-B989-B30F88B1F7A2}"/>
    <cellStyle name="Note 2 7 2 4 2 5" xfId="5610" xr:uid="{34CB5D92-A362-43E2-910B-F2059DC4D7B2}"/>
    <cellStyle name="Note 2 7 2 4 2 5 2" xfId="14565" xr:uid="{380F5E36-209E-4094-BE03-8C09CB02D9AD}"/>
    <cellStyle name="Note 2 7 2 4 2 6" xfId="6727" xr:uid="{FFBB03DD-FB07-4BEA-885D-89888B566BC0}"/>
    <cellStyle name="Note 2 7 2 4 2 6 2" xfId="15682" xr:uid="{B1FCA011-1ABE-4D6C-8D3E-6D69F2FC0C7F}"/>
    <cellStyle name="Note 2 7 2 4 2 7" xfId="7928" xr:uid="{F210E84A-322A-4859-B04B-12A8F816E8F2}"/>
    <cellStyle name="Note 2 7 2 4 2 7 2" xfId="16808" xr:uid="{2E5C43C2-995B-4D6B-B820-55DED920C788}"/>
    <cellStyle name="Note 2 7 2 4 2 8" xfId="9065" xr:uid="{8C0C8894-A0D7-44FF-9F4A-13894109207A}"/>
    <cellStyle name="Note 2 7 2 4 2 8 2" xfId="17918" xr:uid="{0F578008-1FF4-4806-B6A5-089226FE3C05}"/>
    <cellStyle name="Note 2 7 2 4 2 9" xfId="9488" xr:uid="{D2D31CEF-6DA1-4797-9241-428C4DB406B4}"/>
    <cellStyle name="Note 2 7 2 4 3" xfId="1718" xr:uid="{A63DDDCF-34D0-4208-862B-224AD23DC43D}"/>
    <cellStyle name="Note 2 7 2 4 3 2" xfId="10673" xr:uid="{6D8E10A0-E76A-4F96-95FB-92BF4B6476A3}"/>
    <cellStyle name="Note 2 7 2 4 4" xfId="2842" xr:uid="{29BA9EAE-C699-4FD9-B468-9A57C0C9C70E}"/>
    <cellStyle name="Note 2 7 2 4 4 2" xfId="11797" xr:uid="{264AA64A-B204-45FC-8F99-7A5F3AC6FBDE}"/>
    <cellStyle name="Note 2 7 2 4 5" xfId="3959" xr:uid="{167FB173-BAC6-4ECF-8599-360118092131}"/>
    <cellStyle name="Note 2 7 2 4 5 2" xfId="12914" xr:uid="{E0ADD6A3-D79F-4258-AB00-7A0982BEA434}"/>
    <cellStyle name="Note 2 7 2 4 6" xfId="5059" xr:uid="{B67F6298-3C16-4FDD-AD2F-DD125AFAD15F}"/>
    <cellStyle name="Note 2 7 2 4 6 2" xfId="14014" xr:uid="{8672C20D-3E8C-4ACB-8F66-95BAA2CDCE02}"/>
    <cellStyle name="Note 2 7 2 4 7" xfId="6176" xr:uid="{16B7787A-C336-44D5-AD23-D64CAAE42E46}"/>
    <cellStyle name="Note 2 7 2 4 7 2" xfId="15131" xr:uid="{804B49AA-D347-4188-9B76-F4213829D19E}"/>
    <cellStyle name="Note 2 7 2 4 8" xfId="7377" xr:uid="{BF7CE5A1-2D86-4CDA-BB30-AB0278CDD975}"/>
    <cellStyle name="Note 2 7 2 4 8 2" xfId="16257" xr:uid="{A652A5FA-A9C1-4391-9C46-1D246994E6C2}"/>
    <cellStyle name="Note 2 7 2 4 9" xfId="8514" xr:uid="{859D6253-B856-4F58-97E6-D49BDD34E926}"/>
    <cellStyle name="Note 2 7 2 4 9 2" xfId="17367" xr:uid="{88D7AF43-479D-4C39-A594-9620E8609CDB}"/>
    <cellStyle name="Note 2 7 2 5" xfId="742" xr:uid="{7E66901B-D43C-4F1E-8804-FBE0146E7EB0}"/>
    <cellStyle name="Note 2 7 2 5 2" xfId="1896" xr:uid="{926FDCC3-726F-4CA5-8CAC-CC2AEB9F6348}"/>
    <cellStyle name="Note 2 7 2 5 2 2" xfId="10851" xr:uid="{C8313B06-5E47-412F-B8EE-830E8CFBF9F5}"/>
    <cellStyle name="Note 2 7 2 5 3" xfId="3024" xr:uid="{A7CDB223-8C62-4D7E-B3AF-29CAFF26AB54}"/>
    <cellStyle name="Note 2 7 2 5 3 2" xfId="11979" xr:uid="{BC0EC1BD-9B32-4590-8CF0-EF7EB02CD48C}"/>
    <cellStyle name="Note 2 7 2 5 4" xfId="4141" xr:uid="{EC9EDE3E-D15A-451D-9333-61054B71E02C}"/>
    <cellStyle name="Note 2 7 2 5 4 2" xfId="13096" xr:uid="{4A9E1F61-94B5-4917-8516-0A0186338FBC}"/>
    <cellStyle name="Note 2 7 2 5 5" xfId="5241" xr:uid="{1354C7A1-9578-438F-9DCA-ACC6CCC871B5}"/>
    <cellStyle name="Note 2 7 2 5 5 2" xfId="14196" xr:uid="{0BDEDCDF-B544-44B3-B47E-E327CB54C59E}"/>
    <cellStyle name="Note 2 7 2 5 6" xfId="6358" xr:uid="{E53AFDDB-A797-46A9-98AA-89D5A1FDC87C}"/>
    <cellStyle name="Note 2 7 2 5 6 2" xfId="15313" xr:uid="{DDD383B4-DBE6-4637-A95D-54557EC4387E}"/>
    <cellStyle name="Note 2 7 2 5 7" xfId="7559" xr:uid="{8306191D-B5F7-4F1A-A797-32B86D3EDE35}"/>
    <cellStyle name="Note 2 7 2 5 7 2" xfId="16439" xr:uid="{7B111238-21A4-4852-AD3B-BB6C0E11325F}"/>
    <cellStyle name="Note 2 7 2 5 8" xfId="8696" xr:uid="{DC6EE791-69CA-44C5-BF2D-417F77324F0C}"/>
    <cellStyle name="Note 2 7 2 5 8 2" xfId="17549" xr:uid="{6E106098-897C-4A3F-A2C1-2AC76C996A80}"/>
    <cellStyle name="Note 2 7 2 5 9" xfId="10189" xr:uid="{B9EC9F41-342D-4D44-999A-BB8C2C640003}"/>
    <cellStyle name="Note 2 7 2 6" xfId="1346" xr:uid="{A0F3EC6A-8E52-4975-A052-65E7E259EBEC}"/>
    <cellStyle name="Note 2 7 2 6 2" xfId="10301" xr:uid="{0563639A-CB2B-41AD-8356-7D240946250A}"/>
    <cellStyle name="Note 2 7 2 7" xfId="2466" xr:uid="{AB3E8111-D4DE-4C00-BD8C-AB464E476C6E}"/>
    <cellStyle name="Note 2 7 2 7 2" xfId="11421" xr:uid="{DFF16110-C686-4F70-9F25-BCEC3D8042BE}"/>
    <cellStyle name="Note 2 7 2 8" xfId="3582" xr:uid="{0B5B5327-B767-498B-8E7C-C8DEC09A4EA0}"/>
    <cellStyle name="Note 2 7 2 8 2" xfId="12537" xr:uid="{2E016C60-9707-488C-9A7E-063B3790206A}"/>
    <cellStyle name="Note 2 7 2 9" xfId="4683" xr:uid="{93F0E810-BC26-49C5-92BA-DB923C6537F2}"/>
    <cellStyle name="Note 2 7 2 9 2" xfId="13638" xr:uid="{9FDE8DA2-F7CB-47C2-8AD8-D8331F7FC146}"/>
    <cellStyle name="Note 2 7 3" xfId="213" xr:uid="{29D24566-9B03-413D-A339-D803442D0BF0}"/>
    <cellStyle name="Note 2 7 3 10" xfId="7030" xr:uid="{BC739D5B-D8CF-44BD-9672-BCB93D570DF1}"/>
    <cellStyle name="Note 2 7 3 10 2" xfId="15910" xr:uid="{03C92946-07A8-4CD9-BAE7-5AEF35A36D51}"/>
    <cellStyle name="Note 2 7 3 11" xfId="8167" xr:uid="{D2F86680-D749-4B7F-A403-34EDB20D6BCF}"/>
    <cellStyle name="Note 2 7 3 11 2" xfId="17020" xr:uid="{56563A2B-CC3D-4BAD-84AA-8074FF1FD8A0}"/>
    <cellStyle name="Note 2 7 3 12" xfId="10029" xr:uid="{FA08DAB3-C597-4622-A81F-8C397DC3D421}"/>
    <cellStyle name="Note 2 7 3 2" xfId="418" xr:uid="{B119D6D9-6B24-48A2-9600-7596EA03B600}"/>
    <cellStyle name="Note 2 7 3 2 10" xfId="9276" xr:uid="{D7C98C15-2824-4638-AF58-FC87BE5794A6}"/>
    <cellStyle name="Note 2 7 3 2 2" xfId="969" xr:uid="{4161DD37-1AFD-4E77-A543-FC3C25872BEF}"/>
    <cellStyle name="Note 2 7 3 2 2 2" xfId="2123" xr:uid="{4C85D9AF-61EF-46DA-ABD7-48630ED9E2B3}"/>
    <cellStyle name="Note 2 7 3 2 2 2 2" xfId="11078" xr:uid="{EB7457E5-76C6-40FF-8E35-955011F2DFF1}"/>
    <cellStyle name="Note 2 7 3 2 2 3" xfId="3251" xr:uid="{5E18A256-D748-45F6-80EB-99A9D88722BE}"/>
    <cellStyle name="Note 2 7 3 2 2 3 2" xfId="12206" xr:uid="{B2635549-CAD7-4516-A23C-2ECBA8C0C140}"/>
    <cellStyle name="Note 2 7 3 2 2 4" xfId="4368" xr:uid="{FCCF96EE-0623-45C9-AB68-41EDB629E354}"/>
    <cellStyle name="Note 2 7 3 2 2 4 2" xfId="13323" xr:uid="{DD326ABC-FD62-470B-B3EF-97FDA21201BB}"/>
    <cellStyle name="Note 2 7 3 2 2 5" xfId="5468" xr:uid="{DB7CA869-BE49-4466-B6F1-D9679753C307}"/>
    <cellStyle name="Note 2 7 3 2 2 5 2" xfId="14423" xr:uid="{3A5201F7-5060-46E4-BA7F-4B2405D9EF8F}"/>
    <cellStyle name="Note 2 7 3 2 2 6" xfId="6585" xr:uid="{F1DEA870-ADE4-408B-B0BE-259494F84DD0}"/>
    <cellStyle name="Note 2 7 3 2 2 6 2" xfId="15540" xr:uid="{1FD1D24B-7DD7-4DB8-923F-8465190BA8FE}"/>
    <cellStyle name="Note 2 7 3 2 2 7" xfId="7786" xr:uid="{B02FB602-165D-4A04-B65A-D12C2C436EE2}"/>
    <cellStyle name="Note 2 7 3 2 2 7 2" xfId="16666" xr:uid="{6B92D908-72ED-4715-9910-7D10E10C7D15}"/>
    <cellStyle name="Note 2 7 3 2 2 8" xfId="8923" xr:uid="{D56AB676-5B99-45D4-A8AE-3C099FCE2845}"/>
    <cellStyle name="Note 2 7 3 2 2 8 2" xfId="17776" xr:uid="{639C0ED9-311D-49A2-BF36-8710B33220CC}"/>
    <cellStyle name="Note 2 7 3 2 2 9" xfId="8060" xr:uid="{5CD0198A-2D50-40B4-928F-C57F2BA56168}"/>
    <cellStyle name="Note 2 7 3 2 3" xfId="1576" xr:uid="{738B1F5F-36F9-439A-8AFC-6488B8AB1A40}"/>
    <cellStyle name="Note 2 7 3 2 3 2" xfId="10531" xr:uid="{CDE072F6-7DFB-4A6E-B6CA-89CC92E4E522}"/>
    <cellStyle name="Note 2 7 3 2 4" xfId="2700" xr:uid="{86CD2410-0682-4A70-A9D3-846FC03F8CBF}"/>
    <cellStyle name="Note 2 7 3 2 4 2" xfId="11655" xr:uid="{733D19DF-69E9-49D1-B241-E600215C5A93}"/>
    <cellStyle name="Note 2 7 3 2 5" xfId="3817" xr:uid="{CC0D3BEC-B87D-429C-BB04-C0DC31D9C932}"/>
    <cellStyle name="Note 2 7 3 2 5 2" xfId="12772" xr:uid="{7B741DB4-852E-46D9-A80E-378DB031E87C}"/>
    <cellStyle name="Note 2 7 3 2 6" xfId="4917" xr:uid="{9FB684E9-F35A-4068-81DB-77018FA765F1}"/>
    <cellStyle name="Note 2 7 3 2 6 2" xfId="13872" xr:uid="{A0B3FE09-445E-47DF-9A86-8751BCB18ED0}"/>
    <cellStyle name="Note 2 7 3 2 7" xfId="6034" xr:uid="{7E05B3EE-6B14-4A33-88DB-625800C7A479}"/>
    <cellStyle name="Note 2 7 3 2 7 2" xfId="14989" xr:uid="{01A5BBBE-3169-46F0-902F-B52812A9BDAA}"/>
    <cellStyle name="Note 2 7 3 2 8" xfId="7235" xr:uid="{D1A28B14-DC86-452E-A9FF-D41905F79EEE}"/>
    <cellStyle name="Note 2 7 3 2 8 2" xfId="16115" xr:uid="{95CBA177-6DD3-4695-924E-303B1C8CDD9D}"/>
    <cellStyle name="Note 2 7 3 2 9" xfId="8372" xr:uid="{65A9F0DF-51B8-4F86-B6C4-6E76E3B78998}"/>
    <cellStyle name="Note 2 7 3 2 9 2" xfId="17225" xr:uid="{2A7E7D2F-F350-4977-9D7F-F9AD23040C61}"/>
    <cellStyle name="Note 2 7 3 3" xfId="581" xr:uid="{3260F329-CAFE-4EED-A310-B81055788691}"/>
    <cellStyle name="Note 2 7 3 3 10" xfId="9624" xr:uid="{11B12C76-810C-4C41-A25F-3A9A60F83B95}"/>
    <cellStyle name="Note 2 7 3 3 2" xfId="1132" xr:uid="{1110D069-7614-44AC-9F43-970878903156}"/>
    <cellStyle name="Note 2 7 3 3 2 2" xfId="2286" xr:uid="{07A7F806-595E-454B-9B3B-A04D9A4BEE49}"/>
    <cellStyle name="Note 2 7 3 3 2 2 2" xfId="11241" xr:uid="{E86C6392-C64C-463C-9A5A-BFADB74A0140}"/>
    <cellStyle name="Note 2 7 3 3 2 3" xfId="3414" xr:uid="{7EAE40AC-37C7-4657-A5F8-9CC6AFE0F52B}"/>
    <cellStyle name="Note 2 7 3 3 2 3 2" xfId="12369" xr:uid="{EDABA9F9-5CBE-4A53-B45F-BBAA10809C09}"/>
    <cellStyle name="Note 2 7 3 3 2 4" xfId="4531" xr:uid="{AE87A690-A9CF-4D9C-B6CB-ADB12745F8B3}"/>
    <cellStyle name="Note 2 7 3 3 2 4 2" xfId="13486" xr:uid="{BA3773D2-BCA3-44C6-BAF9-7E004AF54B1A}"/>
    <cellStyle name="Note 2 7 3 3 2 5" xfId="5631" xr:uid="{854A2AD4-69B2-42A2-9627-CFF99814157D}"/>
    <cellStyle name="Note 2 7 3 3 2 5 2" xfId="14586" xr:uid="{AB565EAC-38E0-477D-B8FA-CCEF3726799D}"/>
    <cellStyle name="Note 2 7 3 3 2 6" xfId="6748" xr:uid="{28662CED-F985-4F02-BADD-AE6123DCCEB5}"/>
    <cellStyle name="Note 2 7 3 3 2 6 2" xfId="15703" xr:uid="{A9C97E7E-B45C-4581-BDF2-34826FAD42A2}"/>
    <cellStyle name="Note 2 7 3 3 2 7" xfId="7949" xr:uid="{ABFA51E7-2FC7-4A73-A142-31C752FA9C49}"/>
    <cellStyle name="Note 2 7 3 3 2 7 2" xfId="16829" xr:uid="{B4C89F51-F8C7-43F3-B175-30ABA0F33FC2}"/>
    <cellStyle name="Note 2 7 3 3 2 8" xfId="9086" xr:uid="{C455D31E-7CFA-49E4-B435-623FFF49FB56}"/>
    <cellStyle name="Note 2 7 3 3 2 8 2" xfId="17939" xr:uid="{6F3C2D34-1833-4E97-81A6-47471CA7DC9E}"/>
    <cellStyle name="Note 2 7 3 3 2 9" xfId="10041" xr:uid="{2CFDDB93-4752-4023-8BAE-9EBB29E399DA}"/>
    <cellStyle name="Note 2 7 3 3 3" xfId="1739" xr:uid="{93A80986-460A-4E0D-8549-1242D941AB62}"/>
    <cellStyle name="Note 2 7 3 3 3 2" xfId="10694" xr:uid="{67691D38-5B25-4411-B44C-11CAB61882B8}"/>
    <cellStyle name="Note 2 7 3 3 4" xfId="2863" xr:uid="{C739D7B3-255C-4CF4-840E-931E5AB3451E}"/>
    <cellStyle name="Note 2 7 3 3 4 2" xfId="11818" xr:uid="{B898F8B6-4D8B-4BA5-B322-E1C6045053A5}"/>
    <cellStyle name="Note 2 7 3 3 5" xfId="3980" xr:uid="{62C17D1A-0D8D-48D2-9DD5-DA76F62870E6}"/>
    <cellStyle name="Note 2 7 3 3 5 2" xfId="12935" xr:uid="{682F5514-0806-417B-AD55-97D56AD09D80}"/>
    <cellStyle name="Note 2 7 3 3 6" xfId="5080" xr:uid="{DFF0BAFA-DF87-4945-AB3F-D21AB4BE0B10}"/>
    <cellStyle name="Note 2 7 3 3 6 2" xfId="14035" xr:uid="{B4AFF484-1571-4CFD-AE3D-31F21C4BD369}"/>
    <cellStyle name="Note 2 7 3 3 7" xfId="6197" xr:uid="{53EC37E4-290B-40BA-827E-9F247C9F9E15}"/>
    <cellStyle name="Note 2 7 3 3 7 2" xfId="15152" xr:uid="{F1F4D18C-E776-4F63-9952-E3C88D548B84}"/>
    <cellStyle name="Note 2 7 3 3 8" xfId="7398" xr:uid="{2F608A88-FD55-4E94-BB41-A9EF6FAF51DB}"/>
    <cellStyle name="Note 2 7 3 3 8 2" xfId="16278" xr:uid="{DCB1E1F8-C041-41AF-A2BC-55A9B7BAC441}"/>
    <cellStyle name="Note 2 7 3 3 9" xfId="8535" xr:uid="{6B13278F-6704-480E-8E16-06A673162B6C}"/>
    <cellStyle name="Note 2 7 3 3 9 2" xfId="17388" xr:uid="{37F48348-E5C7-40B8-9B36-007FBD575926}"/>
    <cellStyle name="Note 2 7 3 4" xfId="770" xr:uid="{71EBEA5B-23AC-4BAD-BA4D-7A6F6B92A4E2}"/>
    <cellStyle name="Note 2 7 3 4 2" xfId="1924" xr:uid="{84EF919B-39BB-468D-B590-5816B4C4D8E2}"/>
    <cellStyle name="Note 2 7 3 4 2 2" xfId="10879" xr:uid="{161E5826-7F75-4A0D-A389-FAE975C0B4E6}"/>
    <cellStyle name="Note 2 7 3 4 3" xfId="3052" xr:uid="{6B395EF8-7F73-4DBF-98E1-373E81B6DBFC}"/>
    <cellStyle name="Note 2 7 3 4 3 2" xfId="12007" xr:uid="{EEA084FF-BE3E-436D-9D6A-2A8CFBB37E2A}"/>
    <cellStyle name="Note 2 7 3 4 4" xfId="4169" xr:uid="{0D4A52A5-1352-4801-9BC7-912B53EC3E0C}"/>
    <cellStyle name="Note 2 7 3 4 4 2" xfId="13124" xr:uid="{9A254C56-5F2F-4843-9320-AED05E6627DD}"/>
    <cellStyle name="Note 2 7 3 4 5" xfId="5269" xr:uid="{FA2B7943-7970-4455-8BE8-D53893D421EA}"/>
    <cellStyle name="Note 2 7 3 4 5 2" xfId="14224" xr:uid="{32BD793E-32E7-4E11-A8A9-E7C41D0BFFDB}"/>
    <cellStyle name="Note 2 7 3 4 6" xfId="6386" xr:uid="{B1319658-2CEE-4B89-B219-708269C7E455}"/>
    <cellStyle name="Note 2 7 3 4 6 2" xfId="15341" xr:uid="{46921FE5-B5A3-41C2-885F-4CA305985024}"/>
    <cellStyle name="Note 2 7 3 4 7" xfId="7587" xr:uid="{AA099AAB-CCA8-48C7-8350-EE23D151AB2E}"/>
    <cellStyle name="Note 2 7 3 4 7 2" xfId="16467" xr:uid="{E1511D07-BE16-42B2-AF9E-90BD1C0D4689}"/>
    <cellStyle name="Note 2 7 3 4 8" xfId="8724" xr:uid="{065D7F73-F12C-4C6A-B1DE-2AE3ED6736BE}"/>
    <cellStyle name="Note 2 7 3 4 8 2" xfId="17577" xr:uid="{F124A827-DAB1-4DC7-9D4B-51A891A11118}"/>
    <cellStyle name="Note 2 7 3 4 9" xfId="9550" xr:uid="{B82B68FE-530D-4A30-AB61-F1CB8B84A545}"/>
    <cellStyle name="Note 2 7 3 5" xfId="1375" xr:uid="{2E465931-897C-40E0-87B1-8142DE9FC1BD}"/>
    <cellStyle name="Note 2 7 3 5 2" xfId="10330" xr:uid="{1B8FAB4C-34DD-4844-BDC3-50A6AA2A8D6A}"/>
    <cellStyle name="Note 2 7 3 6" xfId="2495" xr:uid="{7311CF04-AC12-48B5-995F-432598F9D973}"/>
    <cellStyle name="Note 2 7 3 6 2" xfId="11450" xr:uid="{C682D460-39BB-4AAE-BCFB-03DE4223BB57}"/>
    <cellStyle name="Note 2 7 3 7" xfId="3612" xr:uid="{E22CA941-B4B9-4588-A591-6DF8BECDFA81}"/>
    <cellStyle name="Note 2 7 3 7 2" xfId="12567" xr:uid="{E1FD26AF-F054-4D81-A974-F6C46E04856D}"/>
    <cellStyle name="Note 2 7 3 8" xfId="4712" xr:uid="{5E2970D3-5936-47DC-8BF6-3CE26706687C}"/>
    <cellStyle name="Note 2 7 3 8 2" xfId="13667" xr:uid="{9FFB35B7-783E-4C84-AD27-ED10817729DD}"/>
    <cellStyle name="Note 2 7 3 9" xfId="5829" xr:uid="{BC5C7971-6CE6-4C13-8CBD-3AFAFC1F43F0}"/>
    <cellStyle name="Note 2 7 3 9 2" xfId="14784" xr:uid="{155F32E3-C96A-4B02-BF19-716E8947BC72}"/>
    <cellStyle name="Note 2 7 4" xfId="268" xr:uid="{28BDEC9D-9280-4234-B918-9522AFCA236D}"/>
    <cellStyle name="Note 2 7 4 10" xfId="7085" xr:uid="{41198E03-677F-4900-B4C9-A76EF8702E5E}"/>
    <cellStyle name="Note 2 7 4 10 2" xfId="15965" xr:uid="{B7DACCCE-C47D-4FB4-B45A-9D3A21E12B58}"/>
    <cellStyle name="Note 2 7 4 11" xfId="8222" xr:uid="{EB65C6D4-92FD-4BEB-A42A-DEA92E39B3C0}"/>
    <cellStyle name="Note 2 7 4 11 2" xfId="17075" xr:uid="{7C98E31B-3A70-4033-AD03-D4BCF2A0258E}"/>
    <cellStyle name="Note 2 7 4 12" xfId="6894" xr:uid="{20E4F8C7-B840-4590-9FD2-2BE1CF194EE7}"/>
    <cellStyle name="Note 2 7 4 2" xfId="468" xr:uid="{D1A1D978-35D5-4936-9DBE-7EE2A1FCE556}"/>
    <cellStyle name="Note 2 7 4 2 10" xfId="9565" xr:uid="{6CA71181-407E-426C-9A9D-27E19B561538}"/>
    <cellStyle name="Note 2 7 4 2 2" xfId="1019" xr:uid="{6E03085F-5642-4622-A105-3DC33B372299}"/>
    <cellStyle name="Note 2 7 4 2 2 2" xfId="2173" xr:uid="{657D55C1-DB89-4DAD-A46E-98E47E206258}"/>
    <cellStyle name="Note 2 7 4 2 2 2 2" xfId="11128" xr:uid="{07381E59-316C-4175-B29E-36320681673B}"/>
    <cellStyle name="Note 2 7 4 2 2 3" xfId="3301" xr:uid="{9983A9ED-DB88-4374-A047-C2C0EA785C93}"/>
    <cellStyle name="Note 2 7 4 2 2 3 2" xfId="12256" xr:uid="{13568988-5B11-4855-AF48-48970FBDEABA}"/>
    <cellStyle name="Note 2 7 4 2 2 4" xfId="4418" xr:uid="{17ADAEF3-1CD3-45D4-9175-3A5E196A0C28}"/>
    <cellStyle name="Note 2 7 4 2 2 4 2" xfId="13373" xr:uid="{A7A11377-9480-4DE7-9962-82FE39734F24}"/>
    <cellStyle name="Note 2 7 4 2 2 5" xfId="5518" xr:uid="{E2501E75-FA4A-4D9F-9C75-CB1233B350D7}"/>
    <cellStyle name="Note 2 7 4 2 2 5 2" xfId="14473" xr:uid="{CBE31699-C261-4EE9-B4D2-1EF30D617091}"/>
    <cellStyle name="Note 2 7 4 2 2 6" xfId="6635" xr:uid="{BE9D8A4B-A91B-43EE-B0D1-17E8B08968A0}"/>
    <cellStyle name="Note 2 7 4 2 2 6 2" xfId="15590" xr:uid="{3D7CEA40-6E68-43C1-A863-8726431F7F14}"/>
    <cellStyle name="Note 2 7 4 2 2 7" xfId="7836" xr:uid="{E1904BF5-C689-4E3C-88A9-9D8F40A23535}"/>
    <cellStyle name="Note 2 7 4 2 2 7 2" xfId="16716" xr:uid="{957FB572-4709-410A-A418-C4425C3F688A}"/>
    <cellStyle name="Note 2 7 4 2 2 8" xfId="8973" xr:uid="{85981783-653A-474F-8DDC-E78F8310E757}"/>
    <cellStyle name="Note 2 7 4 2 2 8 2" xfId="17826" xr:uid="{7FB0AFD9-AF1E-4622-AF32-503B54C18E1A}"/>
    <cellStyle name="Note 2 7 4 2 2 9" xfId="9912" xr:uid="{356BE320-A74F-46A4-B76F-3AA92A95DBFC}"/>
    <cellStyle name="Note 2 7 4 2 3" xfId="1626" xr:uid="{3FA58DC2-C3ED-4BDF-A3EC-04846ECEE6F9}"/>
    <cellStyle name="Note 2 7 4 2 3 2" xfId="10581" xr:uid="{7F2B1DC5-3047-4F05-A02B-EB26B9879B66}"/>
    <cellStyle name="Note 2 7 4 2 4" xfId="2750" xr:uid="{2055A084-A73D-45B5-8E3E-633D4159E876}"/>
    <cellStyle name="Note 2 7 4 2 4 2" xfId="11705" xr:uid="{146C30D5-9D4A-4326-B88B-67F39542F38C}"/>
    <cellStyle name="Note 2 7 4 2 5" xfId="3867" xr:uid="{EB506160-E47B-4512-AFF0-1431A1C014AE}"/>
    <cellStyle name="Note 2 7 4 2 5 2" xfId="12822" xr:uid="{695D4252-F652-4370-9B67-84FD8D225CC9}"/>
    <cellStyle name="Note 2 7 4 2 6" xfId="4967" xr:uid="{1B617139-B2D0-444E-884E-8934D56E7C59}"/>
    <cellStyle name="Note 2 7 4 2 6 2" xfId="13922" xr:uid="{778D41ED-A84A-4FFE-BDBE-82E6CE70F9DE}"/>
    <cellStyle name="Note 2 7 4 2 7" xfId="6084" xr:uid="{C5C09CE8-8643-4F85-8D99-2A9653F3AF87}"/>
    <cellStyle name="Note 2 7 4 2 7 2" xfId="15039" xr:uid="{B1E8A0AA-A9DF-4C0B-8050-95F13A27BFBC}"/>
    <cellStyle name="Note 2 7 4 2 8" xfId="7285" xr:uid="{A7329715-61EE-4563-BAEF-6E10AE2CC365}"/>
    <cellStyle name="Note 2 7 4 2 8 2" xfId="16165" xr:uid="{A44B296E-3111-4708-B1E1-0E0C59112FF6}"/>
    <cellStyle name="Note 2 7 4 2 9" xfId="8422" xr:uid="{1BD42EF1-50CA-41D6-AD6C-FC7263972AD5}"/>
    <cellStyle name="Note 2 7 4 2 9 2" xfId="17275" xr:uid="{599A71B7-8BD8-42A0-8FF3-9EFC5219C5D0}"/>
    <cellStyle name="Note 2 7 4 3" xfId="631" xr:uid="{7FFF5656-A4AD-4456-9300-C0330AAC9C6F}"/>
    <cellStyle name="Note 2 7 4 3 10" xfId="9780" xr:uid="{EB11F483-FCB9-4D1D-A868-4F7DD4AF09ED}"/>
    <cellStyle name="Note 2 7 4 3 2" xfId="1182" xr:uid="{FDB88169-9D5D-4C47-A03C-A1DB2BCC8BB3}"/>
    <cellStyle name="Note 2 7 4 3 2 2" xfId="2341" xr:uid="{55E66DE0-D377-40DE-9127-28EEEE301321}"/>
    <cellStyle name="Note 2 7 4 3 2 2 2" xfId="11296" xr:uid="{12D5F895-85F8-40B1-A874-50F5A7F26F5E}"/>
    <cellStyle name="Note 2 7 4 3 2 3" xfId="3464" xr:uid="{AC6D6AFA-9F0B-443E-A2EC-5E6D69106DE4}"/>
    <cellStyle name="Note 2 7 4 3 2 3 2" xfId="12419" xr:uid="{1FD73B0F-80A6-4C8E-A1B2-68841841D2BD}"/>
    <cellStyle name="Note 2 7 4 3 2 4" xfId="4581" xr:uid="{B0A25484-E39F-437A-9303-D0E847B8A55F}"/>
    <cellStyle name="Note 2 7 4 3 2 4 2" xfId="13536" xr:uid="{98BD158D-C047-439F-957C-E3F5C8076E7A}"/>
    <cellStyle name="Note 2 7 4 3 2 5" xfId="5681" xr:uid="{9998BB47-0619-41A5-87CC-3A5F7C55E77C}"/>
    <cellStyle name="Note 2 7 4 3 2 5 2" xfId="14636" xr:uid="{0F86EC50-7ADA-4578-A712-6FD12ACA6905}"/>
    <cellStyle name="Note 2 7 4 3 2 6" xfId="6798" xr:uid="{4A0383F1-FAF9-4D79-A679-0841C72A3964}"/>
    <cellStyle name="Note 2 7 4 3 2 6 2" xfId="15753" xr:uid="{F7B3F83F-2C0E-4069-BF4A-88E741A637CA}"/>
    <cellStyle name="Note 2 7 4 3 2 7" xfId="7999" xr:uid="{DF8842B0-60CE-4B3B-AA1A-6D000CAA545D}"/>
    <cellStyle name="Note 2 7 4 3 2 7 2" xfId="16879" xr:uid="{9CECFC88-104B-4175-ACA9-35FD12655349}"/>
    <cellStyle name="Note 2 7 4 3 2 8" xfId="9136" xr:uid="{953B8816-7A3D-4970-9F48-F80FCFFE5049}"/>
    <cellStyle name="Note 2 7 4 3 2 8 2" xfId="17989" xr:uid="{EDE28D21-60D5-476C-B251-6B1B7CAAD75F}"/>
    <cellStyle name="Note 2 7 4 3 2 9" xfId="9213" xr:uid="{712D8333-FA93-4CF9-9B6E-4608EC501D84}"/>
    <cellStyle name="Note 2 7 4 3 3" xfId="1789" xr:uid="{5C24E974-71BD-46B9-B920-BE8A0A9713DC}"/>
    <cellStyle name="Note 2 7 4 3 3 2" xfId="10744" xr:uid="{1EC69BA1-348D-4300-94A8-A611F75E67B7}"/>
    <cellStyle name="Note 2 7 4 3 4" xfId="2913" xr:uid="{66CE528C-284A-43F6-A4E4-E88BBA560197}"/>
    <cellStyle name="Note 2 7 4 3 4 2" xfId="11868" xr:uid="{1F7507C8-E44F-4F7A-9D24-7F34D1C90C97}"/>
    <cellStyle name="Note 2 7 4 3 5" xfId="4030" xr:uid="{C03F0247-5257-4071-AE6B-8E490A5633B0}"/>
    <cellStyle name="Note 2 7 4 3 5 2" xfId="12985" xr:uid="{447A2284-81D0-435F-86F4-AA21AC19783D}"/>
    <cellStyle name="Note 2 7 4 3 6" xfId="5130" xr:uid="{223DF5FC-DFB3-4597-B88B-985E1DA1A0EC}"/>
    <cellStyle name="Note 2 7 4 3 6 2" xfId="14085" xr:uid="{D9DB609F-E84C-4970-92B0-79ECAD3E290D}"/>
    <cellStyle name="Note 2 7 4 3 7" xfId="6247" xr:uid="{556D100F-2655-44BE-98A9-C60A6512130B}"/>
    <cellStyle name="Note 2 7 4 3 7 2" xfId="15202" xr:uid="{4CC62E01-A4E6-4B1A-A000-45DEDD52A80B}"/>
    <cellStyle name="Note 2 7 4 3 8" xfId="7448" xr:uid="{81E7F559-427B-4049-9370-E31D6ECDE76E}"/>
    <cellStyle name="Note 2 7 4 3 8 2" xfId="16328" xr:uid="{C05D5C3F-F6F2-4C58-BF10-B90C6FE4F16E}"/>
    <cellStyle name="Note 2 7 4 3 9" xfId="8585" xr:uid="{E86A833C-3DDC-4676-92AB-10077EA45379}"/>
    <cellStyle name="Note 2 7 4 3 9 2" xfId="17438" xr:uid="{A582E2C0-D909-4DB1-836D-EF50DF35BEAB}"/>
    <cellStyle name="Note 2 7 4 4" xfId="823" xr:uid="{18142346-8A2B-4AE4-A2BD-2DC342F8D541}"/>
    <cellStyle name="Note 2 7 4 4 2" xfId="1977" xr:uid="{9C730A35-EF7C-43F7-A58C-371FBE1B84CF}"/>
    <cellStyle name="Note 2 7 4 4 2 2" xfId="10932" xr:uid="{E06B0B71-6DCD-461A-BF9F-CFADCAFF2393}"/>
    <cellStyle name="Note 2 7 4 4 3" xfId="3105" xr:uid="{4C823454-CDA6-4BFC-94DF-7F4A1FE1B41E}"/>
    <cellStyle name="Note 2 7 4 4 3 2" xfId="12060" xr:uid="{17F2E38E-CEC6-43DF-8BCB-88BB9B449DE9}"/>
    <cellStyle name="Note 2 7 4 4 4" xfId="4222" xr:uid="{EA035ADC-E677-4EB2-955E-7FC96777C288}"/>
    <cellStyle name="Note 2 7 4 4 4 2" xfId="13177" xr:uid="{8D906772-D7EB-481B-8C93-7CCD41EDF4BF}"/>
    <cellStyle name="Note 2 7 4 4 5" xfId="5322" xr:uid="{920ECE94-56FF-4E1A-95E9-DC27507B330F}"/>
    <cellStyle name="Note 2 7 4 4 5 2" xfId="14277" xr:uid="{69634CEB-A8EE-46DD-8BD3-42988BECCD4A}"/>
    <cellStyle name="Note 2 7 4 4 6" xfId="6439" xr:uid="{D8311992-9744-4712-BEE5-466F100105F5}"/>
    <cellStyle name="Note 2 7 4 4 6 2" xfId="15394" xr:uid="{ECE7DE2A-8703-4BE0-A0BA-E70CB885B1AA}"/>
    <cellStyle name="Note 2 7 4 4 7" xfId="7640" xr:uid="{6D0FE705-D15D-4B21-9F46-1721C0F6E566}"/>
    <cellStyle name="Note 2 7 4 4 7 2" xfId="16520" xr:uid="{B8D0A078-8A5D-41B2-93A0-A2F40A9C60E6}"/>
    <cellStyle name="Note 2 7 4 4 8" xfId="8777" xr:uid="{362E63AB-B9D6-4760-9978-A921BD702201}"/>
    <cellStyle name="Note 2 7 4 4 8 2" xfId="17630" xr:uid="{EEA54586-9947-45A8-969E-597673EB9408}"/>
    <cellStyle name="Note 2 7 4 4 9" xfId="9902" xr:uid="{FD5FBAAD-F4F8-46D9-914F-EA81B1B58BDA}"/>
    <cellStyle name="Note 2 7 4 5" xfId="1430" xr:uid="{3F0C9848-9B8D-4E81-B551-79AD9631D26B}"/>
    <cellStyle name="Note 2 7 4 5 2" xfId="10385" xr:uid="{CAD31D8E-008D-4DF5-9E60-322E511E9F5B}"/>
    <cellStyle name="Note 2 7 4 6" xfId="2550" xr:uid="{EB8C749D-DB70-4F72-9594-213DC4193B9A}"/>
    <cellStyle name="Note 2 7 4 6 2" xfId="11505" xr:uid="{148FE102-1281-4D02-955A-A06018A23E1F}"/>
    <cellStyle name="Note 2 7 4 7" xfId="3667" xr:uid="{BA3D0F86-039A-4020-A909-1B0F781664D4}"/>
    <cellStyle name="Note 2 7 4 7 2" xfId="12622" xr:uid="{E36D0A16-BA02-4B86-8A07-87754C44DE53}"/>
    <cellStyle name="Note 2 7 4 8" xfId="4767" xr:uid="{94059ACD-3406-48F4-B9DF-F38C717A68B5}"/>
    <cellStyle name="Note 2 7 4 8 2" xfId="13722" xr:uid="{7E0343DF-B07B-47A0-AC44-32462055220C}"/>
    <cellStyle name="Note 2 7 4 9" xfId="5884" xr:uid="{7E0EFB89-7C68-4C00-9928-427A41787A04}"/>
    <cellStyle name="Note 2 7 4 9 2" xfId="14839" xr:uid="{29E3A127-A2D4-479B-A114-FEE86C9CC406}"/>
    <cellStyle name="Note 2 7 5" xfId="330" xr:uid="{0C61C5C9-A852-4CCB-A4CC-0B1EAF522D33}"/>
    <cellStyle name="Note 2 7 5 10" xfId="10140" xr:uid="{50974FAF-537F-403D-869D-0765788E05CB}"/>
    <cellStyle name="Note 2 7 5 2" xfId="885" xr:uid="{37D71C93-09E6-474B-B9DA-3279B01CB47A}"/>
    <cellStyle name="Note 2 7 5 2 2" xfId="2039" xr:uid="{D745FAF6-0782-4BFC-BED6-AEF782C6FD4C}"/>
    <cellStyle name="Note 2 7 5 2 2 2" xfId="10994" xr:uid="{106618A3-E27F-438A-A7AB-1DD88282D908}"/>
    <cellStyle name="Note 2 7 5 2 3" xfId="3167" xr:uid="{17B59A5B-5A5C-46EB-A685-9ED9AE3BFA27}"/>
    <cellStyle name="Note 2 7 5 2 3 2" xfId="12122" xr:uid="{C6CF395C-030B-48FA-9C84-6F527B9F2097}"/>
    <cellStyle name="Note 2 7 5 2 4" xfId="4284" xr:uid="{D359E646-0415-402A-83E7-87B9E96B4588}"/>
    <cellStyle name="Note 2 7 5 2 4 2" xfId="13239" xr:uid="{DA5C626C-5590-4D57-BC23-0B350C98BCD9}"/>
    <cellStyle name="Note 2 7 5 2 5" xfId="5384" xr:uid="{DCFC8EB5-A506-4406-997B-07DA77F8D572}"/>
    <cellStyle name="Note 2 7 5 2 5 2" xfId="14339" xr:uid="{04CC6061-3928-4EE4-A293-AB86A4546671}"/>
    <cellStyle name="Note 2 7 5 2 6" xfId="6501" xr:uid="{11B3BA7B-8CC1-46E9-BE14-4BE907A9353D}"/>
    <cellStyle name="Note 2 7 5 2 6 2" xfId="15456" xr:uid="{48789F4D-3151-4D7E-BE51-CDCFC4E679E4}"/>
    <cellStyle name="Note 2 7 5 2 7" xfId="7702" xr:uid="{894952CF-118A-4AAF-9BD5-A119C5170D0A}"/>
    <cellStyle name="Note 2 7 5 2 7 2" xfId="16582" xr:uid="{CD2DB758-27CC-4CFF-BBD7-112443414B7B}"/>
    <cellStyle name="Note 2 7 5 2 8" xfId="8839" xr:uid="{869AFDF9-8A98-483B-8CB0-2218977396D9}"/>
    <cellStyle name="Note 2 7 5 2 8 2" xfId="17692" xr:uid="{878F786F-431C-4744-B1B8-B1AFE10E6230}"/>
    <cellStyle name="Note 2 7 5 2 9" xfId="10005" xr:uid="{F32724B4-914D-4EAE-A11B-46C8EF99567D}"/>
    <cellStyle name="Note 2 7 5 3" xfId="1492" xr:uid="{F11867E7-195D-4EF5-B4EA-683CDEA80634}"/>
    <cellStyle name="Note 2 7 5 3 2" xfId="10447" xr:uid="{D4386B01-F8A0-4771-AE80-97A3061E4CF9}"/>
    <cellStyle name="Note 2 7 5 4" xfId="2612" xr:uid="{8E2F44B5-93B2-46C0-85FB-58DE8F579988}"/>
    <cellStyle name="Note 2 7 5 4 2" xfId="11567" xr:uid="{438CC8BD-62F2-4831-9A4F-CA303DD90CDB}"/>
    <cellStyle name="Note 2 7 5 5" xfId="3729" xr:uid="{01FCB793-E37B-4685-BAE1-175D0361845B}"/>
    <cellStyle name="Note 2 7 5 5 2" xfId="12684" xr:uid="{2CAE565E-8D8F-465E-BDD7-CE6EF055711B}"/>
    <cellStyle name="Note 2 7 5 6" xfId="4829" xr:uid="{324EFAA3-998E-4548-AB29-07BCA83A1DD5}"/>
    <cellStyle name="Note 2 7 5 6 2" xfId="13784" xr:uid="{A0295D4B-F46D-4D5F-8429-5F3F230D4407}"/>
    <cellStyle name="Note 2 7 5 7" xfId="5946" xr:uid="{500C9CCD-05D7-4F2B-AFAD-0AAC99025A58}"/>
    <cellStyle name="Note 2 7 5 7 2" xfId="14901" xr:uid="{6EA3A309-51D2-41C9-81A8-82F284CC5998}"/>
    <cellStyle name="Note 2 7 5 8" xfId="7147" xr:uid="{F2232C41-0FFB-4C08-9323-CBE0695A9FE0}"/>
    <cellStyle name="Note 2 7 5 8 2" xfId="16027" xr:uid="{D8EA59FA-BD19-4742-AAC4-B26E9B127FD2}"/>
    <cellStyle name="Note 2 7 5 9" xfId="8284" xr:uid="{A146932C-F0BA-4173-8E6D-22222BB7F40E}"/>
    <cellStyle name="Note 2 7 5 9 2" xfId="17137" xr:uid="{89260C48-17C3-4B77-BA7D-76D51E736028}"/>
    <cellStyle name="Note 2 7 6" xfId="193" xr:uid="{62EB9E5A-E8C1-49F5-AB4A-8927E9E41185}"/>
    <cellStyle name="Note 2 7 6 10" xfId="9944" xr:uid="{A674EDB5-1172-458E-832D-F1E67CC39928}"/>
    <cellStyle name="Note 2 7 6 2" xfId="751" xr:uid="{714F629D-D385-499A-B1BB-32F8AFB802EA}"/>
    <cellStyle name="Note 2 7 6 2 2" xfId="1905" xr:uid="{971772CB-F38D-4293-80A1-5082EC034E28}"/>
    <cellStyle name="Note 2 7 6 2 2 2" xfId="10860" xr:uid="{FB5A2337-A8B7-4638-B038-2CE9377FE588}"/>
    <cellStyle name="Note 2 7 6 2 3" xfId="3033" xr:uid="{C5DD4075-9B40-45C1-8B0E-774DD6C5B927}"/>
    <cellStyle name="Note 2 7 6 2 3 2" xfId="11988" xr:uid="{408EBC3C-77C3-4995-9B1B-794CFFF5E366}"/>
    <cellStyle name="Note 2 7 6 2 4" xfId="4150" xr:uid="{CB911B1A-9B2A-4334-8B33-560A20252525}"/>
    <cellStyle name="Note 2 7 6 2 4 2" xfId="13105" xr:uid="{BF97CD7A-6BEF-4083-B72B-1C0719DC7933}"/>
    <cellStyle name="Note 2 7 6 2 5" xfId="5250" xr:uid="{8190BC76-E2BD-406A-96D8-061216CA3FF4}"/>
    <cellStyle name="Note 2 7 6 2 5 2" xfId="14205" xr:uid="{449A4C76-FD52-4F3E-8761-375C35DF00F9}"/>
    <cellStyle name="Note 2 7 6 2 6" xfId="6367" xr:uid="{40B274B7-C9AC-4EFB-AA22-726BEE116507}"/>
    <cellStyle name="Note 2 7 6 2 6 2" xfId="15322" xr:uid="{BC7404E5-D016-45D9-8002-4F2C22A7786B}"/>
    <cellStyle name="Note 2 7 6 2 7" xfId="7568" xr:uid="{E93CB75C-67F3-4C37-8A13-16B63A7B1573}"/>
    <cellStyle name="Note 2 7 6 2 7 2" xfId="16448" xr:uid="{5CF83294-86D1-4D17-9F5A-ACC1EE093DB8}"/>
    <cellStyle name="Note 2 7 6 2 8" xfId="8705" xr:uid="{70FF3842-B9DD-42EA-AA65-5932DE07CD41}"/>
    <cellStyle name="Note 2 7 6 2 8 2" xfId="17558" xr:uid="{A1CFCD10-2C50-42D0-9B24-6F0BDA3C0686}"/>
    <cellStyle name="Note 2 7 6 2 9" xfId="9667" xr:uid="{C7DDFF01-B66A-419F-BCEB-964771F5FADA}"/>
    <cellStyle name="Note 2 7 6 3" xfId="1355" xr:uid="{55AE57D2-8D89-4727-8327-26C052EEEF8B}"/>
    <cellStyle name="Note 2 7 6 3 2" xfId="10310" xr:uid="{535F58A8-19E5-4DF4-B0CB-94F5CD1AF3EB}"/>
    <cellStyle name="Note 2 7 6 4" xfId="2475" xr:uid="{C5D43F0B-8147-42C6-B5DE-9B9BA65781BC}"/>
    <cellStyle name="Note 2 7 6 4 2" xfId="11430" xr:uid="{064DACD3-1DB8-470D-9C22-625A4B34EE39}"/>
    <cellStyle name="Note 2 7 6 5" xfId="3592" xr:uid="{9BB4D8AB-974B-4EF3-B50F-07ADB9D8B8AD}"/>
    <cellStyle name="Note 2 7 6 5 2" xfId="12547" xr:uid="{A69187D3-A35D-4FE9-94F4-72316F51AB17}"/>
    <cellStyle name="Note 2 7 6 6" xfId="4692" xr:uid="{3A8F0ADB-5F90-45C4-AE26-D1D953E92691}"/>
    <cellStyle name="Note 2 7 6 6 2" xfId="13647" xr:uid="{A9F72C7A-C82A-43F1-BBED-A7CE0A7E8B41}"/>
    <cellStyle name="Note 2 7 6 7" xfId="5809" xr:uid="{223C5A8B-9275-442D-BC70-AD6DB3012A7A}"/>
    <cellStyle name="Note 2 7 6 7 2" xfId="14764" xr:uid="{C624A3B2-4E95-4C62-9E96-D64B8310A14A}"/>
    <cellStyle name="Note 2 7 6 8" xfId="7010" xr:uid="{353DCBCF-1E7E-4EF1-8225-D96D204E5488}"/>
    <cellStyle name="Note 2 7 6 8 2" xfId="15890" xr:uid="{3B46F4F4-E3D7-41B2-9E4F-0B84130B22AD}"/>
    <cellStyle name="Note 2 7 6 9" xfId="8147" xr:uid="{BFA7B9FA-F501-429B-A9B2-E15BA89F881C}"/>
    <cellStyle name="Note 2 7 6 9 2" xfId="17000" xr:uid="{590F3052-32C0-4097-9A16-2F0D39A95C51}"/>
    <cellStyle name="Note 2 7 7" xfId="690" xr:uid="{A3592D63-A2B9-436C-8F85-D4036775EAF5}"/>
    <cellStyle name="Note 2 7 7 2" xfId="2297" xr:uid="{81EB03EF-7E49-4963-97E8-1581556CD0D9}"/>
    <cellStyle name="Note 2 7 7 2 2" xfId="11252" xr:uid="{1A21CEED-43F7-4110-A59F-28774852DE45}"/>
    <cellStyle name="Note 2 7 7 3" xfId="2972" xr:uid="{88ACEC78-D852-4B24-BE16-FE0C421EDE3C}"/>
    <cellStyle name="Note 2 7 7 3 2" xfId="11927" xr:uid="{EF509762-A544-47F4-9FDA-943376DAE041}"/>
    <cellStyle name="Note 2 7 7 4" xfId="4089" xr:uid="{3447AF50-D6AD-49EA-9D15-E5BCACD9F8B4}"/>
    <cellStyle name="Note 2 7 7 4 2" xfId="13044" xr:uid="{841F1A88-FE51-4DD0-A112-3C775AA4F264}"/>
    <cellStyle name="Note 2 7 7 5" xfId="5189" xr:uid="{534A4397-B18D-4785-B13C-1E0341AFCF35}"/>
    <cellStyle name="Note 2 7 7 5 2" xfId="14144" xr:uid="{89B8E137-8C48-47CA-8AE0-484AF2576628}"/>
    <cellStyle name="Note 2 7 7 6" xfId="6306" xr:uid="{01E98078-F855-459A-9757-2BB10B25B4FB}"/>
    <cellStyle name="Note 2 7 7 6 2" xfId="15261" xr:uid="{B25F87CF-3922-40FB-9C1E-2A24B44C0431}"/>
    <cellStyle name="Note 2 7 7 7" xfId="7507" xr:uid="{05F5E901-8E83-402F-BFA5-82CCB32DAF9B}"/>
    <cellStyle name="Note 2 7 7 7 2" xfId="16387" xr:uid="{6681AE02-B142-4215-A82D-8103CE774D82}"/>
    <cellStyle name="Note 2 7 7 8" xfId="8644" xr:uid="{714FADE6-792D-4E3B-950D-718C5D6F453A}"/>
    <cellStyle name="Note 2 7 7 8 2" xfId="17497" xr:uid="{25F770DD-A5C6-4560-8C2F-6F6C6F3DC29F}"/>
    <cellStyle name="Note 2 7 7 9" xfId="9732" xr:uid="{86B6931F-823F-4FAE-A16B-640FAC819692}"/>
    <cellStyle name="Note 2 7 8" xfId="1283" xr:uid="{B37DE2B9-B610-4007-8EEA-576D36431000}"/>
    <cellStyle name="Note 2 7 8 2" xfId="10238" xr:uid="{A1776CA6-FDB2-4BA1-A9EF-39F3A77BECE6}"/>
    <cellStyle name="Note 2 7 9" xfId="1259" xr:uid="{412A964D-17A7-4059-9F70-399299EDA4D7}"/>
    <cellStyle name="Note 2 7 9 2" xfId="10215" xr:uid="{3A561F35-A808-42CC-9A17-93C8CC4DF53F}"/>
    <cellStyle name="Note 2 8" xfId="202" xr:uid="{E72E69C4-F3B5-4A18-B83E-E5689FEC49B9}"/>
    <cellStyle name="Note 2 8 10" xfId="7019" xr:uid="{118A2AE4-3D5B-4BCF-AB83-92E8F130B710}"/>
    <cellStyle name="Note 2 8 10 2" xfId="15899" xr:uid="{3531D337-4768-4930-A64B-2BA19512D78C}"/>
    <cellStyle name="Note 2 8 11" xfId="8156" xr:uid="{8291A80B-6E44-4E98-BD92-A43DC6C2D922}"/>
    <cellStyle name="Note 2 8 11 2" xfId="17009" xr:uid="{B376ACFA-CEEB-4D60-884A-026BA22D8130}"/>
    <cellStyle name="Note 2 8 12" xfId="10129" xr:uid="{F19220AA-D04B-486D-90C6-F077CA78C00A}"/>
    <cellStyle name="Note 2 8 2" xfId="407" xr:uid="{7249D6D3-95D9-4D8E-9FE3-D62C28D513CE}"/>
    <cellStyle name="Note 2 8 2 10" xfId="10066" xr:uid="{A6747957-12F0-4153-BF74-735260EEEF8A}"/>
    <cellStyle name="Note 2 8 2 2" xfId="958" xr:uid="{C72C1C82-CF70-4047-9BB3-619A487BF899}"/>
    <cellStyle name="Note 2 8 2 2 2" xfId="2112" xr:uid="{A843AA8B-1B08-4D78-A3D7-277C888651BF}"/>
    <cellStyle name="Note 2 8 2 2 2 2" xfId="11067" xr:uid="{4F37B81A-958E-4093-ACB7-E5CE77EB6328}"/>
    <cellStyle name="Note 2 8 2 2 3" xfId="3240" xr:uid="{53E0E71D-5EB0-492B-B3A3-D870E78F96A8}"/>
    <cellStyle name="Note 2 8 2 2 3 2" xfId="12195" xr:uid="{195A5044-50CE-4798-AFC2-AE3EA8A1B3F0}"/>
    <cellStyle name="Note 2 8 2 2 4" xfId="4357" xr:uid="{7C065B0B-85EE-4040-9E46-63505CB1E8C5}"/>
    <cellStyle name="Note 2 8 2 2 4 2" xfId="13312" xr:uid="{09B3FBFF-80E1-4A53-96AA-481B4F682F6F}"/>
    <cellStyle name="Note 2 8 2 2 5" xfId="5457" xr:uid="{C845D05A-C6B9-404C-815A-21A7B62C8257}"/>
    <cellStyle name="Note 2 8 2 2 5 2" xfId="14412" xr:uid="{80E7E556-3814-4A30-9306-64569A0C0BCF}"/>
    <cellStyle name="Note 2 8 2 2 6" xfId="6574" xr:uid="{0C95F62A-44B6-4571-BA83-FDC0919AB510}"/>
    <cellStyle name="Note 2 8 2 2 6 2" xfId="15529" xr:uid="{B3EE8919-413E-4AE1-950C-11A6A52DAECB}"/>
    <cellStyle name="Note 2 8 2 2 7" xfId="7775" xr:uid="{0EF1EB6D-2F3C-4C4E-8285-6D258792B2E8}"/>
    <cellStyle name="Note 2 8 2 2 7 2" xfId="16655" xr:uid="{58B2E790-1B5A-4B2D-9072-677FCEED1557}"/>
    <cellStyle name="Note 2 8 2 2 8" xfId="8912" xr:uid="{844D701C-7BCA-45FA-A7FD-0A313048ED73}"/>
    <cellStyle name="Note 2 8 2 2 8 2" xfId="17765" xr:uid="{86C739FB-8986-44BA-98BE-0EC3540AF231}"/>
    <cellStyle name="Note 2 8 2 2 9" xfId="10088" xr:uid="{C9B87E83-0336-4BA5-8AC3-83A665E31B08}"/>
    <cellStyle name="Note 2 8 2 3" xfId="1565" xr:uid="{4F981CE4-EA3B-46E0-B37A-3BBE9ECAE657}"/>
    <cellStyle name="Note 2 8 2 3 2" xfId="10520" xr:uid="{CF4D6917-3E63-479C-9994-97E4E0505EB7}"/>
    <cellStyle name="Note 2 8 2 4" xfId="2689" xr:uid="{DE094160-E455-4768-9588-778719163622}"/>
    <cellStyle name="Note 2 8 2 4 2" xfId="11644" xr:uid="{4C098630-9B5F-4A05-8691-471650072F5E}"/>
    <cellStyle name="Note 2 8 2 5" xfId="3806" xr:uid="{F54BAE0A-B2D6-441B-822D-5C8AE24C6410}"/>
    <cellStyle name="Note 2 8 2 5 2" xfId="12761" xr:uid="{CD3EF224-6646-4A39-82A5-06584836D9B6}"/>
    <cellStyle name="Note 2 8 2 6" xfId="4906" xr:uid="{83556BC2-E222-434B-A1F9-C5E9F036E511}"/>
    <cellStyle name="Note 2 8 2 6 2" xfId="13861" xr:uid="{EBBFFC0A-8CA8-42BE-8641-6EAA63B04DAB}"/>
    <cellStyle name="Note 2 8 2 7" xfId="6023" xr:uid="{96519FD0-0C50-4E57-A376-EC95386B1C51}"/>
    <cellStyle name="Note 2 8 2 7 2" xfId="14978" xr:uid="{A37EB966-CBC1-406C-9E91-0EE0B9E6F645}"/>
    <cellStyle name="Note 2 8 2 8" xfId="7224" xr:uid="{F0683BE6-E7AC-4169-A091-88E1A3F5C429}"/>
    <cellStyle name="Note 2 8 2 8 2" xfId="16104" xr:uid="{E439B93C-8993-43C8-9FFE-2D2671F4BE51}"/>
    <cellStyle name="Note 2 8 2 9" xfId="8361" xr:uid="{41B7E5A2-F50A-4C89-A52B-7344DA9607BF}"/>
    <cellStyle name="Note 2 8 2 9 2" xfId="17214" xr:uid="{06E161A1-8577-407E-AAD5-08F47B9163CA}"/>
    <cellStyle name="Note 2 8 3" xfId="570" xr:uid="{E762D0C9-C8D1-4D9E-822D-7A3D0FDFFE49}"/>
    <cellStyle name="Note 2 8 3 10" xfId="9231" xr:uid="{A3ABC781-D615-422D-86FD-1D0ABE83318C}"/>
    <cellStyle name="Note 2 8 3 2" xfId="1121" xr:uid="{16516A42-E839-4C35-B8D5-CE3026C78E27}"/>
    <cellStyle name="Note 2 8 3 2 2" xfId="2275" xr:uid="{33B62400-11DB-49AC-A7C0-D6504C6B89B8}"/>
    <cellStyle name="Note 2 8 3 2 2 2" xfId="11230" xr:uid="{967A5A55-C205-4628-8CC2-F7D744794060}"/>
    <cellStyle name="Note 2 8 3 2 3" xfId="3403" xr:uid="{7B828CF3-1087-49DD-A115-E3960D7E5A68}"/>
    <cellStyle name="Note 2 8 3 2 3 2" xfId="12358" xr:uid="{D33AC9A3-1043-4993-B364-A86F9E42A412}"/>
    <cellStyle name="Note 2 8 3 2 4" xfId="4520" xr:uid="{E8A0F19B-B154-465A-8F48-9C6613FAFD18}"/>
    <cellStyle name="Note 2 8 3 2 4 2" xfId="13475" xr:uid="{069945F8-08BD-4CFE-96EB-32ABCCE0DD66}"/>
    <cellStyle name="Note 2 8 3 2 5" xfId="5620" xr:uid="{04717AAC-7E2C-4398-A21A-51D7F2118FB8}"/>
    <cellStyle name="Note 2 8 3 2 5 2" xfId="14575" xr:uid="{3A02CAD5-C7EF-4B96-8C4F-5970BE113BEA}"/>
    <cellStyle name="Note 2 8 3 2 6" xfId="6737" xr:uid="{488183D3-DC38-4BA5-A113-9DE95FC84642}"/>
    <cellStyle name="Note 2 8 3 2 6 2" xfId="15692" xr:uid="{86838FC1-60D1-45FF-BE14-78430A9080EA}"/>
    <cellStyle name="Note 2 8 3 2 7" xfId="7938" xr:uid="{C7FCF3D2-E39E-4AF9-8885-CAA3FDFE0C63}"/>
    <cellStyle name="Note 2 8 3 2 7 2" xfId="16818" xr:uid="{33542718-E504-4820-9615-50A3EE5C735A}"/>
    <cellStyle name="Note 2 8 3 2 8" xfId="9075" xr:uid="{2610E251-E4DC-4CF6-9225-64EBE54293E1}"/>
    <cellStyle name="Note 2 8 3 2 8 2" xfId="17928" xr:uid="{E6219439-B0A2-42E3-A9A3-79B070837B4E}"/>
    <cellStyle name="Note 2 8 3 2 9" xfId="9653" xr:uid="{C3E29B3F-C27C-4E48-BD97-15F0F911E550}"/>
    <cellStyle name="Note 2 8 3 3" xfId="1728" xr:uid="{00EF02FA-AF6E-48DC-8AA6-B5F26EF1E8F8}"/>
    <cellStyle name="Note 2 8 3 3 2" xfId="10683" xr:uid="{11867022-3C3B-4D18-B6BA-86ECBDA6AD9E}"/>
    <cellStyle name="Note 2 8 3 4" xfId="2852" xr:uid="{06B3D04D-647C-4205-B127-2BF8BE7F65A6}"/>
    <cellStyle name="Note 2 8 3 4 2" xfId="11807" xr:uid="{2F6E0488-47FB-4F4B-A375-15A3DA1E8B55}"/>
    <cellStyle name="Note 2 8 3 5" xfId="3969" xr:uid="{F4D1A796-3B08-4BBF-9344-D30BAFCD8950}"/>
    <cellStyle name="Note 2 8 3 5 2" xfId="12924" xr:uid="{657BD6B7-2FFF-49FC-9647-B056AFCE2357}"/>
    <cellStyle name="Note 2 8 3 6" xfId="5069" xr:uid="{3FCF9939-2FD1-4F85-98C3-3C3D0BF1B270}"/>
    <cellStyle name="Note 2 8 3 6 2" xfId="14024" xr:uid="{6CAFA002-948B-45CF-B78F-2282EE2E175C}"/>
    <cellStyle name="Note 2 8 3 7" xfId="6186" xr:uid="{F5D93545-6D90-4FA2-B8EC-E33FE4610A9A}"/>
    <cellStyle name="Note 2 8 3 7 2" xfId="15141" xr:uid="{FD6A0B93-0482-470F-AA5A-9EA06355D316}"/>
    <cellStyle name="Note 2 8 3 8" xfId="7387" xr:uid="{4E593E8B-0E54-4962-B4B4-33A7BA077671}"/>
    <cellStyle name="Note 2 8 3 8 2" xfId="16267" xr:uid="{CF135AF6-4567-40CC-9B22-6EB5A01A8C81}"/>
    <cellStyle name="Note 2 8 3 9" xfId="8524" xr:uid="{E7140E65-45FE-41DF-80F3-CEB184920F7F}"/>
    <cellStyle name="Note 2 8 3 9 2" xfId="17377" xr:uid="{01D7EC01-D67F-47E3-B1E4-D1360074275E}"/>
    <cellStyle name="Note 2 8 4" xfId="759" xr:uid="{7A817A0F-3ABE-4022-BF94-C79232A118DE}"/>
    <cellStyle name="Note 2 8 4 2" xfId="1913" xr:uid="{B3DE4819-CDF3-46B1-B015-6FF176DF8D3C}"/>
    <cellStyle name="Note 2 8 4 2 2" xfId="10868" xr:uid="{FAFDC1C5-8466-40B1-99A2-8DD24E6D3696}"/>
    <cellStyle name="Note 2 8 4 3" xfId="3041" xr:uid="{B44254AE-951F-466A-9964-300AA118AE08}"/>
    <cellStyle name="Note 2 8 4 3 2" xfId="11996" xr:uid="{9986C986-6321-4D2F-A253-6C789D005426}"/>
    <cellStyle name="Note 2 8 4 4" xfId="4158" xr:uid="{CF3C5B1F-41CF-4115-9885-6402AD1BE2FE}"/>
    <cellStyle name="Note 2 8 4 4 2" xfId="13113" xr:uid="{C3305A7C-530B-4CE2-B4CC-79CA7C7875C8}"/>
    <cellStyle name="Note 2 8 4 5" xfId="5258" xr:uid="{764DB8CF-693D-42D6-B6AA-D892A127B1DA}"/>
    <cellStyle name="Note 2 8 4 5 2" xfId="14213" xr:uid="{50EA0369-1508-48EF-A4AE-A5B95B232A37}"/>
    <cellStyle name="Note 2 8 4 6" xfId="6375" xr:uid="{4C6A4202-18AE-47B3-B129-E278DAC2EE70}"/>
    <cellStyle name="Note 2 8 4 6 2" xfId="15330" xr:uid="{BC9382B5-DCBA-4164-8F3D-10DF63E7D32C}"/>
    <cellStyle name="Note 2 8 4 7" xfId="7576" xr:uid="{FDD033E4-7D4E-413C-BA3F-B24A8B97EA7D}"/>
    <cellStyle name="Note 2 8 4 7 2" xfId="16456" xr:uid="{DC433D90-F429-4BB9-8EA8-489695468397}"/>
    <cellStyle name="Note 2 8 4 8" xfId="8713" xr:uid="{92B32FB7-0717-401E-92F3-0D98E754BED7}"/>
    <cellStyle name="Note 2 8 4 8 2" xfId="17566" xr:uid="{9F3E84D4-3C7C-4617-8F07-4E01DC58587B}"/>
    <cellStyle name="Note 2 8 4 9" xfId="10104" xr:uid="{677B4F6D-7411-4767-984F-1A379ADD4AF4}"/>
    <cellStyle name="Note 2 8 5" xfId="1364" xr:uid="{E4ACF2AD-F6B4-4052-9CCF-7A742D9A6064}"/>
    <cellStyle name="Note 2 8 5 2" xfId="10319" xr:uid="{61A5CF6D-2574-46F2-82A4-81A5AE8C6AD7}"/>
    <cellStyle name="Note 2 8 6" xfId="2484" xr:uid="{C322EDDA-9D58-4767-B797-99E1E4F62B31}"/>
    <cellStyle name="Note 2 8 6 2" xfId="11439" xr:uid="{CDF57363-9D71-4CF6-96A2-DE0E75D76FFB}"/>
    <cellStyle name="Note 2 8 7" xfId="3601" xr:uid="{F8C2AF81-CA73-47BB-A818-517680FAB3F5}"/>
    <cellStyle name="Note 2 8 7 2" xfId="12556" xr:uid="{0ABDC9D0-077E-4D12-A761-2435DF420E7C}"/>
    <cellStyle name="Note 2 8 8" xfId="4701" xr:uid="{92257E58-D1FC-4F87-948D-2F6BCD5B0856}"/>
    <cellStyle name="Note 2 8 8 2" xfId="13656" xr:uid="{D19CF587-6F2B-4A9D-AD4D-F4E12000C352}"/>
    <cellStyle name="Note 2 8 9" xfId="5818" xr:uid="{3ADC51CB-C594-47F3-9E33-2EB8AD23CB78}"/>
    <cellStyle name="Note 2 8 9 2" xfId="14773" xr:uid="{95701591-4123-4509-B0DE-B7D1587BF5BA}"/>
    <cellStyle name="Note 2 9" xfId="336" xr:uid="{290D22A8-039D-4196-A511-2A49DD777893}"/>
    <cellStyle name="Note 2 9 10" xfId="9368" xr:uid="{A7924409-6EA8-47C8-B384-E82ECBF1BFD1}"/>
    <cellStyle name="Note 2 9 2" xfId="891" xr:uid="{0B949CC4-4B09-4E84-ADDA-034C7EC43CA0}"/>
    <cellStyle name="Note 2 9 2 2" xfId="2045" xr:uid="{8B188F2F-858F-4B85-8A36-E648F507AF5C}"/>
    <cellStyle name="Note 2 9 2 2 2" xfId="11000" xr:uid="{4005C48F-4504-4D55-B8C7-BABD271C6510}"/>
    <cellStyle name="Note 2 9 2 3" xfId="3173" xr:uid="{B1F89155-C23F-461E-A756-CB8D0890804B}"/>
    <cellStyle name="Note 2 9 2 3 2" xfId="12128" xr:uid="{14EF09BE-E588-4D85-9FD8-73A341BE5A36}"/>
    <cellStyle name="Note 2 9 2 4" xfId="4290" xr:uid="{2FEBFF49-5BF2-42AA-B22C-9791EFC9B339}"/>
    <cellStyle name="Note 2 9 2 4 2" xfId="13245" xr:uid="{CA429A90-3A3F-46E6-9F11-A6EAC9EB942D}"/>
    <cellStyle name="Note 2 9 2 5" xfId="5390" xr:uid="{230D8DDB-F993-4FEC-824A-4CF890C634C5}"/>
    <cellStyle name="Note 2 9 2 5 2" xfId="14345" xr:uid="{37DE95EC-A6EA-410D-AB7E-47535A4674D5}"/>
    <cellStyle name="Note 2 9 2 6" xfId="6507" xr:uid="{58D872AC-0C66-46EA-83B8-9044AFDB1017}"/>
    <cellStyle name="Note 2 9 2 6 2" xfId="15462" xr:uid="{BE7B9D5A-653B-413E-BE62-69C3BDE6707C}"/>
    <cellStyle name="Note 2 9 2 7" xfId="7708" xr:uid="{DBC5BAC4-B89E-4261-BDB7-8F796065C979}"/>
    <cellStyle name="Note 2 9 2 7 2" xfId="16588" xr:uid="{61B03029-63BA-447B-943E-5ADCBEC6DDC4}"/>
    <cellStyle name="Note 2 9 2 8" xfId="8845" xr:uid="{6B4BC106-C67A-40F4-A667-6AB21BC55592}"/>
    <cellStyle name="Note 2 9 2 8 2" xfId="17698" xr:uid="{B40D5A24-2289-4E00-9F90-DCB69950902F}"/>
    <cellStyle name="Note 2 9 2 9" xfId="10019" xr:uid="{C8D1E66A-ADFF-4FB2-981D-F1444D882A4B}"/>
    <cellStyle name="Note 2 9 3" xfId="1498" xr:uid="{78D13489-EEE2-4C21-AA53-697C150C4785}"/>
    <cellStyle name="Note 2 9 3 2" xfId="10453" xr:uid="{4DDF9241-DA36-4ADF-A5D2-CE5468169C73}"/>
    <cellStyle name="Note 2 9 4" xfId="2618" xr:uid="{0F32CBA3-A1D9-4671-9A68-9F8E0BDB14E5}"/>
    <cellStyle name="Note 2 9 4 2" xfId="11573" xr:uid="{CB2BEAFD-3E36-4944-885D-087C2004F3FE}"/>
    <cellStyle name="Note 2 9 5" xfId="3735" xr:uid="{73D9106F-1A4E-4D35-BA45-AE033A1FCD7C}"/>
    <cellStyle name="Note 2 9 5 2" xfId="12690" xr:uid="{C8377DCC-5D61-4A0C-8FEE-D9EC4E83D68D}"/>
    <cellStyle name="Note 2 9 6" xfId="4835" xr:uid="{B1340BFF-6ED2-4539-96CA-CA51548C1757}"/>
    <cellStyle name="Note 2 9 6 2" xfId="13790" xr:uid="{78BF1873-CCE3-4E67-9A63-2EF92D9646B0}"/>
    <cellStyle name="Note 2 9 7" xfId="5952" xr:uid="{CF86E4B7-57C3-4F55-8F7F-820274B59AA4}"/>
    <cellStyle name="Note 2 9 7 2" xfId="14907" xr:uid="{7CF47679-32F1-4FB6-808D-663C9DA7BE87}"/>
    <cellStyle name="Note 2 9 8" xfId="7153" xr:uid="{B23FDB03-C42F-45BF-B59D-34CD469FF0F0}"/>
    <cellStyle name="Note 2 9 8 2" xfId="16033" xr:uid="{D397409A-E65A-4E98-9169-6535A3F364E9}"/>
    <cellStyle name="Note 2 9 9" xfId="8290" xr:uid="{23D70B61-D092-44A3-AA1B-7ED14AB8EB67}"/>
    <cellStyle name="Note 2 9 9 2" xfId="17143" xr:uid="{84938095-19F1-459E-B4F2-52FFBB7BE354}"/>
    <cellStyle name="Note 3" xfId="95" xr:uid="{7C0C1290-DD70-4948-83D2-2DC9B0D872D8}"/>
    <cellStyle name="Note 3 2" xfId="178" xr:uid="{2DDB4594-2B5E-4834-9C0E-5F56B2A0F370}"/>
    <cellStyle name="Note 4" xfId="1242" xr:uid="{55416124-CC9B-4888-8563-17FD74208623}"/>
    <cellStyle name="Output" xfId="9" builtinId="21" customBuiltin="1"/>
    <cellStyle name="Output 2" xfId="85" xr:uid="{64FF5B69-A678-4D63-9E70-77B5DB4E3B97}"/>
    <cellStyle name="Output 2 10" xfId="331" xr:uid="{6A873156-5FA4-4F24-9F07-F7B6A940C142}"/>
    <cellStyle name="Output 2 10 10" xfId="9690" xr:uid="{DD1E675B-528A-4310-B8C5-1C07AD823B68}"/>
    <cellStyle name="Output 2 10 2" xfId="886" xr:uid="{1C5B977D-4A15-4F9B-8AEB-0B12ECF890A6}"/>
    <cellStyle name="Output 2 10 2 2" xfId="2040" xr:uid="{C1317F82-331B-48B9-9486-BC0307A407FF}"/>
    <cellStyle name="Output 2 10 2 2 2" xfId="10995" xr:uid="{13767524-7877-4942-B44F-4C9BE7E8F2EE}"/>
    <cellStyle name="Output 2 10 2 3" xfId="3168" xr:uid="{9E03A0BD-A014-43AE-8BA3-CB7E7DB323BB}"/>
    <cellStyle name="Output 2 10 2 3 2" xfId="12123" xr:uid="{4CD1686F-71B4-4B34-B384-0C4CE33BA064}"/>
    <cellStyle name="Output 2 10 2 4" xfId="4285" xr:uid="{6DE40B76-0295-4F75-871E-C161A7E11967}"/>
    <cellStyle name="Output 2 10 2 4 2" xfId="13240" xr:uid="{50605792-A2E9-4A67-9F67-AE8BF4B33964}"/>
    <cellStyle name="Output 2 10 2 5" xfId="5385" xr:uid="{D537787D-2A0F-48B3-89FF-989BBE7286EA}"/>
    <cellStyle name="Output 2 10 2 5 2" xfId="14340" xr:uid="{E44C69A3-580F-4C03-A76A-429001EF1BA4}"/>
    <cellStyle name="Output 2 10 2 6" xfId="6502" xr:uid="{2B713635-F568-4CFA-9A43-72790733A589}"/>
    <cellStyle name="Output 2 10 2 6 2" xfId="15457" xr:uid="{003852FB-2E7C-4630-A082-81566BFA0598}"/>
    <cellStyle name="Output 2 10 2 7" xfId="7703" xr:uid="{4BE21D97-6258-41A1-90A4-98729F6A93F3}"/>
    <cellStyle name="Output 2 10 2 7 2" xfId="16583" xr:uid="{17FD011C-40F1-4AAF-A6C4-6B52DB2E1FBC}"/>
    <cellStyle name="Output 2 10 2 8" xfId="8840" xr:uid="{CEF71ACF-508F-4F15-A845-E60020BAD1BF}"/>
    <cellStyle name="Output 2 10 2 8 2" xfId="17693" xr:uid="{9C975509-C29B-441C-8073-3EA0F99E0555}"/>
    <cellStyle name="Output 2 10 2 9" xfId="9993" xr:uid="{E4733F7F-F6F6-457E-9E98-382D4ACF512A}"/>
    <cellStyle name="Output 2 10 3" xfId="1493" xr:uid="{96177E76-80CE-4507-9834-4FA3F4BD048E}"/>
    <cellStyle name="Output 2 10 3 2" xfId="10448" xr:uid="{B36145D4-29F1-4157-A0CB-7E3D5C96E9D1}"/>
    <cellStyle name="Output 2 10 4" xfId="2613" xr:uid="{E11C2503-E410-4B85-9F11-4D96C7FCC702}"/>
    <cellStyle name="Output 2 10 4 2" xfId="11568" xr:uid="{5F2CEF60-6D5E-4703-B24B-C0B7BA2989BE}"/>
    <cellStyle name="Output 2 10 5" xfId="3730" xr:uid="{B9F3B6C5-5BB4-4C87-B45A-63048373A2A9}"/>
    <cellStyle name="Output 2 10 5 2" xfId="12685" xr:uid="{DBED4A18-6F1F-4CE6-B782-AA123B5EB53D}"/>
    <cellStyle name="Output 2 10 6" xfId="4830" xr:uid="{AACDF817-3A51-4301-86D1-62380E560DF8}"/>
    <cellStyle name="Output 2 10 6 2" xfId="13785" xr:uid="{8707AC01-5D4F-4048-8B9B-3C5C1B3B5C49}"/>
    <cellStyle name="Output 2 10 7" xfId="5947" xr:uid="{9A5C69EB-844D-4B1C-84CD-C27422EA7833}"/>
    <cellStyle name="Output 2 10 7 2" xfId="14902" xr:uid="{C32B4F94-1BC1-4D3B-B184-287085C83146}"/>
    <cellStyle name="Output 2 10 8" xfId="7148" xr:uid="{52A88130-6822-4728-98DC-68B8D97E64C5}"/>
    <cellStyle name="Output 2 10 8 2" xfId="16028" xr:uid="{4CCCECF9-E62E-40DC-8E8C-DDAD826F7192}"/>
    <cellStyle name="Output 2 10 9" xfId="8285" xr:uid="{56EC8B36-EA26-4B2D-A75A-166471FF3FC3}"/>
    <cellStyle name="Output 2 10 9 2" xfId="17138" xr:uid="{5FE1DEE3-974F-4521-B634-675955E0711F}"/>
    <cellStyle name="Output 2 11" xfId="1280" xr:uid="{7C1CECF4-77D5-45C1-9C49-C606E63C39ED}"/>
    <cellStyle name="Output 2 11 2" xfId="10235" xr:uid="{C2540373-29E3-4F10-94CC-2C14D96CF212}"/>
    <cellStyle name="Output 2 2" xfId="92" xr:uid="{23F637EA-1CFA-46C9-A9FC-0CDF92A03591}"/>
    <cellStyle name="Output 2 2 2" xfId="125" xr:uid="{232562DE-6BEC-48CC-ABD0-D2BF881A616E}"/>
    <cellStyle name="Output 2 2 2 10" xfId="1272" xr:uid="{00B1BC47-10E7-4E2D-BD44-C24DBF477968}"/>
    <cellStyle name="Output 2 2 2 10 2" xfId="10227" xr:uid="{428D2C56-4008-4194-8014-F0487C540A08}"/>
    <cellStyle name="Output 2 2 2 11" xfId="5760" xr:uid="{B3C74CA2-90D3-4C3D-8C74-8FCF9BDE3FCD}"/>
    <cellStyle name="Output 2 2 2 11 2" xfId="14715" xr:uid="{975334C8-23E4-41BF-97D5-D5A94DB8A14C}"/>
    <cellStyle name="Output 2 2 2 12" xfId="6949" xr:uid="{EEAFF1C2-C7C3-480B-84E8-098056635C06}"/>
    <cellStyle name="Output 2 2 2 12 2" xfId="15838" xr:uid="{DE7DAEC1-281F-4B83-ABC7-53CF47F20614}"/>
    <cellStyle name="Output 2 2 2 13" xfId="8082" xr:uid="{816B5776-E42B-477C-A1DC-29F233916CFB}"/>
    <cellStyle name="Output 2 2 2 13 2" xfId="16951" xr:uid="{72372368-222B-42FB-94B2-290C4B1C0991}"/>
    <cellStyle name="Output 2 2 2 14" xfId="9256" xr:uid="{E942304D-7CD9-4D9B-BF11-E092FE8E3AB7}"/>
    <cellStyle name="Output 2 2 2 2" xfId="232" xr:uid="{A8E88F13-720A-4FA0-A563-1C91778AF49D}"/>
    <cellStyle name="Output 2 2 2 2 10" xfId="7049" xr:uid="{2562A67D-82D0-4377-B080-05AE08E3D4F1}"/>
    <cellStyle name="Output 2 2 2 2 10 2" xfId="15929" xr:uid="{3A86C954-DB96-4B89-991C-B03FC60A0460}"/>
    <cellStyle name="Output 2 2 2 2 11" xfId="8186" xr:uid="{CE068340-D172-48A8-BA31-8110F021A9AF}"/>
    <cellStyle name="Output 2 2 2 2 11 2" xfId="17039" xr:uid="{49815264-1249-4F5A-A73D-8C833E53766B}"/>
    <cellStyle name="Output 2 2 2 2 12" xfId="9486" xr:uid="{3BBBF87B-837F-404A-B2D4-AA36389B19B3}"/>
    <cellStyle name="Output 2 2 2 2 2" xfId="437" xr:uid="{91ACAACC-FE9D-424E-B5DC-BCF2716D37D4}"/>
    <cellStyle name="Output 2 2 2 2 2 10" xfId="10030" xr:uid="{22C3D943-7ED0-46A1-9053-D4D502E1D285}"/>
    <cellStyle name="Output 2 2 2 2 2 2" xfId="988" xr:uid="{C2EB1B3C-410B-4C38-AAE7-3BBC46E087B6}"/>
    <cellStyle name="Output 2 2 2 2 2 2 2" xfId="2142" xr:uid="{0C161AC1-D3CE-4C48-9186-B7EF80AFD46B}"/>
    <cellStyle name="Output 2 2 2 2 2 2 2 2" xfId="11097" xr:uid="{FFD90852-B75F-43F1-BB3C-4FC63F5F0FCA}"/>
    <cellStyle name="Output 2 2 2 2 2 2 3" xfId="3270" xr:uid="{2A7DB559-75A2-4C52-9FBC-96DD0013036F}"/>
    <cellStyle name="Output 2 2 2 2 2 2 3 2" xfId="12225" xr:uid="{2D8E236E-A8EA-426D-B6A6-A95821214DA2}"/>
    <cellStyle name="Output 2 2 2 2 2 2 4" xfId="4387" xr:uid="{95FFB8F2-A106-446A-B423-F507E4D6EE85}"/>
    <cellStyle name="Output 2 2 2 2 2 2 4 2" xfId="13342" xr:uid="{6ADCAB5B-2CD9-470C-89ED-009753278528}"/>
    <cellStyle name="Output 2 2 2 2 2 2 5" xfId="5487" xr:uid="{C89310EE-B875-4BD4-B296-A5BE404BA075}"/>
    <cellStyle name="Output 2 2 2 2 2 2 5 2" xfId="14442" xr:uid="{5FB4C125-FAEA-4188-9892-A211EE0A937E}"/>
    <cellStyle name="Output 2 2 2 2 2 2 6" xfId="6604" xr:uid="{B994091D-5FE9-4837-A8BF-E122CD5AD75B}"/>
    <cellStyle name="Output 2 2 2 2 2 2 6 2" xfId="15559" xr:uid="{03A276E3-1522-4273-97F3-C1E01AB63E10}"/>
    <cellStyle name="Output 2 2 2 2 2 2 7" xfId="7805" xr:uid="{45EF60DD-7C66-4CE5-9C9E-E0B0AB36803C}"/>
    <cellStyle name="Output 2 2 2 2 2 2 7 2" xfId="16685" xr:uid="{D4EA20CE-9065-4F9F-AF52-34B9E1DFB774}"/>
    <cellStyle name="Output 2 2 2 2 2 2 8" xfId="8942" xr:uid="{72FB5D28-34CC-43DA-8ABB-C888EF4CEA1F}"/>
    <cellStyle name="Output 2 2 2 2 2 2 8 2" xfId="17795" xr:uid="{5EA20262-496A-47E8-8BAC-5A1711E71565}"/>
    <cellStyle name="Output 2 2 2 2 2 2 9" xfId="9778" xr:uid="{B9E48165-3110-4AA5-BF3B-EE6F0A281EF4}"/>
    <cellStyle name="Output 2 2 2 2 2 3" xfId="1595" xr:uid="{0A39E858-4996-4FE5-B43C-65892C9DAB2E}"/>
    <cellStyle name="Output 2 2 2 2 2 3 2" xfId="10550" xr:uid="{716972C8-65B4-4649-BA8E-34789F24E479}"/>
    <cellStyle name="Output 2 2 2 2 2 4" xfId="2719" xr:uid="{716BDD3E-CB9C-4A27-AF3D-EF1A4FBF88DA}"/>
    <cellStyle name="Output 2 2 2 2 2 4 2" xfId="11674" xr:uid="{6D6F8626-83F2-41FD-B0CD-84D5255D7E6A}"/>
    <cellStyle name="Output 2 2 2 2 2 5" xfId="3836" xr:uid="{E703A3BC-59A5-4A24-90CF-C16B697DBD13}"/>
    <cellStyle name="Output 2 2 2 2 2 5 2" xfId="12791" xr:uid="{F0FBA309-3CC9-433E-8DD7-E0661F5AC4F6}"/>
    <cellStyle name="Output 2 2 2 2 2 6" xfId="4936" xr:uid="{3A584EB9-F066-4AC8-959F-80625738A78C}"/>
    <cellStyle name="Output 2 2 2 2 2 6 2" xfId="13891" xr:uid="{EC603A48-4C4F-435D-A679-252006E42458}"/>
    <cellStyle name="Output 2 2 2 2 2 7" xfId="6053" xr:uid="{865D6F8C-DACA-4AC6-AA9B-3445E3161622}"/>
    <cellStyle name="Output 2 2 2 2 2 7 2" xfId="15008" xr:uid="{E16C97B5-AEB8-47E0-92B7-6DE1035800BD}"/>
    <cellStyle name="Output 2 2 2 2 2 8" xfId="7254" xr:uid="{ACA9C255-16FA-494B-A0D0-E1EA2A964D76}"/>
    <cellStyle name="Output 2 2 2 2 2 8 2" xfId="16134" xr:uid="{C401B3FE-9467-4D8F-BA2E-689C49EB6644}"/>
    <cellStyle name="Output 2 2 2 2 2 9" xfId="8391" xr:uid="{2D5C5E1A-CF18-4281-B208-882D0AAA8B3B}"/>
    <cellStyle name="Output 2 2 2 2 2 9 2" xfId="17244" xr:uid="{53668449-5686-42ED-8FFB-22979536DF6B}"/>
    <cellStyle name="Output 2 2 2 2 3" xfId="600" xr:uid="{64788CBA-B8EC-43E9-A358-76850458C3F2}"/>
    <cellStyle name="Output 2 2 2 2 3 10" xfId="6982" xr:uid="{A9868F30-35DF-4058-A888-1F7BA15C7A05}"/>
    <cellStyle name="Output 2 2 2 2 3 2" xfId="1151" xr:uid="{6D71D70B-4833-4B1B-8D9F-FB1D71291DE2}"/>
    <cellStyle name="Output 2 2 2 2 3 2 2" xfId="2310" xr:uid="{623244BA-29F2-4AC3-AA8F-041BE66BFE5A}"/>
    <cellStyle name="Output 2 2 2 2 3 2 2 2" xfId="11265" xr:uid="{3AD9705C-028C-4D66-B35E-C3FD46DE2E9B}"/>
    <cellStyle name="Output 2 2 2 2 3 2 3" xfId="3433" xr:uid="{CF6A5F50-2E5C-434E-9886-270D59E87BB5}"/>
    <cellStyle name="Output 2 2 2 2 3 2 3 2" xfId="12388" xr:uid="{52E5755E-A9E5-43EE-A5ED-8B484223C13D}"/>
    <cellStyle name="Output 2 2 2 2 3 2 4" xfId="4550" xr:uid="{9E0A1F98-BD9A-45A4-B3EF-6F9420BD7E79}"/>
    <cellStyle name="Output 2 2 2 2 3 2 4 2" xfId="13505" xr:uid="{E317B8FE-1011-4846-BA09-2CB6F9AE67B4}"/>
    <cellStyle name="Output 2 2 2 2 3 2 5" xfId="5650" xr:uid="{D17288BC-1902-4E52-8C28-5454142ED70D}"/>
    <cellStyle name="Output 2 2 2 2 3 2 5 2" xfId="14605" xr:uid="{C11C1408-4374-4CC5-B508-7E80A8BBA164}"/>
    <cellStyle name="Output 2 2 2 2 3 2 6" xfId="6767" xr:uid="{0CB8A7E6-5900-4958-AD59-ED9EA559F2B2}"/>
    <cellStyle name="Output 2 2 2 2 3 2 6 2" xfId="15722" xr:uid="{747E3DD7-BA39-45CA-B321-3BE309597BB1}"/>
    <cellStyle name="Output 2 2 2 2 3 2 7" xfId="7968" xr:uid="{879C6B4F-2028-4CAA-908F-7E437CACAD83}"/>
    <cellStyle name="Output 2 2 2 2 3 2 7 2" xfId="16848" xr:uid="{4F4FCC29-A577-4DD8-BF57-A7488C3938EB}"/>
    <cellStyle name="Output 2 2 2 2 3 2 8" xfId="9105" xr:uid="{C1DFDA9A-205B-4763-BD0B-AE553C8A6EC8}"/>
    <cellStyle name="Output 2 2 2 2 3 2 8 2" xfId="17958" xr:uid="{EE5E9D9F-F4A5-434B-8902-3FAF95DB7314}"/>
    <cellStyle name="Output 2 2 2 2 3 2 9" xfId="9468" xr:uid="{6597F7A8-B4CC-4BA4-B4A0-9EF72BD24038}"/>
    <cellStyle name="Output 2 2 2 2 3 3" xfId="1758" xr:uid="{0746C746-4DCD-4DD6-A89F-3440272EEB32}"/>
    <cellStyle name="Output 2 2 2 2 3 3 2" xfId="10713" xr:uid="{6D762D25-54CF-4D07-97B9-40F4A445DE2D}"/>
    <cellStyle name="Output 2 2 2 2 3 4" xfId="2882" xr:uid="{D605ED4D-9A90-4A53-B265-1580E9FCFF53}"/>
    <cellStyle name="Output 2 2 2 2 3 4 2" xfId="11837" xr:uid="{372710A8-AF77-44DA-9D0B-7272331FAD1D}"/>
    <cellStyle name="Output 2 2 2 2 3 5" xfId="3999" xr:uid="{EA3CC3B0-063E-432F-9ACF-57B8F3D3ACF4}"/>
    <cellStyle name="Output 2 2 2 2 3 5 2" xfId="12954" xr:uid="{9E85A897-993B-4A2F-AFCA-C5E8841D3A2D}"/>
    <cellStyle name="Output 2 2 2 2 3 6" xfId="5099" xr:uid="{28952930-D808-4E46-AB5C-42E14B010786}"/>
    <cellStyle name="Output 2 2 2 2 3 6 2" xfId="14054" xr:uid="{F1FF7962-9789-4285-A82E-4C3BCD634482}"/>
    <cellStyle name="Output 2 2 2 2 3 7" xfId="6216" xr:uid="{DE4890B4-B2E2-4B20-BEDD-24F25B209570}"/>
    <cellStyle name="Output 2 2 2 2 3 7 2" xfId="15171" xr:uid="{44D19D57-E7B2-474E-A26D-E60B505215A1}"/>
    <cellStyle name="Output 2 2 2 2 3 8" xfId="7417" xr:uid="{A64E2160-2160-4E87-83C8-AA2E016148AF}"/>
    <cellStyle name="Output 2 2 2 2 3 8 2" xfId="16297" xr:uid="{AC028C0E-CA39-46A5-9BBA-D13D6A39FFB5}"/>
    <cellStyle name="Output 2 2 2 2 3 9" xfId="8554" xr:uid="{527A517D-2BDD-4894-A71A-AA2FEC42E177}"/>
    <cellStyle name="Output 2 2 2 2 3 9 2" xfId="17407" xr:uid="{924466F0-4728-4159-806C-45FAF35C8B34}"/>
    <cellStyle name="Output 2 2 2 2 4" xfId="789" xr:uid="{0B34E72C-5F7F-47D6-BF48-5564C0E27057}"/>
    <cellStyle name="Output 2 2 2 2 4 2" xfId="1943" xr:uid="{CD80C0C7-9ABB-43C9-B3E9-A76F2D4CD8A0}"/>
    <cellStyle name="Output 2 2 2 2 4 2 2" xfId="10898" xr:uid="{3B2E5C04-AAE7-48C1-9963-EE31125E7B23}"/>
    <cellStyle name="Output 2 2 2 2 4 3" xfId="3071" xr:uid="{D81D8114-3A7E-42B1-A3A4-69C43AAAE662}"/>
    <cellStyle name="Output 2 2 2 2 4 3 2" xfId="12026" xr:uid="{54B6C0CB-B366-4BDA-9C5D-E83F97448DB8}"/>
    <cellStyle name="Output 2 2 2 2 4 4" xfId="4188" xr:uid="{BCCE7348-4CA4-4EC9-98D7-D9EF5DBFD847}"/>
    <cellStyle name="Output 2 2 2 2 4 4 2" xfId="13143" xr:uid="{AB14BCD9-005C-41CF-9F2F-AFF6CF8948D2}"/>
    <cellStyle name="Output 2 2 2 2 4 5" xfId="5288" xr:uid="{114CF0F3-D629-44DB-A757-2AED80FE31F4}"/>
    <cellStyle name="Output 2 2 2 2 4 5 2" xfId="14243" xr:uid="{2CCF2088-10DD-4E21-AD02-9151B0F0A952}"/>
    <cellStyle name="Output 2 2 2 2 4 6" xfId="6405" xr:uid="{AD8811C8-9B6B-4E76-9377-4BCE494C192A}"/>
    <cellStyle name="Output 2 2 2 2 4 6 2" xfId="15360" xr:uid="{58D6E0D8-AED9-4018-A19B-B3DE84C5DEFE}"/>
    <cellStyle name="Output 2 2 2 2 4 7" xfId="7606" xr:uid="{50A3DDBE-3A6B-4CC6-8E0F-673CEE08375B}"/>
    <cellStyle name="Output 2 2 2 2 4 7 2" xfId="16486" xr:uid="{FDE24AB3-5401-4B54-BA51-81CD45BA9E5D}"/>
    <cellStyle name="Output 2 2 2 2 4 8" xfId="8743" xr:uid="{AF6A1CD0-94B0-428B-AEBB-CD10F54471DB}"/>
    <cellStyle name="Output 2 2 2 2 4 8 2" xfId="17596" xr:uid="{44AE1AD2-F5C2-4DB0-A860-7CA6F008EAD4}"/>
    <cellStyle name="Output 2 2 2 2 4 9" xfId="9273" xr:uid="{C274C614-A260-42F6-B747-F9B9944C7D55}"/>
    <cellStyle name="Output 2 2 2 2 5" xfId="1394" xr:uid="{79579C01-CEC3-4703-8538-9B38BBD9951A}"/>
    <cellStyle name="Output 2 2 2 2 5 2" xfId="10349" xr:uid="{EF9485A6-53EE-4BD7-B885-34125CDE47D6}"/>
    <cellStyle name="Output 2 2 2 2 6" xfId="2514" xr:uid="{71E62923-190D-4942-9E38-9A45C5F585AB}"/>
    <cellStyle name="Output 2 2 2 2 6 2" xfId="11469" xr:uid="{3203F4BA-1102-443D-B0D4-569C9B1CBB1D}"/>
    <cellStyle name="Output 2 2 2 2 7" xfId="3631" xr:uid="{9B00330F-7A5D-4D1D-A3EA-3DB0E4E0DDDF}"/>
    <cellStyle name="Output 2 2 2 2 7 2" xfId="12586" xr:uid="{1119B890-225F-4CE1-85D9-E7945BF4F64A}"/>
    <cellStyle name="Output 2 2 2 2 8" xfId="4731" xr:uid="{79D3FFAC-7907-48E6-B2CD-73C96AA93FF2}"/>
    <cellStyle name="Output 2 2 2 2 8 2" xfId="13686" xr:uid="{48F1F14A-23C7-4B44-996C-FC0F4765595E}"/>
    <cellStyle name="Output 2 2 2 2 9" xfId="5848" xr:uid="{9B98DD0A-C8F8-46EC-9938-43ADC7F4F1FA}"/>
    <cellStyle name="Output 2 2 2 2 9 2" xfId="14803" xr:uid="{23A63DE7-6ED7-4A91-8515-746DFD70F93A}"/>
    <cellStyle name="Output 2 2 2 3" xfId="287" xr:uid="{05FB2222-9970-4A8A-8E06-31B00921B84E}"/>
    <cellStyle name="Output 2 2 2 3 10" xfId="7104" xr:uid="{E7389EB2-6427-426A-9D85-EDAD81EFFA85}"/>
    <cellStyle name="Output 2 2 2 3 10 2" xfId="15984" xr:uid="{E2A2476F-7B09-4F19-9024-4BA31DC757B1}"/>
    <cellStyle name="Output 2 2 2 3 11" xfId="8241" xr:uid="{35D32E4C-E63B-484E-B8CE-9A641379F5BF}"/>
    <cellStyle name="Output 2 2 2 3 11 2" xfId="17094" xr:uid="{DE4057E3-0EDA-4768-A39D-A54CB5B7D644}"/>
    <cellStyle name="Output 2 2 2 3 12" xfId="9930" xr:uid="{53115E9D-2BCD-4646-B50F-17EDB1970516}"/>
    <cellStyle name="Output 2 2 2 3 2" xfId="487" xr:uid="{40544134-120B-4DA2-BAF5-24AFDDF4C65F}"/>
    <cellStyle name="Output 2 2 2 3 2 10" xfId="6878" xr:uid="{774320DF-EC20-4AFE-B68F-59D50E9C6CC9}"/>
    <cellStyle name="Output 2 2 2 3 2 2" xfId="1038" xr:uid="{988FDDD3-4704-47F9-9FE0-B005272E592F}"/>
    <cellStyle name="Output 2 2 2 3 2 2 2" xfId="2192" xr:uid="{F8D0B18A-D1CB-4F82-9110-D7693E4D0196}"/>
    <cellStyle name="Output 2 2 2 3 2 2 2 2" xfId="11147" xr:uid="{69F4659F-67B7-49A5-842A-ADF66DC0D2EF}"/>
    <cellStyle name="Output 2 2 2 3 2 2 3" xfId="3320" xr:uid="{14CE9652-3D0A-4901-8AE4-7CA054695357}"/>
    <cellStyle name="Output 2 2 2 3 2 2 3 2" xfId="12275" xr:uid="{D871DA85-2D76-41E0-8938-B8D1725D9A8A}"/>
    <cellStyle name="Output 2 2 2 3 2 2 4" xfId="4437" xr:uid="{8E14FF6F-F3DE-44BE-808E-804CDC92D8CB}"/>
    <cellStyle name="Output 2 2 2 3 2 2 4 2" xfId="13392" xr:uid="{139C01DE-6DC8-4132-963D-A8689DA9F289}"/>
    <cellStyle name="Output 2 2 2 3 2 2 5" xfId="5537" xr:uid="{A8799216-CAE3-4757-91BC-6764A315E429}"/>
    <cellStyle name="Output 2 2 2 3 2 2 5 2" xfId="14492" xr:uid="{4513ADBD-5688-4493-84A5-838C5651A3DA}"/>
    <cellStyle name="Output 2 2 2 3 2 2 6" xfId="6654" xr:uid="{BBCE87FE-5323-4623-A07F-87522D04E280}"/>
    <cellStyle name="Output 2 2 2 3 2 2 6 2" xfId="15609" xr:uid="{F8A4F8D9-5349-45C4-A19E-6EF297C071C2}"/>
    <cellStyle name="Output 2 2 2 3 2 2 7" xfId="7855" xr:uid="{9873B1FC-CC20-430B-AEE7-7A7DAAC1D3C3}"/>
    <cellStyle name="Output 2 2 2 3 2 2 7 2" xfId="16735" xr:uid="{32E570C5-A2EF-4BA4-90C6-F96FC3E33BAB}"/>
    <cellStyle name="Output 2 2 2 3 2 2 8" xfId="8992" xr:uid="{F51705A8-4B02-4EAD-96BE-409B4782F2B9}"/>
    <cellStyle name="Output 2 2 2 3 2 2 8 2" xfId="17845" xr:uid="{67C107DE-8128-48A4-A43E-FC947D2BB085}"/>
    <cellStyle name="Output 2 2 2 3 2 2 9" xfId="9712" xr:uid="{89CC1167-9501-4141-920B-3ADBBF77456E}"/>
    <cellStyle name="Output 2 2 2 3 2 3" xfId="1645" xr:uid="{1AA7EB92-1D37-4E92-8575-422FAD86C2B7}"/>
    <cellStyle name="Output 2 2 2 3 2 3 2" xfId="10600" xr:uid="{4F8F6FBE-7339-4F66-82CA-A088C386BB9E}"/>
    <cellStyle name="Output 2 2 2 3 2 4" xfId="2769" xr:uid="{C4FBB313-21F5-4987-ADC5-B71487E911BD}"/>
    <cellStyle name="Output 2 2 2 3 2 4 2" xfId="11724" xr:uid="{0490278E-3108-4DC5-9E2E-7A960B09ACF7}"/>
    <cellStyle name="Output 2 2 2 3 2 5" xfId="3886" xr:uid="{B0A50584-B275-4560-A720-604C1265F6F6}"/>
    <cellStyle name="Output 2 2 2 3 2 5 2" xfId="12841" xr:uid="{B82BC898-F782-4B48-AE6E-7099B6BA84EC}"/>
    <cellStyle name="Output 2 2 2 3 2 6" xfId="4986" xr:uid="{AC34047E-581D-4DB7-84F6-10D8881392A8}"/>
    <cellStyle name="Output 2 2 2 3 2 6 2" xfId="13941" xr:uid="{19A61982-EE09-4D9E-B486-0BA9776F66A3}"/>
    <cellStyle name="Output 2 2 2 3 2 7" xfId="6103" xr:uid="{BCBC465A-2C65-4631-A04A-BBEBD9CB9E05}"/>
    <cellStyle name="Output 2 2 2 3 2 7 2" xfId="15058" xr:uid="{BDD59EBC-B9BF-4990-ACBB-BDA4541BAAE3}"/>
    <cellStyle name="Output 2 2 2 3 2 8" xfId="7304" xr:uid="{D34CBCD6-C4E9-4601-95D7-6664824B1CC2}"/>
    <cellStyle name="Output 2 2 2 3 2 8 2" xfId="16184" xr:uid="{EE4DD616-4D6D-4415-BB15-4F3DC0920671}"/>
    <cellStyle name="Output 2 2 2 3 2 9" xfId="8441" xr:uid="{77468F5D-FC34-4A5D-A655-A5694AFB02CE}"/>
    <cellStyle name="Output 2 2 2 3 2 9 2" xfId="17294" xr:uid="{B52D7F6E-B949-4412-8815-90565DEB1826}"/>
    <cellStyle name="Output 2 2 2 3 3" xfId="650" xr:uid="{E3CA6B2F-956A-49B8-9385-A62AA956341B}"/>
    <cellStyle name="Output 2 2 2 3 3 10" xfId="9594" xr:uid="{E8D3F9AD-192B-4DD8-A79C-0B0EE3F1FDA9}"/>
    <cellStyle name="Output 2 2 2 3 3 2" xfId="1201" xr:uid="{3E8D44DE-7180-4DD4-BFF3-7C57438BBF3C}"/>
    <cellStyle name="Output 2 2 2 3 3 2 2" xfId="2360" xr:uid="{7F38CF6D-D789-4BAA-B780-3FB346024F74}"/>
    <cellStyle name="Output 2 2 2 3 3 2 2 2" xfId="11315" xr:uid="{B66520D9-275D-47E2-AD27-AC2BF4E1B54B}"/>
    <cellStyle name="Output 2 2 2 3 3 2 3" xfId="3483" xr:uid="{B222267D-7170-4918-AED9-A057BB564AFC}"/>
    <cellStyle name="Output 2 2 2 3 3 2 3 2" xfId="12438" xr:uid="{5ACD276D-8A5B-493D-9345-970257E9A9BA}"/>
    <cellStyle name="Output 2 2 2 3 3 2 4" xfId="4600" xr:uid="{0CD00515-D396-4296-A77F-1B1DC9EF003B}"/>
    <cellStyle name="Output 2 2 2 3 3 2 4 2" xfId="13555" xr:uid="{FA59B945-EBB7-4EE1-8A5C-96925FBFA6C8}"/>
    <cellStyle name="Output 2 2 2 3 3 2 5" xfId="5700" xr:uid="{5C63F20D-F454-452C-8C04-581825441740}"/>
    <cellStyle name="Output 2 2 2 3 3 2 5 2" xfId="14655" xr:uid="{D9F6F740-3C9E-4816-8A4F-16FC47E6654A}"/>
    <cellStyle name="Output 2 2 2 3 3 2 6" xfId="6817" xr:uid="{E1A2FC9D-932E-4B70-ADBB-D3DA60C9D35A}"/>
    <cellStyle name="Output 2 2 2 3 3 2 6 2" xfId="15772" xr:uid="{005AE7E4-2962-4B55-833C-45D6041288F4}"/>
    <cellStyle name="Output 2 2 2 3 3 2 7" xfId="8018" xr:uid="{A061BEF1-4D9C-431C-88B9-0D0DADCDC1D8}"/>
    <cellStyle name="Output 2 2 2 3 3 2 7 2" xfId="16898" xr:uid="{58062B39-5B24-4FC9-A307-72CF359DF62D}"/>
    <cellStyle name="Output 2 2 2 3 3 2 8" xfId="9155" xr:uid="{08B11BA6-39DF-4E16-9656-34869E8921E6}"/>
    <cellStyle name="Output 2 2 2 3 3 2 8 2" xfId="18008" xr:uid="{778A20FF-2226-4D0B-9A03-30C9903FE66F}"/>
    <cellStyle name="Output 2 2 2 3 3 2 9" xfId="9298" xr:uid="{6058E620-D2E5-440F-810F-1BBDF9FF10BA}"/>
    <cellStyle name="Output 2 2 2 3 3 3" xfId="1808" xr:uid="{B5CA78E5-A6F0-4058-A5B9-ADDD3866362E}"/>
    <cellStyle name="Output 2 2 2 3 3 3 2" xfId="10763" xr:uid="{773DEB45-E819-4EEE-A658-7F3500D5B98F}"/>
    <cellStyle name="Output 2 2 2 3 3 4" xfId="2932" xr:uid="{87166672-6D74-42CD-97A9-7F582A2FFD19}"/>
    <cellStyle name="Output 2 2 2 3 3 4 2" xfId="11887" xr:uid="{730A6A42-5FA6-4336-ADDF-65734F664AE3}"/>
    <cellStyle name="Output 2 2 2 3 3 5" xfId="4049" xr:uid="{97DED0E4-AADB-4F9A-A754-CCC4C41D82CD}"/>
    <cellStyle name="Output 2 2 2 3 3 5 2" xfId="13004" xr:uid="{6C91840A-2ABD-4DC1-8D17-4CCFD0EABE95}"/>
    <cellStyle name="Output 2 2 2 3 3 6" xfId="5149" xr:uid="{FCBE0482-4CCA-423C-9566-372B7672FAE5}"/>
    <cellStyle name="Output 2 2 2 3 3 6 2" xfId="14104" xr:uid="{4B5E965F-A95B-4441-B3E5-C31428F3878E}"/>
    <cellStyle name="Output 2 2 2 3 3 7" xfId="6266" xr:uid="{B6AC2E82-1B3A-49C4-88DB-BFB4260E216E}"/>
    <cellStyle name="Output 2 2 2 3 3 7 2" xfId="15221" xr:uid="{D70BCA0C-DD0B-43AC-867A-476BE904AF57}"/>
    <cellStyle name="Output 2 2 2 3 3 8" xfId="7467" xr:uid="{ABC5E90F-B524-4DA7-B831-1FB7321B36C3}"/>
    <cellStyle name="Output 2 2 2 3 3 8 2" xfId="16347" xr:uid="{343FFB3E-5BB9-4B4C-945E-DB1DA608AE5D}"/>
    <cellStyle name="Output 2 2 2 3 3 9" xfId="8604" xr:uid="{284246CE-6EFB-45BA-AB27-DD21B1C2655D}"/>
    <cellStyle name="Output 2 2 2 3 3 9 2" xfId="17457" xr:uid="{1862D9ED-BE2C-4E4C-A940-F8DAA2601EA7}"/>
    <cellStyle name="Output 2 2 2 3 4" xfId="842" xr:uid="{19BFBF80-11CD-490C-9AB8-7565F4B14C36}"/>
    <cellStyle name="Output 2 2 2 3 4 2" xfId="1996" xr:uid="{25065807-0D00-4740-8584-5DADE2FFAE15}"/>
    <cellStyle name="Output 2 2 2 3 4 2 2" xfId="10951" xr:uid="{2AD754DE-E3DE-43F7-9DFD-300E8EEEC344}"/>
    <cellStyle name="Output 2 2 2 3 4 3" xfId="3124" xr:uid="{F4BC5F30-F75E-47BC-A673-F02BA7CD4091}"/>
    <cellStyle name="Output 2 2 2 3 4 3 2" xfId="12079" xr:uid="{CACE354A-E1FC-4808-95C9-C616CE54F230}"/>
    <cellStyle name="Output 2 2 2 3 4 4" xfId="4241" xr:uid="{E1CF1B33-9954-4096-A180-15E29B994D81}"/>
    <cellStyle name="Output 2 2 2 3 4 4 2" xfId="13196" xr:uid="{99F65D44-5C4A-4460-B9EC-179AA0E97478}"/>
    <cellStyle name="Output 2 2 2 3 4 5" xfId="5341" xr:uid="{DD30E432-197C-4B77-88FE-F65B25B761EF}"/>
    <cellStyle name="Output 2 2 2 3 4 5 2" xfId="14296" xr:uid="{1B05785C-1FE2-45C9-8495-2E22C46E00E3}"/>
    <cellStyle name="Output 2 2 2 3 4 6" xfId="6458" xr:uid="{B8A0D5C4-76C8-4A07-82AF-7CB462AABCB6}"/>
    <cellStyle name="Output 2 2 2 3 4 6 2" xfId="15413" xr:uid="{92421EC8-9D46-4587-A00C-507C0D6B982C}"/>
    <cellStyle name="Output 2 2 2 3 4 7" xfId="7659" xr:uid="{2EBFD518-BA03-4472-A30F-22FEF7A6A93E}"/>
    <cellStyle name="Output 2 2 2 3 4 7 2" xfId="16539" xr:uid="{02433ED2-9C11-44BE-BBE5-3691E3195CAF}"/>
    <cellStyle name="Output 2 2 2 3 4 8" xfId="8796" xr:uid="{8A92D1C0-9A3C-43BC-94FA-F8AB4F5846E2}"/>
    <cellStyle name="Output 2 2 2 3 4 8 2" xfId="17649" xr:uid="{5504A1F2-6224-40E1-847D-2907FA1622A4}"/>
    <cellStyle name="Output 2 2 2 3 4 9" xfId="9719" xr:uid="{9C95F5A4-65AA-414D-BC79-9587C868312D}"/>
    <cellStyle name="Output 2 2 2 3 5" xfId="1449" xr:uid="{AA4A8C56-B8F5-4846-917C-8A66C10477C5}"/>
    <cellStyle name="Output 2 2 2 3 5 2" xfId="10404" xr:uid="{60480365-EB44-476F-889F-ADC811BE7218}"/>
    <cellStyle name="Output 2 2 2 3 6" xfId="2569" xr:uid="{80656E98-350F-4D2A-9296-708683EA18F5}"/>
    <cellStyle name="Output 2 2 2 3 6 2" xfId="11524" xr:uid="{B84F37CE-7B5A-4EC7-8AB2-AE3BB5478D42}"/>
    <cellStyle name="Output 2 2 2 3 7" xfId="3686" xr:uid="{88C7DBB7-0655-4BDB-A18B-86DC3DB44434}"/>
    <cellStyle name="Output 2 2 2 3 7 2" xfId="12641" xr:uid="{789DCEFD-3A6C-4AD5-AD9A-CD6930A40E0D}"/>
    <cellStyle name="Output 2 2 2 3 8" xfId="4786" xr:uid="{0DCAB279-E46F-4548-878E-4F9FD9EF901B}"/>
    <cellStyle name="Output 2 2 2 3 8 2" xfId="13741" xr:uid="{1DAFCC35-F7E8-4E62-97BD-707419F3E391}"/>
    <cellStyle name="Output 2 2 2 3 9" xfId="5903" xr:uid="{14DA4AE6-28B5-4CFE-9A5A-D9A8D6A957F3}"/>
    <cellStyle name="Output 2 2 2 3 9 2" xfId="14858" xr:uid="{28CF48C4-AF63-4C82-9F90-5C117B5489CC}"/>
    <cellStyle name="Output 2 2 2 4" xfId="359" xr:uid="{0CF5258D-965C-4DA6-BC39-9320765B6118}"/>
    <cellStyle name="Output 2 2 2 4 10" xfId="10084" xr:uid="{A4A2C823-3B82-4B05-8AC5-5A79E33592CD}"/>
    <cellStyle name="Output 2 2 2 4 2" xfId="910" xr:uid="{D6377A26-940D-4370-B4C9-D410A9209956}"/>
    <cellStyle name="Output 2 2 2 4 2 2" xfId="2064" xr:uid="{063E3729-918A-427F-9181-BD12752F3282}"/>
    <cellStyle name="Output 2 2 2 4 2 2 2" xfId="11019" xr:uid="{00BE264E-6387-4BE9-908A-0635F4ADC155}"/>
    <cellStyle name="Output 2 2 2 4 2 3" xfId="3192" xr:uid="{9E9B206C-E1A3-43C7-B150-B0DCEBBFAE77}"/>
    <cellStyle name="Output 2 2 2 4 2 3 2" xfId="12147" xr:uid="{73DB9BFE-E5FE-499A-8D4E-64078616C0D3}"/>
    <cellStyle name="Output 2 2 2 4 2 4" xfId="4309" xr:uid="{E57BB3F4-FAB3-4EF0-B898-AF75DDC4659C}"/>
    <cellStyle name="Output 2 2 2 4 2 4 2" xfId="13264" xr:uid="{94B14B6C-9501-44B0-8BD8-B30E64805EA4}"/>
    <cellStyle name="Output 2 2 2 4 2 5" xfId="5409" xr:uid="{0E597E85-EC57-46BC-894C-1CE2CD345CE2}"/>
    <cellStyle name="Output 2 2 2 4 2 5 2" xfId="14364" xr:uid="{4B6B8A6F-A5C2-4063-8370-3DA80311B678}"/>
    <cellStyle name="Output 2 2 2 4 2 6" xfId="6526" xr:uid="{5C993244-327B-4425-8464-38BFE436A089}"/>
    <cellStyle name="Output 2 2 2 4 2 6 2" xfId="15481" xr:uid="{2B2B1E30-63F5-480D-B9C0-61918AF7267C}"/>
    <cellStyle name="Output 2 2 2 4 2 7" xfId="7727" xr:uid="{A21E7883-2406-4424-A9E8-6E99178A5674}"/>
    <cellStyle name="Output 2 2 2 4 2 7 2" xfId="16607" xr:uid="{7A246865-5761-4D43-B45C-62CC3BCA7376}"/>
    <cellStyle name="Output 2 2 2 4 2 8" xfId="8864" xr:uid="{9C5DD0E4-1D41-43E2-A9A6-22CA97C943D3}"/>
    <cellStyle name="Output 2 2 2 4 2 8 2" xfId="17717" xr:uid="{33AE12C7-03C0-49A8-8D55-4FD836181A7F}"/>
    <cellStyle name="Output 2 2 2 4 2 9" xfId="9935" xr:uid="{9E7F641C-C9C4-4F8F-99CD-31EE389CA6EC}"/>
    <cellStyle name="Output 2 2 2 4 3" xfId="1521" xr:uid="{27BD6A9F-30CC-45CA-8B39-9AD8A975C73F}"/>
    <cellStyle name="Output 2 2 2 4 3 2" xfId="10476" xr:uid="{8FF49C23-6D7A-4DE4-918B-1054CD11B186}"/>
    <cellStyle name="Output 2 2 2 4 4" xfId="2641" xr:uid="{3A309A95-1068-40C3-841C-826C8A82E0EB}"/>
    <cellStyle name="Output 2 2 2 4 4 2" xfId="11596" xr:uid="{7782F519-E2D9-46E1-AA43-6CFF7E0F869D}"/>
    <cellStyle name="Output 2 2 2 4 5" xfId="3758" xr:uid="{EF9A7788-F44D-44AB-9BC5-BE9907EBC6B4}"/>
    <cellStyle name="Output 2 2 2 4 5 2" xfId="12713" xr:uid="{C5F92DED-CBB4-4824-AFFB-64C1FE2793BC}"/>
    <cellStyle name="Output 2 2 2 4 6" xfId="4858" xr:uid="{AFCC8378-ED4F-4662-9CB3-284DAB4B3F70}"/>
    <cellStyle name="Output 2 2 2 4 6 2" xfId="13813" xr:uid="{C392C05D-6102-4EFF-8EAD-ADD5F85CC8F3}"/>
    <cellStyle name="Output 2 2 2 4 7" xfId="5975" xr:uid="{FA00F4F5-979D-469B-B78B-C2AEF906A68A}"/>
    <cellStyle name="Output 2 2 2 4 7 2" xfId="14930" xr:uid="{297F98A6-7383-4A21-9103-EE94B711AD9F}"/>
    <cellStyle name="Output 2 2 2 4 8" xfId="7176" xr:uid="{0A7CE868-7D44-4151-B8EA-C416FD85C1D2}"/>
    <cellStyle name="Output 2 2 2 4 8 2" xfId="16056" xr:uid="{F36751BB-A3E4-4E35-B775-97A5FD76A858}"/>
    <cellStyle name="Output 2 2 2 4 9" xfId="8313" xr:uid="{3168E2A6-E1D8-4D86-8E89-BDEB9F4F271E}"/>
    <cellStyle name="Output 2 2 2 4 9 2" xfId="17166" xr:uid="{633A7A13-7575-4F97-9643-4C1BEFDFAE8E}"/>
    <cellStyle name="Output 2 2 2 5" xfId="528" xr:uid="{8FFBF574-3FDC-45CD-8802-8312CC44802F}"/>
    <cellStyle name="Output 2 2 2 5 10" xfId="10067" xr:uid="{23E9A246-EF49-4160-955B-D990FD96AD53}"/>
    <cellStyle name="Output 2 2 2 5 2" xfId="1079" xr:uid="{CA931743-6670-4E15-952D-93A472862538}"/>
    <cellStyle name="Output 2 2 2 5 2 2" xfId="2233" xr:uid="{186717CD-26D1-4683-984A-6147B08BA687}"/>
    <cellStyle name="Output 2 2 2 5 2 2 2" xfId="11188" xr:uid="{200E4957-A671-4C97-8D03-06FF0D4B7A3D}"/>
    <cellStyle name="Output 2 2 2 5 2 3" xfId="3361" xr:uid="{5680763D-E35D-49D5-B1B4-0A0FECB7D842}"/>
    <cellStyle name="Output 2 2 2 5 2 3 2" xfId="12316" xr:uid="{B8C0176F-A292-442D-A210-2C3E66943EDA}"/>
    <cellStyle name="Output 2 2 2 5 2 4" xfId="4478" xr:uid="{5B655E6E-899F-4B94-A9CF-16B69F8090A6}"/>
    <cellStyle name="Output 2 2 2 5 2 4 2" xfId="13433" xr:uid="{46F764CF-D997-4D93-B1E5-DAEBB1ABFDB0}"/>
    <cellStyle name="Output 2 2 2 5 2 5" xfId="5578" xr:uid="{042E3333-DF03-4AF5-A139-A6DDA3D2A71B}"/>
    <cellStyle name="Output 2 2 2 5 2 5 2" xfId="14533" xr:uid="{21BCC0DD-A2C6-44DB-925B-6D067AE8CFE6}"/>
    <cellStyle name="Output 2 2 2 5 2 6" xfId="6695" xr:uid="{12BFDBFF-E14C-40F8-90A9-E8E56E2935D7}"/>
    <cellStyle name="Output 2 2 2 5 2 6 2" xfId="15650" xr:uid="{94BEBF4F-CCE9-4CA7-83EF-6BD9CA755C51}"/>
    <cellStyle name="Output 2 2 2 5 2 7" xfId="7896" xr:uid="{C621EF38-E236-4FB3-9E12-89F740FF6D4F}"/>
    <cellStyle name="Output 2 2 2 5 2 7 2" xfId="16776" xr:uid="{D2CCE5CA-8248-49AB-B4DA-B0AFF694CBD4}"/>
    <cellStyle name="Output 2 2 2 5 2 8" xfId="9033" xr:uid="{8EFF2873-9010-4F6C-96F1-C0D12C0F2829}"/>
    <cellStyle name="Output 2 2 2 5 2 8 2" xfId="17886" xr:uid="{F574F694-7A71-4386-AA95-FD48C9A867B0}"/>
    <cellStyle name="Output 2 2 2 5 2 9" xfId="9926" xr:uid="{7E8DC1F4-E5D3-418F-8F37-02FFB5ABCC7C}"/>
    <cellStyle name="Output 2 2 2 5 3" xfId="1686" xr:uid="{522A160B-CFCD-476E-8B68-4ECC0DEBC49B}"/>
    <cellStyle name="Output 2 2 2 5 3 2" xfId="10641" xr:uid="{52F69AF0-E9B5-48E1-B217-6CF9AB0ADAB0}"/>
    <cellStyle name="Output 2 2 2 5 4" xfId="2810" xr:uid="{57470060-0C74-4A5C-BFFE-6912A0AAAB02}"/>
    <cellStyle name="Output 2 2 2 5 4 2" xfId="11765" xr:uid="{A88A8BDA-52ED-4A03-BA15-C094A790AB28}"/>
    <cellStyle name="Output 2 2 2 5 5" xfId="3927" xr:uid="{EA82CCA6-7EDA-4AF8-B68D-521070F80757}"/>
    <cellStyle name="Output 2 2 2 5 5 2" xfId="12882" xr:uid="{1D636B94-8F90-4D08-A231-088E35FD87EE}"/>
    <cellStyle name="Output 2 2 2 5 6" xfId="5027" xr:uid="{B3CF5787-73F1-4CFC-91E3-0153584283F3}"/>
    <cellStyle name="Output 2 2 2 5 6 2" xfId="13982" xr:uid="{D2450C44-5043-46F5-988B-2B0FBCC1CFCD}"/>
    <cellStyle name="Output 2 2 2 5 7" xfId="6144" xr:uid="{010AFE7D-5D62-4655-A086-1175BA0CE4A9}"/>
    <cellStyle name="Output 2 2 2 5 7 2" xfId="15099" xr:uid="{9E6D855A-F151-4DCC-AD99-242EFDDD5209}"/>
    <cellStyle name="Output 2 2 2 5 8" xfId="7345" xr:uid="{ECF079DE-5AF4-46C1-91F4-E5CF67F20068}"/>
    <cellStyle name="Output 2 2 2 5 8 2" xfId="16225" xr:uid="{B41C8920-0B1F-4181-A975-FA9A226DDF58}"/>
    <cellStyle name="Output 2 2 2 5 9" xfId="8482" xr:uid="{EF5872CE-96E7-4B88-BEF0-CDEEBDBEE4BC}"/>
    <cellStyle name="Output 2 2 2 5 9 2" xfId="17335" xr:uid="{C2840F78-81B6-4479-B03A-51825C4F808D}"/>
    <cellStyle name="Output 2 2 2 6" xfId="703" xr:uid="{F74A2279-472A-4EC3-B9DD-BBB385AC2FCA}"/>
    <cellStyle name="Output 2 2 2 6 2" xfId="1857" xr:uid="{DE2236A8-8727-4A6E-A18B-C927362C4211}"/>
    <cellStyle name="Output 2 2 2 6 2 2" xfId="10812" xr:uid="{BB037591-8305-4DD1-9DED-6BFE2E63568F}"/>
    <cellStyle name="Output 2 2 2 6 3" xfId="2985" xr:uid="{174F1E4F-BA61-4FB8-B01A-880B7EA7956A}"/>
    <cellStyle name="Output 2 2 2 6 3 2" xfId="11940" xr:uid="{9F4C184F-0A38-4394-93B1-65F16B37C85D}"/>
    <cellStyle name="Output 2 2 2 6 4" xfId="4102" xr:uid="{221D745F-0BCE-470E-BD2E-28653AA190F0}"/>
    <cellStyle name="Output 2 2 2 6 4 2" xfId="13057" xr:uid="{BBCA8BF5-3344-461C-B628-5A9C704C8968}"/>
    <cellStyle name="Output 2 2 2 6 5" xfId="5202" xr:uid="{3160448F-EE0B-4100-B2D5-16F442CCDB00}"/>
    <cellStyle name="Output 2 2 2 6 5 2" xfId="14157" xr:uid="{DDF2F359-30CD-4F84-B13E-A77E41BB3122}"/>
    <cellStyle name="Output 2 2 2 6 6" xfId="6319" xr:uid="{31496A50-D2DF-49B4-8C04-2B6C615F5DD3}"/>
    <cellStyle name="Output 2 2 2 6 6 2" xfId="15274" xr:uid="{7A86CCD7-2200-4338-8134-F9DB76FA88B5}"/>
    <cellStyle name="Output 2 2 2 6 7" xfId="7520" xr:uid="{C730CF0C-2B74-4135-A6F1-E6214A6B7A18}"/>
    <cellStyle name="Output 2 2 2 6 7 2" xfId="16400" xr:uid="{5F320E25-4DDB-4F1D-ACFE-8C6007A2147F}"/>
    <cellStyle name="Output 2 2 2 6 8" xfId="8657" xr:uid="{9CF6AADE-6433-45A6-B0CA-79A75DFECBC6}"/>
    <cellStyle name="Output 2 2 2 6 8 2" xfId="17510" xr:uid="{79062965-1BAF-4AD2-9D3B-41CE135A180E}"/>
    <cellStyle name="Output 2 2 2 6 9" xfId="9215" xr:uid="{4F8368BC-1B40-424A-9078-CBDB09AEBABE}"/>
    <cellStyle name="Output 2 2 2 7" xfId="1303" xr:uid="{6F1A0F1E-1341-4711-BE2B-6A98B9F21461}"/>
    <cellStyle name="Output 2 2 2 7 2" xfId="10258" xr:uid="{0E420354-E48B-4306-829A-E895046D98C6}"/>
    <cellStyle name="Output 2 2 2 8" xfId="2419" xr:uid="{4AF31116-26E3-4E4C-8A08-90A7B044CB1E}"/>
    <cellStyle name="Output 2 2 2 8 2" xfId="11374" xr:uid="{4892769E-9FD2-446E-8E8A-D9FB84078B98}"/>
    <cellStyle name="Output 2 2 2 9" xfId="3537" xr:uid="{3496E68D-2EA4-495B-BF70-8CCDA2D2D730}"/>
    <cellStyle name="Output 2 2 2 9 2" xfId="12492" xr:uid="{F2C9B46B-E924-48D5-B006-11B369CC11F9}"/>
    <cellStyle name="Output 2 2 3" xfId="133" xr:uid="{CF58233A-D959-43D3-9A8F-69BB35D74E05}"/>
    <cellStyle name="Output 2 2 3 10" xfId="4651" xr:uid="{A301F14A-6E85-46A0-A603-EB41940E6831}"/>
    <cellStyle name="Output 2 2 3 10 2" xfId="13606" xr:uid="{F8FB5982-1BD3-4E38-9863-5DDBE2E88220}"/>
    <cellStyle name="Output 2 2 3 11" xfId="5768" xr:uid="{837EE4D0-76FE-4768-9B61-D5C30496B244}"/>
    <cellStyle name="Output 2 2 3 11 2" xfId="14723" xr:uid="{45D42B2E-6A61-4EAD-B062-110AE64ADCC0}"/>
    <cellStyle name="Output 2 2 3 12" xfId="6957" xr:uid="{94F00D1F-8B6D-4474-8110-A0ACC7A49A81}"/>
    <cellStyle name="Output 2 2 3 12 2" xfId="15846" xr:uid="{4260D8D4-8C50-40DD-84A1-04A581BE9CEB}"/>
    <cellStyle name="Output 2 2 3 13" xfId="8090" xr:uid="{8869F23D-FBF4-4BAA-A95E-059AD7E965F4}"/>
    <cellStyle name="Output 2 2 3 13 2" xfId="16959" xr:uid="{EAEB2A08-98A9-4716-9833-FBC99AE17BBC}"/>
    <cellStyle name="Output 2 2 3 14" xfId="10136" xr:uid="{1FBAEF04-0501-4DF7-B5B0-8ACCCEC5AFE5}"/>
    <cellStyle name="Output 2 2 3 2" xfId="240" xr:uid="{A78F4DFA-346A-4D13-9507-F0F05475C2EC}"/>
    <cellStyle name="Output 2 2 3 2 10" xfId="7057" xr:uid="{159E8123-D04C-42F4-A115-D80CB3819300}"/>
    <cellStyle name="Output 2 2 3 2 10 2" xfId="15937" xr:uid="{C303F397-EF04-47AC-B307-AC86A2A9A69F}"/>
    <cellStyle name="Output 2 2 3 2 11" xfId="8194" xr:uid="{90D351C3-DCAE-40AD-9C06-71DB8489560B}"/>
    <cellStyle name="Output 2 2 3 2 11 2" xfId="17047" xr:uid="{BE9A5AB5-30D6-4032-915C-58FA999EE4C8}"/>
    <cellStyle name="Output 2 2 3 2 12" xfId="10115" xr:uid="{8DC43FD3-E85A-4B4E-9F59-F9D07B6D4B11}"/>
    <cellStyle name="Output 2 2 3 2 2" xfId="445" xr:uid="{62BCA7CA-5931-4FDD-8ED3-07CF6EFBC990}"/>
    <cellStyle name="Output 2 2 3 2 2 10" xfId="9634" xr:uid="{DD84D7EC-6AC2-41A2-A204-F0BEBB43F83B}"/>
    <cellStyle name="Output 2 2 3 2 2 2" xfId="996" xr:uid="{4C7EF410-9658-4436-9DBF-927F160797AE}"/>
    <cellStyle name="Output 2 2 3 2 2 2 2" xfId="2150" xr:uid="{0BB06305-E21F-43A9-93EE-477E8370B68E}"/>
    <cellStyle name="Output 2 2 3 2 2 2 2 2" xfId="11105" xr:uid="{BA45C8CB-25DF-4B7F-96DE-D1E6B263C1C1}"/>
    <cellStyle name="Output 2 2 3 2 2 2 3" xfId="3278" xr:uid="{9DF0C116-E1CF-4A50-AFDB-25855D8AD800}"/>
    <cellStyle name="Output 2 2 3 2 2 2 3 2" xfId="12233" xr:uid="{289BF82D-BA5D-4062-9621-CB243E7B70AE}"/>
    <cellStyle name="Output 2 2 3 2 2 2 4" xfId="4395" xr:uid="{CD5590D2-92ED-482D-8CF4-7503A8F1088F}"/>
    <cellStyle name="Output 2 2 3 2 2 2 4 2" xfId="13350" xr:uid="{08556E22-8CAD-42F9-808E-2AE81F3B5F89}"/>
    <cellStyle name="Output 2 2 3 2 2 2 5" xfId="5495" xr:uid="{57CC3D53-A1B3-4B76-8D6B-4A26D14B29C4}"/>
    <cellStyle name="Output 2 2 3 2 2 2 5 2" xfId="14450" xr:uid="{602632B7-C094-4260-A0A9-2C96202ED973}"/>
    <cellStyle name="Output 2 2 3 2 2 2 6" xfId="6612" xr:uid="{0C3A540B-F882-49C8-836E-8762D20986AE}"/>
    <cellStyle name="Output 2 2 3 2 2 2 6 2" xfId="15567" xr:uid="{0523497B-DC12-4CD0-874B-8E0117880157}"/>
    <cellStyle name="Output 2 2 3 2 2 2 7" xfId="7813" xr:uid="{17EFF26E-7784-4DA3-A029-8FA522DAF840}"/>
    <cellStyle name="Output 2 2 3 2 2 2 7 2" xfId="16693" xr:uid="{6D8B9C90-B2B7-4569-A2F4-E70033B3B6C5}"/>
    <cellStyle name="Output 2 2 3 2 2 2 8" xfId="8950" xr:uid="{13CA0EA0-54FA-4083-8D2B-85C7DBB14B69}"/>
    <cellStyle name="Output 2 2 3 2 2 2 8 2" xfId="17803" xr:uid="{C7938103-8864-4E7A-B5E8-E44537C9525B}"/>
    <cellStyle name="Output 2 2 3 2 2 2 9" xfId="9787" xr:uid="{1FF36157-2637-47D6-A85F-7C1CB823AC79}"/>
    <cellStyle name="Output 2 2 3 2 2 3" xfId="1603" xr:uid="{90531A5A-CE2B-4823-8F8E-3E08EC53A773}"/>
    <cellStyle name="Output 2 2 3 2 2 3 2" xfId="10558" xr:uid="{EA313B28-4D54-414A-9C81-724F3454EE22}"/>
    <cellStyle name="Output 2 2 3 2 2 4" xfId="2727" xr:uid="{C7D8403C-5D48-4016-B529-54D3D3AED508}"/>
    <cellStyle name="Output 2 2 3 2 2 4 2" xfId="11682" xr:uid="{F770177F-6979-4965-8A56-84512FFA2438}"/>
    <cellStyle name="Output 2 2 3 2 2 5" xfId="3844" xr:uid="{478D1A80-75D3-4112-9CBB-1B8C918B5D90}"/>
    <cellStyle name="Output 2 2 3 2 2 5 2" xfId="12799" xr:uid="{017928AE-FE7D-4CF3-B4F5-8D3D4C6C3C3E}"/>
    <cellStyle name="Output 2 2 3 2 2 6" xfId="4944" xr:uid="{46DF892D-39C4-47E3-9903-CEBDC00147F7}"/>
    <cellStyle name="Output 2 2 3 2 2 6 2" xfId="13899" xr:uid="{2B0F0385-9144-49AF-9276-8E711098021B}"/>
    <cellStyle name="Output 2 2 3 2 2 7" xfId="6061" xr:uid="{7CCAB917-F8DF-4A18-87FD-E80A2FE0ACCE}"/>
    <cellStyle name="Output 2 2 3 2 2 7 2" xfId="15016" xr:uid="{22D7EF4F-9718-4DF3-9293-613942992542}"/>
    <cellStyle name="Output 2 2 3 2 2 8" xfId="7262" xr:uid="{418EC13B-1530-4275-B2B1-DA6985A62C43}"/>
    <cellStyle name="Output 2 2 3 2 2 8 2" xfId="16142" xr:uid="{9B5D0728-7CB8-4CC2-A046-2D70797908AE}"/>
    <cellStyle name="Output 2 2 3 2 2 9" xfId="8399" xr:uid="{CB55DAA8-A382-4A13-85B2-24F65AE76AC8}"/>
    <cellStyle name="Output 2 2 3 2 2 9 2" xfId="17252" xr:uid="{F7B13E8C-CBB0-45A0-97C6-22D21CFE2910}"/>
    <cellStyle name="Output 2 2 3 2 3" xfId="608" xr:uid="{A4CF66CC-F295-4328-A15E-1B0A32B275C9}"/>
    <cellStyle name="Output 2 2 3 2 3 10" xfId="9385" xr:uid="{2535C859-8A87-47D1-97B8-3DC44F686152}"/>
    <cellStyle name="Output 2 2 3 2 3 2" xfId="1159" xr:uid="{557AA632-31CA-4DCB-97A4-D3C530BDFA1E}"/>
    <cellStyle name="Output 2 2 3 2 3 2 2" xfId="2318" xr:uid="{B018FF17-C7E0-40E7-A405-F7C2FDF288DD}"/>
    <cellStyle name="Output 2 2 3 2 3 2 2 2" xfId="11273" xr:uid="{F2339BC6-88C6-4BA3-8F3A-375EF498F2B1}"/>
    <cellStyle name="Output 2 2 3 2 3 2 3" xfId="3441" xr:uid="{3E0C08CA-D502-4A67-A77F-C98F055E4858}"/>
    <cellStyle name="Output 2 2 3 2 3 2 3 2" xfId="12396" xr:uid="{69961979-7671-43F6-836E-E981BC59CE9E}"/>
    <cellStyle name="Output 2 2 3 2 3 2 4" xfId="4558" xr:uid="{85A43FE1-4B63-43DB-B8DA-5D0154211F1E}"/>
    <cellStyle name="Output 2 2 3 2 3 2 4 2" xfId="13513" xr:uid="{FB87178D-9803-444B-B167-EB50F499F816}"/>
    <cellStyle name="Output 2 2 3 2 3 2 5" xfId="5658" xr:uid="{B83AED38-9CE7-4005-9195-DB0303F135C0}"/>
    <cellStyle name="Output 2 2 3 2 3 2 5 2" xfId="14613" xr:uid="{B39CEC3F-047D-4ED8-884F-280D7F9A5C1E}"/>
    <cellStyle name="Output 2 2 3 2 3 2 6" xfId="6775" xr:uid="{6D5D4337-207D-486B-83D2-526A541CA1D1}"/>
    <cellStyle name="Output 2 2 3 2 3 2 6 2" xfId="15730" xr:uid="{C43CD6C6-C10A-4E51-9CE9-5142D7119BE6}"/>
    <cellStyle name="Output 2 2 3 2 3 2 7" xfId="7976" xr:uid="{6521765C-4312-4A24-B346-1FFD12FF3759}"/>
    <cellStyle name="Output 2 2 3 2 3 2 7 2" xfId="16856" xr:uid="{81266BE6-E7B4-4C3C-A24F-7467728B40FE}"/>
    <cellStyle name="Output 2 2 3 2 3 2 8" xfId="9113" xr:uid="{F3F40F09-871B-4581-80B8-D2CB58A11D10}"/>
    <cellStyle name="Output 2 2 3 2 3 2 8 2" xfId="17966" xr:uid="{76FC3387-094F-4205-9144-F51D1FE8899E}"/>
    <cellStyle name="Output 2 2 3 2 3 2 9" xfId="10038" xr:uid="{6DE4B47D-FB0C-4057-9260-BB99386E617D}"/>
    <cellStyle name="Output 2 2 3 2 3 3" xfId="1766" xr:uid="{99E30242-E29E-4736-993B-8B691B91AA43}"/>
    <cellStyle name="Output 2 2 3 2 3 3 2" xfId="10721" xr:uid="{DFE86B9B-7A43-4E59-8757-E3E27F8C2E45}"/>
    <cellStyle name="Output 2 2 3 2 3 4" xfId="2890" xr:uid="{44909A4B-C55D-41B8-9451-A8DCF2357A7C}"/>
    <cellStyle name="Output 2 2 3 2 3 4 2" xfId="11845" xr:uid="{329CFE33-D202-462C-9851-492C46E60E97}"/>
    <cellStyle name="Output 2 2 3 2 3 5" xfId="4007" xr:uid="{7DCAC6F4-CD9B-4642-8E8D-66DD2BC742A9}"/>
    <cellStyle name="Output 2 2 3 2 3 5 2" xfId="12962" xr:uid="{2E1F05FD-6A8A-4EA5-AAD9-5D43420C98D7}"/>
    <cellStyle name="Output 2 2 3 2 3 6" xfId="5107" xr:uid="{3728F7F5-2ECD-46F3-96AC-894564B80BD2}"/>
    <cellStyle name="Output 2 2 3 2 3 6 2" xfId="14062" xr:uid="{B1BC32CF-37B7-4096-B939-3C1E65424DF9}"/>
    <cellStyle name="Output 2 2 3 2 3 7" xfId="6224" xr:uid="{92699AC6-2391-4BC0-A837-643C4602D439}"/>
    <cellStyle name="Output 2 2 3 2 3 7 2" xfId="15179" xr:uid="{860F6A2C-E1A6-4454-8290-1A5DF830ECA6}"/>
    <cellStyle name="Output 2 2 3 2 3 8" xfId="7425" xr:uid="{8E68EAF1-362F-4734-9A97-98C6F92394D0}"/>
    <cellStyle name="Output 2 2 3 2 3 8 2" xfId="16305" xr:uid="{AE6A8746-6B69-4AE5-9F60-BBDE590827A8}"/>
    <cellStyle name="Output 2 2 3 2 3 9" xfId="8562" xr:uid="{2FC6B5F4-6281-4385-9502-9FD56D0666A8}"/>
    <cellStyle name="Output 2 2 3 2 3 9 2" xfId="17415" xr:uid="{FEE5BF72-5E5F-48AC-9E44-DC60A3D8EF92}"/>
    <cellStyle name="Output 2 2 3 2 4" xfId="797" xr:uid="{27650D8F-1F70-4F46-9C61-2170898C393C}"/>
    <cellStyle name="Output 2 2 3 2 4 2" xfId="1951" xr:uid="{7921B1C3-0319-4DEE-B9A1-89CD1BFC88B2}"/>
    <cellStyle name="Output 2 2 3 2 4 2 2" xfId="10906" xr:uid="{44BC876C-514B-4B8A-93CD-8641219A873E}"/>
    <cellStyle name="Output 2 2 3 2 4 3" xfId="3079" xr:uid="{1466D715-07DA-4AF3-8D9F-EF13C42CC878}"/>
    <cellStyle name="Output 2 2 3 2 4 3 2" xfId="12034" xr:uid="{8F2A1331-3CCC-46F3-95E0-636E44DE6BDC}"/>
    <cellStyle name="Output 2 2 3 2 4 4" xfId="4196" xr:uid="{350C27DA-CDB2-43E0-8DC2-ACF0CFD33E1E}"/>
    <cellStyle name="Output 2 2 3 2 4 4 2" xfId="13151" xr:uid="{39C13882-1280-4ECB-B4A7-12C1E71FEA61}"/>
    <cellStyle name="Output 2 2 3 2 4 5" xfId="5296" xr:uid="{5072786E-9BD4-473C-866E-D0A209BCC08F}"/>
    <cellStyle name="Output 2 2 3 2 4 5 2" xfId="14251" xr:uid="{DE4595B1-7AC8-46D7-97E6-08E4482F6E0C}"/>
    <cellStyle name="Output 2 2 3 2 4 6" xfId="6413" xr:uid="{F2388C87-A642-4792-A0D8-5FAE3ABC9802}"/>
    <cellStyle name="Output 2 2 3 2 4 6 2" xfId="15368" xr:uid="{52BB5B29-3E9F-4C50-8573-5CC7EB682D38}"/>
    <cellStyle name="Output 2 2 3 2 4 7" xfId="7614" xr:uid="{329D6734-D822-47BF-963F-1AB5DC31BAB9}"/>
    <cellStyle name="Output 2 2 3 2 4 7 2" xfId="16494" xr:uid="{DFA48188-70AE-4B3A-9B94-CEB6EEB5868F}"/>
    <cellStyle name="Output 2 2 3 2 4 8" xfId="8751" xr:uid="{14903100-F345-46B9-BBBD-769CABF0E5C7}"/>
    <cellStyle name="Output 2 2 3 2 4 8 2" xfId="17604" xr:uid="{85E8E906-98E4-417D-9FC1-6A11F48AB33B}"/>
    <cellStyle name="Output 2 2 3 2 4 9" xfId="10194" xr:uid="{0AFDF3E2-C6BA-46D5-A8CA-8F57611E38C8}"/>
    <cellStyle name="Output 2 2 3 2 5" xfId="1402" xr:uid="{D7B0D417-2E69-47FF-B681-D4E4232CCF52}"/>
    <cellStyle name="Output 2 2 3 2 5 2" xfId="10357" xr:uid="{02757140-0E8A-47AC-8936-0AF31A6F76BA}"/>
    <cellStyle name="Output 2 2 3 2 6" xfId="2522" xr:uid="{8DA3D5D0-8ACD-4A81-A6EE-7AF0B3EE8DE0}"/>
    <cellStyle name="Output 2 2 3 2 6 2" xfId="11477" xr:uid="{A77CF077-F110-4CF7-B5CD-25E527511A48}"/>
    <cellStyle name="Output 2 2 3 2 7" xfId="3639" xr:uid="{72759E42-4630-4FA9-94B3-6E66798F3E34}"/>
    <cellStyle name="Output 2 2 3 2 7 2" xfId="12594" xr:uid="{03F594A6-0B96-40BC-88E7-568D7CCC4357}"/>
    <cellStyle name="Output 2 2 3 2 8" xfId="4739" xr:uid="{75F58897-0C1C-4B67-B9CE-94886DA90032}"/>
    <cellStyle name="Output 2 2 3 2 8 2" xfId="13694" xr:uid="{FC512038-DB3A-45DD-BB1E-65725F0A44C5}"/>
    <cellStyle name="Output 2 2 3 2 9" xfId="5856" xr:uid="{3297A79B-3BD9-4BAB-8178-D30D5FF1125E}"/>
    <cellStyle name="Output 2 2 3 2 9 2" xfId="14811" xr:uid="{033CA2D4-FB8D-44ED-9259-9E24198F8C3C}"/>
    <cellStyle name="Output 2 2 3 3" xfId="295" xr:uid="{3E3F5A1B-E85B-4ED9-BC05-C98CE23C9ED8}"/>
    <cellStyle name="Output 2 2 3 3 10" xfId="7112" xr:uid="{B73F04C1-50D1-4C0A-92CF-480DDC153FEB}"/>
    <cellStyle name="Output 2 2 3 3 10 2" xfId="15992" xr:uid="{2A43BCAB-9BED-436C-A8C4-CF6B9BCB9ABC}"/>
    <cellStyle name="Output 2 2 3 3 11" xfId="8249" xr:uid="{2F1D4F7D-80BC-4437-AF27-61F776F68C0A}"/>
    <cellStyle name="Output 2 2 3 3 11 2" xfId="17102" xr:uid="{79E57D19-88D4-4F60-B379-33224C263A8A}"/>
    <cellStyle name="Output 2 2 3 3 12" xfId="9365" xr:uid="{22D11F14-0646-488C-9926-2D7D6371B5DD}"/>
    <cellStyle name="Output 2 2 3 3 2" xfId="495" xr:uid="{8EBA433D-9F62-4AB5-BAD5-B362D35165EC}"/>
    <cellStyle name="Output 2 2 3 3 2 10" xfId="9261" xr:uid="{BE8A801D-5F51-4343-9963-C2CC31E589D5}"/>
    <cellStyle name="Output 2 2 3 3 2 2" xfId="1046" xr:uid="{AB8E0ACA-177F-4C45-A1CD-D68A780EACD6}"/>
    <cellStyle name="Output 2 2 3 3 2 2 2" xfId="2200" xr:uid="{6DE57315-227D-4791-A3B9-69214BC22D70}"/>
    <cellStyle name="Output 2 2 3 3 2 2 2 2" xfId="11155" xr:uid="{A389A405-BE7E-4A27-BC02-67C3D4D18D64}"/>
    <cellStyle name="Output 2 2 3 3 2 2 3" xfId="3328" xr:uid="{1EBA754E-B009-4D93-BDCB-C6470EBA258A}"/>
    <cellStyle name="Output 2 2 3 3 2 2 3 2" xfId="12283" xr:uid="{E448CDA5-BD83-41F4-902D-88A476500750}"/>
    <cellStyle name="Output 2 2 3 3 2 2 4" xfId="4445" xr:uid="{82A0DA0B-55E8-4284-86B2-B5D1BD047BC4}"/>
    <cellStyle name="Output 2 2 3 3 2 2 4 2" xfId="13400" xr:uid="{738DEBC8-1A0C-44AF-80EF-E2530275DD0A}"/>
    <cellStyle name="Output 2 2 3 3 2 2 5" xfId="5545" xr:uid="{F83D48F1-935A-4E8A-A538-A6E682F76E21}"/>
    <cellStyle name="Output 2 2 3 3 2 2 5 2" xfId="14500" xr:uid="{2D990298-A20F-4867-B077-ECB42B024711}"/>
    <cellStyle name="Output 2 2 3 3 2 2 6" xfId="6662" xr:uid="{BC2FAB30-8E69-4603-BB5C-7A1EEF16EFBD}"/>
    <cellStyle name="Output 2 2 3 3 2 2 6 2" xfId="15617" xr:uid="{235E525A-5928-4A86-BF61-1A885477913E}"/>
    <cellStyle name="Output 2 2 3 3 2 2 7" xfId="7863" xr:uid="{C502B864-2C87-4A8E-A75D-BE68488F8BB2}"/>
    <cellStyle name="Output 2 2 3 3 2 2 7 2" xfId="16743" xr:uid="{8FB2FA6E-B880-432B-9156-52BA52DAF816}"/>
    <cellStyle name="Output 2 2 3 3 2 2 8" xfId="9000" xr:uid="{617708D0-C9DC-4A9D-B009-46EF9310AA64}"/>
    <cellStyle name="Output 2 2 3 3 2 2 8 2" xfId="17853" xr:uid="{DE8EB33B-C65E-4548-A03C-A92F0C8FB9CD}"/>
    <cellStyle name="Output 2 2 3 3 2 2 9" xfId="9632" xr:uid="{4E6B4410-F132-46E6-AC24-7F1B57C3AE31}"/>
    <cellStyle name="Output 2 2 3 3 2 3" xfId="1653" xr:uid="{2B359F70-7DC0-4784-97EA-337DB45734F8}"/>
    <cellStyle name="Output 2 2 3 3 2 3 2" xfId="10608" xr:uid="{872B9252-ABAC-4D23-AAE4-8E5696A1AF76}"/>
    <cellStyle name="Output 2 2 3 3 2 4" xfId="2777" xr:uid="{84874934-781F-4F4D-9315-30AE437749A2}"/>
    <cellStyle name="Output 2 2 3 3 2 4 2" xfId="11732" xr:uid="{0B0F57AB-2B16-45A3-82D0-CC6D2E85B31A}"/>
    <cellStyle name="Output 2 2 3 3 2 5" xfId="3894" xr:uid="{6991AAF8-4283-481D-B183-37C9ED9D2C20}"/>
    <cellStyle name="Output 2 2 3 3 2 5 2" xfId="12849" xr:uid="{8D2A2C7E-BE57-4382-A980-0A73DAE3639E}"/>
    <cellStyle name="Output 2 2 3 3 2 6" xfId="4994" xr:uid="{F52E7E97-F676-4434-A5DC-AD7EB20729BA}"/>
    <cellStyle name="Output 2 2 3 3 2 6 2" xfId="13949" xr:uid="{3EAAA3CA-4985-4C08-BCDC-15484122B90C}"/>
    <cellStyle name="Output 2 2 3 3 2 7" xfId="6111" xr:uid="{972C317F-EEEB-4014-928C-7A743EEE5763}"/>
    <cellStyle name="Output 2 2 3 3 2 7 2" xfId="15066" xr:uid="{1C6F8B56-91D2-4F54-9959-8C3778AF0223}"/>
    <cellStyle name="Output 2 2 3 3 2 8" xfId="7312" xr:uid="{E178C3ED-9DB2-4E15-8DBC-02ADE4A8ED69}"/>
    <cellStyle name="Output 2 2 3 3 2 8 2" xfId="16192" xr:uid="{C5F040E6-2EED-47B6-A69B-B19FD927CC9D}"/>
    <cellStyle name="Output 2 2 3 3 2 9" xfId="8449" xr:uid="{085CDF16-2228-4921-B62E-5F8EDD132399}"/>
    <cellStyle name="Output 2 2 3 3 2 9 2" xfId="17302" xr:uid="{A3EC84A5-C254-46B3-A163-59CE264FE6B5}"/>
    <cellStyle name="Output 2 2 3 3 3" xfId="658" xr:uid="{F8160745-E5C1-4074-8322-C16B2B8D2BB4}"/>
    <cellStyle name="Output 2 2 3 3 3 10" xfId="9885" xr:uid="{F86247D3-2382-48A9-A350-25B43AD5A086}"/>
    <cellStyle name="Output 2 2 3 3 3 2" xfId="1209" xr:uid="{47215668-BB37-4BB7-AA2D-3FF1024DEC09}"/>
    <cellStyle name="Output 2 2 3 3 3 2 2" xfId="2368" xr:uid="{00174CF7-B87B-40BE-9D95-F125CC2979A1}"/>
    <cellStyle name="Output 2 2 3 3 3 2 2 2" xfId="11323" xr:uid="{6DD3E5C0-0A08-435B-A1A8-B32F8300BC10}"/>
    <cellStyle name="Output 2 2 3 3 3 2 3" xfId="3491" xr:uid="{15C6D236-09C3-48FA-8AC7-6A3241B4824D}"/>
    <cellStyle name="Output 2 2 3 3 3 2 3 2" xfId="12446" xr:uid="{7A039B81-4020-4C88-BE08-430F16A161FA}"/>
    <cellStyle name="Output 2 2 3 3 3 2 4" xfId="4608" xr:uid="{01AA89BC-132F-4091-B38C-EECE0870A161}"/>
    <cellStyle name="Output 2 2 3 3 3 2 4 2" xfId="13563" xr:uid="{57E7FF32-E6C7-4ECD-B05E-71D7B7F331FA}"/>
    <cellStyle name="Output 2 2 3 3 3 2 5" xfId="5708" xr:uid="{574020D5-6B2D-4CF0-9DFB-9C2C686E0EE0}"/>
    <cellStyle name="Output 2 2 3 3 3 2 5 2" xfId="14663" xr:uid="{418C28E6-909D-4E05-8C2E-11AC5DE31591}"/>
    <cellStyle name="Output 2 2 3 3 3 2 6" xfId="6825" xr:uid="{36450C8F-08E9-4E4E-8022-9EB678A5DEE1}"/>
    <cellStyle name="Output 2 2 3 3 3 2 6 2" xfId="15780" xr:uid="{FE984970-5ADA-47A5-BF92-D3ABC15B1B1A}"/>
    <cellStyle name="Output 2 2 3 3 3 2 7" xfId="8026" xr:uid="{3A6EA378-DAF0-43EC-972E-146F1232DD2D}"/>
    <cellStyle name="Output 2 2 3 3 3 2 7 2" xfId="16906" xr:uid="{8394CE77-F166-483C-8A54-1358A1B3C562}"/>
    <cellStyle name="Output 2 2 3 3 3 2 8" xfId="9163" xr:uid="{40CC9949-735F-49FE-AED5-89F1234E571B}"/>
    <cellStyle name="Output 2 2 3 3 3 2 8 2" xfId="18016" xr:uid="{22A31911-E353-4B67-9095-B3F4CD92DFB5}"/>
    <cellStyle name="Output 2 2 3 3 3 2 9" xfId="9342" xr:uid="{3A01A28F-B6E8-4048-8F4E-B4AC787D8B95}"/>
    <cellStyle name="Output 2 2 3 3 3 3" xfId="1816" xr:uid="{E9BBF637-20C9-4141-847D-372ACC8F8F9D}"/>
    <cellStyle name="Output 2 2 3 3 3 3 2" xfId="10771" xr:uid="{86861DC8-4EA9-41B5-ACCF-CE6C46F75DD0}"/>
    <cellStyle name="Output 2 2 3 3 3 4" xfId="2940" xr:uid="{3A4BAFD9-3746-4F86-8674-DD868220F65C}"/>
    <cellStyle name="Output 2 2 3 3 3 4 2" xfId="11895" xr:uid="{19BF7AC0-1A0F-442F-92BC-87F184DA4CD7}"/>
    <cellStyle name="Output 2 2 3 3 3 5" xfId="4057" xr:uid="{483E1226-A0EC-43B4-A165-B1FA6C0E2F1F}"/>
    <cellStyle name="Output 2 2 3 3 3 5 2" xfId="13012" xr:uid="{94A7E7A8-B44A-44B0-9CBB-E5758417A563}"/>
    <cellStyle name="Output 2 2 3 3 3 6" xfId="5157" xr:uid="{2CDFFF91-FE23-4E28-BCE4-73323F163714}"/>
    <cellStyle name="Output 2 2 3 3 3 6 2" xfId="14112" xr:uid="{49F07E87-2363-4804-95F8-CD951DADA38A}"/>
    <cellStyle name="Output 2 2 3 3 3 7" xfId="6274" xr:uid="{C3C6DEE9-F379-45AC-A530-060700A7A230}"/>
    <cellStyle name="Output 2 2 3 3 3 7 2" xfId="15229" xr:uid="{D0F37A5B-2877-494F-ADBB-73288E2E589E}"/>
    <cellStyle name="Output 2 2 3 3 3 8" xfId="7475" xr:uid="{69ACE4B3-29DB-4D77-A273-9E2F9FA6C317}"/>
    <cellStyle name="Output 2 2 3 3 3 8 2" xfId="16355" xr:uid="{D2DD0793-99CB-404E-979D-9A26A81EC25D}"/>
    <cellStyle name="Output 2 2 3 3 3 9" xfId="8612" xr:uid="{EB574BCD-4D75-4B79-BC53-E9BC412F2180}"/>
    <cellStyle name="Output 2 2 3 3 3 9 2" xfId="17465" xr:uid="{951398C0-623C-4034-BE42-A9E019A8A989}"/>
    <cellStyle name="Output 2 2 3 3 4" xfId="850" xr:uid="{D244D813-EFA0-4E70-B391-DB035B7F10C4}"/>
    <cellStyle name="Output 2 2 3 3 4 2" xfId="2004" xr:uid="{B9FBE274-2AD2-435C-A5D6-510984B9764E}"/>
    <cellStyle name="Output 2 2 3 3 4 2 2" xfId="10959" xr:uid="{1363A910-CEAA-414D-9828-39708CE67FF2}"/>
    <cellStyle name="Output 2 2 3 3 4 3" xfId="3132" xr:uid="{D18D336F-AC94-48C0-8B68-1C8A969F926F}"/>
    <cellStyle name="Output 2 2 3 3 4 3 2" xfId="12087" xr:uid="{CE63B92E-4FDB-44EE-86BA-43520B934E7A}"/>
    <cellStyle name="Output 2 2 3 3 4 4" xfId="4249" xr:uid="{334CEC74-DEBC-42B8-84DA-DB75569825F2}"/>
    <cellStyle name="Output 2 2 3 3 4 4 2" xfId="13204" xr:uid="{210137DD-CDAE-4E1D-B020-D89CDBD4362B}"/>
    <cellStyle name="Output 2 2 3 3 4 5" xfId="5349" xr:uid="{1E8EC186-E513-4628-86FA-1ECCFFDA71A4}"/>
    <cellStyle name="Output 2 2 3 3 4 5 2" xfId="14304" xr:uid="{29294C45-FDA4-48CD-BD8B-B3F00CC1A1D4}"/>
    <cellStyle name="Output 2 2 3 3 4 6" xfId="6466" xr:uid="{0510F365-7703-4957-AC39-F40855D4627B}"/>
    <cellStyle name="Output 2 2 3 3 4 6 2" xfId="15421" xr:uid="{C28C7266-1647-4681-86FB-C34D4C88DF42}"/>
    <cellStyle name="Output 2 2 3 3 4 7" xfId="7667" xr:uid="{FB03B70D-A2DF-4BAB-8F7C-6AB2B5277169}"/>
    <cellStyle name="Output 2 2 3 3 4 7 2" xfId="16547" xr:uid="{55C0CF62-6116-4989-BDF4-9BCE46B1E8BF}"/>
    <cellStyle name="Output 2 2 3 3 4 8" xfId="8804" xr:uid="{892E7788-4140-466E-BD70-A13154CD979E}"/>
    <cellStyle name="Output 2 2 3 3 4 8 2" xfId="17657" xr:uid="{26D7A2C5-7BFA-47A4-B5FF-5CB5AAC2CBDC}"/>
    <cellStyle name="Output 2 2 3 3 4 9" xfId="8141" xr:uid="{C5B3AC81-E656-4E59-AE1D-A3F7ECD93D94}"/>
    <cellStyle name="Output 2 2 3 3 5" xfId="1457" xr:uid="{DC7DA809-2458-433D-8E9F-C406F6F525EE}"/>
    <cellStyle name="Output 2 2 3 3 5 2" xfId="10412" xr:uid="{EF795678-FFAB-4B03-A580-B73BF6F937AC}"/>
    <cellStyle name="Output 2 2 3 3 6" xfId="2577" xr:uid="{A3181214-038B-4A06-80BF-4F9E851649B4}"/>
    <cellStyle name="Output 2 2 3 3 6 2" xfId="11532" xr:uid="{3C44F7F1-F863-4920-A018-7E0CFE5495F1}"/>
    <cellStyle name="Output 2 2 3 3 7" xfId="3694" xr:uid="{5F3C71FB-41ED-4520-B665-0B7C42AA5125}"/>
    <cellStyle name="Output 2 2 3 3 7 2" xfId="12649" xr:uid="{06C217B9-B15F-48D8-BE76-1021B0C61CA9}"/>
    <cellStyle name="Output 2 2 3 3 8" xfId="4794" xr:uid="{2C252069-AD4D-49C7-9A02-02B4FD1C68C4}"/>
    <cellStyle name="Output 2 2 3 3 8 2" xfId="13749" xr:uid="{C4189451-0F0B-4B23-8889-DA1AB6FC15D3}"/>
    <cellStyle name="Output 2 2 3 3 9" xfId="5911" xr:uid="{2F2B8718-E2C9-48DC-A5FE-B1D03B18E760}"/>
    <cellStyle name="Output 2 2 3 3 9 2" xfId="14866" xr:uid="{8D9AA840-47C3-4825-A6C8-AE1E6CD58869}"/>
    <cellStyle name="Output 2 2 3 4" xfId="367" xr:uid="{5B1F0D14-2AFB-42C4-94F1-94D27654A5E7}"/>
    <cellStyle name="Output 2 2 3 4 10" xfId="9355" xr:uid="{CDD42A6C-1682-4DF3-A1AB-873C3223795D}"/>
    <cellStyle name="Output 2 2 3 4 2" xfId="918" xr:uid="{7D898101-EC48-490E-A7A6-24B23F2E918F}"/>
    <cellStyle name="Output 2 2 3 4 2 2" xfId="2072" xr:uid="{3E4D9E32-5925-420B-A206-3807ADB2085C}"/>
    <cellStyle name="Output 2 2 3 4 2 2 2" xfId="11027" xr:uid="{D89BA920-2506-4D39-A123-0AA781FB27C0}"/>
    <cellStyle name="Output 2 2 3 4 2 3" xfId="3200" xr:uid="{10949456-C4D7-4F51-A39B-A623782C5178}"/>
    <cellStyle name="Output 2 2 3 4 2 3 2" xfId="12155" xr:uid="{FAA853BA-6770-4FA5-843A-1B96FB433105}"/>
    <cellStyle name="Output 2 2 3 4 2 4" xfId="4317" xr:uid="{E852BE24-B393-44A8-981C-AEFD98F7C2C2}"/>
    <cellStyle name="Output 2 2 3 4 2 4 2" xfId="13272" xr:uid="{29FEC027-DF8F-49ED-9A44-EECA7193243B}"/>
    <cellStyle name="Output 2 2 3 4 2 5" xfId="5417" xr:uid="{6B5A7B65-5B9D-4065-9F25-C2E9001DFB74}"/>
    <cellStyle name="Output 2 2 3 4 2 5 2" xfId="14372" xr:uid="{E104B445-C422-4502-8E85-C24F30593A69}"/>
    <cellStyle name="Output 2 2 3 4 2 6" xfId="6534" xr:uid="{8275FA15-CF2F-4F1D-B88B-518E3F4C350D}"/>
    <cellStyle name="Output 2 2 3 4 2 6 2" xfId="15489" xr:uid="{49F8C4D9-917D-4AA3-9482-4D3EEF507CAF}"/>
    <cellStyle name="Output 2 2 3 4 2 7" xfId="7735" xr:uid="{9ADC4369-E968-47C4-BE6A-361D28EA81CB}"/>
    <cellStyle name="Output 2 2 3 4 2 7 2" xfId="16615" xr:uid="{554C9008-D250-43FA-9020-448982E62F7C}"/>
    <cellStyle name="Output 2 2 3 4 2 8" xfId="8872" xr:uid="{88AD8731-22AC-4419-94D6-55719ED7EFE7}"/>
    <cellStyle name="Output 2 2 3 4 2 8 2" xfId="17725" xr:uid="{038F87DD-D064-4756-8571-0C3CE70E0DCD}"/>
    <cellStyle name="Output 2 2 3 4 2 9" xfId="9263" xr:uid="{549CD86E-1F05-4FCC-BE3F-E042CDB4C02A}"/>
    <cellStyle name="Output 2 2 3 4 3" xfId="1529" xr:uid="{0FD8D112-49D9-4933-AAC1-D8DBCB1E13C0}"/>
    <cellStyle name="Output 2 2 3 4 3 2" xfId="10484" xr:uid="{F1D49428-804A-4665-92A8-E6E2E86A9D48}"/>
    <cellStyle name="Output 2 2 3 4 4" xfId="2649" xr:uid="{7A1CB772-486A-4347-B2A8-6701F74AE819}"/>
    <cellStyle name="Output 2 2 3 4 4 2" xfId="11604" xr:uid="{AC2EDC40-9659-409A-9890-A190665C2E53}"/>
    <cellStyle name="Output 2 2 3 4 5" xfId="3766" xr:uid="{27039C16-E120-413B-B26F-4694BF4B415F}"/>
    <cellStyle name="Output 2 2 3 4 5 2" xfId="12721" xr:uid="{B7F1DBF0-2F69-4321-AE9A-5A00FA0DA198}"/>
    <cellStyle name="Output 2 2 3 4 6" xfId="4866" xr:uid="{D98AA390-F54D-46B6-816C-EB6C17B0A9F4}"/>
    <cellStyle name="Output 2 2 3 4 6 2" xfId="13821" xr:uid="{A35E70DA-9E81-48EE-9E2D-A84629677397}"/>
    <cellStyle name="Output 2 2 3 4 7" xfId="5983" xr:uid="{D5813D7F-DEA2-43F0-9A3C-477150763F5F}"/>
    <cellStyle name="Output 2 2 3 4 7 2" xfId="14938" xr:uid="{A4E7DAEE-53E5-4127-9E5F-F70772F76F8A}"/>
    <cellStyle name="Output 2 2 3 4 8" xfId="7184" xr:uid="{C3302D44-78A8-473D-98F6-3F2907D7D832}"/>
    <cellStyle name="Output 2 2 3 4 8 2" xfId="16064" xr:uid="{D4352E2A-AC22-4BAF-9AF2-1EF96FAD3C18}"/>
    <cellStyle name="Output 2 2 3 4 9" xfId="8321" xr:uid="{5562C62B-EFA0-4E59-AC37-AB3CFF3C9341}"/>
    <cellStyle name="Output 2 2 3 4 9 2" xfId="17174" xr:uid="{DB459032-6649-4781-8484-1E67E69B4FE9}"/>
    <cellStyle name="Output 2 2 3 5" xfId="536" xr:uid="{674CB83A-03A2-4F8B-AAE5-D9ACC30C4D0A}"/>
    <cellStyle name="Output 2 2 3 5 10" xfId="9936" xr:uid="{FF53984B-46FA-4EDE-983C-B57E4F60B11B}"/>
    <cellStyle name="Output 2 2 3 5 2" xfId="1087" xr:uid="{729D4662-88B6-45B5-AE53-027EC6D40092}"/>
    <cellStyle name="Output 2 2 3 5 2 2" xfId="2241" xr:uid="{ED57CF5D-BD8B-46BA-9623-05FB41FB6519}"/>
    <cellStyle name="Output 2 2 3 5 2 2 2" xfId="11196" xr:uid="{895444AA-5CC4-4051-A4B2-F93191CE271E}"/>
    <cellStyle name="Output 2 2 3 5 2 3" xfId="3369" xr:uid="{7FF0BF7D-2B96-4519-BEBA-CFDB67667855}"/>
    <cellStyle name="Output 2 2 3 5 2 3 2" xfId="12324" xr:uid="{9DF40044-FEBC-4B28-983E-391815559BD0}"/>
    <cellStyle name="Output 2 2 3 5 2 4" xfId="4486" xr:uid="{E5943D60-C9B7-40F0-B30B-747CF09FA773}"/>
    <cellStyle name="Output 2 2 3 5 2 4 2" xfId="13441" xr:uid="{49B9B54D-0642-4E8A-905B-6ABAE06F90C3}"/>
    <cellStyle name="Output 2 2 3 5 2 5" xfId="5586" xr:uid="{3597CF88-A22D-4FA9-BBFD-F32B12C73AE5}"/>
    <cellStyle name="Output 2 2 3 5 2 5 2" xfId="14541" xr:uid="{12064F25-1CFE-4372-A885-B667FD7E35A7}"/>
    <cellStyle name="Output 2 2 3 5 2 6" xfId="6703" xr:uid="{6C6C725A-DBB3-45AD-A80E-758140F49DDB}"/>
    <cellStyle name="Output 2 2 3 5 2 6 2" xfId="15658" xr:uid="{4AEB901C-9B99-4B91-B57F-35CF0D960483}"/>
    <cellStyle name="Output 2 2 3 5 2 7" xfId="7904" xr:uid="{D1ED5015-C01B-46EB-B6DD-072AD104333A}"/>
    <cellStyle name="Output 2 2 3 5 2 7 2" xfId="16784" xr:uid="{8D5A7D27-604A-4AB0-BDF8-7AFB7D9C61A4}"/>
    <cellStyle name="Output 2 2 3 5 2 8" xfId="9041" xr:uid="{CFC5B599-34DB-420D-80F5-371CFB746F25}"/>
    <cellStyle name="Output 2 2 3 5 2 8 2" xfId="17894" xr:uid="{356B7CAE-6030-4B5C-9963-92220E929D78}"/>
    <cellStyle name="Output 2 2 3 5 2 9" xfId="9647" xr:uid="{EEA076BE-6A0E-4692-959D-5377E061FC9D}"/>
    <cellStyle name="Output 2 2 3 5 3" xfId="1694" xr:uid="{61C7607C-6F05-42C7-977C-D6CD25035612}"/>
    <cellStyle name="Output 2 2 3 5 3 2" xfId="10649" xr:uid="{3F81A17B-51E9-41F4-8C79-1728D4850956}"/>
    <cellStyle name="Output 2 2 3 5 4" xfId="2818" xr:uid="{36671E79-CD9A-467F-95F2-15EDC7649532}"/>
    <cellStyle name="Output 2 2 3 5 4 2" xfId="11773" xr:uid="{3D6B3861-0460-4655-A377-BEE9A30AB2E7}"/>
    <cellStyle name="Output 2 2 3 5 5" xfId="3935" xr:uid="{B4729180-3F7A-4C25-A798-1CD8D74A5997}"/>
    <cellStyle name="Output 2 2 3 5 5 2" xfId="12890" xr:uid="{63D7D8BA-444B-413E-9522-301E6BADA612}"/>
    <cellStyle name="Output 2 2 3 5 6" xfId="5035" xr:uid="{77964787-1501-4681-B009-834305837066}"/>
    <cellStyle name="Output 2 2 3 5 6 2" xfId="13990" xr:uid="{F921050E-E8EB-4CBB-8CA3-A02E52FA3AB3}"/>
    <cellStyle name="Output 2 2 3 5 7" xfId="6152" xr:uid="{2D7B1436-1E35-4E8B-9805-08C6A6929B3C}"/>
    <cellStyle name="Output 2 2 3 5 7 2" xfId="15107" xr:uid="{E4ADE688-22E3-4EA1-B1D1-5B3470C45237}"/>
    <cellStyle name="Output 2 2 3 5 8" xfId="7353" xr:uid="{DC168814-D128-4482-8899-5C4EC15F8227}"/>
    <cellStyle name="Output 2 2 3 5 8 2" xfId="16233" xr:uid="{E5DE2FD9-7983-419F-88EF-2168AFBA2D51}"/>
    <cellStyle name="Output 2 2 3 5 9" xfId="8490" xr:uid="{3141F527-80DB-49BE-85CE-D911711735F7}"/>
    <cellStyle name="Output 2 2 3 5 9 2" xfId="17343" xr:uid="{B29B3E3B-C5F7-4EB8-84CA-8D612A722E37}"/>
    <cellStyle name="Output 2 2 3 6" xfId="711" xr:uid="{4E6BA489-2464-4B70-B923-79D9CCF0093D}"/>
    <cellStyle name="Output 2 2 3 6 2" xfId="1865" xr:uid="{1887A4F2-2984-437E-BFAF-08810A819242}"/>
    <cellStyle name="Output 2 2 3 6 2 2" xfId="10820" xr:uid="{29970CDF-BAD3-485B-8673-D99F9647AA96}"/>
    <cellStyle name="Output 2 2 3 6 3" xfId="2993" xr:uid="{F8D77AD3-79D5-47DC-8133-118D74C81631}"/>
    <cellStyle name="Output 2 2 3 6 3 2" xfId="11948" xr:uid="{CE57368A-3058-4A02-A13E-A7CD47B19C97}"/>
    <cellStyle name="Output 2 2 3 6 4" xfId="4110" xr:uid="{F155B6F3-A2A8-41A6-AD98-75D366A7F8B4}"/>
    <cellStyle name="Output 2 2 3 6 4 2" xfId="13065" xr:uid="{20CAF145-CED2-4FE1-8E98-935DD4C477A9}"/>
    <cellStyle name="Output 2 2 3 6 5" xfId="5210" xr:uid="{4EC503FA-1E41-4EBC-9ACE-D21B27FA1FD3}"/>
    <cellStyle name="Output 2 2 3 6 5 2" xfId="14165" xr:uid="{4F39B0E7-E04D-46B8-B824-BF5C4BDF9BAF}"/>
    <cellStyle name="Output 2 2 3 6 6" xfId="6327" xr:uid="{4330FEC7-3A22-4CC9-A3A0-DCB3A97AA0F6}"/>
    <cellStyle name="Output 2 2 3 6 6 2" xfId="15282" xr:uid="{F2B9AE99-FD38-4E5A-A642-722B70FE3A9E}"/>
    <cellStyle name="Output 2 2 3 6 7" xfId="7528" xr:uid="{174AE615-ACA9-4E30-9FB0-68C7D9ED8885}"/>
    <cellStyle name="Output 2 2 3 6 7 2" xfId="16408" xr:uid="{D715AE5B-F5DC-4C9C-8E5A-433B5281935C}"/>
    <cellStyle name="Output 2 2 3 6 8" xfId="8665" xr:uid="{A3192CF2-7746-4822-8BCF-7A26D2928ABC}"/>
    <cellStyle name="Output 2 2 3 6 8 2" xfId="17518" xr:uid="{266F2157-3B6C-4283-BF10-D087B6698F28}"/>
    <cellStyle name="Output 2 2 3 6 9" xfId="10162" xr:uid="{A3314FC7-F0DA-4146-ACF2-DA7299F13264}"/>
    <cellStyle name="Output 2 2 3 7" xfId="1311" xr:uid="{C2D7AB9F-CE02-49CE-B57D-14D831ADDE67}"/>
    <cellStyle name="Output 2 2 3 7 2" xfId="10266" xr:uid="{792CA193-CDA6-4F69-9339-C7EC70127F27}"/>
    <cellStyle name="Output 2 2 3 8" xfId="2427" xr:uid="{52CC0DFE-B927-4C3F-97C7-0BBD428B22F3}"/>
    <cellStyle name="Output 2 2 3 8 2" xfId="11382" xr:uid="{84F18B29-A337-4F99-99EE-DE0DD5BEB865}"/>
    <cellStyle name="Output 2 2 3 9" xfId="3545" xr:uid="{C17F7E41-D1EB-4A42-8DCF-95F9F6597E3F}"/>
    <cellStyle name="Output 2 2 3 9 2" xfId="12500" xr:uid="{19674E05-0DFA-4306-82D1-090149FB179C}"/>
    <cellStyle name="Output 2 2 4" xfId="146" xr:uid="{5509D72B-BFAE-4304-8E70-CAE7596C20FB}"/>
    <cellStyle name="Output 2 2 4 10" xfId="4662" xr:uid="{408B2890-B4F8-4928-94BD-92332BDE1B94}"/>
    <cellStyle name="Output 2 2 4 10 2" xfId="13617" xr:uid="{0F9B395B-A74B-4AEB-A44D-7AA4B2EEE996}"/>
    <cellStyle name="Output 2 2 4 11" xfId="5779" xr:uid="{78993DD9-A5A5-4473-AECE-C94AE29A710D}"/>
    <cellStyle name="Output 2 2 4 11 2" xfId="14734" xr:uid="{2953616E-0414-4823-9361-D8101603E536}"/>
    <cellStyle name="Output 2 2 4 12" xfId="6968" xr:uid="{F7674DDF-B7FE-45E9-9FDB-939F42744380}"/>
    <cellStyle name="Output 2 2 4 12 2" xfId="15857" xr:uid="{AE0946BA-5A0F-422C-A4AD-3B727A1FC4B0}"/>
    <cellStyle name="Output 2 2 4 13" xfId="8102" xr:uid="{34114CA2-8BC5-43DE-BB9C-6377D47B0D58}"/>
    <cellStyle name="Output 2 2 4 13 2" xfId="16970" xr:uid="{25EDD8F8-C38A-4622-B081-0F359905FEC2}"/>
    <cellStyle name="Output 2 2 4 14" xfId="9478" xr:uid="{535E26EE-A571-45FC-985F-C941EB8EBF75}"/>
    <cellStyle name="Output 2 2 4 2" xfId="251" xr:uid="{EB8CEB9E-BBC8-475A-B804-14C890ECBAF4}"/>
    <cellStyle name="Output 2 2 4 2 10" xfId="7068" xr:uid="{13DFE112-A0C7-4A92-AD01-1988B2FD3669}"/>
    <cellStyle name="Output 2 2 4 2 10 2" xfId="15948" xr:uid="{50E600F7-7839-45EB-8D34-6BDBF149B04E}"/>
    <cellStyle name="Output 2 2 4 2 11" xfId="8205" xr:uid="{E1381786-C887-4AB8-9275-18E4935E88E2}"/>
    <cellStyle name="Output 2 2 4 2 11 2" xfId="17058" xr:uid="{213D4CF7-2910-437E-97F0-A4F9E7EF5631}"/>
    <cellStyle name="Output 2 2 4 2 12" xfId="10080" xr:uid="{18048816-E559-49F2-8D9D-CD1EB47594C7}"/>
    <cellStyle name="Output 2 2 4 2 2" xfId="456" xr:uid="{9F907966-ECDD-4665-9B14-D45A38B03879}"/>
    <cellStyle name="Output 2 2 4 2 2 10" xfId="9429" xr:uid="{4B3007B7-86A3-40AE-AD2D-5CEFDE51054B}"/>
    <cellStyle name="Output 2 2 4 2 2 2" xfId="1007" xr:uid="{8EA71271-3FB6-40C2-8D54-017EFE7D69F8}"/>
    <cellStyle name="Output 2 2 4 2 2 2 2" xfId="2161" xr:uid="{B57219D4-2B9E-46E2-B4D8-A4C553A8F6E7}"/>
    <cellStyle name="Output 2 2 4 2 2 2 2 2" xfId="11116" xr:uid="{D1D3428B-469F-4DEE-B337-BE5CBBB16CCA}"/>
    <cellStyle name="Output 2 2 4 2 2 2 3" xfId="3289" xr:uid="{419120E7-B541-467E-8303-93E46E579388}"/>
    <cellStyle name="Output 2 2 4 2 2 2 3 2" xfId="12244" xr:uid="{C490631C-69DA-4EE2-84AA-570F1ECEEB1F}"/>
    <cellStyle name="Output 2 2 4 2 2 2 4" xfId="4406" xr:uid="{881AFC55-A215-4863-A321-3D8C993BDB45}"/>
    <cellStyle name="Output 2 2 4 2 2 2 4 2" xfId="13361" xr:uid="{7E2EA830-D251-4700-A2AA-F1EF1DE25565}"/>
    <cellStyle name="Output 2 2 4 2 2 2 5" xfId="5506" xr:uid="{6B40ABC8-5A41-4F8C-AC6E-16B471510705}"/>
    <cellStyle name="Output 2 2 4 2 2 2 5 2" xfId="14461" xr:uid="{36E22854-92F2-4907-9C0A-F2B5C039FD9C}"/>
    <cellStyle name="Output 2 2 4 2 2 2 6" xfId="6623" xr:uid="{C9981C54-40A9-41A4-96C2-88CD300B348A}"/>
    <cellStyle name="Output 2 2 4 2 2 2 6 2" xfId="15578" xr:uid="{AE88E886-59C7-4906-81F8-BF80D74FDB7B}"/>
    <cellStyle name="Output 2 2 4 2 2 2 7" xfId="7824" xr:uid="{86B56656-C8B4-4D4C-85EE-40B7AFABFE67}"/>
    <cellStyle name="Output 2 2 4 2 2 2 7 2" xfId="16704" xr:uid="{C5389F16-51C2-488C-910F-CE0A20808555}"/>
    <cellStyle name="Output 2 2 4 2 2 2 8" xfId="8961" xr:uid="{0EC3418E-24B9-4921-BBBD-F8C133854993}"/>
    <cellStyle name="Output 2 2 4 2 2 2 8 2" xfId="17814" xr:uid="{EFC57AFF-CFF2-4BCE-B5DC-A9650AB11A15}"/>
    <cellStyle name="Output 2 2 4 2 2 2 9" xfId="9683" xr:uid="{50DB03CE-3E03-4E35-A416-FF379C0D89C0}"/>
    <cellStyle name="Output 2 2 4 2 2 3" xfId="1614" xr:uid="{66E244BB-54D1-4272-8EE0-71A257DAD284}"/>
    <cellStyle name="Output 2 2 4 2 2 3 2" xfId="10569" xr:uid="{8A1D39AF-D35D-4FE4-A192-86692AE3DDAB}"/>
    <cellStyle name="Output 2 2 4 2 2 4" xfId="2738" xr:uid="{F8BA4C54-67B8-483A-BCA7-CC530FCCE06A}"/>
    <cellStyle name="Output 2 2 4 2 2 4 2" xfId="11693" xr:uid="{5C73D569-D753-410E-A806-3E0C262B22D1}"/>
    <cellStyle name="Output 2 2 4 2 2 5" xfId="3855" xr:uid="{1009B0F4-09EC-4674-B7C5-B2AB1AFB80FB}"/>
    <cellStyle name="Output 2 2 4 2 2 5 2" xfId="12810" xr:uid="{10F500C3-3EB8-4CDE-B75C-ED2E5207027A}"/>
    <cellStyle name="Output 2 2 4 2 2 6" xfId="4955" xr:uid="{1DC3B40F-D095-4521-95AE-90BB6CBCD7FA}"/>
    <cellStyle name="Output 2 2 4 2 2 6 2" xfId="13910" xr:uid="{AADEDC9C-FD92-4720-B6D2-0D16E913651A}"/>
    <cellStyle name="Output 2 2 4 2 2 7" xfId="6072" xr:uid="{950DD838-8627-47CE-AA69-C24B19A84E85}"/>
    <cellStyle name="Output 2 2 4 2 2 7 2" xfId="15027" xr:uid="{942D9FFE-99C6-400E-97D6-4A60CA465DD5}"/>
    <cellStyle name="Output 2 2 4 2 2 8" xfId="7273" xr:uid="{3D653358-2B82-478B-8B6A-F60278C4A182}"/>
    <cellStyle name="Output 2 2 4 2 2 8 2" xfId="16153" xr:uid="{8ADFBC46-C36F-4F26-B3E2-C8711E2CE9EA}"/>
    <cellStyle name="Output 2 2 4 2 2 9" xfId="8410" xr:uid="{D7E53DF2-2245-4F87-AF37-8E48B4DEB697}"/>
    <cellStyle name="Output 2 2 4 2 2 9 2" xfId="17263" xr:uid="{A64EEE54-ABE9-4AAC-962E-534D689067FE}"/>
    <cellStyle name="Output 2 2 4 2 3" xfId="619" xr:uid="{FD4DFEB2-F15C-4172-8B59-6E58C093A24A}"/>
    <cellStyle name="Output 2 2 4 2 3 10" xfId="9620" xr:uid="{48048D39-676A-44A8-9A83-7BB99D989ADB}"/>
    <cellStyle name="Output 2 2 4 2 3 2" xfId="1170" xr:uid="{E9377957-2EF8-481B-80C2-43F958F4CF9C}"/>
    <cellStyle name="Output 2 2 4 2 3 2 2" xfId="2329" xr:uid="{F614F54D-3FFE-4C92-AA6B-E86327D1B811}"/>
    <cellStyle name="Output 2 2 4 2 3 2 2 2" xfId="11284" xr:uid="{58927559-DD7E-4D0C-AD70-4D6137852653}"/>
    <cellStyle name="Output 2 2 4 2 3 2 3" xfId="3452" xr:uid="{03221EAD-FCCE-4CC7-9BC7-12E96B0964A8}"/>
    <cellStyle name="Output 2 2 4 2 3 2 3 2" xfId="12407" xr:uid="{3D87918B-DD76-4E78-9A6D-C88AC0D26ACE}"/>
    <cellStyle name="Output 2 2 4 2 3 2 4" xfId="4569" xr:uid="{31C89457-5800-4E3E-940C-4B9F5FBA1D4A}"/>
    <cellStyle name="Output 2 2 4 2 3 2 4 2" xfId="13524" xr:uid="{904DB5D3-DE59-4022-B74B-426DC90BC89E}"/>
    <cellStyle name="Output 2 2 4 2 3 2 5" xfId="5669" xr:uid="{EB3DE158-8237-48CD-8716-1E103F1B0378}"/>
    <cellStyle name="Output 2 2 4 2 3 2 5 2" xfId="14624" xr:uid="{D5E96DB9-2ED3-49BC-A0FE-63C0254D66A5}"/>
    <cellStyle name="Output 2 2 4 2 3 2 6" xfId="6786" xr:uid="{3B111008-0CFF-40E8-B6C7-89687977AF9B}"/>
    <cellStyle name="Output 2 2 4 2 3 2 6 2" xfId="15741" xr:uid="{E3A50A5C-7DE9-411A-8A8F-CA57874CC9FE}"/>
    <cellStyle name="Output 2 2 4 2 3 2 7" xfId="7987" xr:uid="{7F512FFD-6283-40C0-8720-21F1849C397F}"/>
    <cellStyle name="Output 2 2 4 2 3 2 7 2" xfId="16867" xr:uid="{1BD739D5-F09A-46D2-ABDF-69A8B6092423}"/>
    <cellStyle name="Output 2 2 4 2 3 2 8" xfId="9124" xr:uid="{D030F329-BF39-4264-8159-509F12D57CB7}"/>
    <cellStyle name="Output 2 2 4 2 3 2 8 2" xfId="17977" xr:uid="{EA1F895F-9E8C-492F-A447-5A95A0F7F757}"/>
    <cellStyle name="Output 2 2 4 2 3 2 9" xfId="9991" xr:uid="{CD829FFE-1F17-401E-9ACF-5D04C6B522DD}"/>
    <cellStyle name="Output 2 2 4 2 3 3" xfId="1777" xr:uid="{CE2CC5A5-4A5B-4EFD-B808-36143DEBEA42}"/>
    <cellStyle name="Output 2 2 4 2 3 3 2" xfId="10732" xr:uid="{D1E613B5-7D9A-4431-8C3B-8A5AE8A33C17}"/>
    <cellStyle name="Output 2 2 4 2 3 4" xfId="2901" xr:uid="{AFF00493-3275-46F1-8A65-D3316E0C3FE1}"/>
    <cellStyle name="Output 2 2 4 2 3 4 2" xfId="11856" xr:uid="{844804D6-0735-44E9-BD89-7A9B3EEC2E07}"/>
    <cellStyle name="Output 2 2 4 2 3 5" xfId="4018" xr:uid="{72B80F2E-FB2B-4E11-8184-1F98184F0262}"/>
    <cellStyle name="Output 2 2 4 2 3 5 2" xfId="12973" xr:uid="{12726C55-52CC-42D4-BA64-8ABEC96FE951}"/>
    <cellStyle name="Output 2 2 4 2 3 6" xfId="5118" xr:uid="{C7593A3A-1782-4B7C-BC7F-232DC977B1FF}"/>
    <cellStyle name="Output 2 2 4 2 3 6 2" xfId="14073" xr:uid="{E789BB0D-7B84-4A62-B47E-94EF2E89023E}"/>
    <cellStyle name="Output 2 2 4 2 3 7" xfId="6235" xr:uid="{1A4DF953-5895-4777-99AC-993E177CF846}"/>
    <cellStyle name="Output 2 2 4 2 3 7 2" xfId="15190" xr:uid="{6337107E-6815-4C9E-868F-1833A713E69C}"/>
    <cellStyle name="Output 2 2 4 2 3 8" xfId="7436" xr:uid="{E4D38860-8D1B-4559-8C7E-5DDF0F2E642E}"/>
    <cellStyle name="Output 2 2 4 2 3 8 2" xfId="16316" xr:uid="{F7007409-B450-471F-8A94-00E5CB5ED970}"/>
    <cellStyle name="Output 2 2 4 2 3 9" xfId="8573" xr:uid="{1746446D-2981-4E46-9114-11404A1C4A18}"/>
    <cellStyle name="Output 2 2 4 2 3 9 2" xfId="17426" xr:uid="{C054D354-8E7F-43D5-B5E8-CC5EAC688872}"/>
    <cellStyle name="Output 2 2 4 2 4" xfId="808" xr:uid="{4DE3578E-1D96-4743-80F2-1EC5D9D39BB6}"/>
    <cellStyle name="Output 2 2 4 2 4 2" xfId="1962" xr:uid="{76B1A58E-A120-49E9-B983-A3C1B6D27A94}"/>
    <cellStyle name="Output 2 2 4 2 4 2 2" xfId="10917" xr:uid="{70A8AF5E-B8A1-4EC4-A161-652E618BAD6E}"/>
    <cellStyle name="Output 2 2 4 2 4 3" xfId="3090" xr:uid="{6F2BA736-F7A8-4169-ACDD-B7AD3D3373B4}"/>
    <cellStyle name="Output 2 2 4 2 4 3 2" xfId="12045" xr:uid="{3D19A252-735A-43D0-91C6-A4A85865ACD0}"/>
    <cellStyle name="Output 2 2 4 2 4 4" xfId="4207" xr:uid="{230635D0-58FE-4E4A-AA43-7ED4BB9BF90E}"/>
    <cellStyle name="Output 2 2 4 2 4 4 2" xfId="13162" xr:uid="{A86609D3-22BA-4F3B-9B9A-4D91EDA9180C}"/>
    <cellStyle name="Output 2 2 4 2 4 5" xfId="5307" xr:uid="{7DA8CBB1-5D33-406A-B7C1-CFC4FFBA5FB6}"/>
    <cellStyle name="Output 2 2 4 2 4 5 2" xfId="14262" xr:uid="{55A97645-C89E-4261-837B-870FC4206612}"/>
    <cellStyle name="Output 2 2 4 2 4 6" xfId="6424" xr:uid="{CCBD9152-2618-4E9A-B08D-3CEF592773BD}"/>
    <cellStyle name="Output 2 2 4 2 4 6 2" xfId="15379" xr:uid="{52C297CC-CE2C-4FE6-858B-15CA5B864F0F}"/>
    <cellStyle name="Output 2 2 4 2 4 7" xfId="7625" xr:uid="{F25BECE6-544C-4A34-8BD6-5E48788427CB}"/>
    <cellStyle name="Output 2 2 4 2 4 7 2" xfId="16505" xr:uid="{4CE5E3F1-9651-483B-AAFE-9A4F0FEABDBA}"/>
    <cellStyle name="Output 2 2 4 2 4 8" xfId="8762" xr:uid="{A214B82B-3B7D-4F29-B433-B9B25878F7A6}"/>
    <cellStyle name="Output 2 2 4 2 4 8 2" xfId="17615" xr:uid="{0519689B-C5BA-4916-8E21-08F5B06961F5}"/>
    <cellStyle name="Output 2 2 4 2 4 9" xfId="9681" xr:uid="{FAFE8820-6798-47CE-A99C-FE88C6D39870}"/>
    <cellStyle name="Output 2 2 4 2 5" xfId="1413" xr:uid="{262704F7-3624-44E5-879D-9B2CAF61C3BC}"/>
    <cellStyle name="Output 2 2 4 2 5 2" xfId="10368" xr:uid="{5B911D91-2C40-4EDE-90A7-889D209810E1}"/>
    <cellStyle name="Output 2 2 4 2 6" xfId="2533" xr:uid="{E02DD1E4-590A-483C-A4BB-CD821A7FFB76}"/>
    <cellStyle name="Output 2 2 4 2 6 2" xfId="11488" xr:uid="{6EE3BA7C-64B0-4C7A-9046-35BCA0ED2DFD}"/>
    <cellStyle name="Output 2 2 4 2 7" xfId="3650" xr:uid="{0FD2D290-C234-40E5-B605-78DEB97E5CDD}"/>
    <cellStyle name="Output 2 2 4 2 7 2" xfId="12605" xr:uid="{BD5DFCE1-C846-47F4-8253-F627B850C04A}"/>
    <cellStyle name="Output 2 2 4 2 8" xfId="4750" xr:uid="{6EB6918A-3B73-4A2D-B8DC-CCDB3CD46F97}"/>
    <cellStyle name="Output 2 2 4 2 8 2" xfId="13705" xr:uid="{35B9CE60-D1CE-4D9F-971E-4478A62A19C3}"/>
    <cellStyle name="Output 2 2 4 2 9" xfId="5867" xr:uid="{08E1EDEC-AC9D-48C4-BEB7-2D1C7F29792F}"/>
    <cellStyle name="Output 2 2 4 2 9 2" xfId="14822" xr:uid="{9B6CE2BA-BD64-473D-B5DE-A1DD71EC20E1}"/>
    <cellStyle name="Output 2 2 4 3" xfId="306" xr:uid="{285F8EE3-855C-4E50-AF24-B69978D49B10}"/>
    <cellStyle name="Output 2 2 4 3 10" xfId="7123" xr:uid="{78DA04CF-8FF1-4C9E-B7BD-AE89C7F06500}"/>
    <cellStyle name="Output 2 2 4 3 10 2" xfId="16003" xr:uid="{D3DB8F2C-B34C-4D4D-B249-12276E1E09CA}"/>
    <cellStyle name="Output 2 2 4 3 11" xfId="8260" xr:uid="{80D32DD1-2A76-475A-82B8-2BA2198D2601}"/>
    <cellStyle name="Output 2 2 4 3 11 2" xfId="17113" xr:uid="{4C71D93C-1505-4F99-9282-DC9DF23BE338}"/>
    <cellStyle name="Output 2 2 4 3 12" xfId="6865" xr:uid="{4C184FA4-FC42-46F8-B955-50FC0C3810C4}"/>
    <cellStyle name="Output 2 2 4 3 2" xfId="506" xr:uid="{5835D96C-2F36-4299-858A-1285C00D730F}"/>
    <cellStyle name="Output 2 2 4 3 2 10" xfId="9920" xr:uid="{3D5A18E7-435A-4353-9633-4EFFE050449B}"/>
    <cellStyle name="Output 2 2 4 3 2 2" xfId="1057" xr:uid="{88658FCC-5497-448D-9A42-B6BB735939FE}"/>
    <cellStyle name="Output 2 2 4 3 2 2 2" xfId="2211" xr:uid="{8BF88C8C-D471-4F6B-8D8B-F39AC89B482A}"/>
    <cellStyle name="Output 2 2 4 3 2 2 2 2" xfId="11166" xr:uid="{ACEA4782-3CF6-4330-BA67-549C7FD3AF57}"/>
    <cellStyle name="Output 2 2 4 3 2 2 3" xfId="3339" xr:uid="{50985091-EA72-43E9-856B-ADBB8CD270FA}"/>
    <cellStyle name="Output 2 2 4 3 2 2 3 2" xfId="12294" xr:uid="{C6A0DA6A-31CA-4C1C-9257-DEF49342E45A}"/>
    <cellStyle name="Output 2 2 4 3 2 2 4" xfId="4456" xr:uid="{C137D53E-525A-4664-B428-3C7DE105C43D}"/>
    <cellStyle name="Output 2 2 4 3 2 2 4 2" xfId="13411" xr:uid="{34BE7434-5787-46A6-97CF-A9DF514422DA}"/>
    <cellStyle name="Output 2 2 4 3 2 2 5" xfId="5556" xr:uid="{5E77B114-5217-4CE9-88D8-08F2406B9A8F}"/>
    <cellStyle name="Output 2 2 4 3 2 2 5 2" xfId="14511" xr:uid="{CA7A11A7-16BD-4B83-BC32-79E01079F482}"/>
    <cellStyle name="Output 2 2 4 3 2 2 6" xfId="6673" xr:uid="{D15425F4-3BDA-4DDB-8950-EFB34B4636AF}"/>
    <cellStyle name="Output 2 2 4 3 2 2 6 2" xfId="15628" xr:uid="{1C399358-D37C-415E-9B8F-6DC5F243765C}"/>
    <cellStyle name="Output 2 2 4 3 2 2 7" xfId="7874" xr:uid="{E46A32C0-B6FB-4FB3-A083-75D5B732E72D}"/>
    <cellStyle name="Output 2 2 4 3 2 2 7 2" xfId="16754" xr:uid="{C0D38DF5-4CBA-421E-B9D7-DA0D0DC44D66}"/>
    <cellStyle name="Output 2 2 4 3 2 2 8" xfId="9011" xr:uid="{B5D4200A-D9DF-4EE8-8450-84B140C16FF1}"/>
    <cellStyle name="Output 2 2 4 3 2 2 8 2" xfId="17864" xr:uid="{4AD79DA2-5800-4D13-A9EA-F575BB6C1278}"/>
    <cellStyle name="Output 2 2 4 3 2 2 9" xfId="9938" xr:uid="{0FB8193B-4C10-4D42-8CD5-8CC582632446}"/>
    <cellStyle name="Output 2 2 4 3 2 3" xfId="1664" xr:uid="{B6E84FD7-2477-4C78-ABE2-B771010AA65A}"/>
    <cellStyle name="Output 2 2 4 3 2 3 2" xfId="10619" xr:uid="{2DF12465-C99C-465A-B14E-26DECF45371F}"/>
    <cellStyle name="Output 2 2 4 3 2 4" xfId="2788" xr:uid="{AEFA03CA-6A2C-4E04-BB39-00B6EC78E3C7}"/>
    <cellStyle name="Output 2 2 4 3 2 4 2" xfId="11743" xr:uid="{856763AB-9211-4545-ACEB-ED621DE426F2}"/>
    <cellStyle name="Output 2 2 4 3 2 5" xfId="3905" xr:uid="{53FA4E4E-4E54-4CDD-B0C7-52B0C0260530}"/>
    <cellStyle name="Output 2 2 4 3 2 5 2" xfId="12860" xr:uid="{1EE428EB-91F0-4B6D-BE04-40A4E00A881E}"/>
    <cellStyle name="Output 2 2 4 3 2 6" xfId="5005" xr:uid="{83B8F2E2-028A-4081-9324-CA5CFBA8C035}"/>
    <cellStyle name="Output 2 2 4 3 2 6 2" xfId="13960" xr:uid="{A2EF9E6A-9E88-437F-B025-A53D5AFE4D53}"/>
    <cellStyle name="Output 2 2 4 3 2 7" xfId="6122" xr:uid="{FC7B3897-DE36-4787-BFB7-FA4A5664CDF2}"/>
    <cellStyle name="Output 2 2 4 3 2 7 2" xfId="15077" xr:uid="{FAF9E325-B0C7-4D80-BCDA-DD4E015F8C7E}"/>
    <cellStyle name="Output 2 2 4 3 2 8" xfId="7323" xr:uid="{3CD84139-F1CA-487A-B11D-879CC3896C1B}"/>
    <cellStyle name="Output 2 2 4 3 2 8 2" xfId="16203" xr:uid="{19427C9D-AB4B-4DDF-9E5C-3828AD0608DE}"/>
    <cellStyle name="Output 2 2 4 3 2 9" xfId="8460" xr:uid="{0A6D2334-FFB0-4EB9-A936-275439398631}"/>
    <cellStyle name="Output 2 2 4 3 2 9 2" xfId="17313" xr:uid="{46900F9A-83B9-4DCE-894B-6833FEA8D6D2}"/>
    <cellStyle name="Output 2 2 4 3 3" xfId="669" xr:uid="{0460B733-BA36-4DFA-AB5F-E141885CC973}"/>
    <cellStyle name="Output 2 2 4 3 3 10" xfId="9530" xr:uid="{1F03C46A-3661-499C-A8F0-0F1E323E3A13}"/>
    <cellStyle name="Output 2 2 4 3 3 2" xfId="1220" xr:uid="{0A89CED1-5E64-41B0-AA18-948EC6143C6F}"/>
    <cellStyle name="Output 2 2 4 3 3 2 2" xfId="2379" xr:uid="{80B7A897-922B-4D19-B083-F1322666D473}"/>
    <cellStyle name="Output 2 2 4 3 3 2 2 2" xfId="11334" xr:uid="{7DED16CF-06DC-4D15-9018-E883CC2DFB9E}"/>
    <cellStyle name="Output 2 2 4 3 3 2 3" xfId="3502" xr:uid="{6F2C01FC-3ED0-44BF-A533-7C438A903864}"/>
    <cellStyle name="Output 2 2 4 3 3 2 3 2" xfId="12457" xr:uid="{DADB1449-B0BE-42D8-B747-420C50860B2B}"/>
    <cellStyle name="Output 2 2 4 3 3 2 4" xfId="4619" xr:uid="{1A6D05EA-14FD-49E6-AF0F-7D3AECDD27E6}"/>
    <cellStyle name="Output 2 2 4 3 3 2 4 2" xfId="13574" xr:uid="{112B490F-BF61-44C8-9807-B8483EF4018E}"/>
    <cellStyle name="Output 2 2 4 3 3 2 5" xfId="5719" xr:uid="{AACE5DC8-59A8-4A9C-B0EF-5463FFAAD8D3}"/>
    <cellStyle name="Output 2 2 4 3 3 2 5 2" xfId="14674" xr:uid="{00427737-910E-4280-BB0C-A25E2599DBCF}"/>
    <cellStyle name="Output 2 2 4 3 3 2 6" xfId="6836" xr:uid="{D7470129-B81D-44B3-83AA-87B0651308A3}"/>
    <cellStyle name="Output 2 2 4 3 3 2 6 2" xfId="15791" xr:uid="{DDC16802-8CC0-4C6D-A8E9-6178118B43B3}"/>
    <cellStyle name="Output 2 2 4 3 3 2 7" xfId="8037" xr:uid="{E72D5A1C-34D4-4099-80C0-184E08FC9E65}"/>
    <cellStyle name="Output 2 2 4 3 3 2 7 2" xfId="16917" xr:uid="{9E7C7E5A-3D54-404A-874B-E6D1C6E428B3}"/>
    <cellStyle name="Output 2 2 4 3 3 2 8" xfId="9174" xr:uid="{B7305D1D-3F8A-4177-A22F-69EE2EF3B131}"/>
    <cellStyle name="Output 2 2 4 3 3 2 8 2" xfId="18027" xr:uid="{3B75CB05-0726-4FC8-9A35-2B1DA3F93DD7}"/>
    <cellStyle name="Output 2 2 4 3 3 2 9" xfId="9317" xr:uid="{A79E692A-F0AD-42F1-9DC7-6DE08373DC6A}"/>
    <cellStyle name="Output 2 2 4 3 3 3" xfId="1827" xr:uid="{95F6137E-9C3C-4FEE-9E70-E2F90F7D7899}"/>
    <cellStyle name="Output 2 2 4 3 3 3 2" xfId="10782" xr:uid="{A5246084-0335-4A6F-8F4D-A26864C92625}"/>
    <cellStyle name="Output 2 2 4 3 3 4" xfId="2951" xr:uid="{3E9FE8BA-8844-4519-BBC3-906CE9958039}"/>
    <cellStyle name="Output 2 2 4 3 3 4 2" xfId="11906" xr:uid="{29E936D8-4E8B-47C3-BAAA-4333CDD5B9FE}"/>
    <cellStyle name="Output 2 2 4 3 3 5" xfId="4068" xr:uid="{C4A1EE77-884F-4DF5-BD05-CB85E5EF7FE8}"/>
    <cellStyle name="Output 2 2 4 3 3 5 2" xfId="13023" xr:uid="{B3B09F71-6507-4464-ABF8-1E6726D12354}"/>
    <cellStyle name="Output 2 2 4 3 3 6" xfId="5168" xr:uid="{EBAE1AEC-28A4-489E-ABBB-F7C372AD6B27}"/>
    <cellStyle name="Output 2 2 4 3 3 6 2" xfId="14123" xr:uid="{53DA494A-6E58-4EE6-BE1A-26F031701D63}"/>
    <cellStyle name="Output 2 2 4 3 3 7" xfId="6285" xr:uid="{56226188-12CF-4555-B213-81681030BDB7}"/>
    <cellStyle name="Output 2 2 4 3 3 7 2" xfId="15240" xr:uid="{BDB8963D-E0AC-4236-9A90-F7CE2B9B41BF}"/>
    <cellStyle name="Output 2 2 4 3 3 8" xfId="7486" xr:uid="{07097706-A556-4417-BFF2-CECEE9D8D385}"/>
    <cellStyle name="Output 2 2 4 3 3 8 2" xfId="16366" xr:uid="{72D1349D-C694-48F2-BEBD-0F229E4AF6FB}"/>
    <cellStyle name="Output 2 2 4 3 3 9" xfId="8623" xr:uid="{7183C30F-02F4-42B5-96FB-909D98287665}"/>
    <cellStyle name="Output 2 2 4 3 3 9 2" xfId="17476" xr:uid="{38F4B46D-5E21-40F5-91C9-95412084B057}"/>
    <cellStyle name="Output 2 2 4 3 4" xfId="861" xr:uid="{53B64A3C-7C1D-4623-8A16-D599E62C3A12}"/>
    <cellStyle name="Output 2 2 4 3 4 2" xfId="2015" xr:uid="{E521B28C-B069-403F-882A-F471936F2F16}"/>
    <cellStyle name="Output 2 2 4 3 4 2 2" xfId="10970" xr:uid="{BD66E952-5539-4A61-9566-A06482026585}"/>
    <cellStyle name="Output 2 2 4 3 4 3" xfId="3143" xr:uid="{1F5C9FC9-152F-4AC5-A35B-599A7FD2A864}"/>
    <cellStyle name="Output 2 2 4 3 4 3 2" xfId="12098" xr:uid="{57127E0F-847B-40DA-BE4F-3A5327C7DE51}"/>
    <cellStyle name="Output 2 2 4 3 4 4" xfId="4260" xr:uid="{68A3BC06-2E8A-4B68-81A2-8FE69B07D7D7}"/>
    <cellStyle name="Output 2 2 4 3 4 4 2" xfId="13215" xr:uid="{EF91635B-C912-4CEB-9B45-1320DCC77C1A}"/>
    <cellStyle name="Output 2 2 4 3 4 5" xfId="5360" xr:uid="{FB96AC20-3482-4E8B-8451-C8096336D0AC}"/>
    <cellStyle name="Output 2 2 4 3 4 5 2" xfId="14315" xr:uid="{8E2745AA-D77C-4FD4-A45D-3DA7385B81C3}"/>
    <cellStyle name="Output 2 2 4 3 4 6" xfId="6477" xr:uid="{CBCDA467-E152-490C-8029-2BFF81904F7E}"/>
    <cellStyle name="Output 2 2 4 3 4 6 2" xfId="15432" xr:uid="{4D45468B-F46F-419E-B45D-62A5315E3019}"/>
    <cellStyle name="Output 2 2 4 3 4 7" xfId="7678" xr:uid="{66F0C8E9-D628-406A-B54D-C72C7D544CA8}"/>
    <cellStyle name="Output 2 2 4 3 4 7 2" xfId="16558" xr:uid="{A359B69F-2B5D-43EF-A334-DF4128C0D351}"/>
    <cellStyle name="Output 2 2 4 3 4 8" xfId="8815" xr:uid="{A7F92AC4-5961-4248-9A7B-11E69A64356E}"/>
    <cellStyle name="Output 2 2 4 3 4 8 2" xfId="17668" xr:uid="{A24945A9-AA23-4132-B7FE-218F9372AFF7}"/>
    <cellStyle name="Output 2 2 4 3 4 9" xfId="9615" xr:uid="{BB165267-1545-4C4C-BE8A-4CFB0D656C96}"/>
    <cellStyle name="Output 2 2 4 3 5" xfId="1468" xr:uid="{04FDB85E-E1E3-45FD-8341-1489BADD98A7}"/>
    <cellStyle name="Output 2 2 4 3 5 2" xfId="10423" xr:uid="{DE211F61-3D04-4990-8141-FA690E87936E}"/>
    <cellStyle name="Output 2 2 4 3 6" xfId="2588" xr:uid="{D5CD88DB-76AF-4F09-9811-9A5E93913780}"/>
    <cellStyle name="Output 2 2 4 3 6 2" xfId="11543" xr:uid="{1B2D22F3-CAE5-4BDA-8D0D-37498465B8D8}"/>
    <cellStyle name="Output 2 2 4 3 7" xfId="3705" xr:uid="{248BD5EA-882F-4CF9-8AC7-F81CEBE4AA3A}"/>
    <cellStyle name="Output 2 2 4 3 7 2" xfId="12660" xr:uid="{A4ECD9ED-1A2F-49FE-B63B-82A3692EE070}"/>
    <cellStyle name="Output 2 2 4 3 8" xfId="4805" xr:uid="{75C71E48-9E64-4041-900B-AD66CE4EC707}"/>
    <cellStyle name="Output 2 2 4 3 8 2" xfId="13760" xr:uid="{F9C0945E-08F9-45E2-AD5D-9F2DB95E3288}"/>
    <cellStyle name="Output 2 2 4 3 9" xfId="5922" xr:uid="{CF0C1C8D-1A68-43D0-BA6B-79FAEB123BDD}"/>
    <cellStyle name="Output 2 2 4 3 9 2" xfId="14877" xr:uid="{8753B626-8F7B-40F8-8533-A7403F7BBBBF}"/>
    <cellStyle name="Output 2 2 4 4" xfId="378" xr:uid="{3F43855D-E062-4F2D-A3FD-E056D0E86263}"/>
    <cellStyle name="Output 2 2 4 4 10" xfId="10203" xr:uid="{655D23DE-8347-47F3-B456-CEAD3FBE4E1A}"/>
    <cellStyle name="Output 2 2 4 4 2" xfId="929" xr:uid="{E4841E20-11EB-4FE0-9234-F24BF14A0319}"/>
    <cellStyle name="Output 2 2 4 4 2 2" xfId="2083" xr:uid="{1B65DDBE-E8B3-4D97-A8C6-AEEC8D212444}"/>
    <cellStyle name="Output 2 2 4 4 2 2 2" xfId="11038" xr:uid="{D3DD0C73-C4A7-4C4B-97B1-1C66D2880252}"/>
    <cellStyle name="Output 2 2 4 4 2 3" xfId="3211" xr:uid="{AC4496FC-7DB7-4647-B525-8C8E558EB7F2}"/>
    <cellStyle name="Output 2 2 4 4 2 3 2" xfId="12166" xr:uid="{BD8376EC-FFCD-4722-A840-F1C234D551E4}"/>
    <cellStyle name="Output 2 2 4 4 2 4" xfId="4328" xr:uid="{892E817E-851D-41A0-BD05-45157E7AE1CB}"/>
    <cellStyle name="Output 2 2 4 4 2 4 2" xfId="13283" xr:uid="{59D024AA-2EF9-4274-AF4B-9B56417506A2}"/>
    <cellStyle name="Output 2 2 4 4 2 5" xfId="5428" xr:uid="{90F3CA26-8077-4D85-A113-FBA1C67D4FFC}"/>
    <cellStyle name="Output 2 2 4 4 2 5 2" xfId="14383" xr:uid="{7729F944-B0DD-4ACF-8B27-01C73D3031FE}"/>
    <cellStyle name="Output 2 2 4 4 2 6" xfId="6545" xr:uid="{DF90B1F7-1770-4A43-9D7F-1FCE7E31E00F}"/>
    <cellStyle name="Output 2 2 4 4 2 6 2" xfId="15500" xr:uid="{590AFBE7-6B08-466E-A708-331F1AB057BD}"/>
    <cellStyle name="Output 2 2 4 4 2 7" xfId="7746" xr:uid="{DADADE43-45A1-4254-8ADC-8A17952BC76F}"/>
    <cellStyle name="Output 2 2 4 4 2 7 2" xfId="16626" xr:uid="{7073239C-BA7E-4D80-BEA5-E384ADF11CC6}"/>
    <cellStyle name="Output 2 2 4 4 2 8" xfId="8883" xr:uid="{C0CC23F1-1870-47A9-B53F-26BA062799B3}"/>
    <cellStyle name="Output 2 2 4 4 2 8 2" xfId="17736" xr:uid="{F5D9282E-ADBC-4FD1-B3FB-83B7CA0FF05D}"/>
    <cellStyle name="Output 2 2 4 4 2 9" xfId="9345" xr:uid="{43B555F6-7FFC-4A8E-80BB-CDF4A85B275F}"/>
    <cellStyle name="Output 2 2 4 4 3" xfId="1538" xr:uid="{4C4B0249-1554-4479-9394-E5A5503D4A51}"/>
    <cellStyle name="Output 2 2 4 4 3 2" xfId="10493" xr:uid="{D49869CA-DBE9-4DEF-9A3E-E45EE05E5030}"/>
    <cellStyle name="Output 2 2 4 4 4" xfId="2660" xr:uid="{E30EA9D3-2304-4668-A977-2EB300CF33F5}"/>
    <cellStyle name="Output 2 2 4 4 4 2" xfId="11615" xr:uid="{6FEF038B-1EBD-4590-BD94-33E88D7A308D}"/>
    <cellStyle name="Output 2 2 4 4 5" xfId="3777" xr:uid="{CEA6E41A-E4BF-4647-A1D6-C6C2D4A0E5D5}"/>
    <cellStyle name="Output 2 2 4 4 5 2" xfId="12732" xr:uid="{C1962FB1-E3DA-4422-9112-60E7211722D2}"/>
    <cellStyle name="Output 2 2 4 4 6" xfId="4877" xr:uid="{0051BB7E-71C1-4D40-8BE2-88B489AD486F}"/>
    <cellStyle name="Output 2 2 4 4 6 2" xfId="13832" xr:uid="{F98CE466-85EC-4352-AE7E-DFF5DE9C7933}"/>
    <cellStyle name="Output 2 2 4 4 7" xfId="5994" xr:uid="{BE25C46F-052F-42DD-A614-8CD556E2C6CC}"/>
    <cellStyle name="Output 2 2 4 4 7 2" xfId="14949" xr:uid="{882B1863-FFC6-4BE1-A4F4-CB2C306F328C}"/>
    <cellStyle name="Output 2 2 4 4 8" xfId="7195" xr:uid="{664C1B6E-3057-4907-8CA0-7C01634A7CE8}"/>
    <cellStyle name="Output 2 2 4 4 8 2" xfId="16075" xr:uid="{E8063ACB-EE31-42D2-BD6B-882F424994C3}"/>
    <cellStyle name="Output 2 2 4 4 9" xfId="8332" xr:uid="{DB2AE78D-27FB-41D9-A3C5-A6875BE3BCDD}"/>
    <cellStyle name="Output 2 2 4 4 9 2" xfId="17185" xr:uid="{243BFAC3-D7B8-4706-B806-85D710EFA69D}"/>
    <cellStyle name="Output 2 2 4 5" xfId="547" xr:uid="{8F7C824A-101D-4B20-9021-B396B78A692E}"/>
    <cellStyle name="Output 2 2 4 5 10" xfId="10000" xr:uid="{4BA30427-70C8-476A-8B28-9AF88F6CD4F7}"/>
    <cellStyle name="Output 2 2 4 5 2" xfId="1098" xr:uid="{43DD551F-9B7A-4096-835C-001398FA5191}"/>
    <cellStyle name="Output 2 2 4 5 2 2" xfId="2252" xr:uid="{6CF9CA94-8B83-4D04-B216-6AFCD4949B4D}"/>
    <cellStyle name="Output 2 2 4 5 2 2 2" xfId="11207" xr:uid="{BE75D4AF-7FB4-4468-9821-70C681C585CD}"/>
    <cellStyle name="Output 2 2 4 5 2 3" xfId="3380" xr:uid="{3F1743A6-8B7F-4C27-B2BD-A41753FFB10F}"/>
    <cellStyle name="Output 2 2 4 5 2 3 2" xfId="12335" xr:uid="{107AF78B-D512-49D6-A800-A0B1C48DB2BB}"/>
    <cellStyle name="Output 2 2 4 5 2 4" xfId="4497" xr:uid="{1C20CFAB-6434-4CE7-8059-446D566299E9}"/>
    <cellStyle name="Output 2 2 4 5 2 4 2" xfId="13452" xr:uid="{7B13C84B-56C5-466F-98CC-F1364C373C4C}"/>
    <cellStyle name="Output 2 2 4 5 2 5" xfId="5597" xr:uid="{156DA198-FF49-4FFE-BD04-A54686C66223}"/>
    <cellStyle name="Output 2 2 4 5 2 5 2" xfId="14552" xr:uid="{0DE8A7D8-2AE4-42DA-9E8F-994F0B93DC9F}"/>
    <cellStyle name="Output 2 2 4 5 2 6" xfId="6714" xr:uid="{FBE61445-792B-4FD6-BB8A-902533EC101D}"/>
    <cellStyle name="Output 2 2 4 5 2 6 2" xfId="15669" xr:uid="{C762955F-6A1C-45C1-95C2-C106AC002F5D}"/>
    <cellStyle name="Output 2 2 4 5 2 7" xfId="7915" xr:uid="{9AD9E4CE-0100-47C7-B5E4-4D4EEA414C7C}"/>
    <cellStyle name="Output 2 2 4 5 2 7 2" xfId="16795" xr:uid="{88680BA9-E39A-4293-A738-39E59F40A7CD}"/>
    <cellStyle name="Output 2 2 4 5 2 8" xfId="9052" xr:uid="{59058694-06A7-4CB7-ACDB-8B164573ABDF}"/>
    <cellStyle name="Output 2 2 4 5 2 8 2" xfId="17905" xr:uid="{A59EF98D-0944-4BB7-A940-0760AF0FE8D9}"/>
    <cellStyle name="Output 2 2 4 5 2 9" xfId="9523" xr:uid="{42F89E8F-0F85-4B00-9B21-F7F18D9B7254}"/>
    <cellStyle name="Output 2 2 4 5 3" xfId="1705" xr:uid="{9249E1F5-7882-4410-B0D1-07A86DAE1675}"/>
    <cellStyle name="Output 2 2 4 5 3 2" xfId="10660" xr:uid="{4F4D6202-D51F-4464-AD36-B46DA9E869CE}"/>
    <cellStyle name="Output 2 2 4 5 4" xfId="2829" xr:uid="{CDD4C46E-5058-4BB5-A266-C367AD57C0CB}"/>
    <cellStyle name="Output 2 2 4 5 4 2" xfId="11784" xr:uid="{789CE062-8547-45CE-802C-12D0D1F1E8C6}"/>
    <cellStyle name="Output 2 2 4 5 5" xfId="3946" xr:uid="{4412D33C-40CB-47A2-9F6B-1C2DFB77311A}"/>
    <cellStyle name="Output 2 2 4 5 5 2" xfId="12901" xr:uid="{A7C7090C-ADC3-443E-966D-EC63BC0B6763}"/>
    <cellStyle name="Output 2 2 4 5 6" xfId="5046" xr:uid="{F4E4620A-19B9-4EFC-B875-1E96D958C0E1}"/>
    <cellStyle name="Output 2 2 4 5 6 2" xfId="14001" xr:uid="{BB80147D-CF5A-48A9-A03F-37FEB61160D4}"/>
    <cellStyle name="Output 2 2 4 5 7" xfId="6163" xr:uid="{9812F7A5-D3FF-4539-87D8-5049FE2A994A}"/>
    <cellStyle name="Output 2 2 4 5 7 2" xfId="15118" xr:uid="{773C6304-D5D0-4982-B04F-7FA7C4D7804A}"/>
    <cellStyle name="Output 2 2 4 5 8" xfId="7364" xr:uid="{110B6BFD-A411-4CC7-8FD0-D15AE7028823}"/>
    <cellStyle name="Output 2 2 4 5 8 2" xfId="16244" xr:uid="{ED41612F-A0F3-4CDA-84EE-B5F4F2E4E0FB}"/>
    <cellStyle name="Output 2 2 4 5 9" xfId="8501" xr:uid="{3131FCA0-B7DA-42BB-9D73-A16478912FD5}"/>
    <cellStyle name="Output 2 2 4 5 9 2" xfId="17354" xr:uid="{26B5130E-8025-4CDF-9807-7E0B22B8677C}"/>
    <cellStyle name="Output 2 2 4 6" xfId="722" xr:uid="{AD4B20F3-27E5-4171-9E9E-C4D812E53E80}"/>
    <cellStyle name="Output 2 2 4 6 2" xfId="1876" xr:uid="{2CF3F120-375D-4EA9-8756-DAEAA986511C}"/>
    <cellStyle name="Output 2 2 4 6 2 2" xfId="10831" xr:uid="{43B7778E-3985-4DF8-81C4-2C0FC2132862}"/>
    <cellStyle name="Output 2 2 4 6 3" xfId="3004" xr:uid="{3DCAD72D-3C22-4D5E-9619-E2EFA2AFD8DE}"/>
    <cellStyle name="Output 2 2 4 6 3 2" xfId="11959" xr:uid="{20E8150B-B0BB-4231-B573-7BC2A64E7BBC}"/>
    <cellStyle name="Output 2 2 4 6 4" xfId="4121" xr:uid="{5EAE2163-8393-404F-9CCA-27EBB8A350B4}"/>
    <cellStyle name="Output 2 2 4 6 4 2" xfId="13076" xr:uid="{26072322-FF62-4C87-BA68-97C8FC6E9364}"/>
    <cellStyle name="Output 2 2 4 6 5" xfId="5221" xr:uid="{6A4CF510-E4B7-4110-B293-D8048D73E292}"/>
    <cellStyle name="Output 2 2 4 6 5 2" xfId="14176" xr:uid="{7D6FC9A1-7039-4E8D-9194-9308190EC992}"/>
    <cellStyle name="Output 2 2 4 6 6" xfId="6338" xr:uid="{050B3153-117B-44BD-AEF0-167B4693F90D}"/>
    <cellStyle name="Output 2 2 4 6 6 2" xfId="15293" xr:uid="{5921DF38-ECF6-48D0-A708-DC23E69818CB}"/>
    <cellStyle name="Output 2 2 4 6 7" xfId="7539" xr:uid="{B1912C30-CEAA-4B7B-95BF-148B470704C8}"/>
    <cellStyle name="Output 2 2 4 6 7 2" xfId="16419" xr:uid="{5FE4AD6C-349C-4BA4-A82B-397ACAC39D61}"/>
    <cellStyle name="Output 2 2 4 6 8" xfId="8676" xr:uid="{3CB854ED-C3FF-4250-9135-A300566302AC}"/>
    <cellStyle name="Output 2 2 4 6 8 2" xfId="17529" xr:uid="{495CA2B5-C5C7-4D70-B619-1658BD6D4EDB}"/>
    <cellStyle name="Output 2 2 4 6 9" xfId="10124" xr:uid="{647B93BF-1E27-49D0-A0DC-C29E9F31D61F}"/>
    <cellStyle name="Output 2 2 4 7" xfId="1322" xr:uid="{3279F6CA-A145-4D7C-87FD-5FBBA7DFD45C}"/>
    <cellStyle name="Output 2 2 4 7 2" xfId="10277" xr:uid="{E4E5E75A-7FF5-4B5C-9F49-569513C78273}"/>
    <cellStyle name="Output 2 2 4 8" xfId="2438" xr:uid="{FB3AC187-D13A-4EF1-B30D-0B7D08AC2B16}"/>
    <cellStyle name="Output 2 2 4 8 2" xfId="11393" xr:uid="{C4277DE3-AA93-4573-A9BA-78EEE45C62D1}"/>
    <cellStyle name="Output 2 2 4 9" xfId="3556" xr:uid="{3478F155-CA27-4F44-A254-4CEAA5AFFF34}"/>
    <cellStyle name="Output 2 2 4 9 2" xfId="12511" xr:uid="{4E26E13D-B77C-4D20-862B-AD550918A555}"/>
    <cellStyle name="Output 2 2 5" xfId="155" xr:uid="{3DF496BB-B160-426C-A09B-B061EFB5902C}"/>
    <cellStyle name="Output 2 2 5 10" xfId="4671" xr:uid="{221DD2B4-40D8-4751-8D42-873BB004C35F}"/>
    <cellStyle name="Output 2 2 5 10 2" xfId="13626" xr:uid="{5A49413F-0C1E-4272-8ABA-D28E55AB52EB}"/>
    <cellStyle name="Output 2 2 5 11" xfId="5788" xr:uid="{69E8AF41-0448-4727-9BDF-8D8ABC26F667}"/>
    <cellStyle name="Output 2 2 5 11 2" xfId="14743" xr:uid="{4F72BB31-FD8B-47DA-A804-A33E11156290}"/>
    <cellStyle name="Output 2 2 5 12" xfId="6977" xr:uid="{F2913270-06D4-4813-8884-B6569E42D52F}"/>
    <cellStyle name="Output 2 2 5 12 2" xfId="15866" xr:uid="{787C903D-780B-49D5-95F9-CD26043D5480}"/>
    <cellStyle name="Output 2 2 5 13" xfId="8111" xr:uid="{61D06360-560F-4D47-9D8B-68AEF31F5F51}"/>
    <cellStyle name="Output 2 2 5 13 2" xfId="16979" xr:uid="{0F051F72-3E02-41A1-BCD3-55EF9718DE44}"/>
    <cellStyle name="Output 2 2 5 14" xfId="9471" xr:uid="{ABA3850A-891B-41CD-9335-F307B975B782}"/>
    <cellStyle name="Output 2 2 5 2" xfId="260" xr:uid="{8C369A62-ED8E-4CD4-82F4-CC039EF04735}"/>
    <cellStyle name="Output 2 2 5 2 10" xfId="7077" xr:uid="{FBCD498C-A591-4B48-9BBB-1FA4A0DD5475}"/>
    <cellStyle name="Output 2 2 5 2 10 2" xfId="15957" xr:uid="{BF4706F2-BCCB-4728-9CB2-96D1D3FCC69A}"/>
    <cellStyle name="Output 2 2 5 2 11" xfId="8214" xr:uid="{DCF036B6-2B2F-41EE-B03C-908FA9867B9F}"/>
    <cellStyle name="Output 2 2 5 2 11 2" xfId="17067" xr:uid="{72E83221-70F6-460D-A74A-E979940B023A}"/>
    <cellStyle name="Output 2 2 5 2 12" xfId="9450" xr:uid="{383533F5-5395-4896-9CB2-56ACC2E5EC91}"/>
    <cellStyle name="Output 2 2 5 2 2" xfId="465" xr:uid="{6A8F85EA-7B39-4C0F-A804-4E27576F28C8}"/>
    <cellStyle name="Output 2 2 5 2 2 10" xfId="9606" xr:uid="{C7BA9F86-0DCD-4909-B5DD-15626E592F0F}"/>
    <cellStyle name="Output 2 2 5 2 2 2" xfId="1016" xr:uid="{E2B268CB-11B4-474A-8B67-C8E931EB8460}"/>
    <cellStyle name="Output 2 2 5 2 2 2 2" xfId="2170" xr:uid="{75B8E852-4369-4255-881F-985960478C8A}"/>
    <cellStyle name="Output 2 2 5 2 2 2 2 2" xfId="11125" xr:uid="{85914086-E0D8-4178-A8D7-1BC8A9EC112E}"/>
    <cellStyle name="Output 2 2 5 2 2 2 3" xfId="3298" xr:uid="{65EC8040-9879-4679-B58B-C4F55BAEBB9E}"/>
    <cellStyle name="Output 2 2 5 2 2 2 3 2" xfId="12253" xr:uid="{FE3FAA5A-39D1-4EB0-A49C-B599D4202465}"/>
    <cellStyle name="Output 2 2 5 2 2 2 4" xfId="4415" xr:uid="{EF95DDDB-C96C-4E06-B8A4-3F39D42FA44D}"/>
    <cellStyle name="Output 2 2 5 2 2 2 4 2" xfId="13370" xr:uid="{F7810BCA-1870-4F4A-8C0D-287BAF3DE4B0}"/>
    <cellStyle name="Output 2 2 5 2 2 2 5" xfId="5515" xr:uid="{7C3C1095-51D6-463C-84B6-7BA34F805E3E}"/>
    <cellStyle name="Output 2 2 5 2 2 2 5 2" xfId="14470" xr:uid="{D811D2EB-BB8E-480E-B521-451895E3D2AA}"/>
    <cellStyle name="Output 2 2 5 2 2 2 6" xfId="6632" xr:uid="{BFCC4156-8C99-4FF2-B232-BE0E2A59042A}"/>
    <cellStyle name="Output 2 2 5 2 2 2 6 2" xfId="15587" xr:uid="{62258528-F3D2-43C7-9E29-B5D78AD11346}"/>
    <cellStyle name="Output 2 2 5 2 2 2 7" xfId="7833" xr:uid="{B7A8394E-410E-4F48-9388-7B8B1F1E9E3C}"/>
    <cellStyle name="Output 2 2 5 2 2 2 7 2" xfId="16713" xr:uid="{0D4B306F-E5B6-42F6-AED6-25CF5EFBD8DE}"/>
    <cellStyle name="Output 2 2 5 2 2 2 8" xfId="8970" xr:uid="{6F6AD0A4-9D6C-4234-A280-F1D03718C431}"/>
    <cellStyle name="Output 2 2 5 2 2 2 8 2" xfId="17823" xr:uid="{009AE3F9-E080-487C-89AE-A59C568CDF2B}"/>
    <cellStyle name="Output 2 2 5 2 2 2 9" xfId="9650" xr:uid="{D244653A-BCFA-4A14-BA24-B971A1665EAD}"/>
    <cellStyle name="Output 2 2 5 2 2 3" xfId="1623" xr:uid="{4F183BC8-E91B-434E-8B2F-B2859E79E5FF}"/>
    <cellStyle name="Output 2 2 5 2 2 3 2" xfId="10578" xr:uid="{C1250AA6-CBF9-4119-AD64-022FCD0E06A2}"/>
    <cellStyle name="Output 2 2 5 2 2 4" xfId="2747" xr:uid="{2DA30AF6-C845-4D8F-A2FE-A983CE67F8EF}"/>
    <cellStyle name="Output 2 2 5 2 2 4 2" xfId="11702" xr:uid="{1FE08CD6-79A2-44E7-A909-C978713BA01F}"/>
    <cellStyle name="Output 2 2 5 2 2 5" xfId="3864" xr:uid="{EA41E148-A80D-47B3-9DC7-64F5941FEEB0}"/>
    <cellStyle name="Output 2 2 5 2 2 5 2" xfId="12819" xr:uid="{26524BC7-E131-44C3-BEA8-847C0C2129F3}"/>
    <cellStyle name="Output 2 2 5 2 2 6" xfId="4964" xr:uid="{F9E63924-EC57-48AD-8A7E-F2CED4EB4E6C}"/>
    <cellStyle name="Output 2 2 5 2 2 6 2" xfId="13919" xr:uid="{5C59D517-F8BA-4669-8FCD-EF60988FF8B5}"/>
    <cellStyle name="Output 2 2 5 2 2 7" xfId="6081" xr:uid="{0F911BF4-8C06-4526-9E8C-4111BE8C74FF}"/>
    <cellStyle name="Output 2 2 5 2 2 7 2" xfId="15036" xr:uid="{279317F9-7F09-4244-B94F-35AE9D5ADF68}"/>
    <cellStyle name="Output 2 2 5 2 2 8" xfId="7282" xr:uid="{50803208-ADC7-4082-AD9B-424B4EB74D99}"/>
    <cellStyle name="Output 2 2 5 2 2 8 2" xfId="16162" xr:uid="{F7F062AC-4188-427C-B9A5-0CFF40E7EFEE}"/>
    <cellStyle name="Output 2 2 5 2 2 9" xfId="8419" xr:uid="{577E6C64-8E8F-4014-B09C-5CF95ABE562C}"/>
    <cellStyle name="Output 2 2 5 2 2 9 2" xfId="17272" xr:uid="{1A5D1296-B732-4F5F-8684-EA0E63FDCC61}"/>
    <cellStyle name="Output 2 2 5 2 3" xfId="628" xr:uid="{520481FB-1F3A-4953-94E9-F2CF7DC962A8}"/>
    <cellStyle name="Output 2 2 5 2 3 10" xfId="6989" xr:uid="{AAF5713D-F76F-4476-BD90-9B2C0F60DFDE}"/>
    <cellStyle name="Output 2 2 5 2 3 2" xfId="1179" xr:uid="{1DA9CF5B-4CC1-4029-AE4A-A2F9FE8B50CE}"/>
    <cellStyle name="Output 2 2 5 2 3 2 2" xfId="2338" xr:uid="{E0A26691-8FC4-4299-B500-E4670A3FDA40}"/>
    <cellStyle name="Output 2 2 5 2 3 2 2 2" xfId="11293" xr:uid="{E46A3947-4798-482D-A8BB-96B68CC31ACA}"/>
    <cellStyle name="Output 2 2 5 2 3 2 3" xfId="3461" xr:uid="{1813CDB1-4153-43B6-B06E-EAB4E4C743CA}"/>
    <cellStyle name="Output 2 2 5 2 3 2 3 2" xfId="12416" xr:uid="{C6B6D4B1-A498-4EA6-98E1-AECBCD996079}"/>
    <cellStyle name="Output 2 2 5 2 3 2 4" xfId="4578" xr:uid="{444D537C-DBEF-472E-B569-77D04FA218DB}"/>
    <cellStyle name="Output 2 2 5 2 3 2 4 2" xfId="13533" xr:uid="{99BE7A8C-F511-47B7-BC61-6CC67FFD8CDB}"/>
    <cellStyle name="Output 2 2 5 2 3 2 5" xfId="5678" xr:uid="{8767E23F-2914-4A9C-8505-7F15D6CA9A62}"/>
    <cellStyle name="Output 2 2 5 2 3 2 5 2" xfId="14633" xr:uid="{08424913-1E7D-4EEF-AE69-C8DA533B72FF}"/>
    <cellStyle name="Output 2 2 5 2 3 2 6" xfId="6795" xr:uid="{ACD63692-B5B3-4FB4-876C-04537B2B31EF}"/>
    <cellStyle name="Output 2 2 5 2 3 2 6 2" xfId="15750" xr:uid="{FC677387-821D-4DF7-8684-ABB3A0FEFCC2}"/>
    <cellStyle name="Output 2 2 5 2 3 2 7" xfId="7996" xr:uid="{6B53598E-661F-497A-A77B-2318EDAA306B}"/>
    <cellStyle name="Output 2 2 5 2 3 2 7 2" xfId="16876" xr:uid="{C993A952-AD92-4C96-BFA0-D3C5DF34A94A}"/>
    <cellStyle name="Output 2 2 5 2 3 2 8" xfId="9133" xr:uid="{B189577A-1004-4CF9-AE5C-D6F0D00F3827}"/>
    <cellStyle name="Output 2 2 5 2 3 2 8 2" xfId="17986" xr:uid="{A14B4A89-2555-4611-A818-09E3CCF97D80}"/>
    <cellStyle name="Output 2 2 5 2 3 2 9" xfId="9640" xr:uid="{8330DA0B-2A6F-40BF-984A-D6479694BC9D}"/>
    <cellStyle name="Output 2 2 5 2 3 3" xfId="1786" xr:uid="{DC0968B4-41AB-4E78-BA45-5B79C839C80C}"/>
    <cellStyle name="Output 2 2 5 2 3 3 2" xfId="10741" xr:uid="{5F4CB832-9B96-497A-8C9A-F669CD671034}"/>
    <cellStyle name="Output 2 2 5 2 3 4" xfId="2910" xr:uid="{8EEFE05F-21B2-4336-B2EB-7B865E0422B4}"/>
    <cellStyle name="Output 2 2 5 2 3 4 2" xfId="11865" xr:uid="{BB4B28E3-50DD-4742-8781-074A671B0F9B}"/>
    <cellStyle name="Output 2 2 5 2 3 5" xfId="4027" xr:uid="{5F312DFB-8C55-4A15-9A05-0A8713D154F0}"/>
    <cellStyle name="Output 2 2 5 2 3 5 2" xfId="12982" xr:uid="{DBD248DF-9045-42E7-AE5E-A505B66C1927}"/>
    <cellStyle name="Output 2 2 5 2 3 6" xfId="5127" xr:uid="{BD1EAA2A-9C02-4D62-BE47-82E1DCA588A2}"/>
    <cellStyle name="Output 2 2 5 2 3 6 2" xfId="14082" xr:uid="{52766DDF-FEFB-468C-9161-02B075EF878D}"/>
    <cellStyle name="Output 2 2 5 2 3 7" xfId="6244" xr:uid="{94180207-985B-468B-B101-8B34ACE8F05A}"/>
    <cellStyle name="Output 2 2 5 2 3 7 2" xfId="15199" xr:uid="{283E91D3-CB12-4AEF-8D72-5307B567A84B}"/>
    <cellStyle name="Output 2 2 5 2 3 8" xfId="7445" xr:uid="{043B92B6-8399-4D95-89CF-98991FF5B8B7}"/>
    <cellStyle name="Output 2 2 5 2 3 8 2" xfId="16325" xr:uid="{F20A4863-C572-45AB-AF50-CB911D54531A}"/>
    <cellStyle name="Output 2 2 5 2 3 9" xfId="8582" xr:uid="{A2423E34-A168-4546-81ED-DF49627F1889}"/>
    <cellStyle name="Output 2 2 5 2 3 9 2" xfId="17435" xr:uid="{3CD3ADB6-0A9C-478A-8BCB-C4511818576E}"/>
    <cellStyle name="Output 2 2 5 2 4" xfId="817" xr:uid="{3914782D-8782-43CA-B433-3E19219F7A21}"/>
    <cellStyle name="Output 2 2 5 2 4 2" xfId="1971" xr:uid="{67AD3CA0-FEFF-4DFB-B41D-B9E6279B96F5}"/>
    <cellStyle name="Output 2 2 5 2 4 2 2" xfId="10926" xr:uid="{89B8BF5A-3BE5-4E2E-B35E-0667FE7A234A}"/>
    <cellStyle name="Output 2 2 5 2 4 3" xfId="3099" xr:uid="{924081E7-0A92-412C-AFD3-412C2EEB9239}"/>
    <cellStyle name="Output 2 2 5 2 4 3 2" xfId="12054" xr:uid="{8F1D5FA1-F74E-435E-8187-7E819840ABAF}"/>
    <cellStyle name="Output 2 2 5 2 4 4" xfId="4216" xr:uid="{728C77A6-62E9-478C-8A61-C4ECABB38C33}"/>
    <cellStyle name="Output 2 2 5 2 4 4 2" xfId="13171" xr:uid="{E2C1C64A-B2B4-436F-9EA8-A86312181738}"/>
    <cellStyle name="Output 2 2 5 2 4 5" xfId="5316" xr:uid="{1608B0F8-F083-4692-837E-F8A49744B0B7}"/>
    <cellStyle name="Output 2 2 5 2 4 5 2" xfId="14271" xr:uid="{618F3005-8F9C-46DD-BD13-296E6B507F42}"/>
    <cellStyle name="Output 2 2 5 2 4 6" xfId="6433" xr:uid="{F8540258-922A-4644-8121-B24AA6E6ADD3}"/>
    <cellStyle name="Output 2 2 5 2 4 6 2" xfId="15388" xr:uid="{9D5BB1BE-3048-4D9A-854D-655A8C5C9877}"/>
    <cellStyle name="Output 2 2 5 2 4 7" xfId="7634" xr:uid="{442181FE-03C4-4C48-90DA-BC05047F44D6}"/>
    <cellStyle name="Output 2 2 5 2 4 7 2" xfId="16514" xr:uid="{5C54B554-A03D-4006-9FEE-6947D2CDF8D7}"/>
    <cellStyle name="Output 2 2 5 2 4 8" xfId="8771" xr:uid="{A43A2572-0CB7-40BA-B92C-BE5E57E62508}"/>
    <cellStyle name="Output 2 2 5 2 4 8 2" xfId="17624" xr:uid="{910B894B-4CDF-418B-B984-86F660BD542C}"/>
    <cellStyle name="Output 2 2 5 2 4 9" xfId="9266" xr:uid="{2205E709-1A97-4683-BA64-BCFAC12FF90A}"/>
    <cellStyle name="Output 2 2 5 2 5" xfId="1422" xr:uid="{97AAF098-67EF-4A3F-83C6-07A7EE87153E}"/>
    <cellStyle name="Output 2 2 5 2 5 2" xfId="10377" xr:uid="{0CCB0552-5D1E-4D25-969E-5F258B558421}"/>
    <cellStyle name="Output 2 2 5 2 6" xfId="2542" xr:uid="{1136D55C-9DC1-48CB-8C85-185E2D8FC147}"/>
    <cellStyle name="Output 2 2 5 2 6 2" xfId="11497" xr:uid="{44B345DC-040E-431A-96C3-D87078693C89}"/>
    <cellStyle name="Output 2 2 5 2 7" xfId="3659" xr:uid="{63B3AF60-E35C-4583-902A-0F85540EEC19}"/>
    <cellStyle name="Output 2 2 5 2 7 2" xfId="12614" xr:uid="{25FC48AF-7C92-4662-8EED-B4C53290DE6B}"/>
    <cellStyle name="Output 2 2 5 2 8" xfId="4759" xr:uid="{33EE0EB5-2F54-4B21-8255-2AB0C922C1F5}"/>
    <cellStyle name="Output 2 2 5 2 8 2" xfId="13714" xr:uid="{632E27DC-700A-43CB-9550-326A80DB43ED}"/>
    <cellStyle name="Output 2 2 5 2 9" xfId="5876" xr:uid="{DAB87A67-1F01-4884-96B8-8EA7DB153CF2}"/>
    <cellStyle name="Output 2 2 5 2 9 2" xfId="14831" xr:uid="{ADFF2485-37A9-47FA-8405-459D1E7F2D0C}"/>
    <cellStyle name="Output 2 2 5 3" xfId="315" xr:uid="{3404F8DD-3588-4C79-8E1A-25598A675D8F}"/>
    <cellStyle name="Output 2 2 5 3 10" xfId="7132" xr:uid="{9919F5F7-CD7A-4971-BB66-30DDE874D838}"/>
    <cellStyle name="Output 2 2 5 3 10 2" xfId="16012" xr:uid="{D9F71CF5-E354-4AA1-BDF1-EE99E1862E0E}"/>
    <cellStyle name="Output 2 2 5 3 11" xfId="8269" xr:uid="{CCE6F5E1-BE92-47DC-AB27-8360FD3484EC}"/>
    <cellStyle name="Output 2 2 5 3 11 2" xfId="17122" xr:uid="{56B18BBD-8CD9-4BE4-A0FC-FE1ED669322A}"/>
    <cellStyle name="Output 2 2 5 3 12" xfId="9677" xr:uid="{E4326B73-7640-4A9B-A394-3E7D3B9AA394}"/>
    <cellStyle name="Output 2 2 5 3 2" xfId="515" xr:uid="{EC777187-6258-47F5-9FF1-27167AE40CA6}"/>
    <cellStyle name="Output 2 2 5 3 2 10" xfId="9956" xr:uid="{A8DAFA86-3C4B-447D-B4E8-941C17C167E4}"/>
    <cellStyle name="Output 2 2 5 3 2 2" xfId="1066" xr:uid="{D025ED1B-02C2-4682-99EE-0C9AAEB2D2C7}"/>
    <cellStyle name="Output 2 2 5 3 2 2 2" xfId="2220" xr:uid="{F4116EED-CD8A-4D90-8331-333147DF144B}"/>
    <cellStyle name="Output 2 2 5 3 2 2 2 2" xfId="11175" xr:uid="{A312DE98-8D0A-4C4A-89C9-1D683AD83A78}"/>
    <cellStyle name="Output 2 2 5 3 2 2 3" xfId="3348" xr:uid="{81BFFEF2-56E9-4A29-8572-AA68D94AFF21}"/>
    <cellStyle name="Output 2 2 5 3 2 2 3 2" xfId="12303" xr:uid="{94C1850B-20A8-422A-B804-EAE595876C44}"/>
    <cellStyle name="Output 2 2 5 3 2 2 4" xfId="4465" xr:uid="{6059CCA2-3994-4C13-9845-2B8F3B98542A}"/>
    <cellStyle name="Output 2 2 5 3 2 2 4 2" xfId="13420" xr:uid="{EC2B9402-D399-4D34-92AE-640C6446258E}"/>
    <cellStyle name="Output 2 2 5 3 2 2 5" xfId="5565" xr:uid="{AE4B02D5-2196-4AB6-80A3-FEA4A61951A5}"/>
    <cellStyle name="Output 2 2 5 3 2 2 5 2" xfId="14520" xr:uid="{397A9F5B-C8E9-4948-BC7F-631A08BDF379}"/>
    <cellStyle name="Output 2 2 5 3 2 2 6" xfId="6682" xr:uid="{ECFB73F5-1438-4D7F-8E1A-A78BD3585801}"/>
    <cellStyle name="Output 2 2 5 3 2 2 6 2" xfId="15637" xr:uid="{C583CA64-6776-4AA5-9CEE-FC49B36F1842}"/>
    <cellStyle name="Output 2 2 5 3 2 2 7" xfId="7883" xr:uid="{BA7B58A5-AD75-4698-9E84-B391C4FFF128}"/>
    <cellStyle name="Output 2 2 5 3 2 2 7 2" xfId="16763" xr:uid="{04DE7D79-B381-45F5-8931-2865815415F6}"/>
    <cellStyle name="Output 2 2 5 3 2 2 8" xfId="9020" xr:uid="{6B16EC36-3F76-4BC5-BF12-1D6F37D1261C}"/>
    <cellStyle name="Output 2 2 5 3 2 2 8 2" xfId="17873" xr:uid="{76007D55-D596-4D85-98C4-747A5E380BC0}"/>
    <cellStyle name="Output 2 2 5 3 2 2 9" xfId="9923" xr:uid="{E6786929-DF09-49BC-AE43-FAE596AB12AB}"/>
    <cellStyle name="Output 2 2 5 3 2 3" xfId="1673" xr:uid="{5A19BDDB-B8CE-4ADC-B03C-1A39A68EA2AA}"/>
    <cellStyle name="Output 2 2 5 3 2 3 2" xfId="10628" xr:uid="{3FFD8308-E5E3-442D-8EF8-D8C7533AE988}"/>
    <cellStyle name="Output 2 2 5 3 2 4" xfId="2797" xr:uid="{03958195-2344-46C6-8F1F-A8CF4D476880}"/>
    <cellStyle name="Output 2 2 5 3 2 4 2" xfId="11752" xr:uid="{33246667-8E89-4E90-878E-9561BE125573}"/>
    <cellStyle name="Output 2 2 5 3 2 5" xfId="3914" xr:uid="{FF7A6A41-E2CA-417A-97E8-1BF9B04ABA69}"/>
    <cellStyle name="Output 2 2 5 3 2 5 2" xfId="12869" xr:uid="{9341882C-6CB0-4353-BA1D-0A44E4B47237}"/>
    <cellStyle name="Output 2 2 5 3 2 6" xfId="5014" xr:uid="{7B6144E9-C910-4767-B2A0-9536ED9C0091}"/>
    <cellStyle name="Output 2 2 5 3 2 6 2" xfId="13969" xr:uid="{80109AC2-0BA5-4311-9CF7-BEAABBF7C0A4}"/>
    <cellStyle name="Output 2 2 5 3 2 7" xfId="6131" xr:uid="{E6E6DB6B-F239-43E0-BF3D-B7579F385DF1}"/>
    <cellStyle name="Output 2 2 5 3 2 7 2" xfId="15086" xr:uid="{0A2D112C-AAC2-4640-829F-35BE7421A92E}"/>
    <cellStyle name="Output 2 2 5 3 2 8" xfId="7332" xr:uid="{A958EA6A-E262-4F44-BFD8-BCACCC8B6ECB}"/>
    <cellStyle name="Output 2 2 5 3 2 8 2" xfId="16212" xr:uid="{78BB1B0F-5F2F-48EF-9683-84BBDBCAE6F4}"/>
    <cellStyle name="Output 2 2 5 3 2 9" xfId="8469" xr:uid="{DEDDE649-FDB2-4F8F-BD08-1D62D77AB1D7}"/>
    <cellStyle name="Output 2 2 5 3 2 9 2" xfId="17322" xr:uid="{4BC689A0-7660-4E95-9789-9C14A5611AFA}"/>
    <cellStyle name="Output 2 2 5 3 3" xfId="678" xr:uid="{92BFF6A6-22D4-4EC1-8724-5FE74EC6423E}"/>
    <cellStyle name="Output 2 2 5 3 3 10" xfId="9494" xr:uid="{B3C9951C-BDF3-4BA1-BDBF-334C051C7139}"/>
    <cellStyle name="Output 2 2 5 3 3 2" xfId="1229" xr:uid="{BE6466A1-E12D-4009-9F8B-AC164AF7F7A3}"/>
    <cellStyle name="Output 2 2 5 3 3 2 2" xfId="2388" xr:uid="{E2A7A130-078A-48CA-B720-21993FB11DE3}"/>
    <cellStyle name="Output 2 2 5 3 3 2 2 2" xfId="11343" xr:uid="{214E7BA3-6C13-4BF7-9512-810802092328}"/>
    <cellStyle name="Output 2 2 5 3 3 2 3" xfId="3511" xr:uid="{4EE0F2E9-6201-4FEF-8CD6-FAE488009616}"/>
    <cellStyle name="Output 2 2 5 3 3 2 3 2" xfId="12466" xr:uid="{41FC69A8-B361-4C1D-AB36-4C4FE514A686}"/>
    <cellStyle name="Output 2 2 5 3 3 2 4" xfId="4628" xr:uid="{7ADEE2E1-D470-4DAD-A5A8-DEAAD60805F3}"/>
    <cellStyle name="Output 2 2 5 3 3 2 4 2" xfId="13583" xr:uid="{B71C6EF3-6538-42ED-92E5-0A10216A5FB6}"/>
    <cellStyle name="Output 2 2 5 3 3 2 5" xfId="5728" xr:uid="{7A977D16-E42B-41F9-83EA-CBE058A24006}"/>
    <cellStyle name="Output 2 2 5 3 3 2 5 2" xfId="14683" xr:uid="{3CD28F18-BBA9-431F-857A-A41E7B44C435}"/>
    <cellStyle name="Output 2 2 5 3 3 2 6" xfId="6845" xr:uid="{0F2DDFD8-19E6-4242-937B-D8623A71242D}"/>
    <cellStyle name="Output 2 2 5 3 3 2 6 2" xfId="15800" xr:uid="{28355608-59DB-4CC4-BACB-12E4FF6D2F94}"/>
    <cellStyle name="Output 2 2 5 3 3 2 7" xfId="8046" xr:uid="{BA29D671-F281-466E-B030-B89B7A6AA0CE}"/>
    <cellStyle name="Output 2 2 5 3 3 2 7 2" xfId="16926" xr:uid="{1F7A2F30-F606-43AB-B7F0-242ED1E36E4C}"/>
    <cellStyle name="Output 2 2 5 3 3 2 8" xfId="9183" xr:uid="{18E15971-76F8-42C7-99EF-5386637D11AA}"/>
    <cellStyle name="Output 2 2 5 3 3 2 8 2" xfId="18036" xr:uid="{D28B8A3C-1954-4CD7-A532-7F46E6EE02C0}"/>
    <cellStyle name="Output 2 2 5 3 3 2 9" xfId="9217" xr:uid="{F1C1AE96-F680-4D84-B900-06E47EE06FB5}"/>
    <cellStyle name="Output 2 2 5 3 3 3" xfId="1836" xr:uid="{0A66335B-A877-48AF-A5FA-527121CE7210}"/>
    <cellStyle name="Output 2 2 5 3 3 3 2" xfId="10791" xr:uid="{1A6C85F6-ECE0-4398-A842-D88931751660}"/>
    <cellStyle name="Output 2 2 5 3 3 4" xfId="2960" xr:uid="{C5BDC3B9-3B23-42A0-ACB2-7EA8CD47348E}"/>
    <cellStyle name="Output 2 2 5 3 3 4 2" xfId="11915" xr:uid="{6622393A-D63C-4C42-9143-6EBDF72A25C4}"/>
    <cellStyle name="Output 2 2 5 3 3 5" xfId="4077" xr:uid="{2C7E72CD-D4A4-4A1D-9A0D-01522AA37D8A}"/>
    <cellStyle name="Output 2 2 5 3 3 5 2" xfId="13032" xr:uid="{84D51957-829F-460C-A053-562954EEAAD4}"/>
    <cellStyle name="Output 2 2 5 3 3 6" xfId="5177" xr:uid="{BEB726D2-3BA8-48A2-8727-4C82390BE605}"/>
    <cellStyle name="Output 2 2 5 3 3 6 2" xfId="14132" xr:uid="{945EB60D-FFE6-4749-9A9F-41831939D745}"/>
    <cellStyle name="Output 2 2 5 3 3 7" xfId="6294" xr:uid="{A8AAC5B8-9DD4-4740-B19A-1C707FE7CF35}"/>
    <cellStyle name="Output 2 2 5 3 3 7 2" xfId="15249" xr:uid="{6F52AE5E-2690-4E30-AF46-E8166671B0AB}"/>
    <cellStyle name="Output 2 2 5 3 3 8" xfId="7495" xr:uid="{D178E413-935F-4741-AFB4-5425BF29A6FF}"/>
    <cellStyle name="Output 2 2 5 3 3 8 2" xfId="16375" xr:uid="{04F3E860-643F-4555-86FD-9780BCAA2366}"/>
    <cellStyle name="Output 2 2 5 3 3 9" xfId="8632" xr:uid="{7B599B70-E4A1-4012-B3E5-217E9BDF4E94}"/>
    <cellStyle name="Output 2 2 5 3 3 9 2" xfId="17485" xr:uid="{6708A294-00EB-48E8-9432-6209276AF530}"/>
    <cellStyle name="Output 2 2 5 3 4" xfId="870" xr:uid="{124C8A0C-B45F-4CD5-9FBA-6DCD4C3E28A8}"/>
    <cellStyle name="Output 2 2 5 3 4 2" xfId="2024" xr:uid="{E874626F-6758-4864-8BF1-E7C4FA9CCEEE}"/>
    <cellStyle name="Output 2 2 5 3 4 2 2" xfId="10979" xr:uid="{0E523D5E-C027-4992-AD65-A2B27329FC79}"/>
    <cellStyle name="Output 2 2 5 3 4 3" xfId="3152" xr:uid="{F95FA061-0DFB-4D03-9B1B-21802872D9BC}"/>
    <cellStyle name="Output 2 2 5 3 4 3 2" xfId="12107" xr:uid="{42386FB9-5F75-4B29-9C6A-6D1D7F883CEB}"/>
    <cellStyle name="Output 2 2 5 3 4 4" xfId="4269" xr:uid="{DD49EF62-36B0-4853-A062-1BA075796ECC}"/>
    <cellStyle name="Output 2 2 5 3 4 4 2" xfId="13224" xr:uid="{17456A58-5CD8-40FD-98D0-AB5F068DF66E}"/>
    <cellStyle name="Output 2 2 5 3 4 5" xfId="5369" xr:uid="{18AD899F-E15D-4C25-8E97-FC88DC1395AC}"/>
    <cellStyle name="Output 2 2 5 3 4 5 2" xfId="14324" xr:uid="{EAED56F8-1470-4A4C-952B-EA83BD6995BC}"/>
    <cellStyle name="Output 2 2 5 3 4 6" xfId="6486" xr:uid="{BF24BA50-DCDB-4E54-A811-7DF8B6197FBF}"/>
    <cellStyle name="Output 2 2 5 3 4 6 2" xfId="15441" xr:uid="{37F856A7-C63C-474D-9A3C-4E79C1FD834B}"/>
    <cellStyle name="Output 2 2 5 3 4 7" xfId="7687" xr:uid="{F2B59A12-7D1B-4FB6-A133-D09CEAEA4B0B}"/>
    <cellStyle name="Output 2 2 5 3 4 7 2" xfId="16567" xr:uid="{7BA996CF-4678-4441-8C93-3EFE8222667B}"/>
    <cellStyle name="Output 2 2 5 3 4 8" xfId="8824" xr:uid="{7DFBAA39-3430-4CDB-B6EC-7662A9577C7E}"/>
    <cellStyle name="Output 2 2 5 3 4 8 2" xfId="17677" xr:uid="{350C08AF-F735-4BA6-8E1A-972E643D704D}"/>
    <cellStyle name="Output 2 2 5 3 4 9" xfId="9768" xr:uid="{FF79F38B-4D7A-458F-B75E-6E4CBF0B48AD}"/>
    <cellStyle name="Output 2 2 5 3 5" xfId="1477" xr:uid="{321CC910-2DA0-4538-A5E2-1CC5CD60CB2B}"/>
    <cellStyle name="Output 2 2 5 3 5 2" xfId="10432" xr:uid="{30BD9A7A-A85B-4955-AB26-B83D34EC259B}"/>
    <cellStyle name="Output 2 2 5 3 6" xfId="2597" xr:uid="{E866145F-ABDA-4153-BABE-603C14FF72F6}"/>
    <cellStyle name="Output 2 2 5 3 6 2" xfId="11552" xr:uid="{ADE508C4-1A34-4758-81BD-6CD0CF507C69}"/>
    <cellStyle name="Output 2 2 5 3 7" xfId="3714" xr:uid="{9DB33BFE-BC5B-4541-BC82-838731DA580A}"/>
    <cellStyle name="Output 2 2 5 3 7 2" xfId="12669" xr:uid="{5FF1AD35-1557-41AF-B9BA-4EEF5FB931F5}"/>
    <cellStyle name="Output 2 2 5 3 8" xfId="4814" xr:uid="{79F4EE72-59FC-4FFB-8CD5-9429CEDFB59E}"/>
    <cellStyle name="Output 2 2 5 3 8 2" xfId="13769" xr:uid="{A6FA2819-106F-499D-8195-AEEE78AA3A70}"/>
    <cellStyle name="Output 2 2 5 3 9" xfId="5931" xr:uid="{72B9DF03-2A3D-4E4D-B1FC-3E4F2E347B3F}"/>
    <cellStyle name="Output 2 2 5 3 9 2" xfId="14886" xr:uid="{7007BF07-A8F6-4346-A188-A671A94E66B5}"/>
    <cellStyle name="Output 2 2 5 4" xfId="387" xr:uid="{30A97125-23A7-461F-AE9D-FE4ECF372D81}"/>
    <cellStyle name="Output 2 2 5 4 10" xfId="9698" xr:uid="{DC20DEB4-1843-47DC-BE50-F86B759F648B}"/>
    <cellStyle name="Output 2 2 5 4 2" xfId="938" xr:uid="{B5A780B5-2B66-4AE3-8FFA-88B5F1AA4288}"/>
    <cellStyle name="Output 2 2 5 4 2 2" xfId="2092" xr:uid="{72D60870-D4F7-46F1-85FD-9D08AFB3BC71}"/>
    <cellStyle name="Output 2 2 5 4 2 2 2" xfId="11047" xr:uid="{5EB969B8-6640-4876-9947-53ECCB566CA4}"/>
    <cellStyle name="Output 2 2 5 4 2 3" xfId="3220" xr:uid="{D540D7C3-81B7-4420-9527-437C25158DE1}"/>
    <cellStyle name="Output 2 2 5 4 2 3 2" xfId="12175" xr:uid="{BBBA9C2F-EA5C-40A3-A40B-E909F0A667C2}"/>
    <cellStyle name="Output 2 2 5 4 2 4" xfId="4337" xr:uid="{6E4FB28D-CDDC-4EE7-83D1-66E0A0F4A65C}"/>
    <cellStyle name="Output 2 2 5 4 2 4 2" xfId="13292" xr:uid="{5AB9B320-FC8F-4D9C-8C23-8780E5F5017D}"/>
    <cellStyle name="Output 2 2 5 4 2 5" xfId="5437" xr:uid="{0CD77A9E-ECCB-4342-87F0-8157E2A41B6B}"/>
    <cellStyle name="Output 2 2 5 4 2 5 2" xfId="14392" xr:uid="{C4A20958-61EB-4051-B701-024E7A7F326D}"/>
    <cellStyle name="Output 2 2 5 4 2 6" xfId="6554" xr:uid="{CF8E06C0-BC15-4FB1-9454-162BB8DFF819}"/>
    <cellStyle name="Output 2 2 5 4 2 6 2" xfId="15509" xr:uid="{622A537B-1B64-4CD0-9DA1-D802B0EAF9B8}"/>
    <cellStyle name="Output 2 2 5 4 2 7" xfId="7755" xr:uid="{8D85F134-9258-42B7-8B6E-A24112AAFED3}"/>
    <cellStyle name="Output 2 2 5 4 2 7 2" xfId="16635" xr:uid="{261A9518-13C5-410F-A0D0-DACBD5FB7B40}"/>
    <cellStyle name="Output 2 2 5 4 2 8" xfId="8892" xr:uid="{36DE43F2-6E21-4342-AA0F-D51FCEE0D9AD}"/>
    <cellStyle name="Output 2 2 5 4 2 8 2" xfId="17745" xr:uid="{0549249A-072B-4815-932A-5FC53671A907}"/>
    <cellStyle name="Output 2 2 5 4 2 9" xfId="9466" xr:uid="{8B0CCBAD-8CA9-4AB2-92B0-74CBAF6D91E2}"/>
    <cellStyle name="Output 2 2 5 4 3" xfId="1545" xr:uid="{E8B11881-C00B-476A-BDC8-F5D13EAEADD0}"/>
    <cellStyle name="Output 2 2 5 4 3 2" xfId="10500" xr:uid="{C2ED72EE-49FB-400E-9604-411052D5D3D2}"/>
    <cellStyle name="Output 2 2 5 4 4" xfId="2669" xr:uid="{9ABCA4F3-8CFF-4E49-A386-9F55229E9925}"/>
    <cellStyle name="Output 2 2 5 4 4 2" xfId="11624" xr:uid="{A7DA7D56-CA15-44F8-89AE-2F884805CA93}"/>
    <cellStyle name="Output 2 2 5 4 5" xfId="3786" xr:uid="{575DC536-C9D7-42D9-8992-1D8069E51B15}"/>
    <cellStyle name="Output 2 2 5 4 5 2" xfId="12741" xr:uid="{E2939DAD-0192-443A-8B7A-BCEA822F73A1}"/>
    <cellStyle name="Output 2 2 5 4 6" xfId="4886" xr:uid="{A91AD964-6793-4004-B2DE-6218CFDEF8DC}"/>
    <cellStyle name="Output 2 2 5 4 6 2" xfId="13841" xr:uid="{36560EC3-090F-45FA-ADF2-0CED7327289A}"/>
    <cellStyle name="Output 2 2 5 4 7" xfId="6003" xr:uid="{072F4722-B8A9-4C12-9133-97DE266794BD}"/>
    <cellStyle name="Output 2 2 5 4 7 2" xfId="14958" xr:uid="{C285798A-09E2-4A48-A64B-281B0106FCDC}"/>
    <cellStyle name="Output 2 2 5 4 8" xfId="7204" xr:uid="{7BF37857-6098-4650-A196-851F5FAFDA24}"/>
    <cellStyle name="Output 2 2 5 4 8 2" xfId="16084" xr:uid="{596030E7-EF2E-4BB3-A5B0-4FBC56B2612B}"/>
    <cellStyle name="Output 2 2 5 4 9" xfId="8341" xr:uid="{8AB204BC-4E97-4C82-9D4B-FAB27B5C9E84}"/>
    <cellStyle name="Output 2 2 5 4 9 2" xfId="17194" xr:uid="{BCD7BB28-8ADA-4017-9C41-55F1072DA7FB}"/>
    <cellStyle name="Output 2 2 5 5" xfId="556" xr:uid="{72AEA1B7-D676-443B-91C5-C785BEEA3D36}"/>
    <cellStyle name="Output 2 2 5 5 10" xfId="9202" xr:uid="{6A249E65-FED5-4249-8E6D-2569D346C17E}"/>
    <cellStyle name="Output 2 2 5 5 2" xfId="1107" xr:uid="{D7064C97-F1B8-44E1-B8F8-3AA72F105B72}"/>
    <cellStyle name="Output 2 2 5 5 2 2" xfId="2261" xr:uid="{7133222A-8619-41D3-A479-9D93121B8581}"/>
    <cellStyle name="Output 2 2 5 5 2 2 2" xfId="11216" xr:uid="{35BBA222-93DE-4CA3-A464-3163D5C71F6F}"/>
    <cellStyle name="Output 2 2 5 5 2 3" xfId="3389" xr:uid="{0D8FD31B-95BA-401B-BC2F-15FF25632664}"/>
    <cellStyle name="Output 2 2 5 5 2 3 2" xfId="12344" xr:uid="{4A3D663A-1694-49C8-B9C6-E859DBC54885}"/>
    <cellStyle name="Output 2 2 5 5 2 4" xfId="4506" xr:uid="{3A48CAA4-D4E0-4DAA-9863-415D3988038B}"/>
    <cellStyle name="Output 2 2 5 5 2 4 2" xfId="13461" xr:uid="{96025D34-A176-4BCA-90C1-AC7A05E75451}"/>
    <cellStyle name="Output 2 2 5 5 2 5" xfId="5606" xr:uid="{421C296B-F061-41F9-B82E-80B1F7773C85}"/>
    <cellStyle name="Output 2 2 5 5 2 5 2" xfId="14561" xr:uid="{E62A7B76-A513-4D9A-A82B-6528322F8A6C}"/>
    <cellStyle name="Output 2 2 5 5 2 6" xfId="6723" xr:uid="{07A5E083-839D-4911-A381-6B9A4A81B5B3}"/>
    <cellStyle name="Output 2 2 5 5 2 6 2" xfId="15678" xr:uid="{6F8B1F15-8FCF-48F0-849E-1E0F51F35733}"/>
    <cellStyle name="Output 2 2 5 5 2 7" xfId="7924" xr:uid="{7D386A5B-38E9-4EA5-8A98-9DB60D3FA912}"/>
    <cellStyle name="Output 2 2 5 5 2 7 2" xfId="16804" xr:uid="{1F8581BB-8956-4C72-9C81-121FBCD01DFF}"/>
    <cellStyle name="Output 2 2 5 5 2 8" xfId="9061" xr:uid="{1B8DDDA9-25EB-423F-A001-C1B8C781939F}"/>
    <cellStyle name="Output 2 2 5 5 2 8 2" xfId="17914" xr:uid="{3388AB9C-7FFD-4314-A112-16B3FCDF955A}"/>
    <cellStyle name="Output 2 2 5 5 2 9" xfId="9715" xr:uid="{FC73B7B8-6489-4B94-97F7-FEF860352C8D}"/>
    <cellStyle name="Output 2 2 5 5 3" xfId="1714" xr:uid="{767FC342-96B2-4917-9251-1665D1A22647}"/>
    <cellStyle name="Output 2 2 5 5 3 2" xfId="10669" xr:uid="{624D956B-65E2-4B6F-8F94-CBA39A328FED}"/>
    <cellStyle name="Output 2 2 5 5 4" xfId="2838" xr:uid="{94D15BE9-173C-46A4-8143-8A2258D29A7C}"/>
    <cellStyle name="Output 2 2 5 5 4 2" xfId="11793" xr:uid="{F010E7C9-A524-44B5-9EFE-DF6AA913771D}"/>
    <cellStyle name="Output 2 2 5 5 5" xfId="3955" xr:uid="{A84662D4-CB4A-4CBC-8A27-42B52AB6121D}"/>
    <cellStyle name="Output 2 2 5 5 5 2" xfId="12910" xr:uid="{20F88CA4-C5D4-47D9-A290-1B77DEF38A66}"/>
    <cellStyle name="Output 2 2 5 5 6" xfId="5055" xr:uid="{D576A622-C4BA-423E-8FD8-A04CA2A5BDE4}"/>
    <cellStyle name="Output 2 2 5 5 6 2" xfId="14010" xr:uid="{9AAC3ECD-0936-4C8B-9368-FCBB4FEBF3AC}"/>
    <cellStyle name="Output 2 2 5 5 7" xfId="6172" xr:uid="{0C6B1640-9DD3-41A6-A0BB-83C59514BF7A}"/>
    <cellStyle name="Output 2 2 5 5 7 2" xfId="15127" xr:uid="{00A9E180-EA88-436F-BB55-AE3192B0A029}"/>
    <cellStyle name="Output 2 2 5 5 8" xfId="7373" xr:uid="{3DD66313-1832-4E63-A906-DE01F858915D}"/>
    <cellStyle name="Output 2 2 5 5 8 2" xfId="16253" xr:uid="{2D16E9B3-9737-471A-958F-DA6BB653E8D2}"/>
    <cellStyle name="Output 2 2 5 5 9" xfId="8510" xr:uid="{8B0E0AE2-9B0F-4C96-9CAA-728D9ACB4C39}"/>
    <cellStyle name="Output 2 2 5 5 9 2" xfId="17363" xr:uid="{8C1D9229-029C-4240-A650-185F6D555D1A}"/>
    <cellStyle name="Output 2 2 5 6" xfId="731" xr:uid="{D5DAE703-F385-42B2-8BA4-0206CF34E483}"/>
    <cellStyle name="Output 2 2 5 6 2" xfId="1885" xr:uid="{8D733E11-E657-483D-B6BC-8D23415D05A0}"/>
    <cellStyle name="Output 2 2 5 6 2 2" xfId="10840" xr:uid="{F473BB8A-5519-4EC0-8637-C85A36CEBE67}"/>
    <cellStyle name="Output 2 2 5 6 3" xfId="3013" xr:uid="{A22E0B08-513F-4EE9-B7E6-0ED345459FF2}"/>
    <cellStyle name="Output 2 2 5 6 3 2" xfId="11968" xr:uid="{EC6C1647-6DD4-4B04-9945-B00C7D55CFBC}"/>
    <cellStyle name="Output 2 2 5 6 4" xfId="4130" xr:uid="{56075CB0-23D5-45C5-AA0D-45A0F0AA54A3}"/>
    <cellStyle name="Output 2 2 5 6 4 2" xfId="13085" xr:uid="{406EE68D-80B1-4EA6-8478-D2C286897D15}"/>
    <cellStyle name="Output 2 2 5 6 5" xfId="5230" xr:uid="{A8AE55F3-D148-4516-87D9-D977BFBB2432}"/>
    <cellStyle name="Output 2 2 5 6 5 2" xfId="14185" xr:uid="{CA7BC3CF-8B35-433B-9FB5-B6F653051361}"/>
    <cellStyle name="Output 2 2 5 6 6" xfId="6347" xr:uid="{44450A4F-60AD-435B-A783-E194B7981E18}"/>
    <cellStyle name="Output 2 2 5 6 6 2" xfId="15302" xr:uid="{0D14DC1F-5DAF-4E7E-831E-E1E0298F4C8B}"/>
    <cellStyle name="Output 2 2 5 6 7" xfId="7548" xr:uid="{D713B35C-7209-40B4-9FAE-C8B003C2A797}"/>
    <cellStyle name="Output 2 2 5 6 7 2" xfId="16428" xr:uid="{1A56D21B-D2BF-41BC-9ABB-1D4F62272549}"/>
    <cellStyle name="Output 2 2 5 6 8" xfId="8685" xr:uid="{76F7614A-BDDC-4D73-845A-5F9C7AFC4EE0}"/>
    <cellStyle name="Output 2 2 5 6 8 2" xfId="17538" xr:uid="{DFCFF969-0B1E-40C0-BE22-84650C5B82C3}"/>
    <cellStyle name="Output 2 2 5 6 9" xfId="9627" xr:uid="{D829228F-9F9C-48CC-B0C7-23253814D73E}"/>
    <cellStyle name="Output 2 2 5 7" xfId="1331" xr:uid="{4B88CA42-C46A-4461-AF10-4E7CE63E7EDC}"/>
    <cellStyle name="Output 2 2 5 7 2" xfId="10286" xr:uid="{0864E58F-C79D-4C1A-B783-6402D6843E23}"/>
    <cellStyle name="Output 2 2 5 8" xfId="2447" xr:uid="{E1CE9775-E8D7-4483-9CE8-74C0F2C09771}"/>
    <cellStyle name="Output 2 2 5 8 2" xfId="11402" xr:uid="{CFBEA3D7-2F60-4FE9-873D-3C6904FD8D2D}"/>
    <cellStyle name="Output 2 2 5 9" xfId="3565" xr:uid="{0706EF52-EE98-44BD-BA0F-9DB2F293F37B}"/>
    <cellStyle name="Output 2 2 5 9 2" xfId="12520" xr:uid="{FB0F1BBE-AE28-4F53-9000-08B7AD4018B7}"/>
    <cellStyle name="Output 2 2 6" xfId="119" xr:uid="{664A3254-B396-4BE9-9E0D-D2F9E00D8772}"/>
    <cellStyle name="Output 2 2 6 10" xfId="3531" xr:uid="{9BFA340F-FF5E-4078-884A-F156F87BFFD9}"/>
    <cellStyle name="Output 2 2 6 10 2" xfId="12486" xr:uid="{E2DA0F61-9FC8-47C5-9676-13D4B9F5126B}"/>
    <cellStyle name="Output 2 2 6 11" xfId="3571" xr:uid="{36AE387E-D1FC-4D16-AD70-A27A61D5EC0F}"/>
    <cellStyle name="Output 2 2 6 11 2" xfId="12526" xr:uid="{BB51CFB1-C6F9-483B-9605-1ADF0F524BE4}"/>
    <cellStyle name="Output 2 2 6 12" xfId="5754" xr:uid="{DEFAE647-767A-469F-A434-BC3B0C5F77BA}"/>
    <cellStyle name="Output 2 2 6 12 2" xfId="14709" xr:uid="{D62143DC-BA94-412A-8D58-589F3EF014F2}"/>
    <cellStyle name="Output 2 2 6 13" xfId="6943" xr:uid="{B6576D52-BB7C-4EE1-99F5-BA50B4805CF6}"/>
    <cellStyle name="Output 2 2 6 13 2" xfId="15832" xr:uid="{2FAAD69C-C0EA-42E3-B337-792BD6ED90B2}"/>
    <cellStyle name="Output 2 2 6 14" xfId="8076" xr:uid="{B5341453-257A-4050-8A0A-E6DB82861464}"/>
    <cellStyle name="Output 2 2 6 14 2" xfId="16945" xr:uid="{2BACEDAE-1EEC-4C71-83B0-C07586E8B571}"/>
    <cellStyle name="Output 2 2 6 15" xfId="10148" xr:uid="{3035CFFA-306D-41AF-8EB6-58909049080E}"/>
    <cellStyle name="Output 2 2 6 2" xfId="191" xr:uid="{90D0151B-CFF9-40F3-B07E-8A879088FA0D}"/>
    <cellStyle name="Output 2 2 6 2 10" xfId="5807" xr:uid="{1D5A6E60-04A8-404F-B9DA-9E0F7F9A0CA1}"/>
    <cellStyle name="Output 2 2 6 2 10 2" xfId="14762" xr:uid="{2CDC8C9A-8D21-49E2-8FD7-3E32441DA01D}"/>
    <cellStyle name="Output 2 2 6 2 11" xfId="7008" xr:uid="{92128264-E771-4384-B063-236FF9679FD5}"/>
    <cellStyle name="Output 2 2 6 2 11 2" xfId="15888" xr:uid="{5BA000F4-1240-40DD-BBFF-466EBEAEBABE}"/>
    <cellStyle name="Output 2 2 6 2 12" xfId="8145" xr:uid="{3B822BF4-F985-4585-ACD3-302939A451F6}"/>
    <cellStyle name="Output 2 2 6 2 12 2" xfId="16998" xr:uid="{4C8D3A55-2A3B-4329-B602-C9C33124CE3F}"/>
    <cellStyle name="Output 2 2 6 2 13" xfId="9453" xr:uid="{9714AFCA-1362-4075-847C-F772DBD29D17}"/>
    <cellStyle name="Output 2 2 6 2 2" xfId="325" xr:uid="{81F551E7-CE78-4AEF-8077-2FC5386F6224}"/>
    <cellStyle name="Output 2 2 6 2 2 10" xfId="7142" xr:uid="{AC1A6B96-C727-4AF1-9F34-7CC7992FD2CD}"/>
    <cellStyle name="Output 2 2 6 2 2 10 2" xfId="16022" xr:uid="{DAE175B2-14F7-4DE0-B067-AB23A0A282DB}"/>
    <cellStyle name="Output 2 2 6 2 2 11" xfId="8279" xr:uid="{2119A71E-2E63-49C8-8D0F-DE47B9031258}"/>
    <cellStyle name="Output 2 2 6 2 2 11 2" xfId="17132" xr:uid="{C735DC0C-32E3-4435-AC69-716C4987D3E7}"/>
    <cellStyle name="Output 2 2 6 2 2 12" xfId="6872" xr:uid="{A1A7A29D-3585-4E08-99C6-F560EC3E2433}"/>
    <cellStyle name="Output 2 2 6 2 2 2" xfId="525" xr:uid="{6E0F2D29-7CB3-4189-A1A9-8AF029116D72}"/>
    <cellStyle name="Output 2 2 6 2 2 2 10" xfId="9284" xr:uid="{9B85AA3F-4879-41C5-8FD2-F869E2F52E38}"/>
    <cellStyle name="Output 2 2 6 2 2 2 2" xfId="1076" xr:uid="{A556A5FA-EF1F-47E0-9B6E-6DFA2E75A3C1}"/>
    <cellStyle name="Output 2 2 6 2 2 2 2 2" xfId="2230" xr:uid="{19223BA8-393D-4680-A5D0-1480055B7276}"/>
    <cellStyle name="Output 2 2 6 2 2 2 2 2 2" xfId="11185" xr:uid="{52B1EA22-06C8-4E80-96CB-48FC4695B2F6}"/>
    <cellStyle name="Output 2 2 6 2 2 2 2 3" xfId="3358" xr:uid="{C9A20E6F-9DD3-4394-840F-9A344536398E}"/>
    <cellStyle name="Output 2 2 6 2 2 2 2 3 2" xfId="12313" xr:uid="{A4A96861-F998-4A1A-9545-41A47C7BA613}"/>
    <cellStyle name="Output 2 2 6 2 2 2 2 4" xfId="4475" xr:uid="{D578A799-71D1-4732-B5A4-FC8854C1E2BE}"/>
    <cellStyle name="Output 2 2 6 2 2 2 2 4 2" xfId="13430" xr:uid="{225D001F-3DA3-479B-8A5A-ED717967F778}"/>
    <cellStyle name="Output 2 2 6 2 2 2 2 5" xfId="5575" xr:uid="{D659C97A-1446-4355-B259-F2EBF43AF9D0}"/>
    <cellStyle name="Output 2 2 6 2 2 2 2 5 2" xfId="14530" xr:uid="{9C61CE6C-F7AB-41A5-8C72-1FC5B1009791}"/>
    <cellStyle name="Output 2 2 6 2 2 2 2 6" xfId="6692" xr:uid="{43EB26A3-92DD-4C94-A259-8BB8D6C2B87C}"/>
    <cellStyle name="Output 2 2 6 2 2 2 2 6 2" xfId="15647" xr:uid="{11695183-4EA6-451B-B5AC-AAE96AFE4A7E}"/>
    <cellStyle name="Output 2 2 6 2 2 2 2 7" xfId="7893" xr:uid="{F668C33F-3978-4B24-A66C-95C593498529}"/>
    <cellStyle name="Output 2 2 6 2 2 2 2 7 2" xfId="16773" xr:uid="{D783E499-04D3-4E9A-BDD8-290F3CBE466B}"/>
    <cellStyle name="Output 2 2 6 2 2 2 2 8" xfId="9030" xr:uid="{0263EFD7-20A9-45E9-9F31-A06729746A7A}"/>
    <cellStyle name="Output 2 2 6 2 2 2 2 8 2" xfId="17883" xr:uid="{6EBE7275-B727-47A2-A52B-6D71751C62A8}"/>
    <cellStyle name="Output 2 2 6 2 2 2 2 9" xfId="10197" xr:uid="{22F79C65-34EE-4480-A33A-5F539E8A518F}"/>
    <cellStyle name="Output 2 2 6 2 2 2 3" xfId="1683" xr:uid="{4B9DC043-59DC-4CF3-B472-2DEB2247AA93}"/>
    <cellStyle name="Output 2 2 6 2 2 2 3 2" xfId="10638" xr:uid="{DAEC1D46-7F2B-4453-B661-354324D6D53F}"/>
    <cellStyle name="Output 2 2 6 2 2 2 4" xfId="2807" xr:uid="{9CD86DBE-ABAD-4642-A86F-9E6722751B9C}"/>
    <cellStyle name="Output 2 2 6 2 2 2 4 2" xfId="11762" xr:uid="{9FD11326-F1D6-4841-8292-5F9D2650B466}"/>
    <cellStyle name="Output 2 2 6 2 2 2 5" xfId="3924" xr:uid="{57A8D440-9FD2-4BC5-BF5C-EBA46037D529}"/>
    <cellStyle name="Output 2 2 6 2 2 2 5 2" xfId="12879" xr:uid="{B3C3FD96-8F35-4129-A709-47FD5F29861A}"/>
    <cellStyle name="Output 2 2 6 2 2 2 6" xfId="5024" xr:uid="{0917C808-BBF4-4A78-B373-2981B47BF2C0}"/>
    <cellStyle name="Output 2 2 6 2 2 2 6 2" xfId="13979" xr:uid="{47D59FA5-D569-42D2-9AE0-41BB0B2F7259}"/>
    <cellStyle name="Output 2 2 6 2 2 2 7" xfId="6141" xr:uid="{A636F124-FFD0-4015-9126-8D31C1FF91D1}"/>
    <cellStyle name="Output 2 2 6 2 2 2 7 2" xfId="15096" xr:uid="{F2CCD3B9-7DD3-4F96-832A-9F0E81E7A169}"/>
    <cellStyle name="Output 2 2 6 2 2 2 8" xfId="7342" xr:uid="{8EE231A1-AB4F-4219-9B5B-18E0EFD006A5}"/>
    <cellStyle name="Output 2 2 6 2 2 2 8 2" xfId="16222" xr:uid="{C4447B86-D941-4D01-A835-A28B0149C5E8}"/>
    <cellStyle name="Output 2 2 6 2 2 2 9" xfId="8479" xr:uid="{FAD1166D-EFAB-4137-AF10-DE86FC788BF1}"/>
    <cellStyle name="Output 2 2 6 2 2 2 9 2" xfId="17332" xr:uid="{5B5DD7EB-5A05-4CF1-B583-25A327ED4860}"/>
    <cellStyle name="Output 2 2 6 2 2 3" xfId="688" xr:uid="{4367C650-0A18-489B-AE8E-F1A85E974917}"/>
    <cellStyle name="Output 2 2 6 2 2 3 10" xfId="9776" xr:uid="{FC261F99-109B-42A4-9A40-B83AC6C54309}"/>
    <cellStyle name="Output 2 2 6 2 2 3 2" xfId="1239" xr:uid="{2B90EB8F-F3CC-4752-9FB7-D9A339AE8D01}"/>
    <cellStyle name="Output 2 2 6 2 2 3 2 2" xfId="2398" xr:uid="{DB1E5A4F-DBE2-4109-B133-F1D561398D66}"/>
    <cellStyle name="Output 2 2 6 2 2 3 2 2 2" xfId="11353" xr:uid="{A8D4439F-6941-43A7-8B17-7E5E450350DA}"/>
    <cellStyle name="Output 2 2 6 2 2 3 2 3" xfId="3521" xr:uid="{E09F0C85-9441-4647-990A-033971FE155B}"/>
    <cellStyle name="Output 2 2 6 2 2 3 2 3 2" xfId="12476" xr:uid="{56EA2C2D-7354-4DE8-9191-80537A1AC8F9}"/>
    <cellStyle name="Output 2 2 6 2 2 3 2 4" xfId="4638" xr:uid="{8E281EC1-19F3-42B3-B09A-CA116A09A1B3}"/>
    <cellStyle name="Output 2 2 6 2 2 3 2 4 2" xfId="13593" xr:uid="{BFBF7318-C326-48CB-8A56-49805C105153}"/>
    <cellStyle name="Output 2 2 6 2 2 3 2 5" xfId="5738" xr:uid="{5DFE79A2-12CE-4670-BF15-D97D55E0396D}"/>
    <cellStyle name="Output 2 2 6 2 2 3 2 5 2" xfId="14693" xr:uid="{76526A57-A08E-4E4B-8E07-D25A1335E63A}"/>
    <cellStyle name="Output 2 2 6 2 2 3 2 6" xfId="6855" xr:uid="{B1456DDF-9B81-41F8-9E04-4CDA4FEC888C}"/>
    <cellStyle name="Output 2 2 6 2 2 3 2 6 2" xfId="15810" xr:uid="{5234BE1B-2F72-4365-B3AB-35AB2EB1A568}"/>
    <cellStyle name="Output 2 2 6 2 2 3 2 7" xfId="8056" xr:uid="{B52361DE-EACD-45C7-BEFB-807A6DA34B8B}"/>
    <cellStyle name="Output 2 2 6 2 2 3 2 7 2" xfId="16936" xr:uid="{E0F6346A-6BF3-4527-86ED-7E00F7540BC5}"/>
    <cellStyle name="Output 2 2 6 2 2 3 2 8" xfId="9193" xr:uid="{2AAB187A-3534-40C1-BCF4-C5128C588A0D}"/>
    <cellStyle name="Output 2 2 6 2 2 3 2 8 2" xfId="18046" xr:uid="{4B32E663-7B8D-46CA-8E43-59D5AB1D7AB5}"/>
    <cellStyle name="Output 2 2 6 2 2 3 2 9" xfId="9875" xr:uid="{EFCF2465-7F15-482E-BFFE-109327FDC395}"/>
    <cellStyle name="Output 2 2 6 2 2 3 3" xfId="1846" xr:uid="{28C461A9-6B5A-477F-BDA1-AA1260EA7230}"/>
    <cellStyle name="Output 2 2 6 2 2 3 3 2" xfId="10801" xr:uid="{0897AA2E-BCD7-4ECA-9E09-6541F291CBD5}"/>
    <cellStyle name="Output 2 2 6 2 2 3 4" xfId="2970" xr:uid="{BA194654-4EC3-40EF-B45D-7F7E4365C420}"/>
    <cellStyle name="Output 2 2 6 2 2 3 4 2" xfId="11925" xr:uid="{C0491D6D-C757-4F5D-8967-A3DDD57FDE11}"/>
    <cellStyle name="Output 2 2 6 2 2 3 5" xfId="4087" xr:uid="{B7632F54-0698-4FEF-8E92-65E7A4F42708}"/>
    <cellStyle name="Output 2 2 6 2 2 3 5 2" xfId="13042" xr:uid="{FB263736-E8C8-4129-AA41-7F08FA0DC8DD}"/>
    <cellStyle name="Output 2 2 6 2 2 3 6" xfId="5187" xr:uid="{E7219884-20A9-4B2B-951F-5E6194A35E67}"/>
    <cellStyle name="Output 2 2 6 2 2 3 6 2" xfId="14142" xr:uid="{1BFCFA12-4347-4E77-A98F-8FFA75E550D9}"/>
    <cellStyle name="Output 2 2 6 2 2 3 7" xfId="6304" xr:uid="{33C41CBA-C3AC-438E-8CD9-845AA3787251}"/>
    <cellStyle name="Output 2 2 6 2 2 3 7 2" xfId="15259" xr:uid="{6FE23664-DFE9-4DED-B9E7-71E5F14D451C}"/>
    <cellStyle name="Output 2 2 6 2 2 3 8" xfId="7505" xr:uid="{79D41662-9E94-49A2-AFA0-43467355F211}"/>
    <cellStyle name="Output 2 2 6 2 2 3 8 2" xfId="16385" xr:uid="{747A93D9-7500-4706-B3AE-3E7304F78B40}"/>
    <cellStyle name="Output 2 2 6 2 2 3 9" xfId="8642" xr:uid="{478D8C67-F453-4CC4-8B79-6FC79B57E8EA}"/>
    <cellStyle name="Output 2 2 6 2 2 3 9 2" xfId="17495" xr:uid="{D37B3F04-52B9-4ECC-BC78-0E4EABEA5E6B}"/>
    <cellStyle name="Output 2 2 6 2 2 4" xfId="880" xr:uid="{4A6F785A-9C33-4D1B-9E8F-BE229FD8603D}"/>
    <cellStyle name="Output 2 2 6 2 2 4 2" xfId="2034" xr:uid="{EF7A764F-8F40-4E66-BD47-6AF67DB4A999}"/>
    <cellStyle name="Output 2 2 6 2 2 4 2 2" xfId="10989" xr:uid="{56597CE5-6669-4053-8B98-EE0E3677539C}"/>
    <cellStyle name="Output 2 2 6 2 2 4 3" xfId="3162" xr:uid="{2E967BE9-5841-45F1-AA58-9BD83BC6A50B}"/>
    <cellStyle name="Output 2 2 6 2 2 4 3 2" xfId="12117" xr:uid="{CD3DACCB-CE71-49B7-B8D3-23413B2B896F}"/>
    <cellStyle name="Output 2 2 6 2 2 4 4" xfId="4279" xr:uid="{D352FC2A-C1FB-4A85-BFC9-1E0C99545A1D}"/>
    <cellStyle name="Output 2 2 6 2 2 4 4 2" xfId="13234" xr:uid="{AF5FB46A-EEC3-4C27-849D-9F621E94B0D8}"/>
    <cellStyle name="Output 2 2 6 2 2 4 5" xfId="5379" xr:uid="{93E4C4EA-D92E-4345-A1B9-392B006BC818}"/>
    <cellStyle name="Output 2 2 6 2 2 4 5 2" xfId="14334" xr:uid="{A66B2636-B951-4C7C-8D2B-8A6E12243E17}"/>
    <cellStyle name="Output 2 2 6 2 2 4 6" xfId="6496" xr:uid="{855ED1B6-C03F-4C81-93CD-E5DAF026D184}"/>
    <cellStyle name="Output 2 2 6 2 2 4 6 2" xfId="15451" xr:uid="{212FCFCA-7329-42CF-A39B-24A6A0BB5892}"/>
    <cellStyle name="Output 2 2 6 2 2 4 7" xfId="7697" xr:uid="{79216BD9-F34D-4BD4-ADA8-09FF6C1195BC}"/>
    <cellStyle name="Output 2 2 6 2 2 4 7 2" xfId="16577" xr:uid="{34B45F91-5709-4CC5-A3C4-D3EA1FB95D58}"/>
    <cellStyle name="Output 2 2 6 2 2 4 8" xfId="8834" xr:uid="{BC5BD89C-13E5-458B-ABB7-24F9EA8D1B76}"/>
    <cellStyle name="Output 2 2 6 2 2 4 8 2" xfId="17687" xr:uid="{C8BE696A-3584-469E-BB71-D96496F88199}"/>
    <cellStyle name="Output 2 2 6 2 2 4 9" xfId="6905" xr:uid="{DA88945A-E0C6-436A-9A9D-C0D548A68E8C}"/>
    <cellStyle name="Output 2 2 6 2 2 5" xfId="1487" xr:uid="{6F66D862-E88F-4CFE-B97A-EF91B88DE970}"/>
    <cellStyle name="Output 2 2 6 2 2 5 2" xfId="10442" xr:uid="{0D5E2A87-D9F5-4A52-85E0-B306858E8D96}"/>
    <cellStyle name="Output 2 2 6 2 2 6" xfId="2607" xr:uid="{54EA8863-F60E-4B80-B2C1-7D1662BBA6C4}"/>
    <cellStyle name="Output 2 2 6 2 2 6 2" xfId="11562" xr:uid="{A7D39AC8-AA56-4A1D-868D-FC841AB77F69}"/>
    <cellStyle name="Output 2 2 6 2 2 7" xfId="3724" xr:uid="{1EE6E89D-F948-4C27-82E7-E92F594F0084}"/>
    <cellStyle name="Output 2 2 6 2 2 7 2" xfId="12679" xr:uid="{39027474-4966-40FD-A721-883ACA87E473}"/>
    <cellStyle name="Output 2 2 6 2 2 8" xfId="4824" xr:uid="{DB6E4A19-5993-4170-9FFD-FEEEA54AC6B6}"/>
    <cellStyle name="Output 2 2 6 2 2 8 2" xfId="13779" xr:uid="{1B0F8B02-C173-45BB-A918-29D94A3DD31B}"/>
    <cellStyle name="Output 2 2 6 2 2 9" xfId="5941" xr:uid="{1A968B31-2D47-4298-B7A9-CEEBEE45B719}"/>
    <cellStyle name="Output 2 2 6 2 2 9 2" xfId="14896" xr:uid="{287180A4-53A7-41C0-AF24-398817A81100}"/>
    <cellStyle name="Output 2 2 6 2 3" xfId="403" xr:uid="{9D97BFC3-DEA9-4D37-93D1-8CFEB0FE4711}"/>
    <cellStyle name="Output 2 2 6 2 3 10" xfId="10117" xr:uid="{1F7612A1-C1FE-4369-9589-489D136127BA}"/>
    <cellStyle name="Output 2 2 6 2 3 2" xfId="954" xr:uid="{28638BDC-1C7D-4364-A546-C8CA18682A9F}"/>
    <cellStyle name="Output 2 2 6 2 3 2 2" xfId="2108" xr:uid="{5C638C70-1759-4C07-8F75-AF01CE74D015}"/>
    <cellStyle name="Output 2 2 6 2 3 2 2 2" xfId="11063" xr:uid="{1E632E50-B8AA-4946-BD45-87AA036A9A99}"/>
    <cellStyle name="Output 2 2 6 2 3 2 3" xfId="3236" xr:uid="{435A3B78-2350-44B9-A0F6-E39EE99B8A77}"/>
    <cellStyle name="Output 2 2 6 2 3 2 3 2" xfId="12191" xr:uid="{6D42D561-C1CE-469B-9A99-DE762A700770}"/>
    <cellStyle name="Output 2 2 6 2 3 2 4" xfId="4353" xr:uid="{B6926DB2-56E9-4CE4-9BA6-4F7BFBE8FAE9}"/>
    <cellStyle name="Output 2 2 6 2 3 2 4 2" xfId="13308" xr:uid="{8DF49B17-0BEC-4A4B-88D1-628FA964793F}"/>
    <cellStyle name="Output 2 2 6 2 3 2 5" xfId="5453" xr:uid="{922FDC72-F112-4C4C-B774-9A65198F25E7}"/>
    <cellStyle name="Output 2 2 6 2 3 2 5 2" xfId="14408" xr:uid="{4C73C104-65CB-4F7E-A169-8754966E871F}"/>
    <cellStyle name="Output 2 2 6 2 3 2 6" xfId="6570" xr:uid="{8D5A6289-1978-493C-A86E-FB2903DC2A52}"/>
    <cellStyle name="Output 2 2 6 2 3 2 6 2" xfId="15525" xr:uid="{5C8E2274-BC0D-4968-AC3A-D21D8A0D3C66}"/>
    <cellStyle name="Output 2 2 6 2 3 2 7" xfId="7771" xr:uid="{FEDE5174-EEB9-468F-95B4-05AA2963F311}"/>
    <cellStyle name="Output 2 2 6 2 3 2 7 2" xfId="16651" xr:uid="{30F9986B-52B0-40CB-B6DD-3DE4EE1D8A16}"/>
    <cellStyle name="Output 2 2 6 2 3 2 8" xfId="8908" xr:uid="{5BAE90A4-51FF-44DF-BD7D-B4C612C42495}"/>
    <cellStyle name="Output 2 2 6 2 3 2 8 2" xfId="17761" xr:uid="{A78D48AD-0E09-4F99-98AE-E79F02E6D0E6}"/>
    <cellStyle name="Output 2 2 6 2 3 2 9" xfId="9635" xr:uid="{501B7849-E063-44F5-B0E2-B2775ADB5B01}"/>
    <cellStyle name="Output 2 2 6 2 3 3" xfId="1561" xr:uid="{622DF8A3-AB4F-4330-AF9D-8CE4A9D2A439}"/>
    <cellStyle name="Output 2 2 6 2 3 3 2" xfId="10516" xr:uid="{B5EE8FAF-6F4E-4655-8491-74B40E1C3292}"/>
    <cellStyle name="Output 2 2 6 2 3 4" xfId="2685" xr:uid="{125B581B-C797-4563-AFC2-C553200EBD8F}"/>
    <cellStyle name="Output 2 2 6 2 3 4 2" xfId="11640" xr:uid="{92B05371-684D-47E6-B2ED-5733A1D3FE9F}"/>
    <cellStyle name="Output 2 2 6 2 3 5" xfId="3802" xr:uid="{18B228CD-6AE8-4D9C-925D-DA3D19972BE5}"/>
    <cellStyle name="Output 2 2 6 2 3 5 2" xfId="12757" xr:uid="{532DB65A-D67E-4883-9A04-389B9463009F}"/>
    <cellStyle name="Output 2 2 6 2 3 6" xfId="4902" xr:uid="{9D5F9793-27C3-4989-9972-2C4511D79887}"/>
    <cellStyle name="Output 2 2 6 2 3 6 2" xfId="13857" xr:uid="{07782480-36FF-43E8-B4F8-825123B6C8AF}"/>
    <cellStyle name="Output 2 2 6 2 3 7" xfId="6019" xr:uid="{B36BB810-6BCC-442F-A3DB-E6C0814B07AE}"/>
    <cellStyle name="Output 2 2 6 2 3 7 2" xfId="14974" xr:uid="{03DCC204-82EA-4935-BB5D-6107AF8FF3ED}"/>
    <cellStyle name="Output 2 2 6 2 3 8" xfId="7220" xr:uid="{5D114D91-5E6B-4BE1-BE23-240EA44BFA07}"/>
    <cellStyle name="Output 2 2 6 2 3 8 2" xfId="16100" xr:uid="{1FA7A7C8-7B08-494F-854A-B1FC341E325C}"/>
    <cellStyle name="Output 2 2 6 2 3 9" xfId="8357" xr:uid="{A2AE0EC3-5BE4-4E01-AE95-DDD09ED2FCBA}"/>
    <cellStyle name="Output 2 2 6 2 3 9 2" xfId="17210" xr:uid="{0714C3BC-7219-402D-841A-BB7AC616FA72}"/>
    <cellStyle name="Output 2 2 6 2 4" xfId="566" xr:uid="{2C814F50-2015-4D58-A90C-5C991FB6F16C}"/>
    <cellStyle name="Output 2 2 6 2 4 10" xfId="9824" xr:uid="{66C72A03-FFF6-4E3B-B3E0-0172EA76D116}"/>
    <cellStyle name="Output 2 2 6 2 4 2" xfId="1117" xr:uid="{6C635DA0-20CB-40FE-A430-7AB223A58342}"/>
    <cellStyle name="Output 2 2 6 2 4 2 2" xfId="2271" xr:uid="{46343796-6BE3-4F44-B6CC-4AA7E8EBA7D1}"/>
    <cellStyle name="Output 2 2 6 2 4 2 2 2" xfId="11226" xr:uid="{ED130155-4BE3-435D-A1A4-ED218AEC213D}"/>
    <cellStyle name="Output 2 2 6 2 4 2 3" xfId="3399" xr:uid="{E602E9DF-D822-4856-A500-A4BAD4D34903}"/>
    <cellStyle name="Output 2 2 6 2 4 2 3 2" xfId="12354" xr:uid="{2BB0CC7C-7ECD-4DDD-AB78-6803C1F0AA80}"/>
    <cellStyle name="Output 2 2 6 2 4 2 4" xfId="4516" xr:uid="{FF1C2A68-D084-4D45-A79F-29A4F219FA6E}"/>
    <cellStyle name="Output 2 2 6 2 4 2 4 2" xfId="13471" xr:uid="{EC2A58D0-B720-4E68-A628-969042F58392}"/>
    <cellStyle name="Output 2 2 6 2 4 2 5" xfId="5616" xr:uid="{AFE8209A-8309-4C5D-81FF-174920AD9765}"/>
    <cellStyle name="Output 2 2 6 2 4 2 5 2" xfId="14571" xr:uid="{84443075-85B1-4F62-9BCF-74561768DBA4}"/>
    <cellStyle name="Output 2 2 6 2 4 2 6" xfId="6733" xr:uid="{67CE902C-9DD7-440E-AB34-30A917C23D92}"/>
    <cellStyle name="Output 2 2 6 2 4 2 6 2" xfId="15688" xr:uid="{7EB8F8CC-860E-435F-93AC-54195AF1A5CE}"/>
    <cellStyle name="Output 2 2 6 2 4 2 7" xfId="7934" xr:uid="{C1F1E2FB-AC5B-4B1F-8670-11ABD7683849}"/>
    <cellStyle name="Output 2 2 6 2 4 2 7 2" xfId="16814" xr:uid="{6A24608B-C5AD-4A94-8C6D-E5CB4EEB199B}"/>
    <cellStyle name="Output 2 2 6 2 4 2 8" xfId="9071" xr:uid="{493E078D-ACB6-423F-AAF8-4EF22482AB59}"/>
    <cellStyle name="Output 2 2 6 2 4 2 8 2" xfId="17924" xr:uid="{728D8DF4-D104-47E9-B07F-1AA5478DA278}"/>
    <cellStyle name="Output 2 2 6 2 4 2 9" xfId="9680" xr:uid="{A5E726CC-5B57-4B8B-956F-78C2D45337FC}"/>
    <cellStyle name="Output 2 2 6 2 4 3" xfId="1724" xr:uid="{0C1F0F14-097A-4032-B2ED-509ED4243E7D}"/>
    <cellStyle name="Output 2 2 6 2 4 3 2" xfId="10679" xr:uid="{DEC3DD6A-A328-4024-AB54-E471001A4E95}"/>
    <cellStyle name="Output 2 2 6 2 4 4" xfId="2848" xr:uid="{FA1AC7FD-1BF4-422F-A1D7-0E5DDBEA926A}"/>
    <cellStyle name="Output 2 2 6 2 4 4 2" xfId="11803" xr:uid="{ABCA1098-3120-4DDA-88C5-9BC8B1CF3C28}"/>
    <cellStyle name="Output 2 2 6 2 4 5" xfId="3965" xr:uid="{E9B9C465-FAC8-4EEC-9CAA-F6E5C3DD93C6}"/>
    <cellStyle name="Output 2 2 6 2 4 5 2" xfId="12920" xr:uid="{AF652A1D-2BF1-45F6-B693-60249FC0D8FC}"/>
    <cellStyle name="Output 2 2 6 2 4 6" xfId="5065" xr:uid="{57FDA308-D0DE-441D-B092-B1105920F8EC}"/>
    <cellStyle name="Output 2 2 6 2 4 6 2" xfId="14020" xr:uid="{F75375A3-6E91-4621-957B-85559C0577CB}"/>
    <cellStyle name="Output 2 2 6 2 4 7" xfId="6182" xr:uid="{9FB58AED-F1B7-408B-91F3-633829C8C0CA}"/>
    <cellStyle name="Output 2 2 6 2 4 7 2" xfId="15137" xr:uid="{209EE3DD-BCD8-4096-9882-1E188880707C}"/>
    <cellStyle name="Output 2 2 6 2 4 8" xfId="7383" xr:uid="{89642ABE-CB75-4F8B-A1D4-040B75A1DDEA}"/>
    <cellStyle name="Output 2 2 6 2 4 8 2" xfId="16263" xr:uid="{7DFC16C3-8DAE-456F-835F-FCF94B0A661A}"/>
    <cellStyle name="Output 2 2 6 2 4 9" xfId="8520" xr:uid="{9811EB21-BD00-46E1-B6BD-241B48A97291}"/>
    <cellStyle name="Output 2 2 6 2 4 9 2" xfId="17373" xr:uid="{5D6CBC98-EC86-4422-8755-2685914A58C5}"/>
    <cellStyle name="Output 2 2 6 2 5" xfId="749" xr:uid="{4C747744-8C60-44BD-9DB8-7A647F74C51F}"/>
    <cellStyle name="Output 2 2 6 2 5 2" xfId="1903" xr:uid="{43B1E2B4-E1F8-4C93-A0F7-069E1CF0B714}"/>
    <cellStyle name="Output 2 2 6 2 5 2 2" xfId="10858" xr:uid="{4F50D261-BE5C-4008-BFCD-AE72367C7F6A}"/>
    <cellStyle name="Output 2 2 6 2 5 3" xfId="3031" xr:uid="{690AA802-5599-41EF-A2EA-FD4EB04A19B3}"/>
    <cellStyle name="Output 2 2 6 2 5 3 2" xfId="11986" xr:uid="{98DADD15-2478-4BAF-9E5D-7FAA218DF040}"/>
    <cellStyle name="Output 2 2 6 2 5 4" xfId="4148" xr:uid="{676AA094-428E-4C86-8B9C-CE08F60605ED}"/>
    <cellStyle name="Output 2 2 6 2 5 4 2" xfId="13103" xr:uid="{5B2DEBEF-3B7E-48A1-BE14-B07BCF08B98D}"/>
    <cellStyle name="Output 2 2 6 2 5 5" xfId="5248" xr:uid="{77C2A738-26E2-491E-996D-343313B20620}"/>
    <cellStyle name="Output 2 2 6 2 5 5 2" xfId="14203" xr:uid="{1386C3F0-797F-40AA-AFB6-24F5F312B9E0}"/>
    <cellStyle name="Output 2 2 6 2 5 6" xfId="6365" xr:uid="{E8D77A49-1C79-48AC-8525-8BBEACF48A16}"/>
    <cellStyle name="Output 2 2 6 2 5 6 2" xfId="15320" xr:uid="{31365E73-6C13-4764-A48F-ABEB933DEDB1}"/>
    <cellStyle name="Output 2 2 6 2 5 7" xfId="7566" xr:uid="{7E9870D2-D606-4F38-96BF-6C0CD5D34202}"/>
    <cellStyle name="Output 2 2 6 2 5 7 2" xfId="16446" xr:uid="{3D52DC1F-3055-4AB6-B288-F8DE5CC4E82E}"/>
    <cellStyle name="Output 2 2 6 2 5 8" xfId="8703" xr:uid="{9D98EF8F-A974-43E3-9E5B-3C4E84CBBA98}"/>
    <cellStyle name="Output 2 2 6 2 5 8 2" xfId="17556" xr:uid="{CF8D5EC8-0165-41A3-8B48-E972649F7560}"/>
    <cellStyle name="Output 2 2 6 2 5 9" xfId="9197" xr:uid="{E1CD07A1-ACA4-4354-896B-F4653B360CAC}"/>
    <cellStyle name="Output 2 2 6 2 6" xfId="1353" xr:uid="{AF12E1D7-533E-493C-AD66-3A6D7BEFD0A5}"/>
    <cellStyle name="Output 2 2 6 2 6 2" xfId="10308" xr:uid="{FC933628-23C9-4281-8B10-0E072282C8EE}"/>
    <cellStyle name="Output 2 2 6 2 7" xfId="2473" xr:uid="{ACD40EA3-97D1-4FC1-9487-046F84898DDF}"/>
    <cellStyle name="Output 2 2 6 2 7 2" xfId="11428" xr:uid="{54218FC9-53DA-4D57-A9E8-A636DDA39877}"/>
    <cellStyle name="Output 2 2 6 2 8" xfId="3590" xr:uid="{BF9F2689-48B2-438E-8716-BC4240146E6E}"/>
    <cellStyle name="Output 2 2 6 2 8 2" xfId="12545" xr:uid="{342C9FB8-F4CA-4CF2-B00A-2885EEBA7610}"/>
    <cellStyle name="Output 2 2 6 2 9" xfId="4690" xr:uid="{D97EF4FE-09D4-4A4D-A2F6-58B83C95E82F}"/>
    <cellStyle name="Output 2 2 6 2 9 2" xfId="13645" xr:uid="{A4DE9734-61D8-4C26-ABF0-22744B00BB2B}"/>
    <cellStyle name="Output 2 2 6 3" xfId="226" xr:uid="{0CF9CF45-9B5B-4149-920F-D2463C32BE6F}"/>
    <cellStyle name="Output 2 2 6 3 10" xfId="7043" xr:uid="{2CCA4687-E060-4903-8C95-09F54EFF0086}"/>
    <cellStyle name="Output 2 2 6 3 10 2" xfId="15923" xr:uid="{32357795-FDE3-42ED-B934-E37586CC989C}"/>
    <cellStyle name="Output 2 2 6 3 11" xfId="8180" xr:uid="{DB8850E4-5DC3-435C-A862-61BA8E9242D7}"/>
    <cellStyle name="Output 2 2 6 3 11 2" xfId="17033" xr:uid="{BD7496C1-18CB-4B9D-988E-FA9F22875BE3}"/>
    <cellStyle name="Output 2 2 6 3 12" xfId="9536" xr:uid="{27F31F28-DF2C-4A9A-A781-5572419CDE38}"/>
    <cellStyle name="Output 2 2 6 3 2" xfId="431" xr:uid="{783530DD-D2C8-4BE8-B1AD-59207DE16A12}"/>
    <cellStyle name="Output 2 2 6 3 2 10" xfId="9754" xr:uid="{927DB538-1E5E-4370-A994-801B643549FC}"/>
    <cellStyle name="Output 2 2 6 3 2 2" xfId="982" xr:uid="{F81BF488-2868-47AF-87D2-410BF6E01BC2}"/>
    <cellStyle name="Output 2 2 6 3 2 2 2" xfId="2136" xr:uid="{41CEF437-969A-4CB3-A09A-86ED36DD0A06}"/>
    <cellStyle name="Output 2 2 6 3 2 2 2 2" xfId="11091" xr:uid="{8A60E2BA-15B9-4461-BCEB-49D9351133D8}"/>
    <cellStyle name="Output 2 2 6 3 2 2 3" xfId="3264" xr:uid="{F7AA916B-23D8-486E-B87D-7C5A490C9957}"/>
    <cellStyle name="Output 2 2 6 3 2 2 3 2" xfId="12219" xr:uid="{6965ACF8-7378-4434-8ECF-991A208A1D83}"/>
    <cellStyle name="Output 2 2 6 3 2 2 4" xfId="4381" xr:uid="{55B2ECF1-B54C-4D34-A553-4924D0E47EFB}"/>
    <cellStyle name="Output 2 2 6 3 2 2 4 2" xfId="13336" xr:uid="{CAFAD5EC-C3A6-4D3C-8269-7512C09C9D4A}"/>
    <cellStyle name="Output 2 2 6 3 2 2 5" xfId="5481" xr:uid="{DBD66940-1F2D-4310-A194-D2217F4E62C6}"/>
    <cellStyle name="Output 2 2 6 3 2 2 5 2" xfId="14436" xr:uid="{1B83C73F-7135-4495-B19B-3C2ED249DF5F}"/>
    <cellStyle name="Output 2 2 6 3 2 2 6" xfId="6598" xr:uid="{0558B517-970B-4667-98BB-455932177E7D}"/>
    <cellStyle name="Output 2 2 6 3 2 2 6 2" xfId="15553" xr:uid="{CB675F77-0CEE-4E17-A5E9-E681DFE6524E}"/>
    <cellStyle name="Output 2 2 6 3 2 2 7" xfId="7799" xr:uid="{EBCC5723-DAD4-4AAB-BEA4-3A935BEC46EF}"/>
    <cellStyle name="Output 2 2 6 3 2 2 7 2" xfId="16679" xr:uid="{6FA40689-9318-4F5D-BDD5-78EFA4F206C4}"/>
    <cellStyle name="Output 2 2 6 3 2 2 8" xfId="8936" xr:uid="{C942840A-FBCF-456C-BBCC-3D3329461481}"/>
    <cellStyle name="Output 2 2 6 3 2 2 8 2" xfId="17789" xr:uid="{473A560D-34B8-4EC0-B17B-66D30EA36A50}"/>
    <cellStyle name="Output 2 2 6 3 2 2 9" xfId="9277" xr:uid="{49A38EE2-8577-433C-8D97-0B7797642F15}"/>
    <cellStyle name="Output 2 2 6 3 2 3" xfId="1589" xr:uid="{CD12B0E4-4EC5-4534-A8DA-9DBF5E32C91A}"/>
    <cellStyle name="Output 2 2 6 3 2 3 2" xfId="10544" xr:uid="{03B01E76-0CE1-4E59-BE2A-478C6CDBB651}"/>
    <cellStyle name="Output 2 2 6 3 2 4" xfId="2713" xr:uid="{44DF340E-B55A-4363-AC7C-BBB5A1F8FBF3}"/>
    <cellStyle name="Output 2 2 6 3 2 4 2" xfId="11668" xr:uid="{76682C79-F264-49C4-B3F4-08AC12405F46}"/>
    <cellStyle name="Output 2 2 6 3 2 5" xfId="3830" xr:uid="{9386BF1C-15D7-4344-99DE-8C9D80586E15}"/>
    <cellStyle name="Output 2 2 6 3 2 5 2" xfId="12785" xr:uid="{43B3AE3A-CFEC-420E-B6D2-F942C6CD2857}"/>
    <cellStyle name="Output 2 2 6 3 2 6" xfId="4930" xr:uid="{42CA699B-7801-479A-8BEB-6F97DB873F37}"/>
    <cellStyle name="Output 2 2 6 3 2 6 2" xfId="13885" xr:uid="{98CFD9A9-B75B-493B-BB74-D05D49A8851E}"/>
    <cellStyle name="Output 2 2 6 3 2 7" xfId="6047" xr:uid="{B6C89374-20EC-4F39-9CAB-C60FB24D61F5}"/>
    <cellStyle name="Output 2 2 6 3 2 7 2" xfId="15002" xr:uid="{8087B884-943F-4F43-AD00-48A01959E4FD}"/>
    <cellStyle name="Output 2 2 6 3 2 8" xfId="7248" xr:uid="{850BED7E-C0FC-4073-8E62-561B8A19FFC8}"/>
    <cellStyle name="Output 2 2 6 3 2 8 2" xfId="16128" xr:uid="{2DCD2A84-6EF6-44FD-8F4D-0E1DD74E28F8}"/>
    <cellStyle name="Output 2 2 6 3 2 9" xfId="8385" xr:uid="{CC1B7F99-16B2-419A-8708-79462AE27107}"/>
    <cellStyle name="Output 2 2 6 3 2 9 2" xfId="17238" xr:uid="{00FE5768-C719-4277-ADB4-14E1189F691F}"/>
    <cellStyle name="Output 2 2 6 3 3" xfId="594" xr:uid="{DAB21559-5F5F-41BC-B82F-DFF75298C03C}"/>
    <cellStyle name="Output 2 2 6 3 3 10" xfId="9954" xr:uid="{EC7243FF-7535-45D3-A4BA-3E6A504F3C80}"/>
    <cellStyle name="Output 2 2 6 3 3 2" xfId="1145" xr:uid="{673B9C08-1B44-44C1-BA8A-636CDC472148}"/>
    <cellStyle name="Output 2 2 6 3 3 2 2" xfId="2304" xr:uid="{A8CF5D10-3971-4817-B9F0-7DEFA3103784}"/>
    <cellStyle name="Output 2 2 6 3 3 2 2 2" xfId="11259" xr:uid="{FB1C1218-1C6B-4E2C-87C4-8DF8D225583A}"/>
    <cellStyle name="Output 2 2 6 3 3 2 3" xfId="3427" xr:uid="{9A18DE6E-E6BC-49AE-BF32-3447752E83F5}"/>
    <cellStyle name="Output 2 2 6 3 3 2 3 2" xfId="12382" xr:uid="{BF2CBE0E-544D-45CA-903F-ACC291B6E5FF}"/>
    <cellStyle name="Output 2 2 6 3 3 2 4" xfId="4544" xr:uid="{1D4F0801-1544-4025-A446-C130516E3833}"/>
    <cellStyle name="Output 2 2 6 3 3 2 4 2" xfId="13499" xr:uid="{67924AA5-CE86-4BA3-A56E-73DBD9C4D08F}"/>
    <cellStyle name="Output 2 2 6 3 3 2 5" xfId="5644" xr:uid="{84C9FA9B-A9A4-4674-A751-FD216DF190DF}"/>
    <cellStyle name="Output 2 2 6 3 3 2 5 2" xfId="14599" xr:uid="{E957D252-8FBE-4EFA-A299-AC589A2FE7B7}"/>
    <cellStyle name="Output 2 2 6 3 3 2 6" xfId="6761" xr:uid="{D4700058-875E-4C46-BC88-7018D63589C0}"/>
    <cellStyle name="Output 2 2 6 3 3 2 6 2" xfId="15716" xr:uid="{380B0180-9E88-4BCD-8906-07D86801AC14}"/>
    <cellStyle name="Output 2 2 6 3 3 2 7" xfId="7962" xr:uid="{576AEB2F-09DD-446A-A0C4-B254623EDB44}"/>
    <cellStyle name="Output 2 2 6 3 3 2 7 2" xfId="16842" xr:uid="{9728C1B3-FAD8-4D42-B06B-8C7F85E4FCE0}"/>
    <cellStyle name="Output 2 2 6 3 3 2 8" xfId="9099" xr:uid="{3DC8F41E-BA0E-47CE-BDB6-CCB825AA6B45}"/>
    <cellStyle name="Output 2 2 6 3 3 2 8 2" xfId="17952" xr:uid="{F2F1EFB3-24EE-431B-BA0D-02FA933830CE}"/>
    <cellStyle name="Output 2 2 6 3 3 2 9" xfId="9622" xr:uid="{AC705AC3-744D-4CFD-9434-D583C8FCBAA4}"/>
    <cellStyle name="Output 2 2 6 3 3 3" xfId="1752" xr:uid="{B6511FA8-E820-4097-84E7-501DB648B30C}"/>
    <cellStyle name="Output 2 2 6 3 3 3 2" xfId="10707" xr:uid="{234EA175-92E6-4248-915A-590A97776CBB}"/>
    <cellStyle name="Output 2 2 6 3 3 4" xfId="2876" xr:uid="{11DFE3D5-7973-4358-BF82-FB768F4982E0}"/>
    <cellStyle name="Output 2 2 6 3 3 4 2" xfId="11831" xr:uid="{14761F87-C96F-4C07-8D55-257CE032044B}"/>
    <cellStyle name="Output 2 2 6 3 3 5" xfId="3993" xr:uid="{D99C5389-9E99-4773-9C29-A099C3F2A4BC}"/>
    <cellStyle name="Output 2 2 6 3 3 5 2" xfId="12948" xr:uid="{BFC4268D-BCD8-4C21-A9D6-3670816776F3}"/>
    <cellStyle name="Output 2 2 6 3 3 6" xfId="5093" xr:uid="{61111EFD-6BE8-41D5-8D0F-C703DCE5BBED}"/>
    <cellStyle name="Output 2 2 6 3 3 6 2" xfId="14048" xr:uid="{7E005DBF-FE8B-48B4-8E9D-2195294A27D5}"/>
    <cellStyle name="Output 2 2 6 3 3 7" xfId="6210" xr:uid="{7A36BC3E-C511-437E-9887-565AE446E345}"/>
    <cellStyle name="Output 2 2 6 3 3 7 2" xfId="15165" xr:uid="{B14D4E90-37E5-42FF-AFF1-E450BAB7A53E}"/>
    <cellStyle name="Output 2 2 6 3 3 8" xfId="7411" xr:uid="{EB4C27C9-B45F-4988-B13D-B784A7B5385F}"/>
    <cellStyle name="Output 2 2 6 3 3 8 2" xfId="16291" xr:uid="{485372F5-4DC7-41D0-B0EB-39B0907133CC}"/>
    <cellStyle name="Output 2 2 6 3 3 9" xfId="8548" xr:uid="{5E411788-34E2-4287-ACEB-E2274D2FA9B7}"/>
    <cellStyle name="Output 2 2 6 3 3 9 2" xfId="17401" xr:uid="{333848FD-1D00-4E83-8396-4099DA782CDB}"/>
    <cellStyle name="Output 2 2 6 3 4" xfId="783" xr:uid="{9F323A7C-1A04-4966-B49C-8B7C5E4EDCBF}"/>
    <cellStyle name="Output 2 2 6 3 4 2" xfId="1937" xr:uid="{1553ACC4-5AAD-404D-B121-AD7BD3BE3ECB}"/>
    <cellStyle name="Output 2 2 6 3 4 2 2" xfId="10892" xr:uid="{A0EE55BC-55B7-4F96-A95F-B3B23C80AB0B}"/>
    <cellStyle name="Output 2 2 6 3 4 3" xfId="3065" xr:uid="{7A8868EE-D481-41B3-8851-89383B28D7D0}"/>
    <cellStyle name="Output 2 2 6 3 4 3 2" xfId="12020" xr:uid="{E15F7720-E3BD-4C17-A17C-165E3DE2B4A2}"/>
    <cellStyle name="Output 2 2 6 3 4 4" xfId="4182" xr:uid="{9FED5783-12DA-4196-BD5F-B93A9B559BF3}"/>
    <cellStyle name="Output 2 2 6 3 4 4 2" xfId="13137" xr:uid="{55C7C63D-A80D-4FEB-B562-35472970F0CF}"/>
    <cellStyle name="Output 2 2 6 3 4 5" xfId="5282" xr:uid="{18A51B2C-9DAF-4F2B-BC5D-D9698A95B572}"/>
    <cellStyle name="Output 2 2 6 3 4 5 2" xfId="14237" xr:uid="{E68D79E8-FE73-4160-9F3A-37CD435D63D5}"/>
    <cellStyle name="Output 2 2 6 3 4 6" xfId="6399" xr:uid="{976A5F6C-3851-446A-B598-BBB02E8ACE6F}"/>
    <cellStyle name="Output 2 2 6 3 4 6 2" xfId="15354" xr:uid="{5C688A07-9DBA-4F80-A01A-562323D3363E}"/>
    <cellStyle name="Output 2 2 6 3 4 7" xfId="7600" xr:uid="{A9BDA937-F09E-48EB-96C7-55202B4DA719}"/>
    <cellStyle name="Output 2 2 6 3 4 7 2" xfId="16480" xr:uid="{4DF04E5A-3380-4A71-921C-5D5F49A1E6D6}"/>
    <cellStyle name="Output 2 2 6 3 4 8" xfId="8737" xr:uid="{E11D7BA6-ED2B-415A-A853-81DE4AD5C706}"/>
    <cellStyle name="Output 2 2 6 3 4 8 2" xfId="17590" xr:uid="{36EF9E89-A8B0-42F1-846E-E7979AEFACB8}"/>
    <cellStyle name="Output 2 2 6 3 4 9" xfId="9691" xr:uid="{D6A50FD0-CC2B-479C-BE8B-F06B5820F8D8}"/>
    <cellStyle name="Output 2 2 6 3 5" xfId="1388" xr:uid="{A6846513-414A-4D49-816F-1BD36F5925DE}"/>
    <cellStyle name="Output 2 2 6 3 5 2" xfId="10343" xr:uid="{5734BA22-389D-4DF1-A81B-54921606E9B5}"/>
    <cellStyle name="Output 2 2 6 3 6" xfId="2508" xr:uid="{3CC17145-C4DE-4FD2-ABA2-7E829F28286F}"/>
    <cellStyle name="Output 2 2 6 3 6 2" xfId="11463" xr:uid="{21143D22-BB45-4EF9-9BDC-14DA3F523563}"/>
    <cellStyle name="Output 2 2 6 3 7" xfId="3625" xr:uid="{A152B3A8-2749-45C5-9D95-A9482E9D7029}"/>
    <cellStyle name="Output 2 2 6 3 7 2" xfId="12580" xr:uid="{8A581C66-849E-4584-A7D1-47D389697F07}"/>
    <cellStyle name="Output 2 2 6 3 8" xfId="4725" xr:uid="{AEEAB803-A0E4-457F-9B29-61F55B1AB617}"/>
    <cellStyle name="Output 2 2 6 3 8 2" xfId="13680" xr:uid="{BFF4B016-E288-460B-B8C5-740CE7C8DBC5}"/>
    <cellStyle name="Output 2 2 6 3 9" xfId="5842" xr:uid="{100E4BBD-BD76-40D0-B1F7-D2996B2A3CBD}"/>
    <cellStyle name="Output 2 2 6 3 9 2" xfId="14797" xr:uid="{F3F0C280-EE12-42C1-9B77-87C8C98D3C22}"/>
    <cellStyle name="Output 2 2 6 4" xfId="281" xr:uid="{3F1A79B0-D388-44E7-974D-A3BAAD3DFF37}"/>
    <cellStyle name="Output 2 2 6 4 10" xfId="7098" xr:uid="{7F38A04F-8B69-4A8A-9E43-A819050406AF}"/>
    <cellStyle name="Output 2 2 6 4 10 2" xfId="15978" xr:uid="{9C56667D-3317-4270-8281-97E95F07FD2E}"/>
    <cellStyle name="Output 2 2 6 4 11" xfId="8235" xr:uid="{3D7142B1-8DB3-4356-9AB6-40DC9B410B58}"/>
    <cellStyle name="Output 2 2 6 4 11 2" xfId="17088" xr:uid="{36E10249-C909-48E9-97F8-D44B315B4395}"/>
    <cellStyle name="Output 2 2 6 4 12" xfId="10113" xr:uid="{5C60B6D3-AA35-4602-AE90-659DBCB3F6E5}"/>
    <cellStyle name="Output 2 2 6 4 2" xfId="481" xr:uid="{97BF31DF-189D-4C31-9FBF-A270CFDA0690}"/>
    <cellStyle name="Output 2 2 6 4 2 10" xfId="9979" xr:uid="{2E29EF57-047B-4DA0-9967-ADA250B26470}"/>
    <cellStyle name="Output 2 2 6 4 2 2" xfId="1032" xr:uid="{8DE119CF-89BA-483B-A32D-46F0F7C438CC}"/>
    <cellStyle name="Output 2 2 6 4 2 2 2" xfId="2186" xr:uid="{685C1FA0-A438-4BD9-AE41-5D946F01A1AE}"/>
    <cellStyle name="Output 2 2 6 4 2 2 2 2" xfId="11141" xr:uid="{C23DCA7E-C97F-4B38-8211-5C28EEAD7DD3}"/>
    <cellStyle name="Output 2 2 6 4 2 2 3" xfId="3314" xr:uid="{49FD1EC8-6366-49C9-8550-6A33A41189C1}"/>
    <cellStyle name="Output 2 2 6 4 2 2 3 2" xfId="12269" xr:uid="{2DE8F926-3842-4208-B758-AB6D4653A16B}"/>
    <cellStyle name="Output 2 2 6 4 2 2 4" xfId="4431" xr:uid="{7BD67B34-3F33-4F84-B48C-AA5AFF81690A}"/>
    <cellStyle name="Output 2 2 6 4 2 2 4 2" xfId="13386" xr:uid="{BD88FE2B-F2CB-43E0-949E-2CB08E75202C}"/>
    <cellStyle name="Output 2 2 6 4 2 2 5" xfId="5531" xr:uid="{D4DF385B-2E52-4D9D-ACF9-079ECD23DBB2}"/>
    <cellStyle name="Output 2 2 6 4 2 2 5 2" xfId="14486" xr:uid="{2C16DE9A-3C93-4930-A69E-C41EAA0E7446}"/>
    <cellStyle name="Output 2 2 6 4 2 2 6" xfId="6648" xr:uid="{83A39EEE-41E5-4356-9B52-37C6D15536C1}"/>
    <cellStyle name="Output 2 2 6 4 2 2 6 2" xfId="15603" xr:uid="{13606BC9-395D-4D6B-AB85-4152030E6132}"/>
    <cellStyle name="Output 2 2 6 4 2 2 7" xfId="7849" xr:uid="{69A90DCB-4BF9-4F5A-BA91-5B22026324A7}"/>
    <cellStyle name="Output 2 2 6 4 2 2 7 2" xfId="16729" xr:uid="{BCFDDFCE-A067-4744-87A7-7FF62EF5E7BA}"/>
    <cellStyle name="Output 2 2 6 4 2 2 8" xfId="8986" xr:uid="{2CAB8A94-4D95-4F7B-9C52-CA3E59188899}"/>
    <cellStyle name="Output 2 2 6 4 2 2 8 2" xfId="17839" xr:uid="{F6360534-5F1D-40FB-A82F-8E8DA81EB44E}"/>
    <cellStyle name="Output 2 2 6 4 2 2 9" xfId="9229" xr:uid="{14213E62-B155-44EC-8450-890E7C2A0F57}"/>
    <cellStyle name="Output 2 2 6 4 2 3" xfId="1639" xr:uid="{3063785B-A2C6-47B5-9DDD-644CEBBDBBF8}"/>
    <cellStyle name="Output 2 2 6 4 2 3 2" xfId="10594" xr:uid="{38AB240F-730E-4D15-ABB5-0E897873C909}"/>
    <cellStyle name="Output 2 2 6 4 2 4" xfId="2763" xr:uid="{66DF0A37-4278-49D9-9984-56F69F6935FD}"/>
    <cellStyle name="Output 2 2 6 4 2 4 2" xfId="11718" xr:uid="{71125F73-0A05-4719-8B0C-0FAEBADF3B0B}"/>
    <cellStyle name="Output 2 2 6 4 2 5" xfId="3880" xr:uid="{DC1128D6-9B8A-4E2F-98B7-BAA68F57F339}"/>
    <cellStyle name="Output 2 2 6 4 2 5 2" xfId="12835" xr:uid="{941C9AAA-0350-4BAC-A55B-F59CAD93B4EA}"/>
    <cellStyle name="Output 2 2 6 4 2 6" xfId="4980" xr:uid="{11A1A9F5-DAF7-4BE4-AB5A-A6D3ECE635EC}"/>
    <cellStyle name="Output 2 2 6 4 2 6 2" xfId="13935" xr:uid="{F4DCBBC2-6EC4-4967-946B-93FD190646F6}"/>
    <cellStyle name="Output 2 2 6 4 2 7" xfId="6097" xr:uid="{88DA7602-1624-47B4-8973-2F36D596991D}"/>
    <cellStyle name="Output 2 2 6 4 2 7 2" xfId="15052" xr:uid="{01BD486A-D38A-4585-9F73-2C0ED2EF73CA}"/>
    <cellStyle name="Output 2 2 6 4 2 8" xfId="7298" xr:uid="{49D39FDF-A7EC-480E-9EAD-66D4076CF18E}"/>
    <cellStyle name="Output 2 2 6 4 2 8 2" xfId="16178" xr:uid="{337126BC-50CC-4E41-81F3-AF5F81950C90}"/>
    <cellStyle name="Output 2 2 6 4 2 9" xfId="8435" xr:uid="{406C3BDE-4625-477A-B67D-4F6B254A31DA}"/>
    <cellStyle name="Output 2 2 6 4 2 9 2" xfId="17288" xr:uid="{A6731D72-5123-4725-B3D1-D3E8C1EC95D1}"/>
    <cellStyle name="Output 2 2 6 4 3" xfId="644" xr:uid="{45E0F5AD-D2D0-4169-BC0C-7AB3737CFAAF}"/>
    <cellStyle name="Output 2 2 6 4 3 10" xfId="9797" xr:uid="{6A0338B5-8E55-47D0-AADF-A09CBE5A1678}"/>
    <cellStyle name="Output 2 2 6 4 3 2" xfId="1195" xr:uid="{DC5C10C2-5362-4587-8CF5-15E6BA310C86}"/>
    <cellStyle name="Output 2 2 6 4 3 2 2" xfId="2354" xr:uid="{7C287D41-4625-4725-A12F-9811B742A6D1}"/>
    <cellStyle name="Output 2 2 6 4 3 2 2 2" xfId="11309" xr:uid="{47210EA4-86EF-4033-A8DD-5F53C2053EB7}"/>
    <cellStyle name="Output 2 2 6 4 3 2 3" xfId="3477" xr:uid="{B8A8A0FE-6B2C-4B35-8645-C7DEA743B2A8}"/>
    <cellStyle name="Output 2 2 6 4 3 2 3 2" xfId="12432" xr:uid="{ECA96D72-7CA8-4A9B-AAB9-8061F1D1C404}"/>
    <cellStyle name="Output 2 2 6 4 3 2 4" xfId="4594" xr:uid="{AB9A6F64-74D5-4E67-BC09-52B40BDE82C1}"/>
    <cellStyle name="Output 2 2 6 4 3 2 4 2" xfId="13549" xr:uid="{08A392B1-26B4-4121-A89C-C1196864EA1C}"/>
    <cellStyle name="Output 2 2 6 4 3 2 5" xfId="5694" xr:uid="{7386A92F-6522-41DB-B2BF-455EC0D14A00}"/>
    <cellStyle name="Output 2 2 6 4 3 2 5 2" xfId="14649" xr:uid="{4F75CABF-C318-4AE7-9DB3-66A68FA845B5}"/>
    <cellStyle name="Output 2 2 6 4 3 2 6" xfId="6811" xr:uid="{887484D7-57BE-4B47-A1C7-8FFF68A99CE6}"/>
    <cellStyle name="Output 2 2 6 4 3 2 6 2" xfId="15766" xr:uid="{CB007C04-BCC2-4416-A517-23C5749F790E}"/>
    <cellStyle name="Output 2 2 6 4 3 2 7" xfId="8012" xr:uid="{B90D4608-0968-4756-A0A7-0E14DE4931BB}"/>
    <cellStyle name="Output 2 2 6 4 3 2 7 2" xfId="16892" xr:uid="{438FEA68-92CC-42D4-87A9-56A29A587366}"/>
    <cellStyle name="Output 2 2 6 4 3 2 8" xfId="9149" xr:uid="{40AB79EF-0894-435B-9B07-FB6C8DC3D5FA}"/>
    <cellStyle name="Output 2 2 6 4 3 2 8 2" xfId="18002" xr:uid="{43D730A7-F027-4312-A7B4-7A13DADACA19}"/>
    <cellStyle name="Output 2 2 6 4 3 2 9" xfId="10052" xr:uid="{6C69D392-C1BB-431C-B439-D6C235762032}"/>
    <cellStyle name="Output 2 2 6 4 3 3" xfId="1802" xr:uid="{8D9E742D-8FE7-4490-AE7C-DC381A78520F}"/>
    <cellStyle name="Output 2 2 6 4 3 3 2" xfId="10757" xr:uid="{939CF054-012A-4DA9-8DE2-2738A44148EA}"/>
    <cellStyle name="Output 2 2 6 4 3 4" xfId="2926" xr:uid="{DCC4D618-E564-41B5-9969-D21A76BE3E87}"/>
    <cellStyle name="Output 2 2 6 4 3 4 2" xfId="11881" xr:uid="{4A6D0C4D-E995-4633-BD1E-DC26368AD67A}"/>
    <cellStyle name="Output 2 2 6 4 3 5" xfId="4043" xr:uid="{2F98C67A-772B-42CE-97C8-C48DB74A0728}"/>
    <cellStyle name="Output 2 2 6 4 3 5 2" xfId="12998" xr:uid="{38A88335-F093-436F-BF2C-E9DE4306F606}"/>
    <cellStyle name="Output 2 2 6 4 3 6" xfId="5143" xr:uid="{06CD1F3A-FBFF-462B-B7F5-DC82A89D48E9}"/>
    <cellStyle name="Output 2 2 6 4 3 6 2" xfId="14098" xr:uid="{8B291448-2D0F-4FE9-A990-528685E68D5D}"/>
    <cellStyle name="Output 2 2 6 4 3 7" xfId="6260" xr:uid="{833DCD9A-174B-421D-8EBB-AEE6146E80EA}"/>
    <cellStyle name="Output 2 2 6 4 3 7 2" xfId="15215" xr:uid="{1AF99130-CE47-4E39-881A-46D722A0F508}"/>
    <cellStyle name="Output 2 2 6 4 3 8" xfId="7461" xr:uid="{E29FACFE-E18D-4ACA-AA01-C4A7184AC6B6}"/>
    <cellStyle name="Output 2 2 6 4 3 8 2" xfId="16341" xr:uid="{CA5A0928-0453-4AC1-89BF-1880DE8980CC}"/>
    <cellStyle name="Output 2 2 6 4 3 9" xfId="8598" xr:uid="{FE1671CD-497F-4650-A6DB-AB6B467C77A3}"/>
    <cellStyle name="Output 2 2 6 4 3 9 2" xfId="17451" xr:uid="{94E274BC-9BDA-48EB-BA09-828B8D0E5F77}"/>
    <cellStyle name="Output 2 2 6 4 4" xfId="836" xr:uid="{74B6F8DB-5D45-470B-A3FF-09A27661CABE}"/>
    <cellStyle name="Output 2 2 6 4 4 2" xfId="1990" xr:uid="{703D5540-1CD2-4A15-B8D8-701CB86CFD48}"/>
    <cellStyle name="Output 2 2 6 4 4 2 2" xfId="10945" xr:uid="{02D0E76E-7252-4608-8D59-B984D874436D}"/>
    <cellStyle name="Output 2 2 6 4 4 3" xfId="3118" xr:uid="{5074E365-B860-4C49-99F5-E1BD8EBB6246}"/>
    <cellStyle name="Output 2 2 6 4 4 3 2" xfId="12073" xr:uid="{36D38A97-B735-4B50-AA7F-C1BBD0AD4A26}"/>
    <cellStyle name="Output 2 2 6 4 4 4" xfId="4235" xr:uid="{4F3C780A-B961-467A-90C7-F073BCAF6EDA}"/>
    <cellStyle name="Output 2 2 6 4 4 4 2" xfId="13190" xr:uid="{E2CA58D6-40B2-4185-937C-CFFDF6DE4BC3}"/>
    <cellStyle name="Output 2 2 6 4 4 5" xfId="5335" xr:uid="{11B80DE7-A0A8-4612-8695-67D07DB11B3C}"/>
    <cellStyle name="Output 2 2 6 4 4 5 2" xfId="14290" xr:uid="{949056F3-79BF-408C-946C-0141D0B6FB93}"/>
    <cellStyle name="Output 2 2 6 4 4 6" xfId="6452" xr:uid="{BEBA5C2F-1766-4EB3-9CFA-492B1A2548FB}"/>
    <cellStyle name="Output 2 2 6 4 4 6 2" xfId="15407" xr:uid="{D0A35914-0BD2-4E13-9F61-8B75693A7572}"/>
    <cellStyle name="Output 2 2 6 4 4 7" xfId="7653" xr:uid="{5C1A1372-FDF7-46A6-A61B-4E6C6A14F997}"/>
    <cellStyle name="Output 2 2 6 4 4 7 2" xfId="16533" xr:uid="{317A7ABB-4958-44C3-A96D-B40AECAD19FE}"/>
    <cellStyle name="Output 2 2 6 4 4 8" xfId="8790" xr:uid="{B683D8D4-0E54-407B-8E82-0859A90F122D}"/>
    <cellStyle name="Output 2 2 6 4 4 8 2" xfId="17643" xr:uid="{E7B6CCB7-A32B-43DC-9BA4-EF8855FF7E11}"/>
    <cellStyle name="Output 2 2 6 4 4 9" xfId="9351" xr:uid="{673DF187-6A77-41D1-9AFB-8512F014750E}"/>
    <cellStyle name="Output 2 2 6 4 5" xfId="1443" xr:uid="{31E8DE2A-F4CD-472B-A95B-09986C5CF9AE}"/>
    <cellStyle name="Output 2 2 6 4 5 2" xfId="10398" xr:uid="{30BC11E7-9C5D-48DD-9187-2B11BB285D7C}"/>
    <cellStyle name="Output 2 2 6 4 6" xfId="2563" xr:uid="{2EAF819F-DAD9-457F-83A3-C3FF2E2E5E0F}"/>
    <cellStyle name="Output 2 2 6 4 6 2" xfId="11518" xr:uid="{0C1FAE1B-515E-4F4B-BB75-6C2575554E5F}"/>
    <cellStyle name="Output 2 2 6 4 7" xfId="3680" xr:uid="{8835878C-421F-4FB4-8A8B-CF2219A281FE}"/>
    <cellStyle name="Output 2 2 6 4 7 2" xfId="12635" xr:uid="{7D518E32-C22F-4049-863C-CD14FD8F01F8}"/>
    <cellStyle name="Output 2 2 6 4 8" xfId="4780" xr:uid="{17BE7E9C-B6F1-4908-A9AB-7E6552146F7B}"/>
    <cellStyle name="Output 2 2 6 4 8 2" xfId="13735" xr:uid="{69B9D7D5-4FA0-4CBE-B5BE-FEE58BDE28DE}"/>
    <cellStyle name="Output 2 2 6 4 9" xfId="5897" xr:uid="{A19BD3DE-F878-4D23-B7B3-8CCA760466EC}"/>
    <cellStyle name="Output 2 2 6 4 9 2" xfId="14852" xr:uid="{610235CE-AE1D-48EC-916B-CB2C3A9F9DAF}"/>
    <cellStyle name="Output 2 2 6 5" xfId="174" xr:uid="{DD7ADC61-3FA7-42EE-BBAC-1660A9B06452}"/>
    <cellStyle name="Output 2 2 6 5 10" xfId="9913" xr:uid="{FD68911E-C602-4D59-8FB0-8774E9A16AF4}"/>
    <cellStyle name="Output 2 2 6 5 2" xfId="736" xr:uid="{F93792E7-688D-4005-BF29-8235D71246A2}"/>
    <cellStyle name="Output 2 2 6 5 2 2" xfId="1890" xr:uid="{D2DB765C-CA54-46D0-8333-E5A2CD266E43}"/>
    <cellStyle name="Output 2 2 6 5 2 2 2" xfId="10845" xr:uid="{88B560C4-0FFF-41CA-AFB8-63E53956CC92}"/>
    <cellStyle name="Output 2 2 6 5 2 3" xfId="3018" xr:uid="{8AEE62B8-AA51-4BF7-A09B-E1493030CD7D}"/>
    <cellStyle name="Output 2 2 6 5 2 3 2" xfId="11973" xr:uid="{EC89BBC2-57C4-4AC3-B5C6-1F620F31DD9A}"/>
    <cellStyle name="Output 2 2 6 5 2 4" xfId="4135" xr:uid="{B8AD29D8-2C50-49F6-886E-DC7F0E71FF75}"/>
    <cellStyle name="Output 2 2 6 5 2 4 2" xfId="13090" xr:uid="{7153B20B-701D-4EDA-A37B-01A548DC430D}"/>
    <cellStyle name="Output 2 2 6 5 2 5" xfId="5235" xr:uid="{95FC5342-707A-4C04-A73F-6026A22AD614}"/>
    <cellStyle name="Output 2 2 6 5 2 5 2" xfId="14190" xr:uid="{15353399-D862-486E-AFF4-419DAA582C7C}"/>
    <cellStyle name="Output 2 2 6 5 2 6" xfId="6352" xr:uid="{8FDB20EF-F776-4A9B-B007-1971FB2FED68}"/>
    <cellStyle name="Output 2 2 6 5 2 6 2" xfId="15307" xr:uid="{0C2979BD-E5B2-4ABE-88F2-5DC9AB61D724}"/>
    <cellStyle name="Output 2 2 6 5 2 7" xfId="7553" xr:uid="{A8EBF67D-56CB-4DCF-BB94-F6D17A5C0AD7}"/>
    <cellStyle name="Output 2 2 6 5 2 7 2" xfId="16433" xr:uid="{98039C55-ABAF-4B27-A4B0-7A85EE4F1B1E}"/>
    <cellStyle name="Output 2 2 6 5 2 8" xfId="8690" xr:uid="{AA08041B-A635-4709-A35B-6CEF84081035}"/>
    <cellStyle name="Output 2 2 6 5 2 8 2" xfId="17543" xr:uid="{8C3FA93C-A477-4C4B-9C0A-D4BB5E62E9C5}"/>
    <cellStyle name="Output 2 2 6 5 2 9" xfId="10073" xr:uid="{CEC668A5-4A1B-4EB0-81F3-E90121A9BE27}"/>
    <cellStyle name="Output 2 2 6 5 3" xfId="1340" xr:uid="{7FECF541-F6BC-45E3-A46C-31404C2C83EF}"/>
    <cellStyle name="Output 2 2 6 5 3 2" xfId="10295" xr:uid="{6ABC5F84-5B2C-4145-988D-0CA80CDBA9E6}"/>
    <cellStyle name="Output 2 2 6 5 4" xfId="2459" xr:uid="{64EB510F-9ECB-45BC-978E-5E3E2A603818}"/>
    <cellStyle name="Output 2 2 6 5 4 2" xfId="11414" xr:uid="{34B06F7A-6EF1-4018-A0B2-56C1F402654F}"/>
    <cellStyle name="Output 2 2 6 5 5" xfId="3576" xr:uid="{2E53C44E-1049-4F81-A979-84D6AE3BDC8F}"/>
    <cellStyle name="Output 2 2 6 5 5 2" xfId="12531" xr:uid="{62B485CE-9984-46B8-8E23-DE74FA7765C8}"/>
    <cellStyle name="Output 2 2 6 5 6" xfId="4677" xr:uid="{03E1325A-C485-4D82-8660-07A810FDB726}"/>
    <cellStyle name="Output 2 2 6 5 6 2" xfId="13632" xr:uid="{522677F3-3DB4-41CA-A206-3475C443F533}"/>
    <cellStyle name="Output 2 2 6 5 7" xfId="5794" xr:uid="{345CD5B7-0CFE-424D-AB91-D206F21C4115}"/>
    <cellStyle name="Output 2 2 6 5 7 2" xfId="14749" xr:uid="{573B4764-D590-49E3-AB34-6282E5643A14}"/>
    <cellStyle name="Output 2 2 6 5 8" xfId="6993" xr:uid="{B368456D-6BB2-443F-B918-9ABC09E815F7}"/>
    <cellStyle name="Output 2 2 6 5 8 2" xfId="15875" xr:uid="{0F3909AB-670B-47BE-889B-6E806787EB9C}"/>
    <cellStyle name="Output 2 2 6 5 9" xfId="8128" xr:uid="{B5214CFB-766C-4BB3-907E-586B1A342636}"/>
    <cellStyle name="Output 2 2 6 5 9 2" xfId="16985" xr:uid="{CC149D54-BD7B-4FC9-AEDE-60B901CB4848}"/>
    <cellStyle name="Output 2 2 6 6" xfId="334" xr:uid="{3B7BA611-6EB7-47B1-B372-19A9A1CB3B2F}"/>
    <cellStyle name="Output 2 2 6 6 10" xfId="10171" xr:uid="{21A6FB79-AF05-43EC-BDE3-EE98CD0789EC}"/>
    <cellStyle name="Output 2 2 6 6 2" xfId="889" xr:uid="{EDC14CCF-26CF-4BA1-BA03-F8914AB17D1F}"/>
    <cellStyle name="Output 2 2 6 6 2 2" xfId="2043" xr:uid="{3DE3CF6A-FD93-4C48-95AA-797D13519548}"/>
    <cellStyle name="Output 2 2 6 6 2 2 2" xfId="10998" xr:uid="{2CB40611-6275-4E18-99D0-AB0B1C7D21D9}"/>
    <cellStyle name="Output 2 2 6 6 2 3" xfId="3171" xr:uid="{EAE06AF3-21E5-4F60-B9B4-9EBE6467237C}"/>
    <cellStyle name="Output 2 2 6 6 2 3 2" xfId="12126" xr:uid="{194EE8AF-1357-4C1C-BDF4-A3AA6764B1A8}"/>
    <cellStyle name="Output 2 2 6 6 2 4" xfId="4288" xr:uid="{A241B39B-90F9-49D9-B201-F359DBCCEB5D}"/>
    <cellStyle name="Output 2 2 6 6 2 4 2" xfId="13243" xr:uid="{F339B7B7-7DCA-47DA-B481-D2284D61F58A}"/>
    <cellStyle name="Output 2 2 6 6 2 5" xfId="5388" xr:uid="{B95CDEEE-083D-4C53-9BEC-29003A287C32}"/>
    <cellStyle name="Output 2 2 6 6 2 5 2" xfId="14343" xr:uid="{60A488C5-D68F-4E83-A444-708B0F2FA50F}"/>
    <cellStyle name="Output 2 2 6 6 2 6" xfId="6505" xr:uid="{5B1F7B68-C849-4BE3-B7BC-230C221ED650}"/>
    <cellStyle name="Output 2 2 6 6 2 6 2" xfId="15460" xr:uid="{4A404652-17EE-4370-98D4-53A65CE42617}"/>
    <cellStyle name="Output 2 2 6 6 2 7" xfId="7706" xr:uid="{50F7433B-3D66-4B0B-B387-6CD73C6700EE}"/>
    <cellStyle name="Output 2 2 6 6 2 7 2" xfId="16586" xr:uid="{14740B0E-D6D6-4DA2-A1EA-BC5F2C5F2031}"/>
    <cellStyle name="Output 2 2 6 6 2 8" xfId="8843" xr:uid="{4B17B347-B198-4C8D-810D-131693004672}"/>
    <cellStyle name="Output 2 2 6 6 2 8 2" xfId="17696" xr:uid="{AB637E9C-0C09-45EF-AB69-AB49C4D93C9F}"/>
    <cellStyle name="Output 2 2 6 6 2 9" xfId="9746" xr:uid="{B6156247-D375-4CC1-97D8-C8B37D81E66F}"/>
    <cellStyle name="Output 2 2 6 6 3" xfId="1496" xr:uid="{36CCA176-091D-4D79-9C5E-E23261E8A8A1}"/>
    <cellStyle name="Output 2 2 6 6 3 2" xfId="10451" xr:uid="{A22E285B-0D99-4293-9354-9EE4ACBF2FDC}"/>
    <cellStyle name="Output 2 2 6 6 4" xfId="2616" xr:uid="{E9B88A38-2806-4139-A7DC-1776A6DFC1A4}"/>
    <cellStyle name="Output 2 2 6 6 4 2" xfId="11571" xr:uid="{AD6CCF98-40A1-4DFB-92C2-ABFC35A5140B}"/>
    <cellStyle name="Output 2 2 6 6 5" xfId="3733" xr:uid="{4692AF90-14AD-4332-AC54-99E3CFD96822}"/>
    <cellStyle name="Output 2 2 6 6 5 2" xfId="12688" xr:uid="{AF697005-CE49-4631-AE40-9295B885551D}"/>
    <cellStyle name="Output 2 2 6 6 6" xfId="4833" xr:uid="{7EEE18D7-C178-4E3B-949C-AC137C79A323}"/>
    <cellStyle name="Output 2 2 6 6 6 2" xfId="13788" xr:uid="{625ED679-4C5E-451F-AEB9-8DB356BC2492}"/>
    <cellStyle name="Output 2 2 6 6 7" xfId="5950" xr:uid="{327F104C-6B44-4ACE-8BC6-ACC85349E83F}"/>
    <cellStyle name="Output 2 2 6 6 7 2" xfId="14905" xr:uid="{3C867453-DD92-4062-9773-C9509E180E81}"/>
    <cellStyle name="Output 2 2 6 6 8" xfId="7151" xr:uid="{76F18B3A-47F6-4C5B-BB0F-B5E231BCD1D1}"/>
    <cellStyle name="Output 2 2 6 6 8 2" xfId="16031" xr:uid="{76F3BE67-AFA5-4479-8BF2-9BDACE232393}"/>
    <cellStyle name="Output 2 2 6 6 9" xfId="8288" xr:uid="{FAB19E00-F625-4FB6-AACA-854D187E0115}"/>
    <cellStyle name="Output 2 2 6 6 9 2" xfId="17141" xr:uid="{4C96CEDC-B509-4F40-A550-A5F2B22AEF8D}"/>
    <cellStyle name="Output 2 2 6 7" xfId="697" xr:uid="{66D8C675-B228-4D3F-9C67-9F6FE8554A1D}"/>
    <cellStyle name="Output 2 2 6 7 2" xfId="1852" xr:uid="{1A25A64B-16C0-42D1-8882-C9288755829E}"/>
    <cellStyle name="Output 2 2 6 7 2 2" xfId="10807" xr:uid="{4AFE0F1F-CF8A-466B-8259-67BA655CE112}"/>
    <cellStyle name="Output 2 2 6 7 3" xfId="2979" xr:uid="{1C6E39E3-A554-4CB2-9BB3-F4266900E657}"/>
    <cellStyle name="Output 2 2 6 7 3 2" xfId="11934" xr:uid="{D5DB2C8E-31FA-4216-84C8-EA6D36033FCB}"/>
    <cellStyle name="Output 2 2 6 7 4" xfId="4096" xr:uid="{C67BBCDE-1C13-4083-BB9B-182345CD9203}"/>
    <cellStyle name="Output 2 2 6 7 4 2" xfId="13051" xr:uid="{41462158-4727-4DF9-ADE2-C285D82AC9C0}"/>
    <cellStyle name="Output 2 2 6 7 5" xfId="5196" xr:uid="{A8165596-059B-437D-B345-EC71BDB2E937}"/>
    <cellStyle name="Output 2 2 6 7 5 2" xfId="14151" xr:uid="{A3C12001-70D0-4B06-9790-5D1A32601C11}"/>
    <cellStyle name="Output 2 2 6 7 6" xfId="6313" xr:uid="{82CAF998-8AED-426B-B83B-499ADEDE5331}"/>
    <cellStyle name="Output 2 2 6 7 6 2" xfId="15268" xr:uid="{910F7EC5-6D07-491B-96DA-9328D7F15A1A}"/>
    <cellStyle name="Output 2 2 6 7 7" xfId="7514" xr:uid="{3A1CA415-47BB-4AEA-8038-1D511CB62190}"/>
    <cellStyle name="Output 2 2 6 7 7 2" xfId="16394" xr:uid="{1C4F133A-CDA0-462C-BA41-792963055E17}"/>
    <cellStyle name="Output 2 2 6 7 8" xfId="8651" xr:uid="{CEB5DE79-E3BE-4B34-8BBD-583505363DAA}"/>
    <cellStyle name="Output 2 2 6 7 8 2" xfId="17504" xr:uid="{8F97E79F-E74A-4E45-842D-18641238C88A}"/>
    <cellStyle name="Output 2 2 6 7 9" xfId="9665" xr:uid="{A52BA47D-E836-40FF-BFFB-78D232F40962}"/>
    <cellStyle name="Output 2 2 6 8" xfId="1297" xr:uid="{1D4936A3-D4A0-4B18-AA2C-DEF8DB7EF72F}"/>
    <cellStyle name="Output 2 2 6 8 2" xfId="10252" xr:uid="{26B0E987-2E9D-43FA-81A4-E5EB294E49C7}"/>
    <cellStyle name="Output 2 2 6 9" xfId="2413" xr:uid="{320D60B3-B17C-4088-A7F8-E290034C314F}"/>
    <cellStyle name="Output 2 2 6 9 2" xfId="11368" xr:uid="{EF21976F-FE37-47DC-AD34-7ADABBE24916}"/>
    <cellStyle name="Output 2 2 7" xfId="208" xr:uid="{3695CC43-0CBD-404C-9592-6FD43E5D7F04}"/>
    <cellStyle name="Output 2 2 7 10" xfId="7025" xr:uid="{5647D7CB-4D6A-4F32-A4D2-A9C5EC0A7670}"/>
    <cellStyle name="Output 2 2 7 10 2" xfId="15905" xr:uid="{4D1AE1D3-9C88-4DDC-93AD-801D49DADF95}"/>
    <cellStyle name="Output 2 2 7 11" xfId="8162" xr:uid="{8661C4A9-915B-4DFA-8A0E-660EEF794366}"/>
    <cellStyle name="Output 2 2 7 11 2" xfId="17015" xr:uid="{678AEDF3-D89A-46D8-8727-EA77D7A86013}"/>
    <cellStyle name="Output 2 2 7 12" xfId="9757" xr:uid="{0F658019-9529-4778-8514-69DC900A248C}"/>
    <cellStyle name="Output 2 2 7 2" xfId="413" xr:uid="{97A08F27-A5CC-4A26-8385-CCC70E314A20}"/>
    <cellStyle name="Output 2 2 7 2 10" xfId="9918" xr:uid="{3892E302-767A-467E-BDDC-DC6C7C8C48FD}"/>
    <cellStyle name="Output 2 2 7 2 2" xfId="964" xr:uid="{C1B8A4E6-2046-410A-95A9-6C76FCAF3CED}"/>
    <cellStyle name="Output 2 2 7 2 2 2" xfId="2118" xr:uid="{67D999F3-8496-4C6D-B727-88A3961889DC}"/>
    <cellStyle name="Output 2 2 7 2 2 2 2" xfId="11073" xr:uid="{B6252E6A-7811-47AA-A886-77EFD76A3205}"/>
    <cellStyle name="Output 2 2 7 2 2 3" xfId="3246" xr:uid="{7C42F2BF-C418-44FA-B131-827979EAD715}"/>
    <cellStyle name="Output 2 2 7 2 2 3 2" xfId="12201" xr:uid="{EA225ECF-1DCE-4043-93E3-480F23C54824}"/>
    <cellStyle name="Output 2 2 7 2 2 4" xfId="4363" xr:uid="{7F0FB8B7-B383-4F1E-8CBA-77A6E0844671}"/>
    <cellStyle name="Output 2 2 7 2 2 4 2" xfId="13318" xr:uid="{52A66D16-C0B1-449A-B1D5-0AC763B8BBEC}"/>
    <cellStyle name="Output 2 2 7 2 2 5" xfId="5463" xr:uid="{7A34A0A5-FDAA-4855-96AC-A97EB81DC9B0}"/>
    <cellStyle name="Output 2 2 7 2 2 5 2" xfId="14418" xr:uid="{CF0F83E0-8942-4647-8A41-3EC88AADCC5E}"/>
    <cellStyle name="Output 2 2 7 2 2 6" xfId="6580" xr:uid="{77727F0A-14A8-4224-8E06-852041F3112D}"/>
    <cellStyle name="Output 2 2 7 2 2 6 2" xfId="15535" xr:uid="{F66B49EB-A61E-4653-9AE3-6AC6480D1E9F}"/>
    <cellStyle name="Output 2 2 7 2 2 7" xfId="7781" xr:uid="{ED7DE0B8-76F4-456C-A677-145DC0F2AD29}"/>
    <cellStyle name="Output 2 2 7 2 2 7 2" xfId="16661" xr:uid="{2C80D058-2E56-4414-A2B6-B4047834234B}"/>
    <cellStyle name="Output 2 2 7 2 2 8" xfId="8918" xr:uid="{1782BCB2-8186-49DF-80AD-DF0CF01B5FDA}"/>
    <cellStyle name="Output 2 2 7 2 2 8 2" xfId="17771" xr:uid="{B523BD59-0775-4D6E-988B-E79092C0BBA2}"/>
    <cellStyle name="Output 2 2 7 2 2 9" xfId="9868" xr:uid="{F95B54F4-AF43-46DD-B2EB-1710C2701E9A}"/>
    <cellStyle name="Output 2 2 7 2 3" xfId="1571" xr:uid="{41DE0555-E440-498D-8E83-8EE7706F3ED8}"/>
    <cellStyle name="Output 2 2 7 2 3 2" xfId="10526" xr:uid="{C183AD6B-288A-4A26-B776-EC225BF9C316}"/>
    <cellStyle name="Output 2 2 7 2 4" xfId="2695" xr:uid="{A036AF8A-E16D-46F7-90BC-821C72F2C045}"/>
    <cellStyle name="Output 2 2 7 2 4 2" xfId="11650" xr:uid="{D69DCD44-402F-49AD-B18F-95805B5D628F}"/>
    <cellStyle name="Output 2 2 7 2 5" xfId="3812" xr:uid="{EDBB4A71-B752-4DDC-A2D9-BE33D03B46C0}"/>
    <cellStyle name="Output 2 2 7 2 5 2" xfId="12767" xr:uid="{8AECD5D3-5173-403B-B2C4-012C3B4EFE09}"/>
    <cellStyle name="Output 2 2 7 2 6" xfId="4912" xr:uid="{19A4819E-A171-4EF9-B5F8-8388348786E3}"/>
    <cellStyle name="Output 2 2 7 2 6 2" xfId="13867" xr:uid="{B7F099B9-7738-457A-A885-AC9E1443345F}"/>
    <cellStyle name="Output 2 2 7 2 7" xfId="6029" xr:uid="{B294D5F5-8EE7-4152-8653-5C3D157568E7}"/>
    <cellStyle name="Output 2 2 7 2 7 2" xfId="14984" xr:uid="{5FEF0937-F803-4F82-A4D9-14C683A832B1}"/>
    <cellStyle name="Output 2 2 7 2 8" xfId="7230" xr:uid="{367AFC09-75F9-4FC1-9530-164906E97A32}"/>
    <cellStyle name="Output 2 2 7 2 8 2" xfId="16110" xr:uid="{2E7E9B96-95D1-469D-84B5-6953BDFD692B}"/>
    <cellStyle name="Output 2 2 7 2 9" xfId="8367" xr:uid="{93F7FFA7-F756-4096-A99A-8C1F9D285F04}"/>
    <cellStyle name="Output 2 2 7 2 9 2" xfId="17220" xr:uid="{9FAE6A16-8646-4144-A2C8-24AF8E80C898}"/>
    <cellStyle name="Output 2 2 7 3" xfId="576" xr:uid="{A622C2B8-393C-4955-8898-16339D6AC87E}"/>
    <cellStyle name="Output 2 2 7 3 10" xfId="9742" xr:uid="{9BC5DCF5-694C-41F1-B484-BB099F78E153}"/>
    <cellStyle name="Output 2 2 7 3 2" xfId="1127" xr:uid="{3F161CF5-4B0F-4AFD-B8D0-62E209619AC8}"/>
    <cellStyle name="Output 2 2 7 3 2 2" xfId="2281" xr:uid="{60F0BC79-86B7-43C9-81CA-D3B2C6870CDF}"/>
    <cellStyle name="Output 2 2 7 3 2 2 2" xfId="11236" xr:uid="{8C3ED7DF-1DB4-4AC4-9AB4-DD283F1FB673}"/>
    <cellStyle name="Output 2 2 7 3 2 3" xfId="3409" xr:uid="{E4ADD5FC-FF35-4084-8D9F-FB90E26FE5F9}"/>
    <cellStyle name="Output 2 2 7 3 2 3 2" xfId="12364" xr:uid="{F11C0799-EB97-4239-8978-4D693AC017D6}"/>
    <cellStyle name="Output 2 2 7 3 2 4" xfId="4526" xr:uid="{D98191A0-AD7F-4A4C-B6A2-8FB7879CC49A}"/>
    <cellStyle name="Output 2 2 7 3 2 4 2" xfId="13481" xr:uid="{2412CFB0-9DD9-4C27-B668-1ABCC911D50C}"/>
    <cellStyle name="Output 2 2 7 3 2 5" xfId="5626" xr:uid="{85E024DC-08BE-4C99-BB78-0BEC3AEB05A1}"/>
    <cellStyle name="Output 2 2 7 3 2 5 2" xfId="14581" xr:uid="{4A180E34-6BF2-49FA-8087-2063A82FA089}"/>
    <cellStyle name="Output 2 2 7 3 2 6" xfId="6743" xr:uid="{A3BE026A-547E-4927-9573-E459B5F0C935}"/>
    <cellStyle name="Output 2 2 7 3 2 6 2" xfId="15698" xr:uid="{DF992818-E7BE-496E-B257-C03A76A2D4FA}"/>
    <cellStyle name="Output 2 2 7 3 2 7" xfId="7944" xr:uid="{57CA1EFC-AB0E-4B75-8614-655592D7EC88}"/>
    <cellStyle name="Output 2 2 7 3 2 7 2" xfId="16824" xr:uid="{19C9129E-3DF2-4642-86E1-8836A88D7636}"/>
    <cellStyle name="Output 2 2 7 3 2 8" xfId="9081" xr:uid="{57B55A90-CC78-430D-8EA4-85E161734E41}"/>
    <cellStyle name="Output 2 2 7 3 2 8 2" xfId="17934" xr:uid="{15DB1E59-7D88-4660-8AFF-017BC51A4BD8}"/>
    <cellStyle name="Output 2 2 7 3 2 9" xfId="8069" xr:uid="{727A9D63-4CDC-4B3B-8355-1BD3D2E7D560}"/>
    <cellStyle name="Output 2 2 7 3 3" xfId="1734" xr:uid="{5360F6A9-DDE7-471B-884E-2F4D30EE15BD}"/>
    <cellStyle name="Output 2 2 7 3 3 2" xfId="10689" xr:uid="{C752C466-7845-4478-8453-7494B97BA150}"/>
    <cellStyle name="Output 2 2 7 3 4" xfId="2858" xr:uid="{D855D51B-9D3C-4788-95E9-4A626A8263B6}"/>
    <cellStyle name="Output 2 2 7 3 4 2" xfId="11813" xr:uid="{6D4F8218-59FD-4EA8-A66E-8433E08A434F}"/>
    <cellStyle name="Output 2 2 7 3 5" xfId="3975" xr:uid="{37661E54-31CA-4573-8CC5-6DCD9329C591}"/>
    <cellStyle name="Output 2 2 7 3 5 2" xfId="12930" xr:uid="{CF3F6B2E-E0D4-4D5F-868D-D2D5A08E2D2B}"/>
    <cellStyle name="Output 2 2 7 3 6" xfId="5075" xr:uid="{B558DDE0-F24B-48EC-B51A-EA40A58D6D3A}"/>
    <cellStyle name="Output 2 2 7 3 6 2" xfId="14030" xr:uid="{D4E07796-B94A-41B5-9393-17360490A3CD}"/>
    <cellStyle name="Output 2 2 7 3 7" xfId="6192" xr:uid="{500EFE7A-D6FA-42BC-ADA6-CEBE6730F6A6}"/>
    <cellStyle name="Output 2 2 7 3 7 2" xfId="15147" xr:uid="{0669D50E-574B-431F-A276-E7B12D831BEF}"/>
    <cellStyle name="Output 2 2 7 3 8" xfId="7393" xr:uid="{6C760B21-A8BE-4F41-A30F-98E9527BC0D7}"/>
    <cellStyle name="Output 2 2 7 3 8 2" xfId="16273" xr:uid="{0D433E28-16F5-48E2-AB0E-45E302C388E6}"/>
    <cellStyle name="Output 2 2 7 3 9" xfId="8530" xr:uid="{5DC63411-68F7-4538-A95E-7545F837266E}"/>
    <cellStyle name="Output 2 2 7 3 9 2" xfId="17383" xr:uid="{2410AE08-2091-48CC-B8E8-75BEE0301B79}"/>
    <cellStyle name="Output 2 2 7 4" xfId="765" xr:uid="{F3492BEB-AC7A-4B93-BE17-A1F094969AFB}"/>
    <cellStyle name="Output 2 2 7 4 2" xfId="1919" xr:uid="{CD9D2366-AEDA-409E-9DBB-CB92EC2D6ADA}"/>
    <cellStyle name="Output 2 2 7 4 2 2" xfId="10874" xr:uid="{A9991387-24A0-4FA2-9340-26BC92C6818D}"/>
    <cellStyle name="Output 2 2 7 4 3" xfId="3047" xr:uid="{B2311086-C9A9-4C2C-9E2F-3DCB9E873B75}"/>
    <cellStyle name="Output 2 2 7 4 3 2" xfId="12002" xr:uid="{4DE45A69-DA3A-45EA-A80B-1F3A6E707C47}"/>
    <cellStyle name="Output 2 2 7 4 4" xfId="4164" xr:uid="{CBA4E19C-2515-4DDE-A0C3-1239E91432E1}"/>
    <cellStyle name="Output 2 2 7 4 4 2" xfId="13119" xr:uid="{EFDE1F3C-91BD-4CC7-A342-22378E858770}"/>
    <cellStyle name="Output 2 2 7 4 5" xfId="5264" xr:uid="{60BF2E01-9421-45C8-897F-4FC7CDCF0EDE}"/>
    <cellStyle name="Output 2 2 7 4 5 2" xfId="14219" xr:uid="{E3280379-D2C3-4F5C-BA1E-CB02DF6244FD}"/>
    <cellStyle name="Output 2 2 7 4 6" xfId="6381" xr:uid="{4F3786D3-47DA-4215-853B-FC9485AC87BC}"/>
    <cellStyle name="Output 2 2 7 4 6 2" xfId="15336" xr:uid="{E778DDE7-1B6E-4BE3-93B9-7B45E2AF8EB9}"/>
    <cellStyle name="Output 2 2 7 4 7" xfId="7582" xr:uid="{F58B1905-34A4-4066-8077-81567FB4047C}"/>
    <cellStyle name="Output 2 2 7 4 7 2" xfId="16462" xr:uid="{3D7FF2F6-5B81-4E27-8E73-DC8317402F69}"/>
    <cellStyle name="Output 2 2 7 4 8" xfId="8719" xr:uid="{BAE6D59C-8B64-4F6A-B936-17B0E5EDC43F}"/>
    <cellStyle name="Output 2 2 7 4 8 2" xfId="17572" xr:uid="{10792735-A01B-4D2B-B79C-070B2CEB5EB0}"/>
    <cellStyle name="Output 2 2 7 4 9" xfId="10101" xr:uid="{29F7C9D5-4B2B-410B-B3C4-AB4CE8B52396}"/>
    <cellStyle name="Output 2 2 7 5" xfId="1370" xr:uid="{2A045F43-1CAF-463C-B0F5-AABE22D5379E}"/>
    <cellStyle name="Output 2 2 7 5 2" xfId="10325" xr:uid="{072CCBAE-08DD-45DB-AAA5-584B172DEDCD}"/>
    <cellStyle name="Output 2 2 7 6" xfId="2490" xr:uid="{8C711171-D250-4EE6-87FF-4B13F77D6573}"/>
    <cellStyle name="Output 2 2 7 6 2" xfId="11445" xr:uid="{C4A94185-A199-4108-AECC-DA5EFBBF1E0A}"/>
    <cellStyle name="Output 2 2 7 7" xfId="3607" xr:uid="{BFC9DCDA-FE10-49FF-B233-641243D59117}"/>
    <cellStyle name="Output 2 2 7 7 2" xfId="12562" xr:uid="{1D0B1CC1-F236-4A2D-9398-50787995352C}"/>
    <cellStyle name="Output 2 2 7 8" xfId="4707" xr:uid="{1116E8CC-B24E-414E-8EF5-00F461D2E0E6}"/>
    <cellStyle name="Output 2 2 7 8 2" xfId="13662" xr:uid="{1492FF0F-4186-4E02-8B40-7AC85596C9EF}"/>
    <cellStyle name="Output 2 2 7 9" xfId="5824" xr:uid="{28DE0672-BCA9-416F-89AF-14BAC8EC4ABE}"/>
    <cellStyle name="Output 2 2 7 9 2" xfId="14779" xr:uid="{7D5CE5BF-8C9C-4322-8229-D0F969267EEF}"/>
    <cellStyle name="Output 2 2 8" xfId="262" xr:uid="{A955F93F-DE9C-4CE8-851E-C88251285EC8}"/>
    <cellStyle name="Output 2 2 8 10" xfId="9788" xr:uid="{1F2AE66B-470A-4D38-8531-70D1A4279479}"/>
    <cellStyle name="Output 2 2 8 2" xfId="819" xr:uid="{FDA2990E-0C26-4E03-AE6D-83001D75FDF2}"/>
    <cellStyle name="Output 2 2 8 2 2" xfId="1973" xr:uid="{A4D358CF-1D5F-4A44-BD45-44AA99EC3127}"/>
    <cellStyle name="Output 2 2 8 2 2 2" xfId="10928" xr:uid="{97A08BE0-94C7-49E4-AAE8-0D2E615FF865}"/>
    <cellStyle name="Output 2 2 8 2 3" xfId="3101" xr:uid="{40CFD2BD-39AA-4454-8A6E-3D3B5576206E}"/>
    <cellStyle name="Output 2 2 8 2 3 2" xfId="12056" xr:uid="{396CBA36-4DD9-4A30-AC38-2A5C8699EC3B}"/>
    <cellStyle name="Output 2 2 8 2 4" xfId="4218" xr:uid="{8C340B32-04DB-4678-8440-CFE414B1B367}"/>
    <cellStyle name="Output 2 2 8 2 4 2" xfId="13173" xr:uid="{EE03FDE9-66CB-407E-A1DA-6470E4CCA8EE}"/>
    <cellStyle name="Output 2 2 8 2 5" xfId="5318" xr:uid="{110F1DDD-9878-4EFF-9604-9205971A4ECD}"/>
    <cellStyle name="Output 2 2 8 2 5 2" xfId="14273" xr:uid="{A8120E88-9516-4BFA-AD85-9B162C8E3D70}"/>
    <cellStyle name="Output 2 2 8 2 6" xfId="6435" xr:uid="{7E31F9D3-0729-4AE1-8A5E-0D0E68DF5733}"/>
    <cellStyle name="Output 2 2 8 2 6 2" xfId="15390" xr:uid="{994F01FF-6742-42F1-A66E-6069DB004F8C}"/>
    <cellStyle name="Output 2 2 8 2 7" xfId="7636" xr:uid="{DDB1BAE7-B22B-4543-BC8A-D97A190BE53C}"/>
    <cellStyle name="Output 2 2 8 2 7 2" xfId="16516" xr:uid="{B8E60C94-EF15-4962-AA8C-4703A2EF67D4}"/>
    <cellStyle name="Output 2 2 8 2 8" xfId="8773" xr:uid="{6BDCE02B-2B54-471E-B43F-76EF9FBDEC92}"/>
    <cellStyle name="Output 2 2 8 2 8 2" xfId="17626" xr:uid="{39D1B49B-DF0C-4B4C-9EF8-624D450D1451}"/>
    <cellStyle name="Output 2 2 8 2 9" xfId="9513" xr:uid="{4A8C7525-AF27-4FEC-8F89-91DC820F0BA2}"/>
    <cellStyle name="Output 2 2 8 3" xfId="1424" xr:uid="{729546D4-AC3D-47CB-8F4B-ACBCD2120D44}"/>
    <cellStyle name="Output 2 2 8 3 2" xfId="10379" xr:uid="{48E90690-0009-4397-B686-0DF315846286}"/>
    <cellStyle name="Output 2 2 8 4" xfId="2544" xr:uid="{122AFB21-7D84-48F2-89DD-C2A6B5ABF68A}"/>
    <cellStyle name="Output 2 2 8 4 2" xfId="11499" xr:uid="{436CF713-906E-4C4F-9A24-B868B19C0AD3}"/>
    <cellStyle name="Output 2 2 8 5" xfId="3661" xr:uid="{DE86CEFD-5D33-43F7-9B8B-5A1E5871033F}"/>
    <cellStyle name="Output 2 2 8 5 2" xfId="12616" xr:uid="{F822BB26-D3F6-4A9E-A315-70F0BC525C10}"/>
    <cellStyle name="Output 2 2 8 6" xfId="4761" xr:uid="{206AAD69-EE8D-4AB8-A0A0-FDA0D452C11C}"/>
    <cellStyle name="Output 2 2 8 6 2" xfId="13716" xr:uid="{87322C42-6A85-49F2-A596-9E24DA25B818}"/>
    <cellStyle name="Output 2 2 8 7" xfId="5878" xr:uid="{A77D5107-CE33-425A-AAB0-3E0593609CD3}"/>
    <cellStyle name="Output 2 2 8 7 2" xfId="14833" xr:uid="{F2D2EF3A-9ABD-4D3D-81CA-BC9B9AEADCFF}"/>
    <cellStyle name="Output 2 2 8 8" xfId="7079" xr:uid="{455C56B1-79EA-4510-90DF-FF1FB2FCF207}"/>
    <cellStyle name="Output 2 2 8 8 2" xfId="15959" xr:uid="{A7BC047C-E767-406A-8722-EB975B3E7880}"/>
    <cellStyle name="Output 2 2 8 9" xfId="8216" xr:uid="{53B57731-8115-4AB6-BEB0-40EDDE108FDA}"/>
    <cellStyle name="Output 2 2 8 9 2" xfId="17069" xr:uid="{B8C934F5-765C-4D3E-B0DA-FB40CD887AF7}"/>
    <cellStyle name="Output 2 2 9" xfId="2454" xr:uid="{07747245-8D4A-4E67-88DE-BC4D2D3B4304}"/>
    <cellStyle name="Output 2 2 9 2" xfId="11409" xr:uid="{F9C11C3F-3B06-4324-929A-A37C6FA06EE9}"/>
    <cellStyle name="Output 2 3" xfId="113" xr:uid="{5EAB2888-BFA1-4E11-A57A-9B37DDD056DE}"/>
    <cellStyle name="Output 2 3 10" xfId="3526" xr:uid="{019BEF1C-669F-4CE2-85C5-C8935F34C92F}"/>
    <cellStyle name="Output 2 3 10 2" xfId="12481" xr:uid="{1DAABF23-FD87-4193-8F72-55269078E9FD}"/>
    <cellStyle name="Output 2 3 11" xfId="1268" xr:uid="{5C4EAEB7-A4D3-44FC-95A4-ECA8880DF1B4}"/>
    <cellStyle name="Output 2 3 11 2" xfId="10223" xr:uid="{BD9F8CD8-4195-47BE-A369-C8752B57E3B6}"/>
    <cellStyle name="Output 2 3 12" xfId="5749" xr:uid="{3F9F5828-EE36-4CBF-B3CD-C1823529254E}"/>
    <cellStyle name="Output 2 3 12 2" xfId="14704" xr:uid="{51421BE6-325A-4E81-A8F4-695A21E6592F}"/>
    <cellStyle name="Output 2 3 13" xfId="6938" xr:uid="{96083320-BF16-4008-8305-A54015DF8638}"/>
    <cellStyle name="Output 2 3 13 2" xfId="15827" xr:uid="{156B9D70-48DA-4F1B-8998-156069BBBDFB}"/>
    <cellStyle name="Output 2 3 14" xfId="8070" xr:uid="{0D9C3EC5-612F-4E04-8A1E-A5EF4EC854C2}"/>
    <cellStyle name="Output 2 3 14 2" xfId="16940" xr:uid="{DC53A5A5-4298-4BFD-BE39-F0FA72AEBBFB}"/>
    <cellStyle name="Output 2 3 15" xfId="9969" xr:uid="{9E0F6100-1D3C-4AAB-A291-421F9C977BEA}"/>
    <cellStyle name="Output 2 3 2" xfId="189" xr:uid="{AF0C8EC2-FA1C-4FBA-AF19-0EE186E3AE8F}"/>
    <cellStyle name="Output 2 3 2 10" xfId="5805" xr:uid="{71FD536E-DE24-4879-90A8-B305B745A75B}"/>
    <cellStyle name="Output 2 3 2 10 2" xfId="14760" xr:uid="{39D922C2-82E9-4E2C-BFA8-2BA55502EC85}"/>
    <cellStyle name="Output 2 3 2 11" xfId="7006" xr:uid="{F1B23CD5-6F63-4941-AAAA-9F4239ED9A30}"/>
    <cellStyle name="Output 2 3 2 11 2" xfId="15886" xr:uid="{9ABD8668-D20B-4518-B7BD-3D65FF3EC9A3}"/>
    <cellStyle name="Output 2 3 2 12" xfId="8143" xr:uid="{34DD338E-9F98-44E9-92AC-FF96D4917F44}"/>
    <cellStyle name="Output 2 3 2 12 2" xfId="16996" xr:uid="{AC2C90AE-0FF1-490A-893B-D4529F280C43}"/>
    <cellStyle name="Output 2 3 2 13" xfId="9896" xr:uid="{9E5AC0DA-1FE2-46BD-8EDF-CA2FCDD9A499}"/>
    <cellStyle name="Output 2 3 2 2" xfId="323" xr:uid="{35C6B4A0-A477-4D5C-8314-F8E183A3EC61}"/>
    <cellStyle name="Output 2 3 2 2 10" xfId="7140" xr:uid="{1215300F-6F1E-4D16-90C8-EC5AC2D292CD}"/>
    <cellStyle name="Output 2 3 2 2 10 2" xfId="16020" xr:uid="{471E5C0E-84A2-48C6-B3EB-1B813B4345DF}"/>
    <cellStyle name="Output 2 3 2 2 11" xfId="8277" xr:uid="{1D2FB854-F199-446D-97B5-FEE9F12EB244}"/>
    <cellStyle name="Output 2 3 2 2 11 2" xfId="17130" xr:uid="{53C5E8AE-64A4-4371-97BF-67EFB70249BE}"/>
    <cellStyle name="Output 2 3 2 2 12" xfId="9254" xr:uid="{FD0C5B1A-4422-4C1D-A73D-54299E7375CE}"/>
    <cellStyle name="Output 2 3 2 2 2" xfId="523" xr:uid="{917B6A25-86BC-4B7D-A991-645E183CF258}"/>
    <cellStyle name="Output 2 3 2 2 2 10" xfId="9381" xr:uid="{A0FC7743-FB9E-44CE-A07A-B2145A0FFD5F}"/>
    <cellStyle name="Output 2 3 2 2 2 2" xfId="1074" xr:uid="{9EDADC82-DE17-4328-AF15-75E19FBC2E5E}"/>
    <cellStyle name="Output 2 3 2 2 2 2 2" xfId="2228" xr:uid="{FF3B05F5-F0A7-4981-BC6C-1237BA94EAEC}"/>
    <cellStyle name="Output 2 3 2 2 2 2 2 2" xfId="11183" xr:uid="{BBF39049-1B93-4932-A408-2792C6B257EE}"/>
    <cellStyle name="Output 2 3 2 2 2 2 3" xfId="3356" xr:uid="{E7800265-6C9B-4526-843C-4651AA440B6C}"/>
    <cellStyle name="Output 2 3 2 2 2 2 3 2" xfId="12311" xr:uid="{226D8569-55B4-471F-8A88-1135CDEB2202}"/>
    <cellStyle name="Output 2 3 2 2 2 2 4" xfId="4473" xr:uid="{D60EA9D1-9A66-4D8A-BE45-34B448A62899}"/>
    <cellStyle name="Output 2 3 2 2 2 2 4 2" xfId="13428" xr:uid="{4B45F46F-5087-4284-A124-8801ADBBA615}"/>
    <cellStyle name="Output 2 3 2 2 2 2 5" xfId="5573" xr:uid="{721B7AE5-40D3-4D2E-88F8-69ACE00B6EB6}"/>
    <cellStyle name="Output 2 3 2 2 2 2 5 2" xfId="14528" xr:uid="{CC8CA950-E7D6-4C06-95B8-8628F61F20A0}"/>
    <cellStyle name="Output 2 3 2 2 2 2 6" xfId="6690" xr:uid="{D4997627-CD94-445A-8655-148171AB5446}"/>
    <cellStyle name="Output 2 3 2 2 2 2 6 2" xfId="15645" xr:uid="{7A507292-F94C-4399-8CF9-706BCA90024E}"/>
    <cellStyle name="Output 2 3 2 2 2 2 7" xfId="7891" xr:uid="{8174B465-E8AB-499C-A58C-A208BC3EFF54}"/>
    <cellStyle name="Output 2 3 2 2 2 2 7 2" xfId="16771" xr:uid="{A1DEFD02-3733-4CA6-AC6A-5BE5E5579991}"/>
    <cellStyle name="Output 2 3 2 2 2 2 8" xfId="9028" xr:uid="{8652BDDD-8DF7-449B-83D7-6F10BB50DE34}"/>
    <cellStyle name="Output 2 3 2 2 2 2 8 2" xfId="17881" xr:uid="{0C757075-6440-4075-8B81-71972B27A935}"/>
    <cellStyle name="Output 2 3 2 2 2 2 9" xfId="9628" xr:uid="{D0A0DA0B-B7A6-4296-9D0F-F53F536E8780}"/>
    <cellStyle name="Output 2 3 2 2 2 3" xfId="1681" xr:uid="{A0BF9A30-4489-4759-9A97-32D0ECA8CBF4}"/>
    <cellStyle name="Output 2 3 2 2 2 3 2" xfId="10636" xr:uid="{68930644-8D54-4381-AE9E-3922D8D9A0C3}"/>
    <cellStyle name="Output 2 3 2 2 2 4" xfId="2805" xr:uid="{6320CCE7-C166-41AF-A243-06997D269C2D}"/>
    <cellStyle name="Output 2 3 2 2 2 4 2" xfId="11760" xr:uid="{952DAE80-7DA2-4C35-B5F7-0AEE0790BE64}"/>
    <cellStyle name="Output 2 3 2 2 2 5" xfId="3922" xr:uid="{F13A1E62-C80D-424E-BEC6-C235E0AA9334}"/>
    <cellStyle name="Output 2 3 2 2 2 5 2" xfId="12877" xr:uid="{60B61298-22A2-4EC8-B6F1-5A0594F90AD4}"/>
    <cellStyle name="Output 2 3 2 2 2 6" xfId="5022" xr:uid="{815979A3-79E7-4A9C-812A-6D7032DD6CA7}"/>
    <cellStyle name="Output 2 3 2 2 2 6 2" xfId="13977" xr:uid="{D373014E-40EC-44C0-965E-D0CE3EFE8580}"/>
    <cellStyle name="Output 2 3 2 2 2 7" xfId="6139" xr:uid="{4D580166-624C-4C03-B50A-64A4BF016189}"/>
    <cellStyle name="Output 2 3 2 2 2 7 2" xfId="15094" xr:uid="{7975F88F-7526-47EE-91EE-B64DBCA6D0C3}"/>
    <cellStyle name="Output 2 3 2 2 2 8" xfId="7340" xr:uid="{91536801-81B6-49E6-9B04-D8D985B4F4CC}"/>
    <cellStyle name="Output 2 3 2 2 2 8 2" xfId="16220" xr:uid="{6FA2C955-6136-4623-BADC-6847E8D7E7F3}"/>
    <cellStyle name="Output 2 3 2 2 2 9" xfId="8477" xr:uid="{37F85298-4DDF-4086-B942-02DBE13118E3}"/>
    <cellStyle name="Output 2 3 2 2 2 9 2" xfId="17330" xr:uid="{75C9751D-E2A3-4D57-88A7-FFB32C6C0C8F}"/>
    <cellStyle name="Output 2 3 2 2 3" xfId="686" xr:uid="{963FDF56-CCA8-462F-A65A-7D5EA30634B9}"/>
    <cellStyle name="Output 2 3 2 2 3 10" xfId="9313" xr:uid="{C3902DDA-1741-4850-A481-C2EE40BD6FB4}"/>
    <cellStyle name="Output 2 3 2 2 3 2" xfId="1237" xr:uid="{42EFD391-EE36-476F-9E28-D2D02E023053}"/>
    <cellStyle name="Output 2 3 2 2 3 2 2" xfId="2396" xr:uid="{1C1F66BF-6CB5-4E90-900F-CF3AA71CCD86}"/>
    <cellStyle name="Output 2 3 2 2 3 2 2 2" xfId="11351" xr:uid="{47D4189B-654C-485C-BD95-59712092A7FB}"/>
    <cellStyle name="Output 2 3 2 2 3 2 3" xfId="3519" xr:uid="{603E8071-F689-4525-B6F1-8C05343B7E69}"/>
    <cellStyle name="Output 2 3 2 2 3 2 3 2" xfId="12474" xr:uid="{6D1F1CA7-05B6-437E-9B80-D78850115C86}"/>
    <cellStyle name="Output 2 3 2 2 3 2 4" xfId="4636" xr:uid="{438DC614-A575-4B87-8761-4D0330BF523E}"/>
    <cellStyle name="Output 2 3 2 2 3 2 4 2" xfId="13591" xr:uid="{1A671968-B8AF-42DF-AFCF-5CAD80EA2E1B}"/>
    <cellStyle name="Output 2 3 2 2 3 2 5" xfId="5736" xr:uid="{FF7728F9-4D22-4FAF-B933-599B306940D5}"/>
    <cellStyle name="Output 2 3 2 2 3 2 5 2" xfId="14691" xr:uid="{EA680D6A-C78F-42C8-9A38-19100E575AE9}"/>
    <cellStyle name="Output 2 3 2 2 3 2 6" xfId="6853" xr:uid="{7BA7183F-51FC-4CB9-B4F9-CEF0514DDA85}"/>
    <cellStyle name="Output 2 3 2 2 3 2 6 2" xfId="15808" xr:uid="{B3F70206-E4E6-4E8E-9794-5DBBA3C89BE4}"/>
    <cellStyle name="Output 2 3 2 2 3 2 7" xfId="8054" xr:uid="{322BB189-8345-4E6C-B7AB-BAA28DF462C5}"/>
    <cellStyle name="Output 2 3 2 2 3 2 7 2" xfId="16934" xr:uid="{6D873030-58AC-4E39-A8F2-A3D4EE6E5FE8}"/>
    <cellStyle name="Output 2 3 2 2 3 2 8" xfId="9191" xr:uid="{56FB74A1-5467-4BAC-A367-CFA2EA6609EA}"/>
    <cellStyle name="Output 2 3 2 2 3 2 8 2" xfId="18044" xr:uid="{99886439-496F-4059-B276-0A408AE31D2E}"/>
    <cellStyle name="Output 2 3 2 2 3 2 9" xfId="9424" xr:uid="{EB10D191-7D24-4C7F-8C5B-86B070F2EFC4}"/>
    <cellStyle name="Output 2 3 2 2 3 3" xfId="1844" xr:uid="{06201C01-68B2-4D1C-AF2E-5D4C710C946F}"/>
    <cellStyle name="Output 2 3 2 2 3 3 2" xfId="10799" xr:uid="{C50F4C71-444E-4FE5-82CE-DA69AB2EB76B}"/>
    <cellStyle name="Output 2 3 2 2 3 4" xfId="2968" xr:uid="{3126E261-1E5B-46EB-AE1B-293388F24177}"/>
    <cellStyle name="Output 2 3 2 2 3 4 2" xfId="11923" xr:uid="{FEBAABC3-2B05-48C9-8769-8A8E2DAA540A}"/>
    <cellStyle name="Output 2 3 2 2 3 5" xfId="4085" xr:uid="{568C3E72-FC1B-45BD-BB33-2A4AEB95DFB8}"/>
    <cellStyle name="Output 2 3 2 2 3 5 2" xfId="13040" xr:uid="{90C220BD-3E66-4F77-82D8-EC2F7A127A8D}"/>
    <cellStyle name="Output 2 3 2 2 3 6" xfId="5185" xr:uid="{9B0BD247-F3A6-414C-AA06-60827653CF42}"/>
    <cellStyle name="Output 2 3 2 2 3 6 2" xfId="14140" xr:uid="{C6E1D227-D443-47C5-BE36-A2010455D9B9}"/>
    <cellStyle name="Output 2 3 2 2 3 7" xfId="6302" xr:uid="{2F75DCEA-70E3-471A-8690-D562CD6F66D7}"/>
    <cellStyle name="Output 2 3 2 2 3 7 2" xfId="15257" xr:uid="{49CCE7BB-F579-4D23-9CDE-780DA8A466D1}"/>
    <cellStyle name="Output 2 3 2 2 3 8" xfId="7503" xr:uid="{E547AE98-E655-4821-A268-8FF530750685}"/>
    <cellStyle name="Output 2 3 2 2 3 8 2" xfId="16383" xr:uid="{B10B07E7-FD6F-4888-8F42-1246B11C6F9E}"/>
    <cellStyle name="Output 2 3 2 2 3 9" xfId="8640" xr:uid="{E5FFF295-96A1-4FBF-B7B8-C43A1E03A0FD}"/>
    <cellStyle name="Output 2 3 2 2 3 9 2" xfId="17493" xr:uid="{226A41F8-71EE-467F-90D6-266BB99FA438}"/>
    <cellStyle name="Output 2 3 2 2 4" xfId="878" xr:uid="{AB301BF4-FA00-4C5C-BBEB-ECFBA010DCB2}"/>
    <cellStyle name="Output 2 3 2 2 4 2" xfId="2032" xr:uid="{4D583A39-6244-4FE8-91C7-B6FF2066333E}"/>
    <cellStyle name="Output 2 3 2 2 4 2 2" xfId="10987" xr:uid="{067F1B2B-980D-4C34-96E2-646B1AA65B3F}"/>
    <cellStyle name="Output 2 3 2 2 4 3" xfId="3160" xr:uid="{FA7354F1-6EA9-4EA0-B54E-4E791599B60B}"/>
    <cellStyle name="Output 2 3 2 2 4 3 2" xfId="12115" xr:uid="{117417A6-2197-46B9-ABF3-334D199DA655}"/>
    <cellStyle name="Output 2 3 2 2 4 4" xfId="4277" xr:uid="{13402DA3-6D97-4058-860F-1B9A550F324C}"/>
    <cellStyle name="Output 2 3 2 2 4 4 2" xfId="13232" xr:uid="{A72B48BE-5994-47C7-A607-AB9A4FBC2CF5}"/>
    <cellStyle name="Output 2 3 2 2 4 5" xfId="5377" xr:uid="{ACCEF4E5-E180-4EF9-B34A-9D1172754410}"/>
    <cellStyle name="Output 2 3 2 2 4 5 2" xfId="14332" xr:uid="{E9B73CCF-1592-4FC3-B534-0FE7F63AB7FD}"/>
    <cellStyle name="Output 2 3 2 2 4 6" xfId="6494" xr:uid="{6276A758-AE4B-4813-B8EF-CC232C6EA6CE}"/>
    <cellStyle name="Output 2 3 2 2 4 6 2" xfId="15449" xr:uid="{EA08BE87-BFC2-45EE-99CE-9EA4AF422B82}"/>
    <cellStyle name="Output 2 3 2 2 4 7" xfId="7695" xr:uid="{E5DA32A4-6EC9-4EA5-843C-792C273F942A}"/>
    <cellStyle name="Output 2 3 2 2 4 7 2" xfId="16575" xr:uid="{8981B544-877A-4B65-BB22-EB30851D998D}"/>
    <cellStyle name="Output 2 3 2 2 4 8" xfId="8832" xr:uid="{216C4027-FD61-48E8-8718-C2FD9A4FD4ED}"/>
    <cellStyle name="Output 2 3 2 2 4 8 2" xfId="17685" xr:uid="{3A59F886-87FE-4F8B-A2D2-A0F9D75013CB}"/>
    <cellStyle name="Output 2 3 2 2 4 9" xfId="9252" xr:uid="{2015D27C-0618-4EE6-9C24-F635188F7284}"/>
    <cellStyle name="Output 2 3 2 2 5" xfId="1485" xr:uid="{09783DE0-1E77-4C2F-A668-20D3AF035FA2}"/>
    <cellStyle name="Output 2 3 2 2 5 2" xfId="10440" xr:uid="{030EA20E-E685-4FED-A2C7-9D1022A0891D}"/>
    <cellStyle name="Output 2 3 2 2 6" xfId="2605" xr:uid="{5CDECBB6-FC61-4E18-931B-4D692EC9FBE7}"/>
    <cellStyle name="Output 2 3 2 2 6 2" xfId="11560" xr:uid="{42AB374B-8092-42A4-B6A3-F67CF6A5695F}"/>
    <cellStyle name="Output 2 3 2 2 7" xfId="3722" xr:uid="{FEFE3852-9BC2-4451-A2AB-77C0C580BBD6}"/>
    <cellStyle name="Output 2 3 2 2 7 2" xfId="12677" xr:uid="{AA4584D6-00C7-41DA-B82A-BEAE636F6657}"/>
    <cellStyle name="Output 2 3 2 2 8" xfId="4822" xr:uid="{0E164439-72AC-4EDE-844D-A5E364D661EA}"/>
    <cellStyle name="Output 2 3 2 2 8 2" xfId="13777" xr:uid="{D22D3022-80A8-480D-B676-3F2DBA76FED4}"/>
    <cellStyle name="Output 2 3 2 2 9" xfId="5939" xr:uid="{87108C28-D4D6-45CF-9724-E43E70311680}"/>
    <cellStyle name="Output 2 3 2 2 9 2" xfId="14894" xr:uid="{2D649F84-59E6-48C2-9DD5-D912FB2E3059}"/>
    <cellStyle name="Output 2 3 2 3" xfId="401" xr:uid="{81A500BC-5456-4080-B1F2-E9B5CF7E6662}"/>
    <cellStyle name="Output 2 3 2 3 10" xfId="10064" xr:uid="{8225AB71-88D8-4452-875D-D2C596A51BF3}"/>
    <cellStyle name="Output 2 3 2 3 2" xfId="952" xr:uid="{25044E63-9928-4A5B-B28F-7AEB40A6A022}"/>
    <cellStyle name="Output 2 3 2 3 2 2" xfId="2106" xr:uid="{BB520D58-A334-4A1E-BA94-25DE25188BB5}"/>
    <cellStyle name="Output 2 3 2 3 2 2 2" xfId="11061" xr:uid="{70E78DBA-DF3D-4592-AD73-79223BE63748}"/>
    <cellStyle name="Output 2 3 2 3 2 3" xfId="3234" xr:uid="{C8F00A24-3C5A-470A-8A26-118365E52851}"/>
    <cellStyle name="Output 2 3 2 3 2 3 2" xfId="12189" xr:uid="{8FEA1E31-13C2-4913-908B-9A14CC6EB629}"/>
    <cellStyle name="Output 2 3 2 3 2 4" xfId="4351" xr:uid="{C5F284D1-C55A-46FF-8A62-57CA72D9A246}"/>
    <cellStyle name="Output 2 3 2 3 2 4 2" xfId="13306" xr:uid="{2E5ACA22-4DE6-4546-973B-3421B82B197F}"/>
    <cellStyle name="Output 2 3 2 3 2 5" xfId="5451" xr:uid="{EB053373-6E78-4EB4-96C9-94883042F98D}"/>
    <cellStyle name="Output 2 3 2 3 2 5 2" xfId="14406" xr:uid="{22B1EE46-3E68-40DF-84B8-C8A72F1A27E4}"/>
    <cellStyle name="Output 2 3 2 3 2 6" xfId="6568" xr:uid="{C4A33B13-CC40-4CA6-A875-78509D64D51C}"/>
    <cellStyle name="Output 2 3 2 3 2 6 2" xfId="15523" xr:uid="{CB1C96F4-295A-4ECE-A480-1E32BF042B21}"/>
    <cellStyle name="Output 2 3 2 3 2 7" xfId="7769" xr:uid="{9E9E0A92-EA4F-41BC-9442-0FC1FF308428}"/>
    <cellStyle name="Output 2 3 2 3 2 7 2" xfId="16649" xr:uid="{A8C367E1-E91A-42F0-8B96-284C842AE0D7}"/>
    <cellStyle name="Output 2 3 2 3 2 8" xfId="8906" xr:uid="{48DBE000-D05B-4658-B69C-6A4E2ED03E9B}"/>
    <cellStyle name="Output 2 3 2 3 2 8 2" xfId="17759" xr:uid="{8140285F-728A-43D7-9DD2-BF286CD090C2}"/>
    <cellStyle name="Output 2 3 2 3 2 9" xfId="9549" xr:uid="{0A2A26E1-1920-4EC9-AA1C-48A5D50E0088}"/>
    <cellStyle name="Output 2 3 2 3 3" xfId="1559" xr:uid="{AADBB256-C430-4EE9-9A92-C4243D64D59D}"/>
    <cellStyle name="Output 2 3 2 3 3 2" xfId="10514" xr:uid="{41561D76-DC93-4910-9DEC-7ADEEF27524F}"/>
    <cellStyle name="Output 2 3 2 3 4" xfId="2683" xr:uid="{FFB103B3-5043-4FDF-814B-BA4CD79AEA08}"/>
    <cellStyle name="Output 2 3 2 3 4 2" xfId="11638" xr:uid="{DDCE06BC-3ADD-4CBC-B985-74E677A6E2EE}"/>
    <cellStyle name="Output 2 3 2 3 5" xfId="3800" xr:uid="{0844E4B4-3BD9-4E4C-B411-4A0656948C4B}"/>
    <cellStyle name="Output 2 3 2 3 5 2" xfId="12755" xr:uid="{0A15DA05-B006-4415-9A03-586A691D6655}"/>
    <cellStyle name="Output 2 3 2 3 6" xfId="4900" xr:uid="{CC3AC2C1-474A-413D-AE30-490EE1E72C69}"/>
    <cellStyle name="Output 2 3 2 3 6 2" xfId="13855" xr:uid="{E8BD3B00-3143-4672-8703-AB3CEFB0AC06}"/>
    <cellStyle name="Output 2 3 2 3 7" xfId="6017" xr:uid="{9FCB2CBB-9D30-4043-A867-9777271D4C1A}"/>
    <cellStyle name="Output 2 3 2 3 7 2" xfId="14972" xr:uid="{6A7FA86F-8AAC-43A9-B790-F25DD01B3AF2}"/>
    <cellStyle name="Output 2 3 2 3 8" xfId="7218" xr:uid="{02521B65-26C7-46F7-87A3-B5D26362DBE9}"/>
    <cellStyle name="Output 2 3 2 3 8 2" xfId="16098" xr:uid="{F8701F3B-832B-4C58-8FC8-018386909D0B}"/>
    <cellStyle name="Output 2 3 2 3 9" xfId="8355" xr:uid="{F5F28305-CC6C-40FD-AB34-25BF291693A3}"/>
    <cellStyle name="Output 2 3 2 3 9 2" xfId="17208" xr:uid="{A9D29917-19CE-4099-AEB5-1CD5BA7405E2}"/>
    <cellStyle name="Output 2 3 2 4" xfId="564" xr:uid="{20E39B57-2C79-453E-8941-811B7C005716}"/>
    <cellStyle name="Output 2 3 2 4 10" xfId="10168" xr:uid="{0680A142-5E14-4EEA-9A1B-CC8996D11C81}"/>
    <cellStyle name="Output 2 3 2 4 2" xfId="1115" xr:uid="{A667FA14-DB8A-49BF-995E-D3259FAD0AA5}"/>
    <cellStyle name="Output 2 3 2 4 2 2" xfId="2269" xr:uid="{866A5072-849D-45AC-979B-37D1CF09F3C7}"/>
    <cellStyle name="Output 2 3 2 4 2 2 2" xfId="11224" xr:uid="{66CE0742-0C69-4129-AE2E-215F1D1A6F47}"/>
    <cellStyle name="Output 2 3 2 4 2 3" xfId="3397" xr:uid="{8ED4C6AA-1C48-499C-A502-FC8625C3A5BD}"/>
    <cellStyle name="Output 2 3 2 4 2 3 2" xfId="12352" xr:uid="{3579C9A0-FF8F-454F-88EB-47A33F729B07}"/>
    <cellStyle name="Output 2 3 2 4 2 4" xfId="4514" xr:uid="{0422F537-3466-4A8D-AE07-80385672BD04}"/>
    <cellStyle name="Output 2 3 2 4 2 4 2" xfId="13469" xr:uid="{57D45536-6DEB-4C0F-AECF-71EEF64B0CA5}"/>
    <cellStyle name="Output 2 3 2 4 2 5" xfId="5614" xr:uid="{17B74A49-0271-4D52-8E6D-7E8ECB343681}"/>
    <cellStyle name="Output 2 3 2 4 2 5 2" xfId="14569" xr:uid="{BAE698EC-25FF-41A0-B042-D859602C7A9A}"/>
    <cellStyle name="Output 2 3 2 4 2 6" xfId="6731" xr:uid="{A93BA65D-61EA-46C2-A175-8FCF19173525}"/>
    <cellStyle name="Output 2 3 2 4 2 6 2" xfId="15686" xr:uid="{C9FBEF86-D2E0-4591-ABA8-0400D8601C5C}"/>
    <cellStyle name="Output 2 3 2 4 2 7" xfId="7932" xr:uid="{F58C5251-151C-42E7-92D1-8F55C6CFC3F7}"/>
    <cellStyle name="Output 2 3 2 4 2 7 2" xfId="16812" xr:uid="{325C05AE-BF6E-4C83-8FFA-506FC67F68B9}"/>
    <cellStyle name="Output 2 3 2 4 2 8" xfId="9069" xr:uid="{82DA7A48-6018-43D3-A762-621996853521}"/>
    <cellStyle name="Output 2 3 2 4 2 8 2" xfId="17922" xr:uid="{B76F7CBE-E201-4375-B79A-2148121FC8BA}"/>
    <cellStyle name="Output 2 3 2 4 2 9" xfId="9928" xr:uid="{7B28F444-E9B9-4206-BCA3-BA1FF49012EC}"/>
    <cellStyle name="Output 2 3 2 4 3" xfId="1722" xr:uid="{43439B82-5082-4862-A009-A57F0210280B}"/>
    <cellStyle name="Output 2 3 2 4 3 2" xfId="10677" xr:uid="{F2527405-01BD-445B-9383-CBFB98052AED}"/>
    <cellStyle name="Output 2 3 2 4 4" xfId="2846" xr:uid="{E1CB5B9C-5152-47D7-BBC3-34D23D67C493}"/>
    <cellStyle name="Output 2 3 2 4 4 2" xfId="11801" xr:uid="{659E091E-5263-419D-8C0C-315AA06FA9BB}"/>
    <cellStyle name="Output 2 3 2 4 5" xfId="3963" xr:uid="{138D4AF5-0CEC-4EEA-8261-DAD5712F85F1}"/>
    <cellStyle name="Output 2 3 2 4 5 2" xfId="12918" xr:uid="{B992BB67-BF47-4B58-93F9-FB713D13B9E4}"/>
    <cellStyle name="Output 2 3 2 4 6" xfId="5063" xr:uid="{A0E02D50-9ACB-4553-9C2E-6FB68AD487F7}"/>
    <cellStyle name="Output 2 3 2 4 6 2" xfId="14018" xr:uid="{D08927EE-62F6-4005-B269-A0FEF25FA97E}"/>
    <cellStyle name="Output 2 3 2 4 7" xfId="6180" xr:uid="{6E475C4B-E253-46AB-90D7-41AFA504B5F4}"/>
    <cellStyle name="Output 2 3 2 4 7 2" xfId="15135" xr:uid="{2B8FA2C0-F015-400A-BF3E-309D8A440D51}"/>
    <cellStyle name="Output 2 3 2 4 8" xfId="7381" xr:uid="{B1333620-C7C7-47BD-A11F-C6749B2A83DD}"/>
    <cellStyle name="Output 2 3 2 4 8 2" xfId="16261" xr:uid="{A02B5094-33BA-4036-8C45-BF509B0D0199}"/>
    <cellStyle name="Output 2 3 2 4 9" xfId="8518" xr:uid="{DCE45ECA-88E4-4546-ADE4-A61324B3CD99}"/>
    <cellStyle name="Output 2 3 2 4 9 2" xfId="17371" xr:uid="{952DC795-3BD4-4791-A47B-1E3E121C7137}"/>
    <cellStyle name="Output 2 3 2 5" xfId="747" xr:uid="{649F4DB5-7CF2-4928-84C5-B209643ABCEB}"/>
    <cellStyle name="Output 2 3 2 5 2" xfId="1901" xr:uid="{F1688A58-373B-45A8-89F1-225CD0683CBB}"/>
    <cellStyle name="Output 2 3 2 5 2 2" xfId="10856" xr:uid="{6590FF28-81BA-4DFD-827C-8596AA336D6D}"/>
    <cellStyle name="Output 2 3 2 5 3" xfId="3029" xr:uid="{90AFF3A2-3023-4C20-94EF-2BDF4CDF73CA}"/>
    <cellStyle name="Output 2 3 2 5 3 2" xfId="11984" xr:uid="{097D636F-2520-466C-B9F5-5077B17ABE94}"/>
    <cellStyle name="Output 2 3 2 5 4" xfId="4146" xr:uid="{800F93E7-BA20-4699-86C8-DD52D203FEE9}"/>
    <cellStyle name="Output 2 3 2 5 4 2" xfId="13101" xr:uid="{1349B728-C1AF-4BF3-BA8E-96BB49F84BCB}"/>
    <cellStyle name="Output 2 3 2 5 5" xfId="5246" xr:uid="{5CD013DA-6BF8-421D-BE84-75D38EDD8FB0}"/>
    <cellStyle name="Output 2 3 2 5 5 2" xfId="14201" xr:uid="{D46F3047-AB3D-4E8E-AB7C-60F4F80FBFC1}"/>
    <cellStyle name="Output 2 3 2 5 6" xfId="6363" xr:uid="{946A6AD0-8B2C-4301-9C8B-4BE56090F286}"/>
    <cellStyle name="Output 2 3 2 5 6 2" xfId="15318" xr:uid="{A1D9B579-EE40-4AFB-9698-9CEFB275754C}"/>
    <cellStyle name="Output 2 3 2 5 7" xfId="7564" xr:uid="{3D932849-2145-4A47-B443-75FC9FA7DB77}"/>
    <cellStyle name="Output 2 3 2 5 7 2" xfId="16444" xr:uid="{BF9B6F2E-391D-44EA-B1BB-FE1D67E13183}"/>
    <cellStyle name="Output 2 3 2 5 8" xfId="8701" xr:uid="{209B8F74-6EA8-42FA-AADF-9D1251574A58}"/>
    <cellStyle name="Output 2 3 2 5 8 2" xfId="17554" xr:uid="{BD78DD21-A96C-4F49-85F5-C494BFD058EB}"/>
    <cellStyle name="Output 2 3 2 5 9" xfId="9327" xr:uid="{030744D7-148D-4F40-8707-DB057681501E}"/>
    <cellStyle name="Output 2 3 2 6" xfId="1351" xr:uid="{39B4308D-AD74-48DB-9D0A-CF47013CA20B}"/>
    <cellStyle name="Output 2 3 2 6 2" xfId="10306" xr:uid="{D31659FA-7F22-4B77-80E1-F2BA31E1F794}"/>
    <cellStyle name="Output 2 3 2 7" xfId="2471" xr:uid="{D33CE92F-C9EA-4CB7-95E0-30C100C35166}"/>
    <cellStyle name="Output 2 3 2 7 2" xfId="11426" xr:uid="{301BC361-7AE6-43B8-82DE-4529E2A96A8C}"/>
    <cellStyle name="Output 2 3 2 8" xfId="3588" xr:uid="{CAC92E0C-C466-4640-83A7-A0A5721D68EC}"/>
    <cellStyle name="Output 2 3 2 8 2" xfId="12543" xr:uid="{F10C1F73-8B6C-4606-B908-18FF699B9C39}"/>
    <cellStyle name="Output 2 3 2 9" xfId="4688" xr:uid="{4D79C34C-803C-4FC0-8B90-6B7D68DA5FC5}"/>
    <cellStyle name="Output 2 3 2 9 2" xfId="13643" xr:uid="{3B5614C8-821C-48F6-9347-36F54F786567}"/>
    <cellStyle name="Output 2 3 3" xfId="221" xr:uid="{EBAFA0D1-BBB3-47EF-86B4-A6023AE90965}"/>
    <cellStyle name="Output 2 3 3 10" xfId="7038" xr:uid="{4D415E96-DCD3-4F8F-A801-F149F5D90B2B}"/>
    <cellStyle name="Output 2 3 3 10 2" xfId="15918" xr:uid="{46BA12FB-DA75-4336-9FCC-B9F892831B35}"/>
    <cellStyle name="Output 2 3 3 11" xfId="8175" xr:uid="{A8943A1E-FF81-4BCD-94D2-D458DF3412DD}"/>
    <cellStyle name="Output 2 3 3 11 2" xfId="17028" xr:uid="{609A828D-8080-4FAE-9A67-A218B3BDFDA6}"/>
    <cellStyle name="Output 2 3 3 12" xfId="9371" xr:uid="{54A4FE87-447F-4E8A-9C7D-0FB4BC2FFDD6}"/>
    <cellStyle name="Output 2 3 3 2" xfId="426" xr:uid="{139BCEA8-CBEE-406C-A583-135BF6220167}"/>
    <cellStyle name="Output 2 3 3 2 10" xfId="9673" xr:uid="{4F886DE6-AE7D-4126-A546-697F0AF018F9}"/>
    <cellStyle name="Output 2 3 3 2 2" xfId="977" xr:uid="{3DE587F2-A106-466B-9E1E-46CEA560568C}"/>
    <cellStyle name="Output 2 3 3 2 2 2" xfId="2131" xr:uid="{220C7BC6-E40D-429B-A494-702536C5BB0E}"/>
    <cellStyle name="Output 2 3 3 2 2 2 2" xfId="11086" xr:uid="{83E060F6-3D31-4F3E-901A-96C21AC8EDF6}"/>
    <cellStyle name="Output 2 3 3 2 2 3" xfId="3259" xr:uid="{3206CBF4-8C9F-47E5-A94E-CC6E4F511DC1}"/>
    <cellStyle name="Output 2 3 3 2 2 3 2" xfId="12214" xr:uid="{981BA982-D98D-468E-B996-175CCEA4DD0A}"/>
    <cellStyle name="Output 2 3 3 2 2 4" xfId="4376" xr:uid="{65876282-2BCF-4D6F-A745-28FFCC254D90}"/>
    <cellStyle name="Output 2 3 3 2 2 4 2" xfId="13331" xr:uid="{8CF021B6-3E5C-4386-A0E2-0324C8B160DF}"/>
    <cellStyle name="Output 2 3 3 2 2 5" xfId="5476" xr:uid="{7C457C13-CB5D-4FDA-9068-E2E550D234FB}"/>
    <cellStyle name="Output 2 3 3 2 2 5 2" xfId="14431" xr:uid="{2529D583-0CB3-489B-911F-D61697633063}"/>
    <cellStyle name="Output 2 3 3 2 2 6" xfId="6593" xr:uid="{7D248436-E25D-4865-B9AB-D4056D644A4D}"/>
    <cellStyle name="Output 2 3 3 2 2 6 2" xfId="15548" xr:uid="{84218BAD-A9B7-40A9-8532-71015C1E8EAE}"/>
    <cellStyle name="Output 2 3 3 2 2 7" xfId="7794" xr:uid="{4ECED9B9-30CE-4B0A-983C-22B1889D4113}"/>
    <cellStyle name="Output 2 3 3 2 2 7 2" xfId="16674" xr:uid="{12C95128-9B77-4F90-94F7-6D1571A08EBA}"/>
    <cellStyle name="Output 2 3 3 2 2 8" xfId="8931" xr:uid="{8C5DE0C5-03DC-4FF4-8763-9A4D01ECD67C}"/>
    <cellStyle name="Output 2 3 3 2 2 8 2" xfId="17784" xr:uid="{1B31070B-EC24-452B-87AC-FC48D800F6A0}"/>
    <cellStyle name="Output 2 3 3 2 2 9" xfId="9396" xr:uid="{775CED60-7BA5-4616-9F60-BCFA05D3F747}"/>
    <cellStyle name="Output 2 3 3 2 3" xfId="1584" xr:uid="{FD6C2C3D-F1D8-4AB7-9BB3-DB767B2D8764}"/>
    <cellStyle name="Output 2 3 3 2 3 2" xfId="10539" xr:uid="{0744415B-7909-48F7-8BC8-582D5FE8A29A}"/>
    <cellStyle name="Output 2 3 3 2 4" xfId="2708" xr:uid="{6857CB6B-CA00-4114-9794-999FCBF1C6E6}"/>
    <cellStyle name="Output 2 3 3 2 4 2" xfId="11663" xr:uid="{8597069E-D0B8-4D2F-99AD-F19980B9D079}"/>
    <cellStyle name="Output 2 3 3 2 5" xfId="3825" xr:uid="{A001A433-243F-42EC-BE44-1FFC4EDB9FC5}"/>
    <cellStyle name="Output 2 3 3 2 5 2" xfId="12780" xr:uid="{0C9807CE-8CDA-4E72-8DF3-1916DBCDD64F}"/>
    <cellStyle name="Output 2 3 3 2 6" xfId="4925" xr:uid="{018BF8F8-4070-4470-B922-52E9CF69F556}"/>
    <cellStyle name="Output 2 3 3 2 6 2" xfId="13880" xr:uid="{6F224459-1599-4020-9CA1-93D94DF4AA76}"/>
    <cellStyle name="Output 2 3 3 2 7" xfId="6042" xr:uid="{C62613A9-1477-48DC-ACA4-7DE48B2F1470}"/>
    <cellStyle name="Output 2 3 3 2 7 2" xfId="14997" xr:uid="{DABDDFF5-40F2-43A6-8C34-EF66A1E936BF}"/>
    <cellStyle name="Output 2 3 3 2 8" xfId="7243" xr:uid="{0B68E9DC-FC01-4DA8-81F2-5062261F281B}"/>
    <cellStyle name="Output 2 3 3 2 8 2" xfId="16123" xr:uid="{75041BCB-485F-4D1C-B65B-7F5972BE2BB3}"/>
    <cellStyle name="Output 2 3 3 2 9" xfId="8380" xr:uid="{19DDB3D7-01AE-4C76-9535-645728CAE345}"/>
    <cellStyle name="Output 2 3 3 2 9 2" xfId="17233" xr:uid="{832D18A2-3368-4C98-9EB2-390DA2BF33E0}"/>
    <cellStyle name="Output 2 3 3 3" xfId="589" xr:uid="{1D9993D4-A8A8-4F63-BF3B-F55F21A47F4F}"/>
    <cellStyle name="Output 2 3 3 3 10" xfId="9785" xr:uid="{B9B67183-B3A2-468D-B933-353B32A3C783}"/>
    <cellStyle name="Output 2 3 3 3 2" xfId="1140" xr:uid="{8F57FDA6-E75A-4C1D-A783-4663AFC9CED4}"/>
    <cellStyle name="Output 2 3 3 3 2 2" xfId="2294" xr:uid="{17A3CE21-6699-4B54-9581-A5E8AB9DD0B9}"/>
    <cellStyle name="Output 2 3 3 3 2 2 2" xfId="11249" xr:uid="{AE67EBAC-D820-40D5-8F32-3987D82BB53F}"/>
    <cellStyle name="Output 2 3 3 3 2 3" xfId="3422" xr:uid="{B731B7AD-1894-49F2-B5A2-187B26B77347}"/>
    <cellStyle name="Output 2 3 3 3 2 3 2" xfId="12377" xr:uid="{620949A3-80F7-4FF6-9FCC-0E9907DC5524}"/>
    <cellStyle name="Output 2 3 3 3 2 4" xfId="4539" xr:uid="{24FE8618-3489-4D6B-8059-5AF889FE1C51}"/>
    <cellStyle name="Output 2 3 3 3 2 4 2" xfId="13494" xr:uid="{79F6728A-BF99-4177-917D-D606B482FB6A}"/>
    <cellStyle name="Output 2 3 3 3 2 5" xfId="5639" xr:uid="{375138AB-C2E1-4CC0-ABFB-AE2912A042B9}"/>
    <cellStyle name="Output 2 3 3 3 2 5 2" xfId="14594" xr:uid="{34D8E65B-FE41-4C11-8374-EF5B0D846001}"/>
    <cellStyle name="Output 2 3 3 3 2 6" xfId="6756" xr:uid="{5C60EEE1-4C15-4AD2-B897-DD7F64903A32}"/>
    <cellStyle name="Output 2 3 3 3 2 6 2" xfId="15711" xr:uid="{A567A153-95B4-4A9D-82F2-284B55B29BC7}"/>
    <cellStyle name="Output 2 3 3 3 2 7" xfId="7957" xr:uid="{91894B52-5B5E-4D10-A209-528FB1A1F003}"/>
    <cellStyle name="Output 2 3 3 3 2 7 2" xfId="16837" xr:uid="{FA77FA36-50FD-4A5A-9F35-D501ADEC9A70}"/>
    <cellStyle name="Output 2 3 3 3 2 8" xfId="9094" xr:uid="{35D1E058-2DA1-4EBC-8CB1-9AD80CEC9D28}"/>
    <cellStyle name="Output 2 3 3 3 2 8 2" xfId="17947" xr:uid="{69E4BF2F-2E6D-4572-BA02-AFE778D68E68}"/>
    <cellStyle name="Output 2 3 3 3 2 9" xfId="9897" xr:uid="{562BC3B6-C573-4019-BBBA-57610E09DB53}"/>
    <cellStyle name="Output 2 3 3 3 3" xfId="1747" xr:uid="{8E61E0B5-E61F-42AD-9147-CBBB1547137F}"/>
    <cellStyle name="Output 2 3 3 3 3 2" xfId="10702" xr:uid="{DEECA8EF-4478-4A85-950F-591C0F50225F}"/>
    <cellStyle name="Output 2 3 3 3 4" xfId="2871" xr:uid="{77F20C8B-771F-43EF-81C9-E98038049F7B}"/>
    <cellStyle name="Output 2 3 3 3 4 2" xfId="11826" xr:uid="{8D078F4D-8CB2-4DF0-9AEE-DEF80C6169E7}"/>
    <cellStyle name="Output 2 3 3 3 5" xfId="3988" xr:uid="{F318561F-3F27-4D6A-9044-61E40330ED26}"/>
    <cellStyle name="Output 2 3 3 3 5 2" xfId="12943" xr:uid="{DAC87436-9D86-47DF-9269-51862338AEDC}"/>
    <cellStyle name="Output 2 3 3 3 6" xfId="5088" xr:uid="{CF414FDA-5605-42BB-ADD8-144678601753}"/>
    <cellStyle name="Output 2 3 3 3 6 2" xfId="14043" xr:uid="{AA2E4484-6654-4993-96C6-97884744D7BD}"/>
    <cellStyle name="Output 2 3 3 3 7" xfId="6205" xr:uid="{C9DB422F-ECFD-4DD5-B6D2-5F474CD58455}"/>
    <cellStyle name="Output 2 3 3 3 7 2" xfId="15160" xr:uid="{14A0D5DA-52B0-409E-B0E1-CEF1558383CD}"/>
    <cellStyle name="Output 2 3 3 3 8" xfId="7406" xr:uid="{54472D78-97F7-45A5-8187-425BB4BE00D1}"/>
    <cellStyle name="Output 2 3 3 3 8 2" xfId="16286" xr:uid="{5A7968B5-EB63-4627-BF54-37920167755B}"/>
    <cellStyle name="Output 2 3 3 3 9" xfId="8543" xr:uid="{CBD22218-6D41-4384-A797-28601CC3E830}"/>
    <cellStyle name="Output 2 3 3 3 9 2" xfId="17396" xr:uid="{DB14D32D-3195-4D0A-9AF6-3EB4753D099E}"/>
    <cellStyle name="Output 2 3 3 4" xfId="778" xr:uid="{C71D2C26-3259-4956-9BD2-1DD23C34A340}"/>
    <cellStyle name="Output 2 3 3 4 2" xfId="1932" xr:uid="{F744C697-7A72-4D10-A829-60296FDCF4B2}"/>
    <cellStyle name="Output 2 3 3 4 2 2" xfId="10887" xr:uid="{5A4A5012-D8D4-48FA-B86C-770B1452C134}"/>
    <cellStyle name="Output 2 3 3 4 3" xfId="3060" xr:uid="{8FBEEA67-78B5-4A68-80FF-4FD8B6237371}"/>
    <cellStyle name="Output 2 3 3 4 3 2" xfId="12015" xr:uid="{74D304C8-834A-4A75-81DC-468CA4F77B26}"/>
    <cellStyle name="Output 2 3 3 4 4" xfId="4177" xr:uid="{87D8631D-E255-47CF-A5B3-F2CCE919034F}"/>
    <cellStyle name="Output 2 3 3 4 4 2" xfId="13132" xr:uid="{10D45D7B-BD8C-4F6F-A86A-30F251972A1B}"/>
    <cellStyle name="Output 2 3 3 4 5" xfId="5277" xr:uid="{290E39D3-F129-4BD3-BB1D-D69B44A776E6}"/>
    <cellStyle name="Output 2 3 3 4 5 2" xfId="14232" xr:uid="{944FCF6B-B5D7-48FB-92EC-71BDFD999B36}"/>
    <cellStyle name="Output 2 3 3 4 6" xfId="6394" xr:uid="{294CB093-360A-4E03-B681-985F85960F11}"/>
    <cellStyle name="Output 2 3 3 4 6 2" xfId="15349" xr:uid="{CCA18CB4-9024-45BC-AEEE-CC9F1B5AE5C4}"/>
    <cellStyle name="Output 2 3 3 4 7" xfId="7595" xr:uid="{746998B6-987A-4449-8BB1-66186EDD9357}"/>
    <cellStyle name="Output 2 3 3 4 7 2" xfId="16475" xr:uid="{D3DF05F7-DA55-4912-85C1-1E1AD0704FAA}"/>
    <cellStyle name="Output 2 3 3 4 8" xfId="8732" xr:uid="{4765AA18-BD00-4081-A222-852409DDA98E}"/>
    <cellStyle name="Output 2 3 3 4 8 2" xfId="17585" xr:uid="{13B9AFA8-168F-431D-AF37-C6A5977790BA}"/>
    <cellStyle name="Output 2 3 3 4 9" xfId="9975" xr:uid="{FE0493F6-423F-468A-B59C-8EB65811A39F}"/>
    <cellStyle name="Output 2 3 3 5" xfId="1383" xr:uid="{4EE9ED0C-4667-475D-984B-5C30D715C2F2}"/>
    <cellStyle name="Output 2 3 3 5 2" xfId="10338" xr:uid="{73FD387A-9A22-4179-B6C4-026DE448ACD9}"/>
    <cellStyle name="Output 2 3 3 6" xfId="2503" xr:uid="{62499C45-2BFA-4B1A-9BDB-36F5E9CA673E}"/>
    <cellStyle name="Output 2 3 3 6 2" xfId="11458" xr:uid="{D30B38DE-DB1D-4F3D-9FF8-0F8EEDFA7809}"/>
    <cellStyle name="Output 2 3 3 7" xfId="3620" xr:uid="{E5EF411E-0C73-4442-B71D-DEE0E890DF4C}"/>
    <cellStyle name="Output 2 3 3 7 2" xfId="12575" xr:uid="{E480A3A5-D043-483C-98CB-A9C803D8ED8E}"/>
    <cellStyle name="Output 2 3 3 8" xfId="4720" xr:uid="{2B9D5F3E-5F8E-404D-BC5D-4DB7012EC0E2}"/>
    <cellStyle name="Output 2 3 3 8 2" xfId="13675" xr:uid="{F948D908-27BF-4C96-9EED-B89647C5EA0B}"/>
    <cellStyle name="Output 2 3 3 9" xfId="5837" xr:uid="{8E8986D7-4C6A-4B37-8EA4-A4AD2894110A}"/>
    <cellStyle name="Output 2 3 3 9 2" xfId="14792" xr:uid="{DA67EAEA-774F-4E0E-A94D-B1C809D0C14F}"/>
    <cellStyle name="Output 2 3 4" xfId="276" xr:uid="{1F295A2D-BFC7-4E39-B007-51625998C738}"/>
    <cellStyle name="Output 2 3 4 10" xfId="7093" xr:uid="{71856B9D-64EB-4B9E-9D56-2A2549EA1692}"/>
    <cellStyle name="Output 2 3 4 10 2" xfId="15973" xr:uid="{8CF69E58-6E03-4C91-AE99-3138B6DDD2C9}"/>
    <cellStyle name="Output 2 3 4 11" xfId="8230" xr:uid="{EC169C15-C20A-4F8A-BF1B-9780D738DD47}"/>
    <cellStyle name="Output 2 3 4 11 2" xfId="17083" xr:uid="{C4AD245A-D687-4A23-A2F0-A55516456A91}"/>
    <cellStyle name="Output 2 3 4 12" xfId="9464" xr:uid="{1151DA56-1830-4215-872F-F3870D6E0B45}"/>
    <cellStyle name="Output 2 3 4 2" xfId="476" xr:uid="{F43A9140-E8D0-4612-BB61-FE314EBF0950}"/>
    <cellStyle name="Output 2 3 4 2 10" xfId="9376" xr:uid="{9022101E-0847-483F-8968-78ADA94E87AE}"/>
    <cellStyle name="Output 2 3 4 2 2" xfId="1027" xr:uid="{938352B9-FE2A-463F-BC36-B83C556FE922}"/>
    <cellStyle name="Output 2 3 4 2 2 2" xfId="2181" xr:uid="{9D69A58B-FDF8-480B-A0CA-B674928656C0}"/>
    <cellStyle name="Output 2 3 4 2 2 2 2" xfId="11136" xr:uid="{F56543B0-1D30-4DA4-A725-FEED27D7C357}"/>
    <cellStyle name="Output 2 3 4 2 2 3" xfId="3309" xr:uid="{29BB2249-CB3F-44DC-8EE1-D08EBAF9EB35}"/>
    <cellStyle name="Output 2 3 4 2 2 3 2" xfId="12264" xr:uid="{B2415BBF-7425-4D33-A0BF-4283681EDA51}"/>
    <cellStyle name="Output 2 3 4 2 2 4" xfId="4426" xr:uid="{66FA357F-FAA8-4201-8300-CE1DD6C9E314}"/>
    <cellStyle name="Output 2 3 4 2 2 4 2" xfId="13381" xr:uid="{555AC82A-B3D5-4AA4-BCC2-182A1D07B161}"/>
    <cellStyle name="Output 2 3 4 2 2 5" xfId="5526" xr:uid="{532CBB35-5F06-4AC0-BC97-15D46F1C4DB0}"/>
    <cellStyle name="Output 2 3 4 2 2 5 2" xfId="14481" xr:uid="{A9244773-9706-423D-BC89-4DAB0EB1FE59}"/>
    <cellStyle name="Output 2 3 4 2 2 6" xfId="6643" xr:uid="{E4904CB5-4F42-4CB9-AD83-5F7C071D5399}"/>
    <cellStyle name="Output 2 3 4 2 2 6 2" xfId="15598" xr:uid="{87246E55-EAF5-44CE-97ED-56F53D3D2EE1}"/>
    <cellStyle name="Output 2 3 4 2 2 7" xfId="7844" xr:uid="{31478082-F1C8-4A5C-AA82-A06D8651E6AC}"/>
    <cellStyle name="Output 2 3 4 2 2 7 2" xfId="16724" xr:uid="{18C9CBC1-ADA2-44D4-B41B-17E439E3141D}"/>
    <cellStyle name="Output 2 3 4 2 2 8" xfId="8981" xr:uid="{644E209E-0B74-4303-974A-E2BE0DE578AC}"/>
    <cellStyle name="Output 2 3 4 2 2 8 2" xfId="17834" xr:uid="{3D205644-EE3B-4AA2-B81A-2FF6DD09E0A0}"/>
    <cellStyle name="Output 2 3 4 2 2 9" xfId="9645" xr:uid="{56B0347E-CF79-49C7-8D55-648825A8515B}"/>
    <cellStyle name="Output 2 3 4 2 3" xfId="1634" xr:uid="{1CDC40A6-F0B4-4463-AC9A-70C4151D898C}"/>
    <cellStyle name="Output 2 3 4 2 3 2" xfId="10589" xr:uid="{86C638CE-5DB8-4CB7-872A-D245439B91FA}"/>
    <cellStyle name="Output 2 3 4 2 4" xfId="2758" xr:uid="{A542ED22-7FD7-408B-94DA-B1752D46022E}"/>
    <cellStyle name="Output 2 3 4 2 4 2" xfId="11713" xr:uid="{CA3953B8-1F55-4241-B03C-1270F92853AB}"/>
    <cellStyle name="Output 2 3 4 2 5" xfId="3875" xr:uid="{B1241542-0C3D-453C-85AE-528EDF92A388}"/>
    <cellStyle name="Output 2 3 4 2 5 2" xfId="12830" xr:uid="{EB540427-7043-4161-BC4D-2247AF854370}"/>
    <cellStyle name="Output 2 3 4 2 6" xfId="4975" xr:uid="{E5A68BDE-4BDE-4543-AF2A-801F87960CAB}"/>
    <cellStyle name="Output 2 3 4 2 6 2" xfId="13930" xr:uid="{43792255-E84E-4C24-AF3E-3DA1F16CF7FC}"/>
    <cellStyle name="Output 2 3 4 2 7" xfId="6092" xr:uid="{8F53C8A7-FE7B-4994-814B-B6C024F99CEC}"/>
    <cellStyle name="Output 2 3 4 2 7 2" xfId="15047" xr:uid="{42EB398E-5DA6-4263-BAD8-5E657081E1B4}"/>
    <cellStyle name="Output 2 3 4 2 8" xfId="7293" xr:uid="{9806AA1E-2E74-4839-9115-9058BF93E53D}"/>
    <cellStyle name="Output 2 3 4 2 8 2" xfId="16173" xr:uid="{A1737F34-B0C3-49AD-AF08-0B1EACE84793}"/>
    <cellStyle name="Output 2 3 4 2 9" xfId="8430" xr:uid="{732C03D2-E197-4FBF-BD0B-27083A9A47BA}"/>
    <cellStyle name="Output 2 3 4 2 9 2" xfId="17283" xr:uid="{D7531613-07B1-4158-8E58-E7D9FB6D3A6E}"/>
    <cellStyle name="Output 2 3 4 3" xfId="639" xr:uid="{F247759C-2531-4611-A66A-7E7AB3D736BE}"/>
    <cellStyle name="Output 2 3 4 3 10" xfId="9557" xr:uid="{38FF0443-1122-4E92-A5FE-CF1190CCFD1C}"/>
    <cellStyle name="Output 2 3 4 3 2" xfId="1190" xr:uid="{1C9B3AB8-566C-4B4B-B412-BCB09DB066BF}"/>
    <cellStyle name="Output 2 3 4 3 2 2" xfId="2349" xr:uid="{62F263E2-FB7E-429C-A125-B167695A801A}"/>
    <cellStyle name="Output 2 3 4 3 2 2 2" xfId="11304" xr:uid="{AE926A1C-896A-4904-AAEA-4C01E5CE422E}"/>
    <cellStyle name="Output 2 3 4 3 2 3" xfId="3472" xr:uid="{15C47451-F6E1-4E50-AB62-33A05915A1EA}"/>
    <cellStyle name="Output 2 3 4 3 2 3 2" xfId="12427" xr:uid="{90A18C84-4858-4B07-8F98-881C39C6CA1D}"/>
    <cellStyle name="Output 2 3 4 3 2 4" xfId="4589" xr:uid="{4A98900C-F61B-42DB-8E21-091B00DE95E5}"/>
    <cellStyle name="Output 2 3 4 3 2 4 2" xfId="13544" xr:uid="{1B6F6128-8D4A-411B-AAB8-244E13BF8655}"/>
    <cellStyle name="Output 2 3 4 3 2 5" xfId="5689" xr:uid="{58D397ED-84B7-45E3-B719-B5DD46250491}"/>
    <cellStyle name="Output 2 3 4 3 2 5 2" xfId="14644" xr:uid="{8FA7E454-D1E7-4A20-A9EA-508F364C1CC7}"/>
    <cellStyle name="Output 2 3 4 3 2 6" xfId="6806" xr:uid="{1923154E-AEBF-4593-A68F-EF61879270F9}"/>
    <cellStyle name="Output 2 3 4 3 2 6 2" xfId="15761" xr:uid="{D9D4B3C4-3922-4692-8FC7-4497AC7F99FE}"/>
    <cellStyle name="Output 2 3 4 3 2 7" xfId="8007" xr:uid="{64B4EAB7-D431-43AE-80C6-FC022006E532}"/>
    <cellStyle name="Output 2 3 4 3 2 7 2" xfId="16887" xr:uid="{9F2E4328-E3F7-4020-AF8E-566458343F67}"/>
    <cellStyle name="Output 2 3 4 3 2 8" xfId="9144" xr:uid="{207F4C20-139F-4E95-99BF-A141AD942F78}"/>
    <cellStyle name="Output 2 3 4 3 2 8 2" xfId="17997" xr:uid="{A06ED13F-81A7-4CC7-9197-CA8E10C8E102}"/>
    <cellStyle name="Output 2 3 4 3 2 9" xfId="9566" xr:uid="{C1B393AD-998A-4E69-BFCA-60A3C3C75CAF}"/>
    <cellStyle name="Output 2 3 4 3 3" xfId="1797" xr:uid="{18C6E44C-06F3-4AF1-8F8B-505C22D89B53}"/>
    <cellStyle name="Output 2 3 4 3 3 2" xfId="10752" xr:uid="{CE6094CA-4488-4CCE-A6DD-FBC9A49AA4C9}"/>
    <cellStyle name="Output 2 3 4 3 4" xfId="2921" xr:uid="{7B7666AF-90E2-48DC-8DB6-F8937EEC3B6B}"/>
    <cellStyle name="Output 2 3 4 3 4 2" xfId="11876" xr:uid="{BD26224D-0D1B-4875-8147-0582C184882A}"/>
    <cellStyle name="Output 2 3 4 3 5" xfId="4038" xr:uid="{0FB5FEAA-831F-4158-9627-125664F80AAF}"/>
    <cellStyle name="Output 2 3 4 3 5 2" xfId="12993" xr:uid="{60F2C0A4-36CF-4A56-9A5B-90E1EDECF195}"/>
    <cellStyle name="Output 2 3 4 3 6" xfId="5138" xr:uid="{A5D731C0-F79E-46CA-A1D4-C74DFBFDE9E0}"/>
    <cellStyle name="Output 2 3 4 3 6 2" xfId="14093" xr:uid="{5428AED0-40D8-44DC-B0E4-2126BB06F84C}"/>
    <cellStyle name="Output 2 3 4 3 7" xfId="6255" xr:uid="{D62D8CAF-B4EA-4BAA-8740-04E8CB64F8D0}"/>
    <cellStyle name="Output 2 3 4 3 7 2" xfId="15210" xr:uid="{59AEF37A-DA74-4BB3-BF1A-DCB01BDFF804}"/>
    <cellStyle name="Output 2 3 4 3 8" xfId="7456" xr:uid="{0B95FF5A-A673-4ACF-BE2D-C57BBAAC9FAE}"/>
    <cellStyle name="Output 2 3 4 3 8 2" xfId="16336" xr:uid="{15A1690E-D129-4B32-AF24-D0ED542F71D1}"/>
    <cellStyle name="Output 2 3 4 3 9" xfId="8593" xr:uid="{B106E0D3-DD87-47B7-AB6D-7C540ABBBA77}"/>
    <cellStyle name="Output 2 3 4 3 9 2" xfId="17446" xr:uid="{F6C19730-E11A-4FA2-988B-AA7B885D8FC2}"/>
    <cellStyle name="Output 2 3 4 4" xfId="831" xr:uid="{2E9667CF-00BF-414E-9A23-DD041F81521D}"/>
    <cellStyle name="Output 2 3 4 4 2" xfId="1985" xr:uid="{CF375AE5-3629-4082-A6CB-8C975D9D5155}"/>
    <cellStyle name="Output 2 3 4 4 2 2" xfId="10940" xr:uid="{C03CA476-8E91-412E-9A8C-B629A8653CE9}"/>
    <cellStyle name="Output 2 3 4 4 3" xfId="3113" xr:uid="{AF3DAB92-30A9-4AFF-8B4A-2E495459B12A}"/>
    <cellStyle name="Output 2 3 4 4 3 2" xfId="12068" xr:uid="{EBBC2D7F-85BD-4AD7-B6E7-52745ADE707F}"/>
    <cellStyle name="Output 2 3 4 4 4" xfId="4230" xr:uid="{A7312702-A4CC-4242-8A56-2F2843F19A80}"/>
    <cellStyle name="Output 2 3 4 4 4 2" xfId="13185" xr:uid="{9A6453F9-B9B9-4FDF-BCEB-34E95F7DA5F4}"/>
    <cellStyle name="Output 2 3 4 4 5" xfId="5330" xr:uid="{F94F6AE3-655D-4BE8-8C9F-50FEE20E0EF7}"/>
    <cellStyle name="Output 2 3 4 4 5 2" xfId="14285" xr:uid="{9D039274-77B1-4AC4-961D-D89475882776}"/>
    <cellStyle name="Output 2 3 4 4 6" xfId="6447" xr:uid="{B034225C-DBB8-4F80-A534-66651F7F1AD7}"/>
    <cellStyle name="Output 2 3 4 4 6 2" xfId="15402" xr:uid="{B30C0DEB-8058-409B-8E2B-9EDFCD3FFF85}"/>
    <cellStyle name="Output 2 3 4 4 7" xfId="7648" xr:uid="{267F4CAA-32E7-4717-B8F2-E140452AA290}"/>
    <cellStyle name="Output 2 3 4 4 7 2" xfId="16528" xr:uid="{2B05AE01-D3A9-4E2E-8A67-0C7336FD4F85}"/>
    <cellStyle name="Output 2 3 4 4 8" xfId="8785" xr:uid="{8790B49E-040A-4A60-99C2-4C753DDEFAB2}"/>
    <cellStyle name="Output 2 3 4 4 8 2" xfId="17638" xr:uid="{609F8DCF-05C6-46A3-A5C6-A30E69BDAE7A}"/>
    <cellStyle name="Output 2 3 4 4 9" xfId="9552" xr:uid="{88A0D7B4-3FE8-46BA-9228-4A1266B1F742}"/>
    <cellStyle name="Output 2 3 4 5" xfId="1438" xr:uid="{2DC05170-2342-4D0E-8A5B-29C4CD947D50}"/>
    <cellStyle name="Output 2 3 4 5 2" xfId="10393" xr:uid="{29F2C57F-A2DD-478B-B539-E98F2FCB7066}"/>
    <cellStyle name="Output 2 3 4 6" xfId="2558" xr:uid="{2C6124E3-4AC6-4B3A-9EC7-47750B9E5565}"/>
    <cellStyle name="Output 2 3 4 6 2" xfId="11513" xr:uid="{BB8F3435-AF25-45EE-8815-8038B624AACD}"/>
    <cellStyle name="Output 2 3 4 7" xfId="3675" xr:uid="{3150E0CA-FD54-4E85-A563-F3FAE11C0C68}"/>
    <cellStyle name="Output 2 3 4 7 2" xfId="12630" xr:uid="{9CF71C0F-33D9-4F18-8E42-81F91CDB8C9A}"/>
    <cellStyle name="Output 2 3 4 8" xfId="4775" xr:uid="{C02D2593-4DA5-49C4-98C5-086834BE9504}"/>
    <cellStyle name="Output 2 3 4 8 2" xfId="13730" xr:uid="{8C79CAA5-85C7-4E86-BD4A-6CAD1053F060}"/>
    <cellStyle name="Output 2 3 4 9" xfId="5892" xr:uid="{0BF80C24-C7B2-48F8-90E0-8B84729BEF59}"/>
    <cellStyle name="Output 2 3 4 9 2" xfId="14847" xr:uid="{81B1423A-1B34-4D8E-AC26-481F1F9D7010}"/>
    <cellStyle name="Output 2 3 5" xfId="172" xr:uid="{B13FAA25-DB43-4E2A-BF6C-1767D5D013A2}"/>
    <cellStyle name="Output 2 3 5 10" xfId="9963" xr:uid="{CE12578F-7343-416B-BF66-5097984C42C2}"/>
    <cellStyle name="Output 2 3 5 2" xfId="734" xr:uid="{14891FF0-9D0E-4B0E-82C5-A7BA999A9929}"/>
    <cellStyle name="Output 2 3 5 2 2" xfId="1888" xr:uid="{81150C43-91D2-4840-946C-AFAC070B4D61}"/>
    <cellStyle name="Output 2 3 5 2 2 2" xfId="10843" xr:uid="{5B24D9E5-28F1-46A4-AC79-058B43D0DAD1}"/>
    <cellStyle name="Output 2 3 5 2 3" xfId="3016" xr:uid="{BE814918-C2B8-40CB-86FB-7B0C9F4AA947}"/>
    <cellStyle name="Output 2 3 5 2 3 2" xfId="11971" xr:uid="{875735FB-ABB6-4F1C-AF47-296A9D62C65F}"/>
    <cellStyle name="Output 2 3 5 2 4" xfId="4133" xr:uid="{45C57ED2-CE5B-48C2-9BC8-FED1E3DA8FE3}"/>
    <cellStyle name="Output 2 3 5 2 4 2" xfId="13088" xr:uid="{F172CC3F-989B-4A71-9A1E-50EEA57DBED7}"/>
    <cellStyle name="Output 2 3 5 2 5" xfId="5233" xr:uid="{179D87B6-9A32-4E67-9527-E0F6963A9199}"/>
    <cellStyle name="Output 2 3 5 2 5 2" xfId="14188" xr:uid="{E34A4821-9AA4-43AA-B760-737298D7ABB6}"/>
    <cellStyle name="Output 2 3 5 2 6" xfId="6350" xr:uid="{239677C9-08D5-46E6-8414-06AEAC979908}"/>
    <cellStyle name="Output 2 3 5 2 6 2" xfId="15305" xr:uid="{F6BC3891-75ED-469A-83A4-64B4877D77E6}"/>
    <cellStyle name="Output 2 3 5 2 7" xfId="7551" xr:uid="{BE3F8AEA-0940-45F1-9DD3-F99240CEFEA1}"/>
    <cellStyle name="Output 2 3 5 2 7 2" xfId="16431" xr:uid="{D645FA7B-2287-4C08-A62D-A4D9C21CDA5B}"/>
    <cellStyle name="Output 2 3 5 2 8" xfId="8688" xr:uid="{FB82BF3F-ABD3-40C5-B816-3B3A3124EC12}"/>
    <cellStyle name="Output 2 3 5 2 8 2" xfId="17541" xr:uid="{013F27B9-07E9-45FE-BF8A-36CBA7445D79}"/>
    <cellStyle name="Output 2 3 5 2 9" xfId="9264" xr:uid="{580CBE6E-BC9E-4345-AD15-2664AFA48AF5}"/>
    <cellStyle name="Output 2 3 5 3" xfId="1338" xr:uid="{0898BB8E-F1E5-4C30-9CF6-BE6D19E93705}"/>
    <cellStyle name="Output 2 3 5 3 2" xfId="10293" xr:uid="{E066030D-FADC-4229-A8D4-78DCB7F37A9D}"/>
    <cellStyle name="Output 2 3 5 4" xfId="2457" xr:uid="{4C44B1BE-7A4C-420B-92AF-1DA2F803E78C}"/>
    <cellStyle name="Output 2 3 5 4 2" xfId="11412" xr:uid="{9EA52946-AD4E-4BF9-BC37-328246DBDC1D}"/>
    <cellStyle name="Output 2 3 5 5" xfId="3574" xr:uid="{0CD83815-EC6F-4FC0-8682-9258ED95FB4B}"/>
    <cellStyle name="Output 2 3 5 5 2" xfId="12529" xr:uid="{B7A238B5-5E8A-44EC-B567-1B9C835E32A2}"/>
    <cellStyle name="Output 2 3 5 6" xfId="4675" xr:uid="{D24C68FA-030A-4B7F-A003-779CAAEA3BFC}"/>
    <cellStyle name="Output 2 3 5 6 2" xfId="13630" xr:uid="{D6416D9A-66B8-4EB1-BA44-934CBC014FF1}"/>
    <cellStyle name="Output 2 3 5 7" xfId="5792" xr:uid="{C8E76828-AEE1-4D24-8022-CAE80E05A921}"/>
    <cellStyle name="Output 2 3 5 7 2" xfId="14747" xr:uid="{DE1D1833-6470-4937-9B9B-964ED5015953}"/>
    <cellStyle name="Output 2 3 5 8" xfId="6991" xr:uid="{92C318F1-6777-4057-9636-1C125FE34D22}"/>
    <cellStyle name="Output 2 3 5 8 2" xfId="15873" xr:uid="{BBBE92D8-C55B-41A8-A1C2-6B68B83A1D60}"/>
    <cellStyle name="Output 2 3 5 9" xfId="8126" xr:uid="{5B4ACA6B-69A7-48B1-9813-40B4BC9BCC9C}"/>
    <cellStyle name="Output 2 3 5 9 2" xfId="16983" xr:uid="{2E0D32F6-3E5B-4DED-91B2-EF4C99AC1750}"/>
    <cellStyle name="Output 2 3 6" xfId="199" xr:uid="{F9F894C1-02D3-4DDF-A89A-FE3A318234F2}"/>
    <cellStyle name="Output 2 3 6 10" xfId="9865" xr:uid="{353097FC-0DC1-4755-A9AE-594DAA16EAA5}"/>
    <cellStyle name="Output 2 3 6 2" xfId="756" xr:uid="{EF8005A7-CCCC-4C9E-9D5C-D5CA79488543}"/>
    <cellStyle name="Output 2 3 6 2 2" xfId="1910" xr:uid="{5E293895-F4A7-465E-9226-54D8A118FEC1}"/>
    <cellStyle name="Output 2 3 6 2 2 2" xfId="10865" xr:uid="{36D9C793-06A9-4D7A-BD4C-641F98FCC52D}"/>
    <cellStyle name="Output 2 3 6 2 3" xfId="3038" xr:uid="{A0816F8D-B7C0-4F10-A9EF-A25E9BB1DAF6}"/>
    <cellStyle name="Output 2 3 6 2 3 2" xfId="11993" xr:uid="{11F0A9F7-307D-4D48-9768-24E2C792F105}"/>
    <cellStyle name="Output 2 3 6 2 4" xfId="4155" xr:uid="{65CD49AF-E861-4A31-9AC3-AE20EF245653}"/>
    <cellStyle name="Output 2 3 6 2 4 2" xfId="13110" xr:uid="{13378FE4-D7BF-4594-9A84-F7FB242A6465}"/>
    <cellStyle name="Output 2 3 6 2 5" xfId="5255" xr:uid="{8B2C8847-75E5-4B69-93C3-BF68183F1C75}"/>
    <cellStyle name="Output 2 3 6 2 5 2" xfId="14210" xr:uid="{FBBD010F-7832-4080-A61E-C1263F6596C9}"/>
    <cellStyle name="Output 2 3 6 2 6" xfId="6372" xr:uid="{DD515375-EBB3-446C-A58C-83763198BD2D}"/>
    <cellStyle name="Output 2 3 6 2 6 2" xfId="15327" xr:uid="{5843B6F2-F392-4FFF-A53F-CAB2C874F4D4}"/>
    <cellStyle name="Output 2 3 6 2 7" xfId="7573" xr:uid="{7B73AA87-0479-44D0-BB6D-F2E00EF72FE1}"/>
    <cellStyle name="Output 2 3 6 2 7 2" xfId="16453" xr:uid="{B143DAB7-15A4-4EEC-87C7-416C0E07625B}"/>
    <cellStyle name="Output 2 3 6 2 8" xfId="8710" xr:uid="{16B314C7-C9FA-4685-A856-39EE54397DA7}"/>
    <cellStyle name="Output 2 3 6 2 8 2" xfId="17563" xr:uid="{9557392E-F0AC-45A9-AF5E-B02046EB9871}"/>
    <cellStyle name="Output 2 3 6 2 9" xfId="9747" xr:uid="{2C908562-7CB0-41A5-B51E-9FC175B05D49}"/>
    <cellStyle name="Output 2 3 6 3" xfId="1361" xr:uid="{594E76DC-32C8-4997-AADD-5F36E52205B5}"/>
    <cellStyle name="Output 2 3 6 3 2" xfId="10316" xr:uid="{CF14476A-9CB4-4D30-B1CC-0330C29E7022}"/>
    <cellStyle name="Output 2 3 6 4" xfId="2481" xr:uid="{B9FD8D8B-3AE7-4F2D-BDD8-2AABEBD783FB}"/>
    <cellStyle name="Output 2 3 6 4 2" xfId="11436" xr:uid="{6055DC7C-F7F9-4809-8A81-8C601E2F2EA5}"/>
    <cellStyle name="Output 2 3 6 5" xfId="3598" xr:uid="{85C91477-2F7B-434B-9628-78D13CFA2384}"/>
    <cellStyle name="Output 2 3 6 5 2" xfId="12553" xr:uid="{97A37BA7-4ADE-42B8-A391-1365B7F5DBA9}"/>
    <cellStyle name="Output 2 3 6 6" xfId="4698" xr:uid="{3EFC1600-87B4-44A6-B610-B42E617CABFE}"/>
    <cellStyle name="Output 2 3 6 6 2" xfId="13653" xr:uid="{467832F3-6DFC-4BC7-8B6A-64C7F8BBC600}"/>
    <cellStyle name="Output 2 3 6 7" xfId="5815" xr:uid="{0D1030C9-D2EE-4946-B74A-28F5CE5A868D}"/>
    <cellStyle name="Output 2 3 6 7 2" xfId="14770" xr:uid="{A773413D-5ABB-48CA-A626-77CA05FD4788}"/>
    <cellStyle name="Output 2 3 6 8" xfId="7016" xr:uid="{3BE0B62B-BA1E-420D-903C-78C0E372882C}"/>
    <cellStyle name="Output 2 3 6 8 2" xfId="15896" xr:uid="{A897BF0A-E664-4EB7-8B79-9FBE5E127529}"/>
    <cellStyle name="Output 2 3 6 9" xfId="8153" xr:uid="{796C61ED-0283-4E3D-8F76-B91B7A90F3FB}"/>
    <cellStyle name="Output 2 3 6 9 2" xfId="17006" xr:uid="{993621E9-22E4-4589-ACD4-463EB0AE74B3}"/>
    <cellStyle name="Output 2 3 7" xfId="692" xr:uid="{0FA88A89-E281-4843-BBE4-60C2F5D95DE0}"/>
    <cellStyle name="Output 2 3 7 2" xfId="1848" xr:uid="{E283FD90-28CE-47B1-AB2E-2B566053BD99}"/>
    <cellStyle name="Output 2 3 7 2 2" xfId="10803" xr:uid="{34BC7770-73C9-49F3-ABA6-5AB9A74980ED}"/>
    <cellStyle name="Output 2 3 7 3" xfId="2974" xr:uid="{3353A40B-B1BB-4962-B2E4-C9C36CE52C8F}"/>
    <cellStyle name="Output 2 3 7 3 2" xfId="11929" xr:uid="{B722C8E8-3DE0-431E-8662-3785F56031AD}"/>
    <cellStyle name="Output 2 3 7 4" xfId="4091" xr:uid="{D34D7A35-B979-4860-BD12-03773C950248}"/>
    <cellStyle name="Output 2 3 7 4 2" xfId="13046" xr:uid="{E86CE2A4-EC55-4B82-A6A9-23B6E7074353}"/>
    <cellStyle name="Output 2 3 7 5" xfId="5191" xr:uid="{AA34AC3B-091B-4488-9444-3F8B7DE85973}"/>
    <cellStyle name="Output 2 3 7 5 2" xfId="14146" xr:uid="{154AF8D9-0A30-4247-BFA3-77264FE4AEED}"/>
    <cellStyle name="Output 2 3 7 6" xfId="6308" xr:uid="{B3BB6BE7-FA96-45B0-84A3-C56C19959549}"/>
    <cellStyle name="Output 2 3 7 6 2" xfId="15263" xr:uid="{1308A58A-2A2C-41B9-A48C-F0692C6FB3C8}"/>
    <cellStyle name="Output 2 3 7 7" xfId="7509" xr:uid="{6426AEC6-7509-423F-B776-D73E0DEFE441}"/>
    <cellStyle name="Output 2 3 7 7 2" xfId="16389" xr:uid="{70864BD6-DC47-4745-A010-2BF4CC02524E}"/>
    <cellStyle name="Output 2 3 7 8" xfId="8646" xr:uid="{6125D1DC-BA59-4375-882D-A1DA8C34A6B0}"/>
    <cellStyle name="Output 2 3 7 8 2" xfId="17499" xr:uid="{87094BEA-3340-4DC7-84B3-0B09E1DED60D}"/>
    <cellStyle name="Output 2 3 7 9" xfId="9703" xr:uid="{BBE96D1A-4C1C-49AD-8A7B-1B19A7633059}"/>
    <cellStyle name="Output 2 3 8" xfId="1292" xr:uid="{5A559134-69E1-477B-868F-348B54364C4A}"/>
    <cellStyle name="Output 2 3 8 2" xfId="10247" xr:uid="{7CC35BFC-E620-484A-A548-950FF9AA8048}"/>
    <cellStyle name="Output 2 3 9" xfId="2408" xr:uid="{F946AE61-84D0-4121-91DE-529D48FDEE1B}"/>
    <cellStyle name="Output 2 3 9 2" xfId="11363" xr:uid="{50731A69-D222-4DD3-9355-CC1C8C29B920}"/>
    <cellStyle name="Output 2 4" xfId="107" xr:uid="{E9977E1C-AE63-47CE-84A3-67ADF0E14289}"/>
    <cellStyle name="Output 2 4 10" xfId="3572" xr:uid="{4B828D7B-A294-43E3-972F-E169359D9CFE}"/>
    <cellStyle name="Output 2 4 10 2" xfId="12527" xr:uid="{7C5F4213-7BEF-465C-A8B5-F8AC6E1D19D9}"/>
    <cellStyle name="Output 2 4 11" xfId="5745" xr:uid="{0D969DE7-009A-44EB-BD63-5086869BF937}"/>
    <cellStyle name="Output 2 4 11 2" xfId="14700" xr:uid="{ED727FDE-BB7A-45D9-AD5F-FD7F154EEB47}"/>
    <cellStyle name="Output 2 4 12" xfId="6934" xr:uid="{B76C07AB-6447-44C3-95C1-D531500630FB}"/>
    <cellStyle name="Output 2 4 12 2" xfId="15823" xr:uid="{A9786515-DD74-42E1-97DA-AFB94C316F0D}"/>
    <cellStyle name="Output 2 4 13" xfId="6860" xr:uid="{8EF1F402-F968-429F-BEAB-0131F67A8564}"/>
    <cellStyle name="Output 2 4 13 2" xfId="15812" xr:uid="{C6D3D06D-07C8-41D7-A403-E83C71666334}"/>
    <cellStyle name="Output 2 4 14" xfId="9214" xr:uid="{F5123A8F-EDE9-4870-9810-901AA3DDF94D}"/>
    <cellStyle name="Output 2 4 2" xfId="217" xr:uid="{2218F25B-DD4E-4E18-A0DE-E22B843DBF25}"/>
    <cellStyle name="Output 2 4 2 10" xfId="7034" xr:uid="{7661A421-D788-4643-931C-930061E6F67E}"/>
    <cellStyle name="Output 2 4 2 10 2" xfId="15914" xr:uid="{30B26F03-22C3-406D-ADFC-FFAE0C3DFEBF}"/>
    <cellStyle name="Output 2 4 2 11" xfId="8171" xr:uid="{9E4C99EB-0D7D-4200-9C8B-C08BF999C30A}"/>
    <cellStyle name="Output 2 4 2 11 2" xfId="17024" xr:uid="{FB20A424-2410-4FB5-893E-BC5F5C57A2DD}"/>
    <cellStyle name="Output 2 4 2 12" xfId="9577" xr:uid="{60D2C167-0C43-41D1-85CA-A32DDC40C161}"/>
    <cellStyle name="Output 2 4 2 2" xfId="422" xr:uid="{D66E110F-94BA-4B36-A155-E3CC4279649C}"/>
    <cellStyle name="Output 2 4 2 2 10" xfId="9834" xr:uid="{B87FA566-2771-497D-AA4C-EFFC7FFF8539}"/>
    <cellStyle name="Output 2 4 2 2 2" xfId="973" xr:uid="{D8FCC424-192F-4E5D-B14D-E978897F36BC}"/>
    <cellStyle name="Output 2 4 2 2 2 2" xfId="2127" xr:uid="{A31CDCEF-D1C8-4A45-9DC3-7A25402A7622}"/>
    <cellStyle name="Output 2 4 2 2 2 2 2" xfId="11082" xr:uid="{83740F03-0A8A-462F-AC4C-164404A67C32}"/>
    <cellStyle name="Output 2 4 2 2 2 3" xfId="3255" xr:uid="{6A01875D-48E2-46FE-871B-580B01933607}"/>
    <cellStyle name="Output 2 4 2 2 2 3 2" xfId="12210" xr:uid="{04708D4E-B53E-46E0-91A0-D567666A0122}"/>
    <cellStyle name="Output 2 4 2 2 2 4" xfId="4372" xr:uid="{22163673-9D24-4527-8B9A-7EA815DAD2F8}"/>
    <cellStyle name="Output 2 4 2 2 2 4 2" xfId="13327" xr:uid="{31223B16-6183-4C6B-97CA-9ADA858A8E1E}"/>
    <cellStyle name="Output 2 4 2 2 2 5" xfId="5472" xr:uid="{4067A93C-71F1-4899-9048-ABF004DB80AD}"/>
    <cellStyle name="Output 2 4 2 2 2 5 2" xfId="14427" xr:uid="{E5F36F97-7F39-4A4E-84C5-C5A4D1AB2B7B}"/>
    <cellStyle name="Output 2 4 2 2 2 6" xfId="6589" xr:uid="{AC9CB8E0-487B-4AEB-B9AB-C46A99C86771}"/>
    <cellStyle name="Output 2 4 2 2 2 6 2" xfId="15544" xr:uid="{45710455-A131-4E70-A9C1-790EAD394A96}"/>
    <cellStyle name="Output 2 4 2 2 2 7" xfId="7790" xr:uid="{577DE584-C1C1-4098-803F-F77F0745A443}"/>
    <cellStyle name="Output 2 4 2 2 2 7 2" xfId="16670" xr:uid="{BCCEF49F-E0CD-4802-BCD2-1E803EE2A27E}"/>
    <cellStyle name="Output 2 4 2 2 2 8" xfId="8927" xr:uid="{697012B4-8830-4AA2-A524-1E4A7949E339}"/>
    <cellStyle name="Output 2 4 2 2 2 8 2" xfId="17780" xr:uid="{14A96AE2-289F-483D-97F0-4E272E328FA8}"/>
    <cellStyle name="Output 2 4 2 2 2 9" xfId="10153" xr:uid="{6EB432EC-3C9A-43ED-BC7F-6561DF3BD6A1}"/>
    <cellStyle name="Output 2 4 2 2 3" xfId="1580" xr:uid="{6121D109-043E-429A-B761-54D412ABCDC8}"/>
    <cellStyle name="Output 2 4 2 2 3 2" xfId="10535" xr:uid="{345DB260-BC70-486E-BEAF-9B479A2D6597}"/>
    <cellStyle name="Output 2 4 2 2 4" xfId="2704" xr:uid="{ABDA9424-A7FC-47D0-8701-7AE13E2C2D20}"/>
    <cellStyle name="Output 2 4 2 2 4 2" xfId="11659" xr:uid="{1621BE29-2089-4BB7-AAC0-24F81E40909B}"/>
    <cellStyle name="Output 2 4 2 2 5" xfId="3821" xr:uid="{DAF604A3-9AEF-4A3E-8D9A-8F9C81D9B25C}"/>
    <cellStyle name="Output 2 4 2 2 5 2" xfId="12776" xr:uid="{1BBD0D8E-E5B1-4530-A482-26D86DB9F3A5}"/>
    <cellStyle name="Output 2 4 2 2 6" xfId="4921" xr:uid="{76DF4D53-6127-4114-8217-C03BF4A6211D}"/>
    <cellStyle name="Output 2 4 2 2 6 2" xfId="13876" xr:uid="{86A68029-35F2-4404-AA34-146E97407A6E}"/>
    <cellStyle name="Output 2 4 2 2 7" xfId="6038" xr:uid="{CDD717A3-8EE9-4E20-9FD5-023EDEB0F747}"/>
    <cellStyle name="Output 2 4 2 2 7 2" xfId="14993" xr:uid="{BFF6F380-F5F9-4EE4-8976-BA199629ED14}"/>
    <cellStyle name="Output 2 4 2 2 8" xfId="7239" xr:uid="{D04BC5B6-7786-45D0-935D-4916EB4A524E}"/>
    <cellStyle name="Output 2 4 2 2 8 2" xfId="16119" xr:uid="{FA423119-C2F7-4A0D-8F84-79607C9A1B7B}"/>
    <cellStyle name="Output 2 4 2 2 9" xfId="8376" xr:uid="{2DD3C9E8-5113-461E-8FA3-433DB009D67D}"/>
    <cellStyle name="Output 2 4 2 2 9 2" xfId="17229" xr:uid="{C66EA2F5-6594-46A7-ACF7-000F77675549}"/>
    <cellStyle name="Output 2 4 2 3" xfId="585" xr:uid="{F8C6EDAD-5BC7-4435-9C05-70200222FD38}"/>
    <cellStyle name="Output 2 4 2 3 10" xfId="10062" xr:uid="{D008150F-128D-43D8-A84C-685F7F04A4A8}"/>
    <cellStyle name="Output 2 4 2 3 2" xfId="1136" xr:uid="{E3AD9717-C270-469A-9BF9-2BF0356E65A5}"/>
    <cellStyle name="Output 2 4 2 3 2 2" xfId="2290" xr:uid="{EE0EAE40-6608-4F46-BB89-8FFA0B667F71}"/>
    <cellStyle name="Output 2 4 2 3 2 2 2" xfId="11245" xr:uid="{0C6F6261-2656-42BA-9FB4-62BD91B0DE4A}"/>
    <cellStyle name="Output 2 4 2 3 2 3" xfId="3418" xr:uid="{0E49EE49-DF19-4C20-B219-D1E4FBD03329}"/>
    <cellStyle name="Output 2 4 2 3 2 3 2" xfId="12373" xr:uid="{C85E1D52-58E4-4DE2-9DA5-1B1041EC6130}"/>
    <cellStyle name="Output 2 4 2 3 2 4" xfId="4535" xr:uid="{8B3A0DE6-0249-4364-9F25-9259A6A7F04B}"/>
    <cellStyle name="Output 2 4 2 3 2 4 2" xfId="13490" xr:uid="{90256A37-CF93-422C-917A-E9AD1E5F9156}"/>
    <cellStyle name="Output 2 4 2 3 2 5" xfId="5635" xr:uid="{E99DF9CD-144C-4970-9BDD-D564D613D831}"/>
    <cellStyle name="Output 2 4 2 3 2 5 2" xfId="14590" xr:uid="{12A99CD3-EEFC-4DB7-933C-FB178C385FCB}"/>
    <cellStyle name="Output 2 4 2 3 2 6" xfId="6752" xr:uid="{252D9853-C32D-4112-8198-060A0D03A851}"/>
    <cellStyle name="Output 2 4 2 3 2 6 2" xfId="15707" xr:uid="{273060E6-D256-4FBF-B36B-3A8E9FFE6842}"/>
    <cellStyle name="Output 2 4 2 3 2 7" xfId="7953" xr:uid="{90D8788A-39D2-43B7-ABBC-030BA3483D25}"/>
    <cellStyle name="Output 2 4 2 3 2 7 2" xfId="16833" xr:uid="{02858993-941B-4544-A358-3C8F212D492E}"/>
    <cellStyle name="Output 2 4 2 3 2 8" xfId="9090" xr:uid="{9FCAEA3F-7AF6-4CCC-AE49-AFE4B680DF6F}"/>
    <cellStyle name="Output 2 4 2 3 2 8 2" xfId="17943" xr:uid="{99C8848B-ED5A-485D-BA06-0117334878FE}"/>
    <cellStyle name="Output 2 4 2 3 2 9" xfId="9270" xr:uid="{90056E57-9DBE-484A-A52F-C81BF66C73B4}"/>
    <cellStyle name="Output 2 4 2 3 3" xfId="1743" xr:uid="{BE23465D-F013-49C1-9A80-7501C81BA6B2}"/>
    <cellStyle name="Output 2 4 2 3 3 2" xfId="10698" xr:uid="{6360377E-F609-4639-A72A-C282F2B20764}"/>
    <cellStyle name="Output 2 4 2 3 4" xfId="2867" xr:uid="{95A89933-16F7-4400-8B0D-79B9FD26506C}"/>
    <cellStyle name="Output 2 4 2 3 4 2" xfId="11822" xr:uid="{9FAF6957-849F-4AA3-9CC5-95B0B401FD4C}"/>
    <cellStyle name="Output 2 4 2 3 5" xfId="3984" xr:uid="{5C8C046D-44F2-4E78-8F10-C2D5CF6439D0}"/>
    <cellStyle name="Output 2 4 2 3 5 2" xfId="12939" xr:uid="{D77B71C8-B602-4FDD-B7E8-67DC1DA04EA9}"/>
    <cellStyle name="Output 2 4 2 3 6" xfId="5084" xr:uid="{AAC03156-7E20-47B8-A272-CE76F8574BC3}"/>
    <cellStyle name="Output 2 4 2 3 6 2" xfId="14039" xr:uid="{B2C1D34B-B562-440D-B90D-CCEB0AD5C3E3}"/>
    <cellStyle name="Output 2 4 2 3 7" xfId="6201" xr:uid="{FFBA8D64-B833-4C42-8587-2C82908ADD12}"/>
    <cellStyle name="Output 2 4 2 3 7 2" xfId="15156" xr:uid="{4C68CE9E-46B0-4D37-A8D3-BC2847B72A6D}"/>
    <cellStyle name="Output 2 4 2 3 8" xfId="7402" xr:uid="{2683DCD2-80B7-4B99-89E2-B0507D256917}"/>
    <cellStyle name="Output 2 4 2 3 8 2" xfId="16282" xr:uid="{C0DF7504-A88F-49CE-BE59-728B2EAF8EE5}"/>
    <cellStyle name="Output 2 4 2 3 9" xfId="8539" xr:uid="{517201C7-B1E0-446A-BD47-CF9A9B909359}"/>
    <cellStyle name="Output 2 4 2 3 9 2" xfId="17392" xr:uid="{0DB2B9D1-F586-4A47-8512-858D410E5969}"/>
    <cellStyle name="Output 2 4 2 4" xfId="774" xr:uid="{AE11C553-1AD2-4662-8DAC-E3AF54E66594}"/>
    <cellStyle name="Output 2 4 2 4 2" xfId="1928" xr:uid="{30C2A493-2A74-4574-BA96-5CB01DDA0E72}"/>
    <cellStyle name="Output 2 4 2 4 2 2" xfId="10883" xr:uid="{EC907F35-9E53-4E2A-B0BA-97B8EF5A0295}"/>
    <cellStyle name="Output 2 4 2 4 3" xfId="3056" xr:uid="{7E3A9EFD-4336-411F-A36B-933691ECD514}"/>
    <cellStyle name="Output 2 4 2 4 3 2" xfId="12011" xr:uid="{3C7DD098-476F-4774-801C-D0F4D07DE778}"/>
    <cellStyle name="Output 2 4 2 4 4" xfId="4173" xr:uid="{596368C4-B9F1-4F4C-B809-AB5873B7E714}"/>
    <cellStyle name="Output 2 4 2 4 4 2" xfId="13128" xr:uid="{EF65C067-CAF7-4BCD-BB2B-B67E60F12A19}"/>
    <cellStyle name="Output 2 4 2 4 5" xfId="5273" xr:uid="{BA6F7ADF-1ACB-48AD-B828-F3BD749C35DE}"/>
    <cellStyle name="Output 2 4 2 4 5 2" xfId="14228" xr:uid="{C0AA12A6-F6CC-411E-ACC5-9B2BFABC3580}"/>
    <cellStyle name="Output 2 4 2 4 6" xfId="6390" xr:uid="{F362506C-55AA-4466-ADF7-4BC0F84BFC1D}"/>
    <cellStyle name="Output 2 4 2 4 6 2" xfId="15345" xr:uid="{14284229-594A-480E-9B91-0922B86DE843}"/>
    <cellStyle name="Output 2 4 2 4 7" xfId="7591" xr:uid="{C5D3A5C5-B184-424C-B24A-A51616A75CE5}"/>
    <cellStyle name="Output 2 4 2 4 7 2" xfId="16471" xr:uid="{03512D91-FA3E-4246-A16F-9F3B84DCA73A}"/>
    <cellStyle name="Output 2 4 2 4 8" xfId="8728" xr:uid="{DB6CA331-3936-4ECA-B9A0-AA890BAD5453}"/>
    <cellStyle name="Output 2 4 2 4 8 2" xfId="17581" xr:uid="{12CC2127-ACAA-4CBB-A690-7F3BAC20AE05}"/>
    <cellStyle name="Output 2 4 2 4 9" xfId="9402" xr:uid="{6ABB6659-EDDE-452D-9FCA-6496BAD5C767}"/>
    <cellStyle name="Output 2 4 2 5" xfId="1379" xr:uid="{B1370D10-1621-4AB3-98CD-5832B192BF59}"/>
    <cellStyle name="Output 2 4 2 5 2" xfId="10334" xr:uid="{A0986709-1883-445E-B0E0-A071A1C850FB}"/>
    <cellStyle name="Output 2 4 2 6" xfId="2499" xr:uid="{3949F677-3067-4F41-A996-91ACFA47485C}"/>
    <cellStyle name="Output 2 4 2 6 2" xfId="11454" xr:uid="{794BDC59-F092-400B-A3AB-495252DC30F2}"/>
    <cellStyle name="Output 2 4 2 7" xfId="3616" xr:uid="{AEB80F4E-210A-499D-BC4A-12ACBA106A2F}"/>
    <cellStyle name="Output 2 4 2 7 2" xfId="12571" xr:uid="{FD3D53C1-4DF8-4C02-891F-500362EC01C6}"/>
    <cellStyle name="Output 2 4 2 8" xfId="4716" xr:uid="{9E7CBAE8-1607-459E-920C-797AE76A2D4A}"/>
    <cellStyle name="Output 2 4 2 8 2" xfId="13671" xr:uid="{33A97720-90E6-4D5C-9EA9-43C91BED9715}"/>
    <cellStyle name="Output 2 4 2 9" xfId="5833" xr:uid="{719D8818-258F-41E4-82C5-4CA8FA42D4A0}"/>
    <cellStyle name="Output 2 4 2 9 2" xfId="14788" xr:uid="{8B67F174-DCA4-45E4-9E03-0CEA22C5EB8D}"/>
    <cellStyle name="Output 2 4 3" xfId="272" xr:uid="{AEF001A3-5126-4D56-9FD6-F5F9AC5F95D4}"/>
    <cellStyle name="Output 2 4 3 10" xfId="7089" xr:uid="{E3EF3160-6173-494D-8BFD-5FEDFC8A9988}"/>
    <cellStyle name="Output 2 4 3 10 2" xfId="15969" xr:uid="{C9910041-FCA6-4541-8658-FCEECDBDCE8B}"/>
    <cellStyle name="Output 2 4 3 11" xfId="8226" xr:uid="{E7A0A99D-1085-490F-8068-5847133F0106}"/>
    <cellStyle name="Output 2 4 3 11 2" xfId="17079" xr:uid="{6542416E-C6B1-40DE-A646-3B5B79B93561}"/>
    <cellStyle name="Output 2 4 3 12" xfId="10207" xr:uid="{A1DC7337-1D02-4BF8-AECC-A3CB1F3D6376}"/>
    <cellStyle name="Output 2 4 3 2" xfId="472" xr:uid="{EC174934-48EE-4971-8611-06090DE74C60}"/>
    <cellStyle name="Output 2 4 3 2 10" xfId="9310" xr:uid="{59E6735C-BF66-4678-9301-29D17E9D2C11}"/>
    <cellStyle name="Output 2 4 3 2 2" xfId="1023" xr:uid="{C67DD0AA-A109-4AB9-8030-3E0F5EFF593F}"/>
    <cellStyle name="Output 2 4 3 2 2 2" xfId="2177" xr:uid="{8BF31B23-FD1D-4C76-998B-794177F2ED6A}"/>
    <cellStyle name="Output 2 4 3 2 2 2 2" xfId="11132" xr:uid="{1CA072E9-EB1B-4A0E-9F6B-1370B8A3579B}"/>
    <cellStyle name="Output 2 4 3 2 2 3" xfId="3305" xr:uid="{BE4CDDA9-8E55-4D9C-9E4D-B186BFC95C98}"/>
    <cellStyle name="Output 2 4 3 2 2 3 2" xfId="12260" xr:uid="{273FAECE-0214-4A73-8888-E7D1E766FA14}"/>
    <cellStyle name="Output 2 4 3 2 2 4" xfId="4422" xr:uid="{3F3BD492-A5C8-4FB8-B7DF-73578F58A84C}"/>
    <cellStyle name="Output 2 4 3 2 2 4 2" xfId="13377" xr:uid="{26030446-1019-446A-900C-3ED5DB496B0F}"/>
    <cellStyle name="Output 2 4 3 2 2 5" xfId="5522" xr:uid="{2EEF1C6E-C667-4476-B791-726FF83E1815}"/>
    <cellStyle name="Output 2 4 3 2 2 5 2" xfId="14477" xr:uid="{880E0CD6-54D1-4B97-A6B9-74F667BF6AE5}"/>
    <cellStyle name="Output 2 4 3 2 2 6" xfId="6639" xr:uid="{98C5303A-CD89-40F3-9E91-57DA5C244A33}"/>
    <cellStyle name="Output 2 4 3 2 2 6 2" xfId="15594" xr:uid="{8E09B92E-B4B6-4138-9FDF-2E24A8850E3F}"/>
    <cellStyle name="Output 2 4 3 2 2 7" xfId="7840" xr:uid="{64A4C0EA-18A2-4B1C-BD3A-FFC97DF5DE87}"/>
    <cellStyle name="Output 2 4 3 2 2 7 2" xfId="16720" xr:uid="{0B298BA6-C4B0-442D-8531-40B0820356B3}"/>
    <cellStyle name="Output 2 4 3 2 2 8" xfId="8977" xr:uid="{FF2CA831-883E-4125-8E9E-13900636C68D}"/>
    <cellStyle name="Output 2 4 3 2 2 8 2" xfId="17830" xr:uid="{B8662C1D-E224-4C3B-A582-1A7B8524E372}"/>
    <cellStyle name="Output 2 4 3 2 2 9" xfId="9657" xr:uid="{10DAA8DC-E25C-4BCC-8C6A-67EDBFD6C586}"/>
    <cellStyle name="Output 2 4 3 2 3" xfId="1630" xr:uid="{B98E5B15-8F2A-4211-B893-EB914A3761FC}"/>
    <cellStyle name="Output 2 4 3 2 3 2" xfId="10585" xr:uid="{B0F83FAA-C76F-4A2D-A03E-0DC9FBCE86C2}"/>
    <cellStyle name="Output 2 4 3 2 4" xfId="2754" xr:uid="{825A0612-25AD-4CBE-8697-78637003AB2A}"/>
    <cellStyle name="Output 2 4 3 2 4 2" xfId="11709" xr:uid="{3B33DD68-ED1D-4E62-A8B1-AFF5173B0241}"/>
    <cellStyle name="Output 2 4 3 2 5" xfId="3871" xr:uid="{D16660F8-06B8-4293-A81B-823F4B638AD7}"/>
    <cellStyle name="Output 2 4 3 2 5 2" xfId="12826" xr:uid="{9267FB3C-A129-4825-B4C5-133D7F1D268B}"/>
    <cellStyle name="Output 2 4 3 2 6" xfId="4971" xr:uid="{3FF0129E-1395-483D-826F-F5D7B68BBD14}"/>
    <cellStyle name="Output 2 4 3 2 6 2" xfId="13926" xr:uid="{2A62603E-2D02-4CDA-9887-FCF70DF4FE30}"/>
    <cellStyle name="Output 2 4 3 2 7" xfId="6088" xr:uid="{34716C25-2FE8-4995-A3C4-C67BDA61E251}"/>
    <cellStyle name="Output 2 4 3 2 7 2" xfId="15043" xr:uid="{49ACCDD6-167E-44A1-A5C1-2F540D05ADE9}"/>
    <cellStyle name="Output 2 4 3 2 8" xfId="7289" xr:uid="{1E2B0BFF-EE0C-4D63-AC06-B122E9F2FDDE}"/>
    <cellStyle name="Output 2 4 3 2 8 2" xfId="16169" xr:uid="{6C777036-6209-4C3E-B6A3-0BDB3A18D6E8}"/>
    <cellStyle name="Output 2 4 3 2 9" xfId="8426" xr:uid="{EE396D00-5379-449E-9895-3E34BEF1820A}"/>
    <cellStyle name="Output 2 4 3 2 9 2" xfId="17279" xr:uid="{4A3D31A9-FA1A-4191-8FAF-CB10288E9930}"/>
    <cellStyle name="Output 2 4 3 3" xfId="635" xr:uid="{1FF9050F-ABC0-4696-8134-3CCB6FD97F9E}"/>
    <cellStyle name="Output 2 4 3 3 10" xfId="9432" xr:uid="{D00600E4-B7A0-4189-9009-148DF4DB9321}"/>
    <cellStyle name="Output 2 4 3 3 2" xfId="1186" xr:uid="{9288FAD8-3086-4593-8CA6-5E6D8786D47F}"/>
    <cellStyle name="Output 2 4 3 3 2 2" xfId="2345" xr:uid="{B3046A33-D0CC-4742-96C3-A15E4D6E6A6E}"/>
    <cellStyle name="Output 2 4 3 3 2 2 2" xfId="11300" xr:uid="{0D647E48-35CA-48F8-8341-608874410A1D}"/>
    <cellStyle name="Output 2 4 3 3 2 3" xfId="3468" xr:uid="{456B9A06-1CF5-4EAD-87D7-9CB094CDE801}"/>
    <cellStyle name="Output 2 4 3 3 2 3 2" xfId="12423" xr:uid="{6869B3EB-5873-44FB-ACE5-765AA9214584}"/>
    <cellStyle name="Output 2 4 3 3 2 4" xfId="4585" xr:uid="{3E95F685-7BEC-4A04-830B-FA14E9417E11}"/>
    <cellStyle name="Output 2 4 3 3 2 4 2" xfId="13540" xr:uid="{055461C6-D036-4CCF-9231-27568468BCD6}"/>
    <cellStyle name="Output 2 4 3 3 2 5" xfId="5685" xr:uid="{56CE8261-BBBF-47EB-8FC6-7809BD498038}"/>
    <cellStyle name="Output 2 4 3 3 2 5 2" xfId="14640" xr:uid="{9DD6C413-B69A-459A-8C78-D91A0712C9CB}"/>
    <cellStyle name="Output 2 4 3 3 2 6" xfId="6802" xr:uid="{3911155A-E14B-45D3-B702-C38D94983EA8}"/>
    <cellStyle name="Output 2 4 3 3 2 6 2" xfId="15757" xr:uid="{55D9EB0E-64B9-4FF2-8E95-A7A91002A580}"/>
    <cellStyle name="Output 2 4 3 3 2 7" xfId="8003" xr:uid="{2DCFBE70-72FB-45E0-B4F0-0CF00FB7F57F}"/>
    <cellStyle name="Output 2 4 3 3 2 7 2" xfId="16883" xr:uid="{755A5C8A-1ECB-477E-9495-3CF542DA0837}"/>
    <cellStyle name="Output 2 4 3 3 2 8" xfId="9140" xr:uid="{87C4ADD0-6EA4-4C45-BBB4-01946B2C3F1F}"/>
    <cellStyle name="Output 2 4 3 3 2 8 2" xfId="17993" xr:uid="{200AC7B6-9FC6-4454-9007-A395F7284DD6}"/>
    <cellStyle name="Output 2 4 3 3 2 9" xfId="9753" xr:uid="{067171DF-E24A-4F50-82F4-2BC696F32613}"/>
    <cellStyle name="Output 2 4 3 3 3" xfId="1793" xr:uid="{0219AE81-68EE-4490-9BB5-6F50042F68BF}"/>
    <cellStyle name="Output 2 4 3 3 3 2" xfId="10748" xr:uid="{8AAB6FAC-663F-4E9E-9AB5-65AF1EE919CF}"/>
    <cellStyle name="Output 2 4 3 3 4" xfId="2917" xr:uid="{4513488B-031E-41A0-B45D-6702D9CB9372}"/>
    <cellStyle name="Output 2 4 3 3 4 2" xfId="11872" xr:uid="{07344A3E-DCB5-467C-BBB3-D63CA226A506}"/>
    <cellStyle name="Output 2 4 3 3 5" xfId="4034" xr:uid="{81FC48AF-EF76-4F60-AEA1-2295BC0CBF62}"/>
    <cellStyle name="Output 2 4 3 3 5 2" xfId="12989" xr:uid="{7DA8342D-6A85-40AB-996C-EBEDB14FDA6E}"/>
    <cellStyle name="Output 2 4 3 3 6" xfId="5134" xr:uid="{8F76863C-4047-4823-8974-24FF863822C4}"/>
    <cellStyle name="Output 2 4 3 3 6 2" xfId="14089" xr:uid="{E77A620D-710D-4B0D-8078-FD130B56268F}"/>
    <cellStyle name="Output 2 4 3 3 7" xfId="6251" xr:uid="{5FB478D3-BABF-47DD-907E-4108F25F54E4}"/>
    <cellStyle name="Output 2 4 3 3 7 2" xfId="15206" xr:uid="{66914CB8-93A2-4983-BD0F-A5668497501F}"/>
    <cellStyle name="Output 2 4 3 3 8" xfId="7452" xr:uid="{4767EB4B-FA36-4BBD-ADE2-CC2F12B85855}"/>
    <cellStyle name="Output 2 4 3 3 8 2" xfId="16332" xr:uid="{5713676C-4D1E-4AAD-BD7F-2F09FB2EC758}"/>
    <cellStyle name="Output 2 4 3 3 9" xfId="8589" xr:uid="{079AF4C6-2FF7-44E4-ADC6-5A65F2267C52}"/>
    <cellStyle name="Output 2 4 3 3 9 2" xfId="17442" xr:uid="{B605126B-D922-4242-ABCA-297E3EF0D1ED}"/>
    <cellStyle name="Output 2 4 3 4" xfId="827" xr:uid="{E43C8981-C4FC-4F37-9D3E-B4085C3C5791}"/>
    <cellStyle name="Output 2 4 3 4 2" xfId="1981" xr:uid="{A42FA370-54F1-4932-B4A4-F3588C92E45C}"/>
    <cellStyle name="Output 2 4 3 4 2 2" xfId="10936" xr:uid="{F1A7A6BF-37D5-4B32-A7D5-052873D15383}"/>
    <cellStyle name="Output 2 4 3 4 3" xfId="3109" xr:uid="{ADC10540-4869-44F9-9100-47AC1236F927}"/>
    <cellStyle name="Output 2 4 3 4 3 2" xfId="12064" xr:uid="{3CA09BD8-30F4-4679-98FA-93EBEC835573}"/>
    <cellStyle name="Output 2 4 3 4 4" xfId="4226" xr:uid="{D4A0ECBB-F09E-4FC1-9DF0-F98263C23843}"/>
    <cellStyle name="Output 2 4 3 4 4 2" xfId="13181" xr:uid="{487FC349-B38A-42A1-89C8-42C7FDCC7880}"/>
    <cellStyle name="Output 2 4 3 4 5" xfId="5326" xr:uid="{FBDD99A4-B8AB-4215-B1BF-A1FC7EE59CCB}"/>
    <cellStyle name="Output 2 4 3 4 5 2" xfId="14281" xr:uid="{355632F7-8619-4593-B84A-375EB4B5AB92}"/>
    <cellStyle name="Output 2 4 3 4 6" xfId="6443" xr:uid="{BF37E83C-37CB-4BAB-8ADD-A178410EB25A}"/>
    <cellStyle name="Output 2 4 3 4 6 2" xfId="15398" xr:uid="{C0215993-C3B1-4C19-9C27-F44B8D73ADC3}"/>
    <cellStyle name="Output 2 4 3 4 7" xfId="7644" xr:uid="{6E1558C9-6292-4422-8E7B-CFB1361F8A35}"/>
    <cellStyle name="Output 2 4 3 4 7 2" xfId="16524" xr:uid="{796249FD-4BAE-4969-A50B-DF8CE7B57BA9}"/>
    <cellStyle name="Output 2 4 3 4 8" xfId="8781" xr:uid="{DB0426B9-5EE4-45E4-A4DA-EB302EC3C4A1}"/>
    <cellStyle name="Output 2 4 3 4 8 2" xfId="17634" xr:uid="{708536D4-9DED-40DB-8FE2-7571F45DBFDA}"/>
    <cellStyle name="Output 2 4 3 4 9" xfId="9791" xr:uid="{BF8778DF-C06E-4513-81AC-9AF7F056353E}"/>
    <cellStyle name="Output 2 4 3 5" xfId="1434" xr:uid="{C9C83D65-AAAE-40E6-B169-60F2814A0E44}"/>
    <cellStyle name="Output 2 4 3 5 2" xfId="10389" xr:uid="{7E08EA96-9575-456E-B407-5CFE30BE381F}"/>
    <cellStyle name="Output 2 4 3 6" xfId="2554" xr:uid="{D3FE9CDE-1E6D-4A25-BB69-F9C5A9B4A468}"/>
    <cellStyle name="Output 2 4 3 6 2" xfId="11509" xr:uid="{4288B9B6-FA12-41A1-8AD1-75C250FFBFA0}"/>
    <cellStyle name="Output 2 4 3 7" xfId="3671" xr:uid="{36AD9ADF-C822-45A0-9B5E-58BE8A11833C}"/>
    <cellStyle name="Output 2 4 3 7 2" xfId="12626" xr:uid="{E76DD3FA-1F38-4749-8F21-D6D475543429}"/>
    <cellStyle name="Output 2 4 3 8" xfId="4771" xr:uid="{825C358C-181B-41D1-827B-2EC36C565800}"/>
    <cellStyle name="Output 2 4 3 8 2" xfId="13726" xr:uid="{91C89C49-239D-423D-BF52-51C4D55E07D9}"/>
    <cellStyle name="Output 2 4 3 9" xfId="5888" xr:uid="{86D64E2A-F30E-4EEE-94C9-690D276A7A61}"/>
    <cellStyle name="Output 2 4 3 9 2" xfId="14843" xr:uid="{CECEA8E5-C7DC-4A17-8A25-34DDF43D28EA}"/>
    <cellStyle name="Output 2 4 4" xfId="196" xr:uid="{5591E397-7F87-4D09-9A94-1CF2387598CA}"/>
    <cellStyle name="Output 2 4 4 10" xfId="9950" xr:uid="{BF11687D-058B-46A8-B314-43FFD1A70837}"/>
    <cellStyle name="Output 2 4 4 2" xfId="754" xr:uid="{1DF48378-7AE6-46E9-8892-D1D0DBF28300}"/>
    <cellStyle name="Output 2 4 4 2 2" xfId="1908" xr:uid="{DAE32414-BB27-4B4A-8816-56DDF56688D8}"/>
    <cellStyle name="Output 2 4 4 2 2 2" xfId="10863" xr:uid="{6921CD6C-094B-471A-970D-E3832338F32D}"/>
    <cellStyle name="Output 2 4 4 2 3" xfId="3036" xr:uid="{C906A3F1-1AFB-4F7A-884A-1828BC925D4F}"/>
    <cellStyle name="Output 2 4 4 2 3 2" xfId="11991" xr:uid="{B9E1A649-3F55-46F9-B8AB-586F3A2472AB}"/>
    <cellStyle name="Output 2 4 4 2 4" xfId="4153" xr:uid="{C6D880BD-FF63-4F8E-9A5B-A3686DF90AFE}"/>
    <cellStyle name="Output 2 4 4 2 4 2" xfId="13108" xr:uid="{E2A331ED-B412-4DAC-8926-0F467036A8DC}"/>
    <cellStyle name="Output 2 4 4 2 5" xfId="5253" xr:uid="{D60A013F-8B72-48D9-A78A-AAFCCFBDC3A4}"/>
    <cellStyle name="Output 2 4 4 2 5 2" xfId="14208" xr:uid="{85DFAEC4-9F61-48D3-90C2-1C42326B5958}"/>
    <cellStyle name="Output 2 4 4 2 6" xfId="6370" xr:uid="{C535DB8A-D281-4799-8310-CF6245CEDE48}"/>
    <cellStyle name="Output 2 4 4 2 6 2" xfId="15325" xr:uid="{96EC684C-DC06-4771-B50A-69D1A3F61989}"/>
    <cellStyle name="Output 2 4 4 2 7" xfId="7571" xr:uid="{7A4538F3-92F5-47B4-8EBB-B0450F0083E2}"/>
    <cellStyle name="Output 2 4 4 2 7 2" xfId="16451" xr:uid="{ED2698E0-3F73-4D00-B32D-8A5CC930735A}"/>
    <cellStyle name="Output 2 4 4 2 8" xfId="8708" xr:uid="{EF022032-E30A-4AE6-8A90-2CF48AC0BF5E}"/>
    <cellStyle name="Output 2 4 4 2 8 2" xfId="17561" xr:uid="{E0FD58EB-C4A6-40DC-8395-171DF4EF3AF7}"/>
    <cellStyle name="Output 2 4 4 2 9" xfId="9221" xr:uid="{61CEEE44-61DA-453F-84C7-0BD505F56E2D}"/>
    <cellStyle name="Output 2 4 4 3" xfId="1358" xr:uid="{89C3E548-9890-49E5-9B50-721F1B207E7A}"/>
    <cellStyle name="Output 2 4 4 3 2" xfId="10313" xr:uid="{8E96906D-CFDE-4CEB-B62B-5CDDA75C685F}"/>
    <cellStyle name="Output 2 4 4 4" xfId="2478" xr:uid="{5E744DED-3F28-40A1-A5D6-0ABA5408C01C}"/>
    <cellStyle name="Output 2 4 4 4 2" xfId="11433" xr:uid="{A7FCCE4D-AF9D-4E11-997D-934816662CD0}"/>
    <cellStyle name="Output 2 4 4 5" xfId="3595" xr:uid="{FD8E35D8-174B-41A0-81C2-8686C26DEB87}"/>
    <cellStyle name="Output 2 4 4 5 2" xfId="12550" xr:uid="{8A27D7A6-948A-4EBD-B9BC-72AF1F0F0298}"/>
    <cellStyle name="Output 2 4 4 6" xfId="4695" xr:uid="{533345B8-9EE8-4D57-811E-2FC87C32CC8B}"/>
    <cellStyle name="Output 2 4 4 6 2" xfId="13650" xr:uid="{2943C80A-251A-452B-8735-0511862E22F2}"/>
    <cellStyle name="Output 2 4 4 7" xfId="5812" xr:uid="{FAE52340-F62C-4BFB-968E-A4325BDC05C4}"/>
    <cellStyle name="Output 2 4 4 7 2" xfId="14767" xr:uid="{AE01D7A8-88A6-4681-B76F-DF43434DB1D4}"/>
    <cellStyle name="Output 2 4 4 8" xfId="7013" xr:uid="{F7779128-3E44-4158-BA42-171A5BC73D17}"/>
    <cellStyle name="Output 2 4 4 8 2" xfId="15893" xr:uid="{875C69E9-D150-4FC0-935B-7CE0293E4844}"/>
    <cellStyle name="Output 2 4 4 9" xfId="8150" xr:uid="{A1E045BF-96A0-43A8-8055-6E99FFC933CE}"/>
    <cellStyle name="Output 2 4 4 9 2" xfId="17003" xr:uid="{AAB05161-2630-45C7-A461-05910265B2B1}"/>
    <cellStyle name="Output 2 4 5" xfId="195" xr:uid="{18063902-B256-4ACE-93E3-228DF96A66F2}"/>
    <cellStyle name="Output 2 4 5 10" xfId="8062" xr:uid="{F6C4A81E-064A-4999-A1AB-7603F84805E6}"/>
    <cellStyle name="Output 2 4 5 2" xfId="753" xr:uid="{8C6ADD59-AB65-486F-8342-623447AC49AE}"/>
    <cellStyle name="Output 2 4 5 2 2" xfId="1907" xr:uid="{D9622565-BDDA-4055-8698-C975E38FF15B}"/>
    <cellStyle name="Output 2 4 5 2 2 2" xfId="10862" xr:uid="{460864B8-76C0-4C3D-9A13-5EF94513C2DD}"/>
    <cellStyle name="Output 2 4 5 2 3" xfId="3035" xr:uid="{49BA483F-FF24-411E-9E45-4B1049FFD088}"/>
    <cellStyle name="Output 2 4 5 2 3 2" xfId="11990" xr:uid="{BF5659F8-3D41-45D1-8109-74AF49A61B05}"/>
    <cellStyle name="Output 2 4 5 2 4" xfId="4152" xr:uid="{3FEF6AB2-7EC1-487A-855D-6C549B0CF30A}"/>
    <cellStyle name="Output 2 4 5 2 4 2" xfId="13107" xr:uid="{4658220F-E26E-40D6-B85E-5E3E678FE849}"/>
    <cellStyle name="Output 2 4 5 2 5" xfId="5252" xr:uid="{547D1453-DF38-4297-ABCB-5594816C3ACE}"/>
    <cellStyle name="Output 2 4 5 2 5 2" xfId="14207" xr:uid="{10AB2EDD-5E5B-4466-91F8-C4A8C8493CA5}"/>
    <cellStyle name="Output 2 4 5 2 6" xfId="6369" xr:uid="{3354EA7F-C4EF-45C7-9DBF-23D2C7984D10}"/>
    <cellStyle name="Output 2 4 5 2 6 2" xfId="15324" xr:uid="{36B7244D-9B45-4E9E-9D64-AE8094F40B53}"/>
    <cellStyle name="Output 2 4 5 2 7" xfId="7570" xr:uid="{9CF6C90D-7395-454B-ADD9-DC353B44065F}"/>
    <cellStyle name="Output 2 4 5 2 7 2" xfId="16450" xr:uid="{11621524-0DBC-45FF-B29F-544ABA938E26}"/>
    <cellStyle name="Output 2 4 5 2 8" xfId="8707" xr:uid="{C46F92C1-1A08-48A4-8641-A5870CA191D3}"/>
    <cellStyle name="Output 2 4 5 2 8 2" xfId="17560" xr:uid="{14D6B9FC-EAEF-4BFA-BB94-461945C64A68}"/>
    <cellStyle name="Output 2 4 5 2 9" xfId="9210" xr:uid="{8FCF8755-3247-4857-9FEA-17629D843071}"/>
    <cellStyle name="Output 2 4 5 3" xfId="1357" xr:uid="{15A807B1-209A-4EA4-9AFB-11BE4541076A}"/>
    <cellStyle name="Output 2 4 5 3 2" xfId="10312" xr:uid="{13567AB0-650E-4122-BB1E-AEE74E022B0D}"/>
    <cellStyle name="Output 2 4 5 4" xfId="2477" xr:uid="{780643FF-A83B-4AC2-B6E4-93918C5ACB8D}"/>
    <cellStyle name="Output 2 4 5 4 2" xfId="11432" xr:uid="{A46728FD-409F-4D75-B405-2AC2F3F44EC5}"/>
    <cellStyle name="Output 2 4 5 5" xfId="3594" xr:uid="{C0A500DF-D56F-44D6-9231-22FEC00B60EE}"/>
    <cellStyle name="Output 2 4 5 5 2" xfId="12549" xr:uid="{34A66B62-07AD-4D30-B16B-8155812D4E2C}"/>
    <cellStyle name="Output 2 4 5 6" xfId="4694" xr:uid="{DDE9A6C7-A6DC-4F57-A590-D6710B724BF0}"/>
    <cellStyle name="Output 2 4 5 6 2" xfId="13649" xr:uid="{32BD94BA-B41C-4388-8BAC-91897DC04E95}"/>
    <cellStyle name="Output 2 4 5 7" xfId="5811" xr:uid="{87C8985A-6A32-4AD3-B426-D991DB567F25}"/>
    <cellStyle name="Output 2 4 5 7 2" xfId="14766" xr:uid="{A58DC6A7-2F3C-4BF5-A76F-8CB7C0EDDB33}"/>
    <cellStyle name="Output 2 4 5 8" xfId="7012" xr:uid="{5755E4A4-648F-4DD2-909A-732336776CC5}"/>
    <cellStyle name="Output 2 4 5 8 2" xfId="15892" xr:uid="{637DC3B8-F6D3-4CEC-ABEC-75CD429A7AF7}"/>
    <cellStyle name="Output 2 4 5 9" xfId="8149" xr:uid="{AF2369DB-78F5-40AE-8676-1398E4679C18}"/>
    <cellStyle name="Output 2 4 5 9 2" xfId="17002" xr:uid="{B28099F3-287C-4C57-B996-B5573E99629E}"/>
    <cellStyle name="Output 2 4 6" xfId="345" xr:uid="{A6CF328B-321A-4EA2-B2BB-554B56A93294}"/>
    <cellStyle name="Output 2 4 6 2" xfId="1507" xr:uid="{E8A28AF3-2A7E-42F3-B5AA-2C909D247D56}"/>
    <cellStyle name="Output 2 4 6 2 2" xfId="10462" xr:uid="{B6B0820F-BB21-4948-8481-8E9A781AF7C2}"/>
    <cellStyle name="Output 2 4 6 3" xfId="2627" xr:uid="{02A64C44-C698-4D25-9FA5-DE0E9F52D8D8}"/>
    <cellStyle name="Output 2 4 6 3 2" xfId="11582" xr:uid="{870FBE9B-15D4-4194-A0DD-CA6EBBABDF16}"/>
    <cellStyle name="Output 2 4 6 4" xfId="3744" xr:uid="{5A1A2F4B-8AC3-4A9E-A2E9-CAD9782210B2}"/>
    <cellStyle name="Output 2 4 6 4 2" xfId="12699" xr:uid="{736CB198-173C-41BD-9A73-AF42E1D8ED1B}"/>
    <cellStyle name="Output 2 4 6 5" xfId="4844" xr:uid="{FAF8BD23-7D7C-41FA-814A-0B4DBFAE0365}"/>
    <cellStyle name="Output 2 4 6 5 2" xfId="13799" xr:uid="{9E5627DF-7091-40F1-A038-E03B261127FD}"/>
    <cellStyle name="Output 2 4 6 6" xfId="5961" xr:uid="{45DD6354-CE13-4C23-AC0D-ACCE10155B55}"/>
    <cellStyle name="Output 2 4 6 6 2" xfId="14916" xr:uid="{4ADE11E5-82EF-445E-8D2A-4DD17F5CAA93}"/>
    <cellStyle name="Output 2 4 6 7" xfId="7162" xr:uid="{306FD720-9362-4FC8-887A-CCB1EF98ED0E}"/>
    <cellStyle name="Output 2 4 6 7 2" xfId="16042" xr:uid="{32ED41A5-6CB0-4FE8-8310-FB1C7121CF03}"/>
    <cellStyle name="Output 2 4 6 8" xfId="8299" xr:uid="{22B010FA-02DE-4C03-A9D3-251B5C1E6DC3}"/>
    <cellStyle name="Output 2 4 6 8 2" xfId="17152" xr:uid="{3647B2E2-21DC-4EF0-9816-E6016AADBA5F}"/>
    <cellStyle name="Output 2 4 6 9" xfId="10125" xr:uid="{1D2C0205-4A1E-4A41-BF8B-0FD60D84A0AA}"/>
    <cellStyle name="Output 2 4 7" xfId="1288" xr:uid="{13807BDF-030E-4822-87B8-FE994039AD1E}"/>
    <cellStyle name="Output 2 4 7 2" xfId="10243" xr:uid="{08E2ACEB-AA07-4600-981B-E32367FA699D}"/>
    <cellStyle name="Output 2 4 8" xfId="2404" xr:uid="{91CFAFA8-9608-431E-BF50-6D463542C44F}"/>
    <cellStyle name="Output 2 4 8 2" xfId="11359" xr:uid="{9FB28C26-1339-488C-9AD4-F04C62267BC7}"/>
    <cellStyle name="Output 2 4 9" xfId="1270" xr:uid="{3B181217-278C-4871-B341-5A6D82A9C07E}"/>
    <cellStyle name="Output 2 4 9 2" xfId="10225" xr:uid="{E84752AE-C0E8-443E-849B-4A8C166032B9}"/>
    <cellStyle name="Output 2 5" xfId="128" xr:uid="{B670CC40-7A4B-4909-AD52-D8E30AE3BB93}"/>
    <cellStyle name="Output 2 5 10" xfId="2449" xr:uid="{9737464A-50CE-43C8-B7E0-6531B1D58856}"/>
    <cellStyle name="Output 2 5 10 2" xfId="11404" xr:uid="{C729D0F7-7910-4334-B708-1C6D8E6F9C9A}"/>
    <cellStyle name="Output 2 5 11" xfId="5763" xr:uid="{BA9CF63B-45DB-40C8-A92E-8B53B253C008}"/>
    <cellStyle name="Output 2 5 11 2" xfId="14718" xr:uid="{BACE7519-0522-424A-A455-18FD60120C02}"/>
    <cellStyle name="Output 2 5 12" xfId="6952" xr:uid="{668A0E53-E351-47B7-9500-86A7CEA875B8}"/>
    <cellStyle name="Output 2 5 12 2" xfId="15841" xr:uid="{D02C7B78-92A7-49B8-8482-4D104A59366D}"/>
    <cellStyle name="Output 2 5 13" xfId="8085" xr:uid="{B8A39B4F-6BE1-44CC-9423-AD1FFCCD843D}"/>
    <cellStyle name="Output 2 5 13 2" xfId="16954" xr:uid="{A85CDCC8-31D8-4E7F-B638-35E1CA4ABB37}"/>
    <cellStyle name="Output 2 5 14" xfId="9359" xr:uid="{0D72B687-3D96-45EB-8D70-D15CB1E19B39}"/>
    <cellStyle name="Output 2 5 2" xfId="235" xr:uid="{14EE0319-56B5-4CAC-BBF0-CB3C3A49FEA4}"/>
    <cellStyle name="Output 2 5 2 10" xfId="7052" xr:uid="{7D6EB11F-19E5-400C-B06B-D56678E1CAE6}"/>
    <cellStyle name="Output 2 5 2 10 2" xfId="15932" xr:uid="{6D3C0FB4-FBEA-4938-8B70-204028CB2EC9}"/>
    <cellStyle name="Output 2 5 2 11" xfId="8189" xr:uid="{39C95D46-0469-4EE3-85EC-861A94B9AAF7}"/>
    <cellStyle name="Output 2 5 2 11 2" xfId="17042" xr:uid="{4059D277-0DD0-4390-959E-C78E681E7FE6}"/>
    <cellStyle name="Output 2 5 2 12" xfId="9643" xr:uid="{C18EB8D2-ED8A-40A8-9AF0-C9FED45356D2}"/>
    <cellStyle name="Output 2 5 2 2" xfId="440" xr:uid="{DCD717B4-F55D-4141-8D68-7AE338590655}"/>
    <cellStyle name="Output 2 5 2 2 10" xfId="9534" xr:uid="{99CC2B58-1F7D-4845-BE21-2265EACD3CBE}"/>
    <cellStyle name="Output 2 5 2 2 2" xfId="991" xr:uid="{6A2C5517-ED1A-4E56-8CCA-354F33365B01}"/>
    <cellStyle name="Output 2 5 2 2 2 2" xfId="2145" xr:uid="{61041D32-E82A-4E5D-B5AE-7E3370882456}"/>
    <cellStyle name="Output 2 5 2 2 2 2 2" xfId="11100" xr:uid="{D85A17F0-7CF6-44B8-8617-DE8F61A60365}"/>
    <cellStyle name="Output 2 5 2 2 2 3" xfId="3273" xr:uid="{85A6210B-59E5-4B9F-96E3-83D121EFA85B}"/>
    <cellStyle name="Output 2 5 2 2 2 3 2" xfId="12228" xr:uid="{45E7EB5A-DD65-4277-9E76-86A7BE63FD1F}"/>
    <cellStyle name="Output 2 5 2 2 2 4" xfId="4390" xr:uid="{4BB96226-C236-4C91-A922-84524B6EA01F}"/>
    <cellStyle name="Output 2 5 2 2 2 4 2" xfId="13345" xr:uid="{EECCB00A-989E-478E-A610-88B34E62B428}"/>
    <cellStyle name="Output 2 5 2 2 2 5" xfId="5490" xr:uid="{5E3DBE73-A52E-462E-97DA-2F731F1B515D}"/>
    <cellStyle name="Output 2 5 2 2 2 5 2" xfId="14445" xr:uid="{1EA4F99A-A225-4AA6-AAF5-1F70F271CBE4}"/>
    <cellStyle name="Output 2 5 2 2 2 6" xfId="6607" xr:uid="{E68D1EB4-B62C-47A3-92D9-5777F192FA3E}"/>
    <cellStyle name="Output 2 5 2 2 2 6 2" xfId="15562" xr:uid="{5FC32E4B-1E8C-4A54-965F-3F5525A91D39}"/>
    <cellStyle name="Output 2 5 2 2 2 7" xfId="7808" xr:uid="{2FD0F18F-2DF8-4B16-9EF7-BA427E2F7241}"/>
    <cellStyle name="Output 2 5 2 2 2 7 2" xfId="16688" xr:uid="{6035E322-A91B-4BEC-920B-24F7ABDEA4B2}"/>
    <cellStyle name="Output 2 5 2 2 2 8" xfId="8945" xr:uid="{C6318E09-C8C4-470F-8CA8-2274EA010544}"/>
    <cellStyle name="Output 2 5 2 2 2 8 2" xfId="17798" xr:uid="{65D25FF5-52C5-4328-9E41-3FC901830C16}"/>
    <cellStyle name="Output 2 5 2 2 2 9" xfId="9611" xr:uid="{0741019E-3960-497B-89E3-3E9B22F3FC87}"/>
    <cellStyle name="Output 2 5 2 2 3" xfId="1598" xr:uid="{9442639A-48BB-40BE-A8DF-59538016741E}"/>
    <cellStyle name="Output 2 5 2 2 3 2" xfId="10553" xr:uid="{B6AA66D3-6CAB-412B-924C-ECF545445392}"/>
    <cellStyle name="Output 2 5 2 2 4" xfId="2722" xr:uid="{41FC6918-5E97-465E-85AA-C6BD437A7D06}"/>
    <cellStyle name="Output 2 5 2 2 4 2" xfId="11677" xr:uid="{8EC5C18F-FFAF-474A-8144-9CAB1D862574}"/>
    <cellStyle name="Output 2 5 2 2 5" xfId="3839" xr:uid="{41A73748-6812-4A27-8529-3EB4C3E64B2F}"/>
    <cellStyle name="Output 2 5 2 2 5 2" xfId="12794" xr:uid="{320C282E-E2B6-47DB-B2AE-CDDCEF4E4C34}"/>
    <cellStyle name="Output 2 5 2 2 6" xfId="4939" xr:uid="{BFCED50B-4E32-464A-8522-27EC2D3023DD}"/>
    <cellStyle name="Output 2 5 2 2 6 2" xfId="13894" xr:uid="{C9201F39-1EED-43B7-B785-31E15F58D431}"/>
    <cellStyle name="Output 2 5 2 2 7" xfId="6056" xr:uid="{F08D2C8B-5D23-4BF1-A4E1-C4975605E93F}"/>
    <cellStyle name="Output 2 5 2 2 7 2" xfId="15011" xr:uid="{ABE2B0D0-37BE-462A-BDC2-E57FF344B6C8}"/>
    <cellStyle name="Output 2 5 2 2 8" xfId="7257" xr:uid="{19842F66-D373-4F50-9201-D62FE994212E}"/>
    <cellStyle name="Output 2 5 2 2 8 2" xfId="16137" xr:uid="{E41EE1FD-6DF0-4D61-A89C-F53C4CA9C820}"/>
    <cellStyle name="Output 2 5 2 2 9" xfId="8394" xr:uid="{7D73DE51-FC59-41C5-A134-0177DDD2167A}"/>
    <cellStyle name="Output 2 5 2 2 9 2" xfId="17247" xr:uid="{1B35D7F9-B497-487E-B3E9-1B40E4161611}"/>
    <cellStyle name="Output 2 5 2 3" xfId="603" xr:uid="{15370CF8-4C88-42E5-8B01-839834682E4B}"/>
    <cellStyle name="Output 2 5 2 3 10" xfId="9717" xr:uid="{351AF2B3-2EE0-4D9C-8D09-8492FED0C084}"/>
    <cellStyle name="Output 2 5 2 3 2" xfId="1154" xr:uid="{40C4706B-4A05-4361-A386-8B12EDDB4F5D}"/>
    <cellStyle name="Output 2 5 2 3 2 2" xfId="2313" xr:uid="{5F79D9D6-E328-454D-9F37-E1F5CD1C58D8}"/>
    <cellStyle name="Output 2 5 2 3 2 2 2" xfId="11268" xr:uid="{46240979-A506-4ADA-9393-123A5CCEF23A}"/>
    <cellStyle name="Output 2 5 2 3 2 3" xfId="3436" xr:uid="{F00A3F38-EF1C-4B35-8D13-C9AAE30E72B0}"/>
    <cellStyle name="Output 2 5 2 3 2 3 2" xfId="12391" xr:uid="{2748BB80-9A8D-4373-9C0C-EC1AB1BD6355}"/>
    <cellStyle name="Output 2 5 2 3 2 4" xfId="4553" xr:uid="{8604DFA1-AFE7-4BCE-957E-B808669734E1}"/>
    <cellStyle name="Output 2 5 2 3 2 4 2" xfId="13508" xr:uid="{95FBDD2F-89C9-4DF3-AEF5-7CF403651260}"/>
    <cellStyle name="Output 2 5 2 3 2 5" xfId="5653" xr:uid="{5EF4E741-6B28-49E3-B431-6F3A5D1475B6}"/>
    <cellStyle name="Output 2 5 2 3 2 5 2" xfId="14608" xr:uid="{DBE066CE-E2E1-40C3-931D-79E9B16E8AED}"/>
    <cellStyle name="Output 2 5 2 3 2 6" xfId="6770" xr:uid="{9AD0D1F0-0B2F-43D9-9BAD-C8FBE70DC6C8}"/>
    <cellStyle name="Output 2 5 2 3 2 6 2" xfId="15725" xr:uid="{E52CB037-A557-4AB0-B77D-B5DADA839B27}"/>
    <cellStyle name="Output 2 5 2 3 2 7" xfId="7971" xr:uid="{1DDCFB7E-7E2D-486A-860F-CE3722E09CED}"/>
    <cellStyle name="Output 2 5 2 3 2 7 2" xfId="16851" xr:uid="{8E63F8FD-687E-4891-8135-601A9C78EA50}"/>
    <cellStyle name="Output 2 5 2 3 2 8" xfId="9108" xr:uid="{15EBD460-FF1A-4C22-93BD-DDE04875DF12}"/>
    <cellStyle name="Output 2 5 2 3 2 8 2" xfId="17961" xr:uid="{BA243ECE-71AC-448B-A3E2-679B512AB09E}"/>
    <cellStyle name="Output 2 5 2 3 2 9" xfId="10200" xr:uid="{EE49CF99-1B7E-49AE-9B65-02FFE94EE5A1}"/>
    <cellStyle name="Output 2 5 2 3 3" xfId="1761" xr:uid="{676F6951-A9E0-4447-892B-0B03FD5EB46A}"/>
    <cellStyle name="Output 2 5 2 3 3 2" xfId="10716" xr:uid="{DC8C9A45-657F-41A6-923D-0EDAA0F14508}"/>
    <cellStyle name="Output 2 5 2 3 4" xfId="2885" xr:uid="{B98F63C4-FFB4-4D75-83F3-ECBB13B6DB76}"/>
    <cellStyle name="Output 2 5 2 3 4 2" xfId="11840" xr:uid="{938699E2-73CF-40BB-AEB1-9E9BF7FAFBF6}"/>
    <cellStyle name="Output 2 5 2 3 5" xfId="4002" xr:uid="{73D72D97-985D-4CDF-B0B3-2D56AE90A5DE}"/>
    <cellStyle name="Output 2 5 2 3 5 2" xfId="12957" xr:uid="{7B637E75-E5FC-483F-98D5-D2F44E2C3401}"/>
    <cellStyle name="Output 2 5 2 3 6" xfId="5102" xr:uid="{32D697F4-9374-45B0-A077-77C65DED3F3E}"/>
    <cellStyle name="Output 2 5 2 3 6 2" xfId="14057" xr:uid="{72D433D6-A978-4504-97F8-32AE772F5FF7}"/>
    <cellStyle name="Output 2 5 2 3 7" xfId="6219" xr:uid="{1D17AA2F-58B3-4804-9FC2-7EB495155F12}"/>
    <cellStyle name="Output 2 5 2 3 7 2" xfId="15174" xr:uid="{6BAA8AC2-5A04-4C88-AA46-9CC6A9337731}"/>
    <cellStyle name="Output 2 5 2 3 8" xfId="7420" xr:uid="{D7C9C4E7-DD77-4D7A-806A-1380EFDAF852}"/>
    <cellStyle name="Output 2 5 2 3 8 2" xfId="16300" xr:uid="{11DF7EB4-391F-4A41-868C-3E738F05CD45}"/>
    <cellStyle name="Output 2 5 2 3 9" xfId="8557" xr:uid="{79337E82-F9AD-4426-8BFD-1EF736311016}"/>
    <cellStyle name="Output 2 5 2 3 9 2" xfId="17410" xr:uid="{B62639A1-35C5-4CBA-9422-E31ABEF882C7}"/>
    <cellStyle name="Output 2 5 2 4" xfId="792" xr:uid="{F7A4C563-8E7A-42E0-9FB5-2EC085BB1236}"/>
    <cellStyle name="Output 2 5 2 4 2" xfId="1946" xr:uid="{D479AAB8-36F8-4838-AB6A-D85401DAC860}"/>
    <cellStyle name="Output 2 5 2 4 2 2" xfId="10901" xr:uid="{FED74A56-784B-4A51-913C-B1A196090CDC}"/>
    <cellStyle name="Output 2 5 2 4 3" xfId="3074" xr:uid="{675AECBA-D1C4-4701-9532-3F3A10600071}"/>
    <cellStyle name="Output 2 5 2 4 3 2" xfId="12029" xr:uid="{E5A99470-86EE-4750-9A09-82F36D3ECC55}"/>
    <cellStyle name="Output 2 5 2 4 4" xfId="4191" xr:uid="{A4D92908-8EC8-40EA-82E4-8AD990B42B9A}"/>
    <cellStyle name="Output 2 5 2 4 4 2" xfId="13146" xr:uid="{AE11C270-630D-4179-9B85-A4409184F6BA}"/>
    <cellStyle name="Output 2 5 2 4 5" xfId="5291" xr:uid="{01CA4C6D-C128-44C5-8665-2E7159E6A2C5}"/>
    <cellStyle name="Output 2 5 2 4 5 2" xfId="14246" xr:uid="{9DE52E15-8238-44AE-BFF8-155BD63C4C9F}"/>
    <cellStyle name="Output 2 5 2 4 6" xfId="6408" xr:uid="{AC974DA6-2DFF-43D4-9122-3BA56D33C2D5}"/>
    <cellStyle name="Output 2 5 2 4 6 2" xfId="15363" xr:uid="{6547A407-C684-4E1E-AC2A-B6D4349F049B}"/>
    <cellStyle name="Output 2 5 2 4 7" xfId="7609" xr:uid="{C22BB1EE-100B-4B31-BBD6-B92480B4F44D}"/>
    <cellStyle name="Output 2 5 2 4 7 2" xfId="16489" xr:uid="{06CF9981-1580-4C45-B43F-C9F0CD651509}"/>
    <cellStyle name="Output 2 5 2 4 8" xfId="8746" xr:uid="{FE1A16A3-5085-471B-BD56-532D3DFE9E8E}"/>
    <cellStyle name="Output 2 5 2 4 8 2" xfId="17599" xr:uid="{577B18DD-F65E-41A7-A29B-6104A840ABC3}"/>
    <cellStyle name="Output 2 5 2 4 9" xfId="9323" xr:uid="{1E10DBB8-D5ED-4E51-81C7-D2B82659CE83}"/>
    <cellStyle name="Output 2 5 2 5" xfId="1397" xr:uid="{19D46D3B-78FB-4027-ADE6-CAD65CC65761}"/>
    <cellStyle name="Output 2 5 2 5 2" xfId="10352" xr:uid="{8DDF8543-212F-4EDF-9CDE-53B2DE38FF01}"/>
    <cellStyle name="Output 2 5 2 6" xfId="2517" xr:uid="{67EF0CB8-86C3-45B2-901E-B01BBF66CF6A}"/>
    <cellStyle name="Output 2 5 2 6 2" xfId="11472" xr:uid="{30FD614B-7BFB-45DC-9ACF-2D6BC2F36A2D}"/>
    <cellStyle name="Output 2 5 2 7" xfId="3634" xr:uid="{AA26F76C-87F2-4775-AF0F-CDBC92E4953E}"/>
    <cellStyle name="Output 2 5 2 7 2" xfId="12589" xr:uid="{677EB949-D762-451E-B7B6-AD62D5C0A0CD}"/>
    <cellStyle name="Output 2 5 2 8" xfId="4734" xr:uid="{30732C01-BEEF-481C-BEFF-EA35BA4BF65B}"/>
    <cellStyle name="Output 2 5 2 8 2" xfId="13689" xr:uid="{6FFBA552-21F6-4494-A0F9-67D557FB621F}"/>
    <cellStyle name="Output 2 5 2 9" xfId="5851" xr:uid="{B1BB7206-1476-4113-9827-FE989B72F24E}"/>
    <cellStyle name="Output 2 5 2 9 2" xfId="14806" xr:uid="{02507B68-9836-4B28-B619-F3EEA77E9619}"/>
    <cellStyle name="Output 2 5 3" xfId="290" xr:uid="{321993D6-49DD-4A5E-AE51-C9128CD48685}"/>
    <cellStyle name="Output 2 5 3 10" xfId="7107" xr:uid="{F529EAE4-D503-4BE7-A458-6CF29FED7743}"/>
    <cellStyle name="Output 2 5 3 10 2" xfId="15987" xr:uid="{7593FE5E-4A8E-4C47-A56C-6306D3542C61}"/>
    <cellStyle name="Output 2 5 3 11" xfId="8244" xr:uid="{65A7E229-0698-4B12-BD1D-534BE38AE60D}"/>
    <cellStyle name="Output 2 5 3 11 2" xfId="17097" xr:uid="{E5A245D3-7ADB-4EF1-BB4E-0A81420659C4}"/>
    <cellStyle name="Output 2 5 3 12" xfId="10121" xr:uid="{D5B639B2-7BDD-4F53-9682-8C9BFF42D456}"/>
    <cellStyle name="Output 2 5 3 2" xfId="490" xr:uid="{DBC6C33A-E02F-4F4A-8260-44817CC2C2C6}"/>
    <cellStyle name="Output 2 5 3 2 10" xfId="6915" xr:uid="{6972EE58-E06F-4A3D-A64B-BE6074157B85}"/>
    <cellStyle name="Output 2 5 3 2 2" xfId="1041" xr:uid="{65AAD7D2-7E4A-4871-BFA0-9DD9664B9368}"/>
    <cellStyle name="Output 2 5 3 2 2 2" xfId="2195" xr:uid="{AAFCBBA1-6E70-4C4A-B500-772346560707}"/>
    <cellStyle name="Output 2 5 3 2 2 2 2" xfId="11150" xr:uid="{4D0CD84D-8EA5-4849-8A73-C7D463C5B82A}"/>
    <cellStyle name="Output 2 5 3 2 2 3" xfId="3323" xr:uid="{390EF131-FF4C-4476-BAC6-AE12B46CB021}"/>
    <cellStyle name="Output 2 5 3 2 2 3 2" xfId="12278" xr:uid="{26ED355A-3A34-4C70-B81D-7265DC23D8D7}"/>
    <cellStyle name="Output 2 5 3 2 2 4" xfId="4440" xr:uid="{54DD21F9-8EEA-4BF7-BA34-3F2ECBAC0135}"/>
    <cellStyle name="Output 2 5 3 2 2 4 2" xfId="13395" xr:uid="{39280985-0DDF-4FD4-A9C1-050DCA21C2FE}"/>
    <cellStyle name="Output 2 5 3 2 2 5" xfId="5540" xr:uid="{1036D8CF-1AE3-45B6-81DF-314EFA5BE534}"/>
    <cellStyle name="Output 2 5 3 2 2 5 2" xfId="14495" xr:uid="{15579E00-6CDB-4E5F-B753-18DB5A9949EE}"/>
    <cellStyle name="Output 2 5 3 2 2 6" xfId="6657" xr:uid="{304242C3-9990-44AB-A954-C2C8A4F4C905}"/>
    <cellStyle name="Output 2 5 3 2 2 6 2" xfId="15612" xr:uid="{463D3598-5B12-40A5-A92A-2EEA24D56F31}"/>
    <cellStyle name="Output 2 5 3 2 2 7" xfId="7858" xr:uid="{9D06D664-B706-45FA-940A-45E533C5EF34}"/>
    <cellStyle name="Output 2 5 3 2 2 7 2" xfId="16738" xr:uid="{F7B36C44-C181-4815-8B0B-696C4063BE08}"/>
    <cellStyle name="Output 2 5 3 2 2 8" xfId="8995" xr:uid="{E0B0BE71-E337-4241-95D2-E15B3685F1E7}"/>
    <cellStyle name="Output 2 5 3 2 2 8 2" xfId="17848" xr:uid="{18FEB534-FC90-4959-B516-C5313A1A276A}"/>
    <cellStyle name="Output 2 5 3 2 2 9" xfId="9626" xr:uid="{DCA0546B-64B9-4572-9C19-4E73ED4CAF6F}"/>
    <cellStyle name="Output 2 5 3 2 3" xfId="1648" xr:uid="{343463E0-7225-4A82-9490-C2404F997C02}"/>
    <cellStyle name="Output 2 5 3 2 3 2" xfId="10603" xr:uid="{E7ED8AF1-213B-4E47-9872-5E3AC769F076}"/>
    <cellStyle name="Output 2 5 3 2 4" xfId="2772" xr:uid="{3462394A-9BDC-405D-A26A-00674E53E40D}"/>
    <cellStyle name="Output 2 5 3 2 4 2" xfId="11727" xr:uid="{36AD56B8-FF7C-4CF3-8659-C54460E10240}"/>
    <cellStyle name="Output 2 5 3 2 5" xfId="3889" xr:uid="{7FCA3A5B-3ED6-4901-B4F5-5680022237FD}"/>
    <cellStyle name="Output 2 5 3 2 5 2" xfId="12844" xr:uid="{9032AFF5-7FF5-4D69-802C-848F455037B9}"/>
    <cellStyle name="Output 2 5 3 2 6" xfId="4989" xr:uid="{409AC90E-ADB7-4F0D-A355-D1D16CC006BA}"/>
    <cellStyle name="Output 2 5 3 2 6 2" xfId="13944" xr:uid="{7B239064-B7C6-43A2-B7F1-DDDCAE1BDA19}"/>
    <cellStyle name="Output 2 5 3 2 7" xfId="6106" xr:uid="{62C968FA-0C76-4B7D-B28A-8A449C72128B}"/>
    <cellStyle name="Output 2 5 3 2 7 2" xfId="15061" xr:uid="{F0758441-4CF7-4A0E-943B-46319344AC21}"/>
    <cellStyle name="Output 2 5 3 2 8" xfId="7307" xr:uid="{D335F5F8-FD3C-4274-AA27-2FCCBF815024}"/>
    <cellStyle name="Output 2 5 3 2 8 2" xfId="16187" xr:uid="{D343983D-B52F-4CD7-8C1F-87CB1BC71DF7}"/>
    <cellStyle name="Output 2 5 3 2 9" xfId="8444" xr:uid="{5201D8AE-3F66-4E46-85D6-07EF120FD6F2}"/>
    <cellStyle name="Output 2 5 3 2 9 2" xfId="17297" xr:uid="{EECA144B-CB11-43C2-B8AE-CCD67E1E7D3F}"/>
    <cellStyle name="Output 2 5 3 3" xfId="653" xr:uid="{80BEE733-9E4F-45F6-92E3-AC6402C56CDB}"/>
    <cellStyle name="Output 2 5 3 3 10" xfId="10040" xr:uid="{EF79F7CB-D361-4B00-8DAA-56CB82FE46AF}"/>
    <cellStyle name="Output 2 5 3 3 2" xfId="1204" xr:uid="{8D8CB047-2371-4E84-B513-2878ED096232}"/>
    <cellStyle name="Output 2 5 3 3 2 2" xfId="2363" xr:uid="{00966A78-F106-42B4-AB44-89DB5A9B48EC}"/>
    <cellStyle name="Output 2 5 3 3 2 2 2" xfId="11318" xr:uid="{6CFA1B77-C39D-447C-BF76-7E03AEBCF7DD}"/>
    <cellStyle name="Output 2 5 3 3 2 3" xfId="3486" xr:uid="{11A5FC8D-0B55-4A52-B18F-70E8D20EAF5B}"/>
    <cellStyle name="Output 2 5 3 3 2 3 2" xfId="12441" xr:uid="{BBF08215-6C08-4B5F-9FB9-39C442C7CA5C}"/>
    <cellStyle name="Output 2 5 3 3 2 4" xfId="4603" xr:uid="{745DED80-B1F8-4A81-946A-DF2E3D599356}"/>
    <cellStyle name="Output 2 5 3 3 2 4 2" xfId="13558" xr:uid="{A3EF0039-5580-407C-B05E-87CF940E7B9F}"/>
    <cellStyle name="Output 2 5 3 3 2 5" xfId="5703" xr:uid="{9E294305-B950-4413-BA88-B8B08CA44954}"/>
    <cellStyle name="Output 2 5 3 3 2 5 2" xfId="14658" xr:uid="{197003C5-CEF4-4E57-A776-209E3AF97D6C}"/>
    <cellStyle name="Output 2 5 3 3 2 6" xfId="6820" xr:uid="{8816FF7B-64EE-4630-B1A5-3FCA635EF0B0}"/>
    <cellStyle name="Output 2 5 3 3 2 6 2" xfId="15775" xr:uid="{4FEC76D2-F784-4723-837F-E725ABD21752}"/>
    <cellStyle name="Output 2 5 3 3 2 7" xfId="8021" xr:uid="{6947EC9F-296D-419A-8CEB-BD474102C3B1}"/>
    <cellStyle name="Output 2 5 3 3 2 7 2" xfId="16901" xr:uid="{20C37FA3-8E30-430B-8454-530A705D92AA}"/>
    <cellStyle name="Output 2 5 3 3 2 8" xfId="9158" xr:uid="{836B15C8-9697-4039-9B94-F03829C36FF9}"/>
    <cellStyle name="Output 2 5 3 3 2 8 2" xfId="18011" xr:uid="{F8B8CE76-CC36-4FB3-80BC-79A71998DCE4}"/>
    <cellStyle name="Output 2 5 3 3 2 9" xfId="9906" xr:uid="{502BB2DE-BC71-4C89-815A-779A6C517B76}"/>
    <cellStyle name="Output 2 5 3 3 3" xfId="1811" xr:uid="{F1C30648-050D-4FC1-83CC-4C9A9B29C432}"/>
    <cellStyle name="Output 2 5 3 3 3 2" xfId="10766" xr:uid="{FBA17513-ABAA-4B1D-A5AB-54CF29D8332E}"/>
    <cellStyle name="Output 2 5 3 3 4" xfId="2935" xr:uid="{CBD5D8DB-6991-459D-A4EA-FFD268041505}"/>
    <cellStyle name="Output 2 5 3 3 4 2" xfId="11890" xr:uid="{BDA3F11F-242E-45BA-9009-F225479ECB45}"/>
    <cellStyle name="Output 2 5 3 3 5" xfId="4052" xr:uid="{6BE9E456-1D7B-452D-A00C-D20740734280}"/>
    <cellStyle name="Output 2 5 3 3 5 2" xfId="13007" xr:uid="{87B2A05C-5D0C-4CE7-9C3F-0E2194D7869A}"/>
    <cellStyle name="Output 2 5 3 3 6" xfId="5152" xr:uid="{C0F139AD-9EEB-4702-88D7-11C96585C2BB}"/>
    <cellStyle name="Output 2 5 3 3 6 2" xfId="14107" xr:uid="{AB76102A-8A92-4C75-9A16-6A0089D9BDFD}"/>
    <cellStyle name="Output 2 5 3 3 7" xfId="6269" xr:uid="{37C8C263-F1B1-46BF-879C-C1D43125B1FB}"/>
    <cellStyle name="Output 2 5 3 3 7 2" xfId="15224" xr:uid="{D8E57F04-B657-438C-A7AA-6309FCE6D75B}"/>
    <cellStyle name="Output 2 5 3 3 8" xfId="7470" xr:uid="{0E13A2BF-CE33-45DE-B54D-0B888524A430}"/>
    <cellStyle name="Output 2 5 3 3 8 2" xfId="16350" xr:uid="{E4BE4E0B-A50D-47E1-83E4-366A8097AFCC}"/>
    <cellStyle name="Output 2 5 3 3 9" xfId="8607" xr:uid="{3705B8E1-3426-4896-A74C-97ADE5B24141}"/>
    <cellStyle name="Output 2 5 3 3 9 2" xfId="17460" xr:uid="{A5BF2FD1-428D-44C1-AA63-377451977E86}"/>
    <cellStyle name="Output 2 5 3 4" xfId="845" xr:uid="{3CFA91EE-284B-43EF-A4EB-40404EAB9B99}"/>
    <cellStyle name="Output 2 5 3 4 2" xfId="1999" xr:uid="{69F00885-B04F-4F07-A36B-543D140E32A7}"/>
    <cellStyle name="Output 2 5 3 4 2 2" xfId="10954" xr:uid="{F426D669-7311-420E-8D3B-1AB45EDE7CE7}"/>
    <cellStyle name="Output 2 5 3 4 3" xfId="3127" xr:uid="{23319990-8D82-4647-B6BF-640D1E5CE987}"/>
    <cellStyle name="Output 2 5 3 4 3 2" xfId="12082" xr:uid="{0C5B73EF-9526-48DC-AFB8-E106F20D9B47}"/>
    <cellStyle name="Output 2 5 3 4 4" xfId="4244" xr:uid="{9147381E-EE21-4C2B-97F8-117D986931EE}"/>
    <cellStyle name="Output 2 5 3 4 4 2" xfId="13199" xr:uid="{CBDB3C16-3127-482F-99AB-9C0212E4BD09}"/>
    <cellStyle name="Output 2 5 3 4 5" xfId="5344" xr:uid="{ACFC32FC-E7F8-4555-BE65-0452FF39C76C}"/>
    <cellStyle name="Output 2 5 3 4 5 2" xfId="14299" xr:uid="{846C042B-50B7-455B-965C-6E4F62CBC1D3}"/>
    <cellStyle name="Output 2 5 3 4 6" xfId="6461" xr:uid="{C08FCBFE-4D61-4EE2-9619-49058484478A}"/>
    <cellStyle name="Output 2 5 3 4 6 2" xfId="15416" xr:uid="{01A2A046-491F-44CB-B128-D9C02F9DA311}"/>
    <cellStyle name="Output 2 5 3 4 7" xfId="7662" xr:uid="{D4248D8F-8696-4421-8BF3-43F8C51B55A5}"/>
    <cellStyle name="Output 2 5 3 4 7 2" xfId="16542" xr:uid="{F27674A6-CA56-47EC-98B8-ECF94BACACDD}"/>
    <cellStyle name="Output 2 5 3 4 8" xfId="8799" xr:uid="{AAC748C1-4237-4765-B301-827A21E84D5A}"/>
    <cellStyle name="Output 2 5 3 4 8 2" xfId="17652" xr:uid="{A854A97B-4EE3-4CF7-B6A7-39E07437954D}"/>
    <cellStyle name="Output 2 5 3 4 9" xfId="9585" xr:uid="{DCE97602-F022-4840-A71F-B07BAD6D0873}"/>
    <cellStyle name="Output 2 5 3 5" xfId="1452" xr:uid="{759F0173-780E-4B4C-9BF2-1A71521F5717}"/>
    <cellStyle name="Output 2 5 3 5 2" xfId="10407" xr:uid="{696323F4-653A-469D-A23F-03E5107F5D0B}"/>
    <cellStyle name="Output 2 5 3 6" xfId="2572" xr:uid="{C6ADF3E3-223A-4E55-BD33-AF23B95F371E}"/>
    <cellStyle name="Output 2 5 3 6 2" xfId="11527" xr:uid="{89089D87-C21F-48EA-A658-0ADCEE2C96DA}"/>
    <cellStyle name="Output 2 5 3 7" xfId="3689" xr:uid="{0B309847-44D7-4AE3-BC9C-3B1B334C4B16}"/>
    <cellStyle name="Output 2 5 3 7 2" xfId="12644" xr:uid="{C25534A2-91E3-4519-B6A4-119FF36DBC08}"/>
    <cellStyle name="Output 2 5 3 8" xfId="4789" xr:uid="{38E303CE-4122-4422-AA57-5BEBBD21A2FF}"/>
    <cellStyle name="Output 2 5 3 8 2" xfId="13744" xr:uid="{52E620C4-FB4B-41B4-86F9-6CDBC22E1B73}"/>
    <cellStyle name="Output 2 5 3 9" xfId="5906" xr:uid="{4611202C-5021-4CF4-AA4A-00713B9632BB}"/>
    <cellStyle name="Output 2 5 3 9 2" xfId="14861" xr:uid="{7D9BFADD-FFF6-48BE-ACAE-5CA3733D3BC3}"/>
    <cellStyle name="Output 2 5 4" xfId="362" xr:uid="{787ACB27-5AD4-4988-9B91-1F4D3C3AA74E}"/>
    <cellStyle name="Output 2 5 4 10" xfId="9292" xr:uid="{92430228-BAEE-4772-9499-044CA9BD8FB0}"/>
    <cellStyle name="Output 2 5 4 2" xfId="913" xr:uid="{631B5E50-14B2-4D24-BB24-604574893890}"/>
    <cellStyle name="Output 2 5 4 2 2" xfId="2067" xr:uid="{40A1E7B2-6984-492F-A1AA-FBC435A044F5}"/>
    <cellStyle name="Output 2 5 4 2 2 2" xfId="11022" xr:uid="{DE5B2EE6-341A-43D0-B2C7-18247AC77F56}"/>
    <cellStyle name="Output 2 5 4 2 3" xfId="3195" xr:uid="{682F9990-A852-420E-A14B-23B61F81D6B7}"/>
    <cellStyle name="Output 2 5 4 2 3 2" xfId="12150" xr:uid="{C49E7E07-4567-4EB8-ABEC-5F605DDB3C03}"/>
    <cellStyle name="Output 2 5 4 2 4" xfId="4312" xr:uid="{B420A4AD-AAEA-4852-922D-C1F187161D95}"/>
    <cellStyle name="Output 2 5 4 2 4 2" xfId="13267" xr:uid="{3523B4FB-7156-4AFC-A709-7BA17DE4DE1A}"/>
    <cellStyle name="Output 2 5 4 2 5" xfId="5412" xr:uid="{609CF145-1729-490D-BAB4-04179859CF00}"/>
    <cellStyle name="Output 2 5 4 2 5 2" xfId="14367" xr:uid="{00E89172-A3C2-420C-9939-DD60B263A2D5}"/>
    <cellStyle name="Output 2 5 4 2 6" xfId="6529" xr:uid="{DC80D840-63A4-48AF-809C-3C23A6B3BBCB}"/>
    <cellStyle name="Output 2 5 4 2 6 2" xfId="15484" xr:uid="{77D2002A-B45F-4683-8809-1A46DFEA4B0E}"/>
    <cellStyle name="Output 2 5 4 2 7" xfId="7730" xr:uid="{B89348A4-1550-4A8B-B2A6-3A592F5D45B9}"/>
    <cellStyle name="Output 2 5 4 2 7 2" xfId="16610" xr:uid="{3ED77016-BC47-4690-B2F8-6C72BB66FF34}"/>
    <cellStyle name="Output 2 5 4 2 8" xfId="8867" xr:uid="{489FD279-3A4A-43AF-829B-7CE92739DAB2}"/>
    <cellStyle name="Output 2 5 4 2 8 2" xfId="17720" xr:uid="{812E13E2-CB07-4A80-B855-8C4EDFAD8CA7}"/>
    <cellStyle name="Output 2 5 4 2 9" xfId="9743" xr:uid="{37A3F580-3698-4F1C-A7A2-7B0FEEA539AE}"/>
    <cellStyle name="Output 2 5 4 3" xfId="1524" xr:uid="{801EA69F-184C-4604-8C87-F1AC491BE163}"/>
    <cellStyle name="Output 2 5 4 3 2" xfId="10479" xr:uid="{602CAB0A-A975-4034-9DE3-815C03B6907C}"/>
    <cellStyle name="Output 2 5 4 4" xfId="2644" xr:uid="{4D25AED3-66B5-43BC-BFA7-E92A6FC25059}"/>
    <cellStyle name="Output 2 5 4 4 2" xfId="11599" xr:uid="{A0F46B5C-A1A2-4BB9-9E75-F00C66800ED8}"/>
    <cellStyle name="Output 2 5 4 5" xfId="3761" xr:uid="{DC800938-040D-4940-A089-38B731184744}"/>
    <cellStyle name="Output 2 5 4 5 2" xfId="12716" xr:uid="{3ABD70EF-18C4-4E52-BE38-9A05CFDB3E39}"/>
    <cellStyle name="Output 2 5 4 6" xfId="4861" xr:uid="{7B41D2C4-845D-43B0-8CE7-55F05FAB1AEA}"/>
    <cellStyle name="Output 2 5 4 6 2" xfId="13816" xr:uid="{A8D635A9-C515-4B4B-8D10-2B41BEF551B4}"/>
    <cellStyle name="Output 2 5 4 7" xfId="5978" xr:uid="{3A6641D6-D40F-4FCC-981B-1C5FC8E200C8}"/>
    <cellStyle name="Output 2 5 4 7 2" xfId="14933" xr:uid="{6BF243FB-A321-4138-A726-A6E287114FF4}"/>
    <cellStyle name="Output 2 5 4 8" xfId="7179" xr:uid="{ABDF0FEF-6238-4D63-A7CF-437D1C82F6B9}"/>
    <cellStyle name="Output 2 5 4 8 2" xfId="16059" xr:uid="{4485CBFB-A403-4B92-83BC-24FE41FA59B6}"/>
    <cellStyle name="Output 2 5 4 9" xfId="8316" xr:uid="{D7CBFA94-7C15-45E1-A93A-D6CB9B4DB26E}"/>
    <cellStyle name="Output 2 5 4 9 2" xfId="17169" xr:uid="{C010560D-8507-472E-88DE-10466E71F5CE}"/>
    <cellStyle name="Output 2 5 5" xfId="531" xr:uid="{191DCED6-3015-4482-BC95-860F9ABA9D44}"/>
    <cellStyle name="Output 2 5 5 10" xfId="9720" xr:uid="{BE70D4E7-2E12-421C-9614-A07A1F798456}"/>
    <cellStyle name="Output 2 5 5 2" xfId="1082" xr:uid="{72C65B98-12FC-41FF-BA6A-786D47BD5BD2}"/>
    <cellStyle name="Output 2 5 5 2 2" xfId="2236" xr:uid="{0D9AD3AF-A6F8-4F50-A21D-5E8D9C344F55}"/>
    <cellStyle name="Output 2 5 5 2 2 2" xfId="11191" xr:uid="{3D764AE3-C9C2-47C2-913B-CEEAED1AE1D3}"/>
    <cellStyle name="Output 2 5 5 2 3" xfId="3364" xr:uid="{B3C372F0-2D79-40E3-B1A1-72F8221D7DEE}"/>
    <cellStyle name="Output 2 5 5 2 3 2" xfId="12319" xr:uid="{4E0C69DD-4386-4786-980C-1CF965D1EE37}"/>
    <cellStyle name="Output 2 5 5 2 4" xfId="4481" xr:uid="{3E983D87-E3A7-4EE4-9455-0945979C6DF5}"/>
    <cellStyle name="Output 2 5 5 2 4 2" xfId="13436" xr:uid="{D548E912-C875-447C-9D5B-ECC0626CACA1}"/>
    <cellStyle name="Output 2 5 5 2 5" xfId="5581" xr:uid="{BE389C6D-099B-45CA-9F93-D570B9FE2C53}"/>
    <cellStyle name="Output 2 5 5 2 5 2" xfId="14536" xr:uid="{7B151D56-2143-423D-B3EF-5727061CEA88}"/>
    <cellStyle name="Output 2 5 5 2 6" xfId="6698" xr:uid="{CE34618A-8697-44DC-A58B-262CA0CDA72C}"/>
    <cellStyle name="Output 2 5 5 2 6 2" xfId="15653" xr:uid="{58688A8C-0E76-40DB-9BD4-69AC681BDD35}"/>
    <cellStyle name="Output 2 5 5 2 7" xfId="7899" xr:uid="{327A123D-99BF-41AD-9B03-EFC3130DA5B1}"/>
    <cellStyle name="Output 2 5 5 2 7 2" xfId="16779" xr:uid="{CBB63EBE-6EA1-47FF-832B-464DABCBDACD}"/>
    <cellStyle name="Output 2 5 5 2 8" xfId="9036" xr:uid="{152B714A-92D2-42D1-9E53-DEE00A330AD0}"/>
    <cellStyle name="Output 2 5 5 2 8 2" xfId="17889" xr:uid="{88B52A26-FD37-4BE7-B88F-3E9D54B23F1B}"/>
    <cellStyle name="Output 2 5 5 2 9" xfId="9909" xr:uid="{8E39DF3A-F72C-4A3F-BC30-B8C296BD635A}"/>
    <cellStyle name="Output 2 5 5 3" xfId="1689" xr:uid="{BBADCB96-5062-486B-B8D8-B7746A2E8FCF}"/>
    <cellStyle name="Output 2 5 5 3 2" xfId="10644" xr:uid="{607D6B07-5F97-4623-BD00-44FF266842C2}"/>
    <cellStyle name="Output 2 5 5 4" xfId="2813" xr:uid="{426A118E-A664-40A2-8D8F-F6BD3D02502F}"/>
    <cellStyle name="Output 2 5 5 4 2" xfId="11768" xr:uid="{06B7BE25-38BC-4059-8B06-AE8C82BD13B2}"/>
    <cellStyle name="Output 2 5 5 5" xfId="3930" xr:uid="{3E97AEAB-5C57-4AF9-91CC-82582C7E3647}"/>
    <cellStyle name="Output 2 5 5 5 2" xfId="12885" xr:uid="{0F227F14-C6CD-4109-A723-179234D2427D}"/>
    <cellStyle name="Output 2 5 5 6" xfId="5030" xr:uid="{D9244151-A268-4920-B8F5-A18111E7593D}"/>
    <cellStyle name="Output 2 5 5 6 2" xfId="13985" xr:uid="{CCF28671-5CE6-40EF-9F61-147EC0403CA1}"/>
    <cellStyle name="Output 2 5 5 7" xfId="6147" xr:uid="{DAB06C45-136C-47F4-A57F-834699AF2117}"/>
    <cellStyle name="Output 2 5 5 7 2" xfId="15102" xr:uid="{8F6328CF-5F50-453E-817D-82BCE696C672}"/>
    <cellStyle name="Output 2 5 5 8" xfId="7348" xr:uid="{0C16E7EA-0896-4C9A-994D-13590A82F238}"/>
    <cellStyle name="Output 2 5 5 8 2" xfId="16228" xr:uid="{CC7C3B53-A1A0-4FD0-B053-946076906711}"/>
    <cellStyle name="Output 2 5 5 9" xfId="8485" xr:uid="{8F29305C-5FCA-4B9A-AED4-11E8F2A0DD6C}"/>
    <cellStyle name="Output 2 5 5 9 2" xfId="17338" xr:uid="{3AC53E83-AC47-4901-86A0-E9E7C4096C58}"/>
    <cellStyle name="Output 2 5 6" xfId="706" xr:uid="{3BBC2D8E-47D4-4158-9CE7-796E250F3804}"/>
    <cellStyle name="Output 2 5 6 2" xfId="1860" xr:uid="{D72272DB-37F1-41B7-BBB6-CE39FCF96EFF}"/>
    <cellStyle name="Output 2 5 6 2 2" xfId="10815" xr:uid="{4E308AB2-2D6D-4B29-BC5E-BB432252C26B}"/>
    <cellStyle name="Output 2 5 6 3" xfId="2988" xr:uid="{9CF1CFD1-E963-4954-B41C-9E4433BBC408}"/>
    <cellStyle name="Output 2 5 6 3 2" xfId="11943" xr:uid="{750CB3DB-3DF3-4AE0-B873-D2977B7AFDDF}"/>
    <cellStyle name="Output 2 5 6 4" xfId="4105" xr:uid="{75DF9DD2-D471-4933-94D3-D8ADF43C00D3}"/>
    <cellStyle name="Output 2 5 6 4 2" xfId="13060" xr:uid="{7779A158-BDDC-4950-85DF-FFCD4723B2A8}"/>
    <cellStyle name="Output 2 5 6 5" xfId="5205" xr:uid="{FD55C389-6D1E-4E01-AFF0-64975A8AD56A}"/>
    <cellStyle name="Output 2 5 6 5 2" xfId="14160" xr:uid="{5298C163-3BE9-4DE6-91EE-64AA91CAAA66}"/>
    <cellStyle name="Output 2 5 6 6" xfId="6322" xr:uid="{E15D7EE3-A5BF-4D6E-B5D9-7A9216C64AD9}"/>
    <cellStyle name="Output 2 5 6 6 2" xfId="15277" xr:uid="{6B185661-0D2F-4664-8C7F-B9D24895C540}"/>
    <cellStyle name="Output 2 5 6 7" xfId="7523" xr:uid="{E11D7994-9751-424E-9D40-179C2F76FE8B}"/>
    <cellStyle name="Output 2 5 6 7 2" xfId="16403" xr:uid="{EB186D4E-8A29-471F-9364-8A74C0665DDB}"/>
    <cellStyle name="Output 2 5 6 8" xfId="8660" xr:uid="{5131AF76-9583-40BA-800A-A3104FCF10BB}"/>
    <cellStyle name="Output 2 5 6 8 2" xfId="17513" xr:uid="{DAA7996F-936D-4158-9250-CB91A2E4CC8B}"/>
    <cellStyle name="Output 2 5 6 9" xfId="10004" xr:uid="{D77260E6-150D-4165-AC34-CC35F94FE643}"/>
    <cellStyle name="Output 2 5 7" xfId="1306" xr:uid="{EDB69358-2E2E-4015-881F-64DE0ACB767B}"/>
    <cellStyle name="Output 2 5 7 2" xfId="10261" xr:uid="{289F69EE-490B-49C6-8F4D-B81178193F73}"/>
    <cellStyle name="Output 2 5 8" xfId="2422" xr:uid="{BC8EBDE3-F802-4000-B557-82E38124EBD8}"/>
    <cellStyle name="Output 2 5 8 2" xfId="11377" xr:uid="{DFA145FD-D8F8-4BFF-AA45-3EB0B502C857}"/>
    <cellStyle name="Output 2 5 9" xfId="3540" xr:uid="{BA571DFF-9878-4322-89C4-67244FB6718B}"/>
    <cellStyle name="Output 2 5 9 2" xfId="12495" xr:uid="{90CA3C89-3849-40BB-A7D9-3AFF9F9756A0}"/>
    <cellStyle name="Output 2 6" xfId="140" xr:uid="{0B9C1131-1893-41E0-AD65-1E5F7E93E193}"/>
    <cellStyle name="Output 2 6 10" xfId="4657" xr:uid="{83C6C5CF-EB43-4AE3-B51F-3EDDE5D916D3}"/>
    <cellStyle name="Output 2 6 10 2" xfId="13612" xr:uid="{F468F2F9-167B-4FB9-B035-6123483D25B5}"/>
    <cellStyle name="Output 2 6 11" xfId="5774" xr:uid="{DFE848C4-98EB-45BF-9A97-25B5B1CA0899}"/>
    <cellStyle name="Output 2 6 11 2" xfId="14729" xr:uid="{49D38705-DD16-48DF-9829-9F9DACBBF50B}"/>
    <cellStyle name="Output 2 6 12" xfId="6963" xr:uid="{A4B14CBB-CFFA-4634-896E-732E5A8EE862}"/>
    <cellStyle name="Output 2 6 12 2" xfId="15852" xr:uid="{FF6DD6BE-E5D3-4EA3-9511-51B2C1261260}"/>
    <cellStyle name="Output 2 6 13" xfId="8097" xr:uid="{EC1932AA-3997-4EBD-89F5-E130B1C7DC48}"/>
    <cellStyle name="Output 2 6 13 2" xfId="16965" xr:uid="{635194F8-B58D-4543-B9D6-B65978286BA5}"/>
    <cellStyle name="Output 2 6 14" xfId="9752" xr:uid="{7715813C-6F16-47AD-AD53-B75A5A3949F6}"/>
    <cellStyle name="Output 2 6 2" xfId="246" xr:uid="{0EA5CB4A-0167-44C2-863B-9725275EAB7D}"/>
    <cellStyle name="Output 2 6 2 10" xfId="7063" xr:uid="{045CA689-733A-42B8-BBEB-25E4FC58A68D}"/>
    <cellStyle name="Output 2 6 2 10 2" xfId="15943" xr:uid="{49FAA5A0-D65E-4354-99FA-D2BF5C158EE8}"/>
    <cellStyle name="Output 2 6 2 11" xfId="8200" xr:uid="{9F4A9A0C-E5C5-4194-A073-3A2157924007}"/>
    <cellStyle name="Output 2 6 2 11 2" xfId="17053" xr:uid="{5FCE30CA-315C-4FDA-ACA5-01F7F1E437FB}"/>
    <cellStyle name="Output 2 6 2 12" xfId="10167" xr:uid="{8EF10C8E-337F-4C56-BAA5-24FFE40BE22F}"/>
    <cellStyle name="Output 2 6 2 2" xfId="451" xr:uid="{64034623-42E2-4A45-BF10-AE423A54BBB8}"/>
    <cellStyle name="Output 2 6 2 2 10" xfId="9485" xr:uid="{B563B0F7-C03D-4C87-AA25-12496DA257D9}"/>
    <cellStyle name="Output 2 6 2 2 2" xfId="1002" xr:uid="{E0F141C2-199A-4478-A301-1CE2BFA9039B}"/>
    <cellStyle name="Output 2 6 2 2 2 2" xfId="2156" xr:uid="{F0B48E71-3AAE-4F98-8413-BA6F03074244}"/>
    <cellStyle name="Output 2 6 2 2 2 2 2" xfId="11111" xr:uid="{EB77BB9F-C0B9-491C-AD0F-D5AF4A2B3600}"/>
    <cellStyle name="Output 2 6 2 2 2 3" xfId="3284" xr:uid="{21D9F0D8-4F26-4C9D-9595-0543E9530648}"/>
    <cellStyle name="Output 2 6 2 2 2 3 2" xfId="12239" xr:uid="{E88B588A-F04E-4497-99B3-3D1B48096395}"/>
    <cellStyle name="Output 2 6 2 2 2 4" xfId="4401" xr:uid="{68DE5BEC-4FCE-4C82-A0BA-1759881B7364}"/>
    <cellStyle name="Output 2 6 2 2 2 4 2" xfId="13356" xr:uid="{53588FB2-4542-4156-8B69-AE7DCC9E8CF9}"/>
    <cellStyle name="Output 2 6 2 2 2 5" xfId="5501" xr:uid="{CF2F56A4-5B17-4BF5-8B7C-CB99402DFA8F}"/>
    <cellStyle name="Output 2 6 2 2 2 5 2" xfId="14456" xr:uid="{4BA0DAC2-B048-494D-8FF5-EB53C448A9BE}"/>
    <cellStyle name="Output 2 6 2 2 2 6" xfId="6618" xr:uid="{D669E7EB-5ED8-4E62-AD10-923C9A51EA07}"/>
    <cellStyle name="Output 2 6 2 2 2 6 2" xfId="15573" xr:uid="{17AB1729-C7C1-4623-9DB0-3B0912D4670E}"/>
    <cellStyle name="Output 2 6 2 2 2 7" xfId="7819" xr:uid="{93B47577-BE68-4C35-B475-F789D934842D}"/>
    <cellStyle name="Output 2 6 2 2 2 7 2" xfId="16699" xr:uid="{3B8319C8-D4D9-4014-8318-1CF9B007CFF2}"/>
    <cellStyle name="Output 2 6 2 2 2 8" xfId="8956" xr:uid="{EED18D3D-EF93-447C-893D-1E9CEEBDE348}"/>
    <cellStyle name="Output 2 6 2 2 2 8 2" xfId="17809" xr:uid="{26E92DD9-78AD-405D-BB62-C13C1F36B859}"/>
    <cellStyle name="Output 2 6 2 2 2 9" xfId="9572" xr:uid="{74D56922-DCB0-4CDA-A559-2E0A29EC7F4C}"/>
    <cellStyle name="Output 2 6 2 2 3" xfId="1609" xr:uid="{94CE7276-86A4-4117-97AB-BAD5BDCA5D76}"/>
    <cellStyle name="Output 2 6 2 2 3 2" xfId="10564" xr:uid="{89C4B73E-5D14-424B-8CF8-711A8EECBD51}"/>
    <cellStyle name="Output 2 6 2 2 4" xfId="2733" xr:uid="{8A463411-BFAE-410D-9CD8-0A66E4705CCF}"/>
    <cellStyle name="Output 2 6 2 2 4 2" xfId="11688" xr:uid="{A60AA84A-F2E3-4687-985F-226A6A911114}"/>
    <cellStyle name="Output 2 6 2 2 5" xfId="3850" xr:uid="{B3C84BD3-9563-4D15-AAE4-12CB1DB19213}"/>
    <cellStyle name="Output 2 6 2 2 5 2" xfId="12805" xr:uid="{4AA17929-EF04-4424-B829-85181248425D}"/>
    <cellStyle name="Output 2 6 2 2 6" xfId="4950" xr:uid="{94833C5A-E82B-46B8-ACE6-3EB213167354}"/>
    <cellStyle name="Output 2 6 2 2 6 2" xfId="13905" xr:uid="{391867D0-27FE-49B2-86FD-D2380C898622}"/>
    <cellStyle name="Output 2 6 2 2 7" xfId="6067" xr:uid="{FBAE7B70-D300-4086-9FDE-6A84C152B997}"/>
    <cellStyle name="Output 2 6 2 2 7 2" xfId="15022" xr:uid="{A247B5C6-60D2-4A10-9982-53B766B13E62}"/>
    <cellStyle name="Output 2 6 2 2 8" xfId="7268" xr:uid="{9CE6F218-88A4-4BA0-9F33-83056EA9B5B3}"/>
    <cellStyle name="Output 2 6 2 2 8 2" xfId="16148" xr:uid="{1FB14EFA-942C-4B1F-8D07-BDD740D6960E}"/>
    <cellStyle name="Output 2 6 2 2 9" xfId="8405" xr:uid="{E35B53E4-F8E9-46E9-AA7C-67AB8CE7D75D}"/>
    <cellStyle name="Output 2 6 2 2 9 2" xfId="17258" xr:uid="{CE2829C7-53A3-47EA-B2DA-C75623445479}"/>
    <cellStyle name="Output 2 6 2 3" xfId="614" xr:uid="{75BC20A3-F2A2-403F-9791-72EA64F862D9}"/>
    <cellStyle name="Output 2 6 2 3 10" xfId="9869" xr:uid="{FC0E00FE-F57A-42B5-9A39-4FEEA188EAEF}"/>
    <cellStyle name="Output 2 6 2 3 2" xfId="1165" xr:uid="{424297D6-4548-40E2-BD97-972030AC4C11}"/>
    <cellStyle name="Output 2 6 2 3 2 2" xfId="2324" xr:uid="{FCBA23B9-F93B-4BB8-890F-3496907263C6}"/>
    <cellStyle name="Output 2 6 2 3 2 2 2" xfId="11279" xr:uid="{0E80B53B-9B0B-437B-BECA-A813BBDEA3EB}"/>
    <cellStyle name="Output 2 6 2 3 2 3" xfId="3447" xr:uid="{F720497D-41C2-4433-861E-D039B4F60E11}"/>
    <cellStyle name="Output 2 6 2 3 2 3 2" xfId="12402" xr:uid="{DF605272-8A15-4C37-BF52-4FAB5355C205}"/>
    <cellStyle name="Output 2 6 2 3 2 4" xfId="4564" xr:uid="{4EC5999C-6B09-4779-8F95-F729F36F5573}"/>
    <cellStyle name="Output 2 6 2 3 2 4 2" xfId="13519" xr:uid="{63728890-857C-4372-A5EB-47FD67EEB05A}"/>
    <cellStyle name="Output 2 6 2 3 2 5" xfId="5664" xr:uid="{317F52EB-FF1B-4099-B461-95976075659A}"/>
    <cellStyle name="Output 2 6 2 3 2 5 2" xfId="14619" xr:uid="{1B23241D-C36C-49B7-A8C6-EF7EDE217AB5}"/>
    <cellStyle name="Output 2 6 2 3 2 6" xfId="6781" xr:uid="{71849B6F-B036-4201-A06E-21F316B4D582}"/>
    <cellStyle name="Output 2 6 2 3 2 6 2" xfId="15736" xr:uid="{60EDC275-D5E7-4282-ABA6-113669343783}"/>
    <cellStyle name="Output 2 6 2 3 2 7" xfId="7982" xr:uid="{800CABE8-F663-4905-9BF3-2656D8D5D8CB}"/>
    <cellStyle name="Output 2 6 2 3 2 7 2" xfId="16862" xr:uid="{4F502531-A7B7-46FD-9608-74DE3847072B}"/>
    <cellStyle name="Output 2 6 2 3 2 8" xfId="9119" xr:uid="{6B586097-971B-41B7-BB5F-40C814A4DF03}"/>
    <cellStyle name="Output 2 6 2 3 2 8 2" xfId="17972" xr:uid="{873882E1-F236-4B36-A534-3B8AEA4EF364}"/>
    <cellStyle name="Output 2 6 2 3 2 9" xfId="10157" xr:uid="{98FD2538-FDC4-452B-AA26-498F39DC4270}"/>
    <cellStyle name="Output 2 6 2 3 3" xfId="1772" xr:uid="{66E38829-0F0A-4BBB-BA97-C43D0C5A4370}"/>
    <cellStyle name="Output 2 6 2 3 3 2" xfId="10727" xr:uid="{9B29B1B7-86D2-441D-A158-92047B8CDE54}"/>
    <cellStyle name="Output 2 6 2 3 4" xfId="2896" xr:uid="{C018B31B-1583-40CE-B580-6B8F80A57A98}"/>
    <cellStyle name="Output 2 6 2 3 4 2" xfId="11851" xr:uid="{7FD9C7F5-A0D4-4C78-A187-C1FEFB55A335}"/>
    <cellStyle name="Output 2 6 2 3 5" xfId="4013" xr:uid="{D53412A3-E8F0-46BC-9CB5-E79DF3AA92C4}"/>
    <cellStyle name="Output 2 6 2 3 5 2" xfId="12968" xr:uid="{9863D86E-A462-41E1-B30F-CBDF07961541}"/>
    <cellStyle name="Output 2 6 2 3 6" xfId="5113" xr:uid="{B09EE7A6-D944-4C41-8CFA-F40AA10EB6BF}"/>
    <cellStyle name="Output 2 6 2 3 6 2" xfId="14068" xr:uid="{0B5E222C-09DC-4776-8280-733F9B04831D}"/>
    <cellStyle name="Output 2 6 2 3 7" xfId="6230" xr:uid="{5E387B05-0EAB-45CB-855E-622BA19BB5CC}"/>
    <cellStyle name="Output 2 6 2 3 7 2" xfId="15185" xr:uid="{64FF6143-43FF-430D-A45B-50817C8506DF}"/>
    <cellStyle name="Output 2 6 2 3 8" xfId="7431" xr:uid="{E802145D-1439-4B47-A031-FC2B606F15E9}"/>
    <cellStyle name="Output 2 6 2 3 8 2" xfId="16311" xr:uid="{0C46F4B1-A8F4-4347-A45C-EEEF83B09ED2}"/>
    <cellStyle name="Output 2 6 2 3 9" xfId="8568" xr:uid="{1D371C34-F8A9-4F88-BFFE-0EC775BA3CFC}"/>
    <cellStyle name="Output 2 6 2 3 9 2" xfId="17421" xr:uid="{9F820270-5BA7-4C5C-B811-875645712128}"/>
    <cellStyle name="Output 2 6 2 4" xfId="803" xr:uid="{505A6506-DEF3-4058-8BAE-02E5839A16BC}"/>
    <cellStyle name="Output 2 6 2 4 2" xfId="1957" xr:uid="{CD0E847B-07D1-4483-B247-CE51E55BE3B0}"/>
    <cellStyle name="Output 2 6 2 4 2 2" xfId="10912" xr:uid="{0D3892DC-78A6-4091-913F-07B9DB00E40C}"/>
    <cellStyle name="Output 2 6 2 4 3" xfId="3085" xr:uid="{58EC2AE0-7EA9-4FD9-A562-77CF5E866232}"/>
    <cellStyle name="Output 2 6 2 4 3 2" xfId="12040" xr:uid="{22851DE1-BE0E-420D-AEF7-C02E5AE7BB8C}"/>
    <cellStyle name="Output 2 6 2 4 4" xfId="4202" xr:uid="{9F2F722D-867E-4707-A6F1-FBEC59687748}"/>
    <cellStyle name="Output 2 6 2 4 4 2" xfId="13157" xr:uid="{523383EA-6529-45E5-AE3E-89D7F467F7E6}"/>
    <cellStyle name="Output 2 6 2 4 5" xfId="5302" xr:uid="{D9027141-9DE9-4D22-9A53-38E0CB8858F8}"/>
    <cellStyle name="Output 2 6 2 4 5 2" xfId="14257" xr:uid="{8D23DE96-6E0C-420E-90C5-2DD0CE8FB40D}"/>
    <cellStyle name="Output 2 6 2 4 6" xfId="6419" xr:uid="{34102FD4-0016-49CD-AFD8-B979CDA94708}"/>
    <cellStyle name="Output 2 6 2 4 6 2" xfId="15374" xr:uid="{4A5B8BD7-27EF-42BD-AC99-FA567C3A92C0}"/>
    <cellStyle name="Output 2 6 2 4 7" xfId="7620" xr:uid="{260086C2-F637-4378-AB8A-F95C83E1C15A}"/>
    <cellStyle name="Output 2 6 2 4 7 2" xfId="16500" xr:uid="{B968FC6E-86D2-46F1-B084-BF1F21AD0EC8}"/>
    <cellStyle name="Output 2 6 2 4 8" xfId="8757" xr:uid="{8F60BD79-B4CB-4985-94B1-3F82663EACD4}"/>
    <cellStyle name="Output 2 6 2 4 8 2" xfId="17610" xr:uid="{20CAE900-1B3B-4100-BB4D-1617996247BB}"/>
    <cellStyle name="Output 2 6 2 4 9" xfId="9461" xr:uid="{4F1F774B-5DA7-43C4-83CD-02DD8DDE9EDB}"/>
    <cellStyle name="Output 2 6 2 5" xfId="1408" xr:uid="{2F292353-9478-4F41-9E14-D07F16C60DF6}"/>
    <cellStyle name="Output 2 6 2 5 2" xfId="10363" xr:uid="{A79D7CCC-3747-4A2C-BDA4-AC9CD6905D21}"/>
    <cellStyle name="Output 2 6 2 6" xfId="2528" xr:uid="{DBDD23D4-FF9B-4CA8-89F8-52E490101D7F}"/>
    <cellStyle name="Output 2 6 2 6 2" xfId="11483" xr:uid="{84473AB7-2245-4C82-81AC-368EEA18CEF2}"/>
    <cellStyle name="Output 2 6 2 7" xfId="3645" xr:uid="{350679C6-37B3-4837-A31B-5E8CDDF372E4}"/>
    <cellStyle name="Output 2 6 2 7 2" xfId="12600" xr:uid="{1631B8BC-E635-43F9-B88B-DCC390C63C0E}"/>
    <cellStyle name="Output 2 6 2 8" xfId="4745" xr:uid="{3A6CCE6C-703F-4C71-90A8-7D2B298B157F}"/>
    <cellStyle name="Output 2 6 2 8 2" xfId="13700" xr:uid="{5129A67F-68A7-45CB-902E-F60C479128CB}"/>
    <cellStyle name="Output 2 6 2 9" xfId="5862" xr:uid="{32DED80C-031D-426F-8FC0-7522653CA6E4}"/>
    <cellStyle name="Output 2 6 2 9 2" xfId="14817" xr:uid="{8EB865A8-DE3C-4622-97A6-C7B4DD2AC78C}"/>
    <cellStyle name="Output 2 6 3" xfId="301" xr:uid="{DFB8F901-F5F7-4449-8446-D09FE996AF83}"/>
    <cellStyle name="Output 2 6 3 10" xfId="7118" xr:uid="{900878BF-ED6C-4610-8863-CACF0A8C73CF}"/>
    <cellStyle name="Output 2 6 3 10 2" xfId="15998" xr:uid="{2E2ED54F-60A8-4B67-8C5E-80DB3E5FE993}"/>
    <cellStyle name="Output 2 6 3 11" xfId="8255" xr:uid="{4929C4B5-9E0C-4E18-A87F-1CDECAB1281F}"/>
    <cellStyle name="Output 2 6 3 11 2" xfId="17108" xr:uid="{2A7F66EE-4C78-48D9-A5BA-52C9CE1209A1}"/>
    <cellStyle name="Output 2 6 3 12" xfId="9374" xr:uid="{3D237C94-330F-4C01-AD01-E7A810F920F1}"/>
    <cellStyle name="Output 2 6 3 2" xfId="501" xr:uid="{01FE56E7-CE1C-4F2C-BDC5-FA728B8BE3B3}"/>
    <cellStyle name="Output 2 6 3 2 10" xfId="9357" xr:uid="{66CEB7D9-E1BA-49A8-81A1-53320E9EA57F}"/>
    <cellStyle name="Output 2 6 3 2 2" xfId="1052" xr:uid="{55E3AA40-F274-41CB-83FF-62AB57B6FDAE}"/>
    <cellStyle name="Output 2 6 3 2 2 2" xfId="2206" xr:uid="{FC5458A0-B03C-4BC1-B313-7A1F9CAEB88F}"/>
    <cellStyle name="Output 2 6 3 2 2 2 2" xfId="11161" xr:uid="{D53E24FF-A762-43B2-91C6-3F3363AF96B0}"/>
    <cellStyle name="Output 2 6 3 2 2 3" xfId="3334" xr:uid="{8EF9D6DF-8E7C-4C2B-B49D-4ABB41CA4AA1}"/>
    <cellStyle name="Output 2 6 3 2 2 3 2" xfId="12289" xr:uid="{A4615930-5C3C-488E-B7E9-D4C86E36B653}"/>
    <cellStyle name="Output 2 6 3 2 2 4" xfId="4451" xr:uid="{C9AFC905-129B-414F-B910-8E16321065F5}"/>
    <cellStyle name="Output 2 6 3 2 2 4 2" xfId="13406" xr:uid="{8BD525E7-CD1E-4D5F-96CE-E259B39118FB}"/>
    <cellStyle name="Output 2 6 3 2 2 5" xfId="5551" xr:uid="{34EF2E92-D67B-4A27-A6DE-B653AB7DA831}"/>
    <cellStyle name="Output 2 6 3 2 2 5 2" xfId="14506" xr:uid="{07149A17-6356-4514-8CED-B256A9143615}"/>
    <cellStyle name="Output 2 6 3 2 2 6" xfId="6668" xr:uid="{C7F7D6D4-03D3-4350-BCE1-BE67866F06C5}"/>
    <cellStyle name="Output 2 6 3 2 2 6 2" xfId="15623" xr:uid="{7BE6757A-33A9-40AD-BED0-DC95A2055E6B}"/>
    <cellStyle name="Output 2 6 3 2 2 7" xfId="7869" xr:uid="{12015230-A2D2-4759-8049-A29CA8D54F04}"/>
    <cellStyle name="Output 2 6 3 2 2 7 2" xfId="16749" xr:uid="{34548FB2-8522-464B-B644-B32476B2868B}"/>
    <cellStyle name="Output 2 6 3 2 2 8" xfId="9006" xr:uid="{C706860E-D595-4DCB-8679-5488335ACBC7}"/>
    <cellStyle name="Output 2 6 3 2 2 8 2" xfId="17859" xr:uid="{06040C32-C73B-43E3-B22C-A0489D437C31}"/>
    <cellStyle name="Output 2 6 3 2 2 9" xfId="6868" xr:uid="{A0D1F66C-5825-4178-9687-CBC03C55A9CE}"/>
    <cellStyle name="Output 2 6 3 2 3" xfId="1659" xr:uid="{BF5C2F0D-7E85-4829-B991-0E6BC4AF0C18}"/>
    <cellStyle name="Output 2 6 3 2 3 2" xfId="10614" xr:uid="{FF077ACE-CAAD-4BED-B6D8-F9D616E3F43A}"/>
    <cellStyle name="Output 2 6 3 2 4" xfId="2783" xr:uid="{82B0C931-4C0E-4292-9BBB-96082C2941AD}"/>
    <cellStyle name="Output 2 6 3 2 4 2" xfId="11738" xr:uid="{DC74D0E3-F21F-425A-99F0-078859DB7969}"/>
    <cellStyle name="Output 2 6 3 2 5" xfId="3900" xr:uid="{20A0C4A1-50E8-45FC-8A97-37133A5379E1}"/>
    <cellStyle name="Output 2 6 3 2 5 2" xfId="12855" xr:uid="{01F59FD9-71EC-47ED-AD89-4C362696269C}"/>
    <cellStyle name="Output 2 6 3 2 6" xfId="5000" xr:uid="{D826C968-1695-4824-BFC5-2AFD351DA562}"/>
    <cellStyle name="Output 2 6 3 2 6 2" xfId="13955" xr:uid="{538C3DC9-8AF6-49E5-9162-3298E4429F63}"/>
    <cellStyle name="Output 2 6 3 2 7" xfId="6117" xr:uid="{0C949FAD-F306-4823-B4AA-EC130D5806FA}"/>
    <cellStyle name="Output 2 6 3 2 7 2" xfId="15072" xr:uid="{63A68CE6-EF96-4488-AFC0-76B4832D8328}"/>
    <cellStyle name="Output 2 6 3 2 8" xfId="7318" xr:uid="{637DE3BD-71C0-49DC-94FC-FE402093F9F9}"/>
    <cellStyle name="Output 2 6 3 2 8 2" xfId="16198" xr:uid="{9485CE7D-5B91-4B52-8508-FBE14B622743}"/>
    <cellStyle name="Output 2 6 3 2 9" xfId="8455" xr:uid="{FB238322-A3AD-477C-9A84-B1E1E3F156CC}"/>
    <cellStyle name="Output 2 6 3 2 9 2" xfId="17308" xr:uid="{43D3E260-28D4-42B1-98E7-E24C46007335}"/>
    <cellStyle name="Output 2 6 3 3" xfId="664" xr:uid="{BDF5565E-DB8A-4689-829F-C93ECAD4E5F3}"/>
    <cellStyle name="Output 2 6 3 3 10" xfId="9968" xr:uid="{BDA98441-9CEB-4AA5-80DC-6606DBE138AA}"/>
    <cellStyle name="Output 2 6 3 3 2" xfId="1215" xr:uid="{1541D4C5-07EF-4AF2-A9F0-3B1066D7AFB2}"/>
    <cellStyle name="Output 2 6 3 3 2 2" xfId="2374" xr:uid="{A15227B0-0A78-48B7-9C86-5BEC3B247A80}"/>
    <cellStyle name="Output 2 6 3 3 2 2 2" xfId="11329" xr:uid="{DF236703-B8B6-418C-BA66-4B8FCE087B15}"/>
    <cellStyle name="Output 2 6 3 3 2 3" xfId="3497" xr:uid="{DA154612-64A2-42F8-8B22-B70390EAAE04}"/>
    <cellStyle name="Output 2 6 3 3 2 3 2" xfId="12452" xr:uid="{03A92113-A7D6-43E6-A68C-E6F88ACF4160}"/>
    <cellStyle name="Output 2 6 3 3 2 4" xfId="4614" xr:uid="{A47FBECC-6E83-495C-9967-B0873B502700}"/>
    <cellStyle name="Output 2 6 3 3 2 4 2" xfId="13569" xr:uid="{B67965CC-2D87-4B45-BCF6-C65176A09A79}"/>
    <cellStyle name="Output 2 6 3 3 2 5" xfId="5714" xr:uid="{E9E40DE6-38C2-4641-888B-3D0E672B2480}"/>
    <cellStyle name="Output 2 6 3 3 2 5 2" xfId="14669" xr:uid="{15D7A78F-E011-442B-8532-674E3214B950}"/>
    <cellStyle name="Output 2 6 3 3 2 6" xfId="6831" xr:uid="{148528BE-F073-42E1-AA8C-BF858CA1C9F5}"/>
    <cellStyle name="Output 2 6 3 3 2 6 2" xfId="15786" xr:uid="{4D9A5F70-A19A-48DB-8CC7-E4F51BD814A2}"/>
    <cellStyle name="Output 2 6 3 3 2 7" xfId="8032" xr:uid="{DDAA9CF2-17EE-40B9-85AA-B05E6E04220F}"/>
    <cellStyle name="Output 2 6 3 3 2 7 2" xfId="16912" xr:uid="{FB19DAA6-BDE7-41F5-A52D-FF51784BB754}"/>
    <cellStyle name="Output 2 6 3 3 2 8" xfId="9169" xr:uid="{DA78C361-69D1-4EAC-BCDB-DC9E4BF8F0F3}"/>
    <cellStyle name="Output 2 6 3 3 2 8 2" xfId="18022" xr:uid="{C55F841E-19C9-4A0F-B91A-4A1FCFD0B08B}"/>
    <cellStyle name="Output 2 6 3 3 2 9" xfId="6906" xr:uid="{11E4C619-AB68-4DF9-9C7A-E3A8AD8CC887}"/>
    <cellStyle name="Output 2 6 3 3 3" xfId="1822" xr:uid="{5BCBCDBD-FC28-4715-9B72-9AB793DCF9D7}"/>
    <cellStyle name="Output 2 6 3 3 3 2" xfId="10777" xr:uid="{04517FCF-6459-4F88-AF4C-ACA6414C1806}"/>
    <cellStyle name="Output 2 6 3 3 4" xfId="2946" xr:uid="{789A3986-2417-4754-A180-CA07CABF49FF}"/>
    <cellStyle name="Output 2 6 3 3 4 2" xfId="11901" xr:uid="{610EEC02-7713-490D-BD8A-A642EDCA9885}"/>
    <cellStyle name="Output 2 6 3 3 5" xfId="4063" xr:uid="{670AB056-2C2D-4B2A-9F3B-77D90C5BFA36}"/>
    <cellStyle name="Output 2 6 3 3 5 2" xfId="13018" xr:uid="{AE24CD4B-56CF-4C0B-B3E8-6459D086DF24}"/>
    <cellStyle name="Output 2 6 3 3 6" xfId="5163" xr:uid="{EACDA676-B533-408C-B7A0-551CA0D679CC}"/>
    <cellStyle name="Output 2 6 3 3 6 2" xfId="14118" xr:uid="{5187DBAF-646E-4C7F-A044-6E63934E9399}"/>
    <cellStyle name="Output 2 6 3 3 7" xfId="6280" xr:uid="{719C4BE4-B296-4CBB-9B96-E90B92CFA441}"/>
    <cellStyle name="Output 2 6 3 3 7 2" xfId="15235" xr:uid="{62372D82-05CF-46B1-A3C5-3F8E8D9EAF97}"/>
    <cellStyle name="Output 2 6 3 3 8" xfId="7481" xr:uid="{048A3B7C-EB78-49F2-A267-8B4831CB64EC}"/>
    <cellStyle name="Output 2 6 3 3 8 2" xfId="16361" xr:uid="{5A6BA388-74A5-4A73-A0D2-5AAEF1A5811D}"/>
    <cellStyle name="Output 2 6 3 3 9" xfId="8618" xr:uid="{C54B75F7-5596-4454-A520-059D69AC9CF3}"/>
    <cellStyle name="Output 2 6 3 3 9 2" xfId="17471" xr:uid="{63DE8E84-E3DF-4E82-B733-B28DF7312431}"/>
    <cellStyle name="Output 2 6 3 4" xfId="856" xr:uid="{5BC0DA95-7FBC-4A71-AF7E-AC0AA7666FF1}"/>
    <cellStyle name="Output 2 6 3 4 2" xfId="2010" xr:uid="{08762123-0AAA-4679-9235-17526018B203}"/>
    <cellStyle name="Output 2 6 3 4 2 2" xfId="10965" xr:uid="{EA87B687-F3FA-466A-B852-04F947E39A1B}"/>
    <cellStyle name="Output 2 6 3 4 3" xfId="3138" xr:uid="{E090FA6A-57D3-479C-8E97-012105B8C0CB}"/>
    <cellStyle name="Output 2 6 3 4 3 2" xfId="12093" xr:uid="{54D89475-1172-4169-A6E8-D366DE83FEAC}"/>
    <cellStyle name="Output 2 6 3 4 4" xfId="4255" xr:uid="{F8235AB6-21A3-4D21-AC5F-7F14B7E89B62}"/>
    <cellStyle name="Output 2 6 3 4 4 2" xfId="13210" xr:uid="{A7E4F592-9CA8-43B6-A7AD-117C7E6355E8}"/>
    <cellStyle name="Output 2 6 3 4 5" xfId="5355" xr:uid="{4B23B5C6-7604-4193-A220-142003ED571A}"/>
    <cellStyle name="Output 2 6 3 4 5 2" xfId="14310" xr:uid="{9294B582-37AF-4D0C-A152-F4A9CD1955F2}"/>
    <cellStyle name="Output 2 6 3 4 6" xfId="6472" xr:uid="{F0064A1F-89D4-4D77-8544-8E77B6A6077D}"/>
    <cellStyle name="Output 2 6 3 4 6 2" xfId="15427" xr:uid="{CEA48CF0-B422-48DC-9101-D3351C320A31}"/>
    <cellStyle name="Output 2 6 3 4 7" xfId="7673" xr:uid="{547AF546-B759-4981-9FEB-7DF816D6B855}"/>
    <cellStyle name="Output 2 6 3 4 7 2" xfId="16553" xr:uid="{7662DB52-DB4B-4EE8-A319-6BA7C183330B}"/>
    <cellStyle name="Output 2 6 3 4 8" xfId="8810" xr:uid="{593EE06E-ACB3-4F0B-BF82-AAB0FCDF5E34}"/>
    <cellStyle name="Output 2 6 3 4 8 2" xfId="17663" xr:uid="{B191B10B-2482-49DD-A7A6-84D74CED3CA0}"/>
    <cellStyle name="Output 2 6 3 4 9" xfId="10195" xr:uid="{ACBFF04A-21CA-40A0-ACD3-C24BA7F2D854}"/>
    <cellStyle name="Output 2 6 3 5" xfId="1463" xr:uid="{7D94C44C-DDF7-48A4-9D1C-92DDCE7CF61F}"/>
    <cellStyle name="Output 2 6 3 5 2" xfId="10418" xr:uid="{B4C547BC-D745-4330-9F62-11599CA6DAE6}"/>
    <cellStyle name="Output 2 6 3 6" xfId="2583" xr:uid="{2ED0E1C0-96A1-4464-82C3-2111FBF8B9A5}"/>
    <cellStyle name="Output 2 6 3 6 2" xfId="11538" xr:uid="{C7C8E483-CED3-4AD8-9B96-26CC437F53BE}"/>
    <cellStyle name="Output 2 6 3 7" xfId="3700" xr:uid="{4AB8FDCF-9410-4166-97EF-F94AE69E97D8}"/>
    <cellStyle name="Output 2 6 3 7 2" xfId="12655" xr:uid="{2A24EFB6-2D87-4F8A-BBF6-0C63743E2D5D}"/>
    <cellStyle name="Output 2 6 3 8" xfId="4800" xr:uid="{DC97FF9A-2A56-4401-94EC-45901F8B014E}"/>
    <cellStyle name="Output 2 6 3 8 2" xfId="13755" xr:uid="{4E7B69EB-2AC5-4A45-AD22-01BDA5C11CB0}"/>
    <cellStyle name="Output 2 6 3 9" xfId="5917" xr:uid="{2A03456F-ED4F-4205-9EB5-08E85B187476}"/>
    <cellStyle name="Output 2 6 3 9 2" xfId="14872" xr:uid="{4B06590D-6403-4DF3-AB18-3A3AE4669068}"/>
    <cellStyle name="Output 2 6 4" xfId="373" xr:uid="{9BFE1642-7021-4167-92EC-7048C0BCFEFA}"/>
    <cellStyle name="Output 2 6 4 10" xfId="10184" xr:uid="{E6A2C0E6-88AF-4D39-AAF4-A4076D057B0F}"/>
    <cellStyle name="Output 2 6 4 2" xfId="924" xr:uid="{DD0EC2C9-A6BC-42B2-82E6-EA3255EF93F2}"/>
    <cellStyle name="Output 2 6 4 2 2" xfId="2078" xr:uid="{1935824E-EAA2-46AF-8F6D-566D436A85C5}"/>
    <cellStyle name="Output 2 6 4 2 2 2" xfId="11033" xr:uid="{9079B49B-EF96-40E1-9744-076F72764444}"/>
    <cellStyle name="Output 2 6 4 2 3" xfId="3206" xr:uid="{DAA9D6CF-DD13-4F81-8DC3-E68E7585CAAB}"/>
    <cellStyle name="Output 2 6 4 2 3 2" xfId="12161" xr:uid="{93F5C215-DD14-43DB-87D4-37E19DDA8BDC}"/>
    <cellStyle name="Output 2 6 4 2 4" xfId="4323" xr:uid="{7E2D2A61-FCC4-4A0B-9AC2-EEE744789963}"/>
    <cellStyle name="Output 2 6 4 2 4 2" xfId="13278" xr:uid="{95788294-BE06-4B13-A484-B79EA85B6F87}"/>
    <cellStyle name="Output 2 6 4 2 5" xfId="5423" xr:uid="{E9B10D71-1A4D-4199-A8B0-7D4421E1DA64}"/>
    <cellStyle name="Output 2 6 4 2 5 2" xfId="14378" xr:uid="{59A7C1E0-D22B-43D6-9769-DFFD29576646}"/>
    <cellStyle name="Output 2 6 4 2 6" xfId="6540" xr:uid="{0DAEA613-C61E-42E4-960F-E0C8E66C19C4}"/>
    <cellStyle name="Output 2 6 4 2 6 2" xfId="15495" xr:uid="{083680D0-D94A-4DC1-9E7C-DB6AF7D14D16}"/>
    <cellStyle name="Output 2 6 4 2 7" xfId="7741" xr:uid="{688D3869-9481-4829-8667-09F36CE94259}"/>
    <cellStyle name="Output 2 6 4 2 7 2" xfId="16621" xr:uid="{B6C04210-D146-4DE1-9145-268F764866CD}"/>
    <cellStyle name="Output 2 6 4 2 8" xfId="8878" xr:uid="{9C27CEB1-A048-49F9-AA30-A058D9D55DFA}"/>
    <cellStyle name="Output 2 6 4 2 8 2" xfId="17731" xr:uid="{7BBAA27D-E6B0-41A6-BD3D-F4D455C50368}"/>
    <cellStyle name="Output 2 6 4 2 9" xfId="10174" xr:uid="{5EA1A187-2E13-49ED-865B-6F97B2A82175}"/>
    <cellStyle name="Output 2 6 4 3" xfId="1535" xr:uid="{814017B2-9B51-4D73-B9BD-20C6D3119C77}"/>
    <cellStyle name="Output 2 6 4 3 2" xfId="10490" xr:uid="{B575E8B6-BF72-41C2-8619-36689C1D5703}"/>
    <cellStyle name="Output 2 6 4 4" xfId="2655" xr:uid="{DCF48611-4B81-4B4D-846E-95A8628036A7}"/>
    <cellStyle name="Output 2 6 4 4 2" xfId="11610" xr:uid="{167F5473-5899-4262-9790-2152BC7EE734}"/>
    <cellStyle name="Output 2 6 4 5" xfId="3772" xr:uid="{7AB22A20-A5DC-4705-8C60-3F87717DD918}"/>
    <cellStyle name="Output 2 6 4 5 2" xfId="12727" xr:uid="{7FD86925-7646-4ED4-9C7F-F8BFDE4BBC67}"/>
    <cellStyle name="Output 2 6 4 6" xfId="4872" xr:uid="{0E727C31-7EC5-410A-BE6F-21129392265C}"/>
    <cellStyle name="Output 2 6 4 6 2" xfId="13827" xr:uid="{CADD4219-C729-4BB9-B40B-F7E1CB1FEB9C}"/>
    <cellStyle name="Output 2 6 4 7" xfId="5989" xr:uid="{A0BF890F-8704-44B0-89BB-0B59AE0D69AA}"/>
    <cellStyle name="Output 2 6 4 7 2" xfId="14944" xr:uid="{A99404B1-0056-4F8C-912F-FE914C9A7771}"/>
    <cellStyle name="Output 2 6 4 8" xfId="7190" xr:uid="{889CA64C-7D29-4E50-8856-4DB9C208D6B2}"/>
    <cellStyle name="Output 2 6 4 8 2" xfId="16070" xr:uid="{B37C29EB-8AC4-4778-BB1A-A7C306A02B85}"/>
    <cellStyle name="Output 2 6 4 9" xfId="8327" xr:uid="{DBD48EF9-F89A-41F7-964F-2C1B5D225F0A}"/>
    <cellStyle name="Output 2 6 4 9 2" xfId="17180" xr:uid="{2BFAD120-B5B8-47A2-A3BD-88DC7894EC8E}"/>
    <cellStyle name="Output 2 6 5" xfId="542" xr:uid="{8C0903B8-CE0B-434F-A35D-9DF4A819265F}"/>
    <cellStyle name="Output 2 6 5 10" xfId="9844" xr:uid="{63C17DFE-EA21-4734-939E-EE253A2BBF63}"/>
    <cellStyle name="Output 2 6 5 2" xfId="1093" xr:uid="{BCF0A8B9-03F0-47C5-A681-06BBA45EEAD7}"/>
    <cellStyle name="Output 2 6 5 2 2" xfId="2247" xr:uid="{26528765-C228-40A4-A37C-7134B5F056A8}"/>
    <cellStyle name="Output 2 6 5 2 2 2" xfId="11202" xr:uid="{C22924BE-CEF6-4E8C-8264-8DC39C3FFB45}"/>
    <cellStyle name="Output 2 6 5 2 3" xfId="3375" xr:uid="{3D8CBB0B-729C-4B6B-BB13-F38C362718BD}"/>
    <cellStyle name="Output 2 6 5 2 3 2" xfId="12330" xr:uid="{7CC327AA-A19F-46B3-81F8-20081B902262}"/>
    <cellStyle name="Output 2 6 5 2 4" xfId="4492" xr:uid="{00D50A63-F168-457D-AAD8-A27C85876C29}"/>
    <cellStyle name="Output 2 6 5 2 4 2" xfId="13447" xr:uid="{871041E1-AFEA-422B-92BC-D2C7600F66BB}"/>
    <cellStyle name="Output 2 6 5 2 5" xfId="5592" xr:uid="{4643985C-E5C4-4601-B67D-332A4F4F59A1}"/>
    <cellStyle name="Output 2 6 5 2 5 2" xfId="14547" xr:uid="{5591FF14-4D3A-4078-8C38-2E8CF711E38C}"/>
    <cellStyle name="Output 2 6 5 2 6" xfId="6709" xr:uid="{0D0ECFB5-1EFF-441F-B317-6F498C47BAE8}"/>
    <cellStyle name="Output 2 6 5 2 6 2" xfId="15664" xr:uid="{0CB90338-84BA-4D81-A843-D4FD0B1A8D95}"/>
    <cellStyle name="Output 2 6 5 2 7" xfId="7910" xr:uid="{B8CD74D2-4FC2-431F-94C3-723DB88303F4}"/>
    <cellStyle name="Output 2 6 5 2 7 2" xfId="16790" xr:uid="{20CF3F93-CB3A-4DCC-8BFF-469150C47D9C}"/>
    <cellStyle name="Output 2 6 5 2 8" xfId="9047" xr:uid="{70681AD5-6F58-437E-ADC0-C9E172FF41EB}"/>
    <cellStyle name="Output 2 6 5 2 8 2" xfId="17900" xr:uid="{2CA998BC-904A-48AB-B351-29EF679846BB}"/>
    <cellStyle name="Output 2 6 5 2 9" xfId="9232" xr:uid="{0E5B02A8-CBF1-4132-9697-21E1C612A976}"/>
    <cellStyle name="Output 2 6 5 3" xfId="1700" xr:uid="{35E558C8-5DC8-44DA-A8D9-D6E443618A4E}"/>
    <cellStyle name="Output 2 6 5 3 2" xfId="10655" xr:uid="{DD38A81B-043B-4EBC-9ECC-599A5AEC3E31}"/>
    <cellStyle name="Output 2 6 5 4" xfId="2824" xr:uid="{085BC86A-94E0-41BC-991A-F3EFF9661B09}"/>
    <cellStyle name="Output 2 6 5 4 2" xfId="11779" xr:uid="{5CFDB188-40A5-4880-A6BF-A7CFA90E36EA}"/>
    <cellStyle name="Output 2 6 5 5" xfId="3941" xr:uid="{A5278614-3B92-4395-95C7-04FF2C6ACB2E}"/>
    <cellStyle name="Output 2 6 5 5 2" xfId="12896" xr:uid="{5386F9C8-C5CC-49E4-BD44-BD33D70A6F60}"/>
    <cellStyle name="Output 2 6 5 6" xfId="5041" xr:uid="{DD9FC716-0696-4AD6-917D-2860AFA3CC45}"/>
    <cellStyle name="Output 2 6 5 6 2" xfId="13996" xr:uid="{73333F36-BC4D-42EE-8ED2-C7A1D75DE04E}"/>
    <cellStyle name="Output 2 6 5 7" xfId="6158" xr:uid="{BD95B58E-5884-4007-8514-2F56EFFBE223}"/>
    <cellStyle name="Output 2 6 5 7 2" xfId="15113" xr:uid="{CE84583F-BD64-4A60-93A4-C7ECE2BFAD01}"/>
    <cellStyle name="Output 2 6 5 8" xfId="7359" xr:uid="{BE588E3A-E57D-41DB-88B5-60B9CD941B0E}"/>
    <cellStyle name="Output 2 6 5 8 2" xfId="16239" xr:uid="{4CC28956-17DE-4B71-B736-58AC1BC50442}"/>
    <cellStyle name="Output 2 6 5 9" xfId="8496" xr:uid="{21D45104-F6DC-46F0-BA2E-113BEEA1561E}"/>
    <cellStyle name="Output 2 6 5 9 2" xfId="17349" xr:uid="{8EFF2A2A-246B-4815-B898-90C90E266A72}"/>
    <cellStyle name="Output 2 6 6" xfId="717" xr:uid="{B6C80991-2C48-45C0-8BCE-DC3458F995A3}"/>
    <cellStyle name="Output 2 6 6 2" xfId="1871" xr:uid="{B131DECA-F9BB-4D63-B81E-0D191045EF30}"/>
    <cellStyle name="Output 2 6 6 2 2" xfId="10826" xr:uid="{0B2BDF91-28E1-445C-91F9-707D243AF13F}"/>
    <cellStyle name="Output 2 6 6 3" xfId="2999" xr:uid="{E5F56C79-351F-4E85-9B31-F84E58680146}"/>
    <cellStyle name="Output 2 6 6 3 2" xfId="11954" xr:uid="{23F125CE-A94A-4D8F-87EE-1CACE14BE51F}"/>
    <cellStyle name="Output 2 6 6 4" xfId="4116" xr:uid="{53CE7FFA-EF9F-428B-B18E-192C7CCDE097}"/>
    <cellStyle name="Output 2 6 6 4 2" xfId="13071" xr:uid="{BF1008B5-9B5B-41E8-8EEA-170AB7ABEE6C}"/>
    <cellStyle name="Output 2 6 6 5" xfId="5216" xr:uid="{E104552C-5969-43E9-95D3-3750ADD68054}"/>
    <cellStyle name="Output 2 6 6 5 2" xfId="14171" xr:uid="{2F5F43CA-439B-45CE-8C89-7CE2C48819BE}"/>
    <cellStyle name="Output 2 6 6 6" xfId="6333" xr:uid="{95C9F102-4183-46BF-9FCB-9F5F0C550665}"/>
    <cellStyle name="Output 2 6 6 6 2" xfId="15288" xr:uid="{5E631B91-2D33-4DA8-BC28-396C02D0FE3A}"/>
    <cellStyle name="Output 2 6 6 7" xfId="7534" xr:uid="{47C3F763-E31C-4578-B003-8F0704C54DF1}"/>
    <cellStyle name="Output 2 6 6 7 2" xfId="16414" xr:uid="{0580A11A-D426-4703-8161-140FF3D40B83}"/>
    <cellStyle name="Output 2 6 6 8" xfId="8671" xr:uid="{285EBBF0-E84A-4215-B1A4-E85F0569447A}"/>
    <cellStyle name="Output 2 6 6 8 2" xfId="17524" xr:uid="{D90F6E88-4E7F-48E6-B25C-15AC5900099A}"/>
    <cellStyle name="Output 2 6 6 9" xfId="9280" xr:uid="{64AD9FFB-67A2-4C6B-8547-C89603E0A620}"/>
    <cellStyle name="Output 2 6 7" xfId="1317" xr:uid="{EDA28C2C-F67B-4854-A308-B1BCEC986673}"/>
    <cellStyle name="Output 2 6 7 2" xfId="10272" xr:uid="{B384BF4C-A25C-41BB-A97B-B75F94F3E269}"/>
    <cellStyle name="Output 2 6 8" xfId="2433" xr:uid="{4EDE7453-DB2B-4D4D-876D-B8BD1D4186F9}"/>
    <cellStyle name="Output 2 6 8 2" xfId="11388" xr:uid="{F8C56FD1-77CF-4117-A943-654AF0417D9F}"/>
    <cellStyle name="Output 2 6 9" xfId="3551" xr:uid="{6DA5498D-F3B3-4D99-AB46-19F23E3E1935}"/>
    <cellStyle name="Output 2 6 9 2" xfId="12506" xr:uid="{1ACEC922-3865-4666-BB1E-9430C0929A9C}"/>
    <cellStyle name="Output 2 7" xfId="150" xr:uid="{D2671776-F507-4052-9A0F-DFD074CF347B}"/>
    <cellStyle name="Output 2 7 10" xfId="4666" xr:uid="{58CE8AA4-0698-4CFB-AC73-F111280AE8E0}"/>
    <cellStyle name="Output 2 7 10 2" xfId="13621" xr:uid="{7B1F362A-6F34-4EEE-9285-FB6D96218768}"/>
    <cellStyle name="Output 2 7 11" xfId="5783" xr:uid="{2CE9C330-1F06-466C-9D20-65EA73EB7CB6}"/>
    <cellStyle name="Output 2 7 11 2" xfId="14738" xr:uid="{C19E2274-563C-4B0B-A8B5-4DD8249ED5ED}"/>
    <cellStyle name="Output 2 7 12" xfId="6972" xr:uid="{7B8615D1-BCBD-44CD-B317-52E20A1748FC}"/>
    <cellStyle name="Output 2 7 12 2" xfId="15861" xr:uid="{25ADEA02-CCDA-48AA-A9CC-ED9C5EF33E5A}"/>
    <cellStyle name="Output 2 7 13" xfId="8106" xr:uid="{32A7AA90-A41E-49E3-906B-B606981918E5}"/>
    <cellStyle name="Output 2 7 13 2" xfId="16974" xr:uid="{7B555FB8-5DB1-4A50-BB70-A9E077F47EE0}"/>
    <cellStyle name="Output 2 7 14" xfId="10144" xr:uid="{C19B605D-F488-474E-BA93-9B00A2A8655D}"/>
    <cellStyle name="Output 2 7 2" xfId="255" xr:uid="{16FC24AF-6976-42ED-8FEA-50F9B66872B2}"/>
    <cellStyle name="Output 2 7 2 10" xfId="7072" xr:uid="{C201E478-5265-4C83-AE54-450941EFC41B}"/>
    <cellStyle name="Output 2 7 2 10 2" xfId="15952" xr:uid="{1D03B0DE-BB46-4121-ABAD-9B7067467C73}"/>
    <cellStyle name="Output 2 7 2 11" xfId="8209" xr:uid="{458E3CA8-102C-43CE-B836-F1400EC1BAB0}"/>
    <cellStyle name="Output 2 7 2 11 2" xfId="17062" xr:uid="{D82E291B-B832-4C44-A079-541F42B68CA2}"/>
    <cellStyle name="Output 2 7 2 12" xfId="9711" xr:uid="{E430DBE1-A3FA-451A-B6DF-864E7C325C35}"/>
    <cellStyle name="Output 2 7 2 2" xfId="460" xr:uid="{5D5114AE-2F1D-4EAF-92EE-65623C04DA18}"/>
    <cellStyle name="Output 2 7 2 2 10" xfId="9539" xr:uid="{FD417FC0-06B9-4880-9C55-CE93C98C23C9}"/>
    <cellStyle name="Output 2 7 2 2 2" xfId="1011" xr:uid="{F7EE36D4-7456-4F54-927F-387446A4E9B6}"/>
    <cellStyle name="Output 2 7 2 2 2 2" xfId="2165" xr:uid="{B4280107-BA28-4836-A7A1-BDF405980515}"/>
    <cellStyle name="Output 2 7 2 2 2 2 2" xfId="11120" xr:uid="{543FA1F8-D621-4CAF-835A-DD9F33C4DCAC}"/>
    <cellStyle name="Output 2 7 2 2 2 3" xfId="3293" xr:uid="{263374F4-E76B-4986-AE44-E261A1B9EBF4}"/>
    <cellStyle name="Output 2 7 2 2 2 3 2" xfId="12248" xr:uid="{311C56B4-0C75-4585-B13A-55CFA3E8008B}"/>
    <cellStyle name="Output 2 7 2 2 2 4" xfId="4410" xr:uid="{0A9E99F7-9101-4D9D-AE89-1500BE12BB9E}"/>
    <cellStyle name="Output 2 7 2 2 2 4 2" xfId="13365" xr:uid="{BC5FCDF3-D9D5-42F6-A122-661606A2C4D9}"/>
    <cellStyle name="Output 2 7 2 2 2 5" xfId="5510" xr:uid="{6CBEC8B5-458A-44BE-BEF8-E15AA8D6F9EA}"/>
    <cellStyle name="Output 2 7 2 2 2 5 2" xfId="14465" xr:uid="{21563338-CB55-4EF7-B3CF-AD600E2E06E6}"/>
    <cellStyle name="Output 2 7 2 2 2 6" xfId="6627" xr:uid="{E8B2779B-D7B9-42F9-AAB0-8ED3788EDF09}"/>
    <cellStyle name="Output 2 7 2 2 2 6 2" xfId="15582" xr:uid="{FB71310E-4548-4FF3-BCCD-29F830088400}"/>
    <cellStyle name="Output 2 7 2 2 2 7" xfId="7828" xr:uid="{C21B97F8-E828-4487-A1BF-F6B0FF7A1759}"/>
    <cellStyle name="Output 2 7 2 2 2 7 2" xfId="16708" xr:uid="{1AD2932C-8EDE-4773-B242-F6B6E550DF35}"/>
    <cellStyle name="Output 2 7 2 2 2 8" xfId="8965" xr:uid="{3ABBF5B0-B49E-42A2-AFD4-923D94499066}"/>
    <cellStyle name="Output 2 7 2 2 2 8 2" xfId="17818" xr:uid="{515A0C9C-9F47-43A2-B095-F2EF60CBA8A0}"/>
    <cellStyle name="Output 2 7 2 2 2 9" xfId="9469" xr:uid="{24B72359-0CD9-4C94-B46C-D79948D4C547}"/>
    <cellStyle name="Output 2 7 2 2 3" xfId="1618" xr:uid="{976B62EC-7413-47B2-8A1F-A9930C2B91C2}"/>
    <cellStyle name="Output 2 7 2 2 3 2" xfId="10573" xr:uid="{500EB4E2-1555-49A8-B4E3-7FABFC688081}"/>
    <cellStyle name="Output 2 7 2 2 4" xfId="2742" xr:uid="{D36EBCDE-61EC-4DA8-AE5E-75DA2B907323}"/>
    <cellStyle name="Output 2 7 2 2 4 2" xfId="11697" xr:uid="{591FA8A1-EB55-4370-9778-CCE91AB26728}"/>
    <cellStyle name="Output 2 7 2 2 5" xfId="3859" xr:uid="{FCB06E2E-709C-4A58-8240-892DBD134C2D}"/>
    <cellStyle name="Output 2 7 2 2 5 2" xfId="12814" xr:uid="{4232ECF3-BA37-491F-AA04-29077EBBDD1D}"/>
    <cellStyle name="Output 2 7 2 2 6" xfId="4959" xr:uid="{641A57D0-15CF-4D59-BA70-FC0D11910427}"/>
    <cellStyle name="Output 2 7 2 2 6 2" xfId="13914" xr:uid="{02B0E3EB-DA3F-4FFB-8FFD-C22A12DDB006}"/>
    <cellStyle name="Output 2 7 2 2 7" xfId="6076" xr:uid="{8F82D340-BD0A-4FC5-BB21-2D4555352451}"/>
    <cellStyle name="Output 2 7 2 2 7 2" xfId="15031" xr:uid="{0416607B-DCC3-43B7-BB50-8528ACAD8D6A}"/>
    <cellStyle name="Output 2 7 2 2 8" xfId="7277" xr:uid="{A92A36E2-1DED-4102-9BB1-CD17AF586AED}"/>
    <cellStyle name="Output 2 7 2 2 8 2" xfId="16157" xr:uid="{A5280514-1786-494E-A1DD-C9CC62FEF13F}"/>
    <cellStyle name="Output 2 7 2 2 9" xfId="8414" xr:uid="{4FA5F2FC-4F17-4B30-AB4D-3BF23DD15B97}"/>
    <cellStyle name="Output 2 7 2 2 9 2" xfId="17267" xr:uid="{62B104B3-82B4-4F9B-BE61-575C28A87FA2}"/>
    <cellStyle name="Output 2 7 2 3" xfId="623" xr:uid="{9D8C5466-0CAD-4F86-B56D-78030AF0C0CF}"/>
    <cellStyle name="Output 2 7 2 3 10" xfId="9200" xr:uid="{C012EBFC-D5C8-401A-AD40-730DD456E4BA}"/>
    <cellStyle name="Output 2 7 2 3 2" xfId="1174" xr:uid="{45A64568-2F17-410C-99B8-BC7F0F5BA837}"/>
    <cellStyle name="Output 2 7 2 3 2 2" xfId="2333" xr:uid="{C68F33B7-67D0-4E62-9E9F-176FE4296ABF}"/>
    <cellStyle name="Output 2 7 2 3 2 2 2" xfId="11288" xr:uid="{570A7B64-751F-44FC-AD05-9BD4DA72FB13}"/>
    <cellStyle name="Output 2 7 2 3 2 3" xfId="3456" xr:uid="{3CC4E5B0-7B7A-4F8E-A807-D6710C3246F2}"/>
    <cellStyle name="Output 2 7 2 3 2 3 2" xfId="12411" xr:uid="{319AC6B2-8170-4410-AA4A-728CF5FE97B0}"/>
    <cellStyle name="Output 2 7 2 3 2 4" xfId="4573" xr:uid="{A9D93532-D5D4-4139-ABFA-A784014BC784}"/>
    <cellStyle name="Output 2 7 2 3 2 4 2" xfId="13528" xr:uid="{B537FC97-147C-4ADE-9422-8481A2486182}"/>
    <cellStyle name="Output 2 7 2 3 2 5" xfId="5673" xr:uid="{ACFD0515-6690-45D3-9B37-DB935C9E1F3C}"/>
    <cellStyle name="Output 2 7 2 3 2 5 2" xfId="14628" xr:uid="{95B68EA2-8DB8-4D75-BBA9-C3E189E47D5D}"/>
    <cellStyle name="Output 2 7 2 3 2 6" xfId="6790" xr:uid="{0F2FF3AE-3060-4E28-822B-E76C993CC793}"/>
    <cellStyle name="Output 2 7 2 3 2 6 2" xfId="15745" xr:uid="{76D302C5-5CB1-4FBA-8AF3-916186A2E768}"/>
    <cellStyle name="Output 2 7 2 3 2 7" xfId="7991" xr:uid="{11F4D63D-DF50-4BF0-AAB4-F8ACA12CB830}"/>
    <cellStyle name="Output 2 7 2 3 2 7 2" xfId="16871" xr:uid="{6CE5AF72-9CC9-41DA-982F-6E5068AAFCC5}"/>
    <cellStyle name="Output 2 7 2 3 2 8" xfId="9128" xr:uid="{FA4E6A66-37F5-4F38-972B-2C52EBEBCEBA}"/>
    <cellStyle name="Output 2 7 2 3 2 8 2" xfId="17981" xr:uid="{D944F3AF-2056-4754-850D-48C4AA20B6F3}"/>
    <cellStyle name="Output 2 7 2 3 2 9" xfId="9847" xr:uid="{03577C69-B219-4BF1-9F4D-75A2B8FACB9E}"/>
    <cellStyle name="Output 2 7 2 3 3" xfId="1781" xr:uid="{B5BF7D6A-EDB4-4552-8E92-44FD54271CF7}"/>
    <cellStyle name="Output 2 7 2 3 3 2" xfId="10736" xr:uid="{757928D3-033E-4ACB-B4D4-AFF471CD3FA0}"/>
    <cellStyle name="Output 2 7 2 3 4" xfId="2905" xr:uid="{FB8DF830-6CA4-47B8-BA34-1C0BD650589C}"/>
    <cellStyle name="Output 2 7 2 3 4 2" xfId="11860" xr:uid="{6F94CFDE-7D87-4485-AD5D-FE3EE5E9D2D2}"/>
    <cellStyle name="Output 2 7 2 3 5" xfId="4022" xr:uid="{8E088BAD-4EA6-42C1-B97F-33DAF8A1CF05}"/>
    <cellStyle name="Output 2 7 2 3 5 2" xfId="12977" xr:uid="{3037A583-ED50-4945-8404-655C23D253BA}"/>
    <cellStyle name="Output 2 7 2 3 6" xfId="5122" xr:uid="{1F664BEC-E4E6-44B1-B409-4BA265B10748}"/>
    <cellStyle name="Output 2 7 2 3 6 2" xfId="14077" xr:uid="{E1673DD6-9283-4778-BC1C-08DE32A20E77}"/>
    <cellStyle name="Output 2 7 2 3 7" xfId="6239" xr:uid="{9DED14E8-40CA-4789-B75A-562A7FF0BBFA}"/>
    <cellStyle name="Output 2 7 2 3 7 2" xfId="15194" xr:uid="{1A71D327-5A0F-4546-9776-403B3760DEF3}"/>
    <cellStyle name="Output 2 7 2 3 8" xfId="7440" xr:uid="{4A797387-6330-41FC-A448-4915130DBBF5}"/>
    <cellStyle name="Output 2 7 2 3 8 2" xfId="16320" xr:uid="{6B4D9767-2C1A-4EE0-8521-2C8B2977E6D3}"/>
    <cellStyle name="Output 2 7 2 3 9" xfId="8577" xr:uid="{AD604DA5-050C-4563-830A-4682C8820700}"/>
    <cellStyle name="Output 2 7 2 3 9 2" xfId="17430" xr:uid="{1FC1C489-68A7-44C1-B4D7-5F3D3AAAC996}"/>
    <cellStyle name="Output 2 7 2 4" xfId="812" xr:uid="{AF5D9F60-8EC9-43BC-B4FE-A004CDE4C014}"/>
    <cellStyle name="Output 2 7 2 4 2" xfId="1966" xr:uid="{D2348294-AB6C-44E3-8958-ED54876147D6}"/>
    <cellStyle name="Output 2 7 2 4 2 2" xfId="10921" xr:uid="{EDB59536-78E2-4A69-A090-6C24A296935E}"/>
    <cellStyle name="Output 2 7 2 4 3" xfId="3094" xr:uid="{78398E1C-1453-43E4-B602-EC399632CF6D}"/>
    <cellStyle name="Output 2 7 2 4 3 2" xfId="12049" xr:uid="{AF489D28-1721-470B-9DC7-764911814976}"/>
    <cellStyle name="Output 2 7 2 4 4" xfId="4211" xr:uid="{FD0EAEB6-6486-4E39-8E9D-CE5A0CC47D06}"/>
    <cellStyle name="Output 2 7 2 4 4 2" xfId="13166" xr:uid="{F58B041D-86E9-48D3-866D-05415E906670}"/>
    <cellStyle name="Output 2 7 2 4 5" xfId="5311" xr:uid="{8C1DFD4B-6569-4FB3-8F51-57F9DF7AED29}"/>
    <cellStyle name="Output 2 7 2 4 5 2" xfId="14266" xr:uid="{8F42636B-5971-4FE6-A1DA-C3CA31545169}"/>
    <cellStyle name="Output 2 7 2 4 6" xfId="6428" xr:uid="{3A5D3CEA-7642-47E2-A47E-7B886959E8F3}"/>
    <cellStyle name="Output 2 7 2 4 6 2" xfId="15383" xr:uid="{9E907C87-2A7F-4FB7-B184-3F5D6A6C0346}"/>
    <cellStyle name="Output 2 7 2 4 7" xfId="7629" xr:uid="{DEE9B855-1D76-4531-AA98-0B8DAA814016}"/>
    <cellStyle name="Output 2 7 2 4 7 2" xfId="16509" xr:uid="{BCB83074-490E-46F0-8F50-75AAA14EF9FD}"/>
    <cellStyle name="Output 2 7 2 4 8" xfId="8766" xr:uid="{AB1F4EDB-361F-4F51-B40D-24946A582F4D}"/>
    <cellStyle name="Output 2 7 2 4 8 2" xfId="17619" xr:uid="{94AC3A5A-D7A5-4664-B9B1-C174253EDC7D}"/>
    <cellStyle name="Output 2 7 2 4 9" xfId="9758" xr:uid="{391ED5A5-8B56-4DAA-9F7A-BBEAD382A0B8}"/>
    <cellStyle name="Output 2 7 2 5" xfId="1417" xr:uid="{FDE63BC3-84B2-443E-883A-5595E7E42FC8}"/>
    <cellStyle name="Output 2 7 2 5 2" xfId="10372" xr:uid="{75525B29-DD43-4E0E-8DB4-BB2535FA8B20}"/>
    <cellStyle name="Output 2 7 2 6" xfId="2537" xr:uid="{B4F40DBF-A10B-4144-B571-8F705B537766}"/>
    <cellStyle name="Output 2 7 2 6 2" xfId="11492" xr:uid="{B1651AE8-963A-449D-BD31-2428E13EC8C4}"/>
    <cellStyle name="Output 2 7 2 7" xfId="3654" xr:uid="{E6495338-EB00-4470-90B4-7810DE91B3BF}"/>
    <cellStyle name="Output 2 7 2 7 2" xfId="12609" xr:uid="{F4CE78AB-D422-44FD-9B58-AC0C828D9E9E}"/>
    <cellStyle name="Output 2 7 2 8" xfId="4754" xr:uid="{C6757532-CDAA-450A-A1F4-72B6FB3CB1C4}"/>
    <cellStyle name="Output 2 7 2 8 2" xfId="13709" xr:uid="{716C32B5-B254-470A-B9DE-5934CBA2CEC5}"/>
    <cellStyle name="Output 2 7 2 9" xfId="5871" xr:uid="{C763D77F-7BD7-4CD2-A5E8-B047B60977CB}"/>
    <cellStyle name="Output 2 7 2 9 2" xfId="14826" xr:uid="{204306CE-58EF-49CB-BC80-4FB911DF9809}"/>
    <cellStyle name="Output 2 7 3" xfId="310" xr:uid="{372C27CF-B8FE-4320-A2A4-A91FE96348E9}"/>
    <cellStyle name="Output 2 7 3 10" xfId="7127" xr:uid="{41D23B8A-EA1C-477F-94E1-1F5237D2714C}"/>
    <cellStyle name="Output 2 7 3 10 2" xfId="16007" xr:uid="{70A02B82-57D4-48BD-8065-0321564D23AD}"/>
    <cellStyle name="Output 2 7 3 11" xfId="8264" xr:uid="{62149114-EAB2-4E4A-ADEF-F4BE286AECE4}"/>
    <cellStyle name="Output 2 7 3 11 2" xfId="17117" xr:uid="{0DB63357-48A5-48A7-8AB2-59A03C9E74B3}"/>
    <cellStyle name="Output 2 7 3 12" xfId="9500" xr:uid="{7FDA9D27-5B6B-4D5B-AA57-1023DB39AF92}"/>
    <cellStyle name="Output 2 7 3 2" xfId="510" xr:uid="{3EB8455F-B72A-40FF-AF02-E255A3377348}"/>
    <cellStyle name="Output 2 7 3 2 10" xfId="9241" xr:uid="{C3CE9C36-D1D5-4AEC-B26B-1AFB3560DEB1}"/>
    <cellStyle name="Output 2 7 3 2 2" xfId="1061" xr:uid="{DB32DB90-5285-4998-9E41-C90339425217}"/>
    <cellStyle name="Output 2 7 3 2 2 2" xfId="2215" xr:uid="{A01E1BF6-E52C-41E0-847A-3A31EDF34993}"/>
    <cellStyle name="Output 2 7 3 2 2 2 2" xfId="11170" xr:uid="{7A8D80D2-4D50-472B-9307-2D52A035DB12}"/>
    <cellStyle name="Output 2 7 3 2 2 3" xfId="3343" xr:uid="{F493003A-58BA-455D-BE64-548011545BCB}"/>
    <cellStyle name="Output 2 7 3 2 2 3 2" xfId="12298" xr:uid="{96C69C92-C478-40C1-9072-284326D008EF}"/>
    <cellStyle name="Output 2 7 3 2 2 4" xfId="4460" xr:uid="{B7140119-065B-401A-B7F5-D223332F0971}"/>
    <cellStyle name="Output 2 7 3 2 2 4 2" xfId="13415" xr:uid="{28AAA2DA-C271-4ACD-AD9D-E5AB168FB589}"/>
    <cellStyle name="Output 2 7 3 2 2 5" xfId="5560" xr:uid="{29991A40-E619-4371-B598-5590EB2D1F58}"/>
    <cellStyle name="Output 2 7 3 2 2 5 2" xfId="14515" xr:uid="{F4D6EC25-A3C7-44C5-9299-67BFAB3D9658}"/>
    <cellStyle name="Output 2 7 3 2 2 6" xfId="6677" xr:uid="{CE55A1CC-54E9-4E34-BA61-1B7EDE5B8180}"/>
    <cellStyle name="Output 2 7 3 2 2 6 2" xfId="15632" xr:uid="{F3563D12-4DB0-460D-88D7-01CFD839F6EF}"/>
    <cellStyle name="Output 2 7 3 2 2 7" xfId="7878" xr:uid="{BE158932-3EF8-4719-AAEF-984F7AD3CDC1}"/>
    <cellStyle name="Output 2 7 3 2 2 7 2" xfId="16758" xr:uid="{A8D5A60A-1CA0-4C74-8249-A7B9F5E4254D}"/>
    <cellStyle name="Output 2 7 3 2 2 8" xfId="9015" xr:uid="{E4F242F4-4A62-4BB0-9094-FDD2E6381A07}"/>
    <cellStyle name="Output 2 7 3 2 2 8 2" xfId="17868" xr:uid="{CA0F1A4C-8121-4AD9-BC1E-B3A983020F20}"/>
    <cellStyle name="Output 2 7 3 2 2 9" xfId="9253" xr:uid="{18ACD532-9902-4F86-B2A5-5421F33FA629}"/>
    <cellStyle name="Output 2 7 3 2 3" xfId="1668" xr:uid="{68A90B2C-671A-4485-88F4-AF76E137BEB2}"/>
    <cellStyle name="Output 2 7 3 2 3 2" xfId="10623" xr:uid="{861A3624-039C-4B20-B108-5668FD640E6C}"/>
    <cellStyle name="Output 2 7 3 2 4" xfId="2792" xr:uid="{945B6359-7651-4859-820C-B6AB290F205C}"/>
    <cellStyle name="Output 2 7 3 2 4 2" xfId="11747" xr:uid="{0A98DCDF-9C1C-41F4-8E88-C090B06E02CC}"/>
    <cellStyle name="Output 2 7 3 2 5" xfId="3909" xr:uid="{794BE842-06DD-4518-987D-EDBA33F7BC9B}"/>
    <cellStyle name="Output 2 7 3 2 5 2" xfId="12864" xr:uid="{06FC5C06-8A21-4058-A7F0-BBB488484A6D}"/>
    <cellStyle name="Output 2 7 3 2 6" xfId="5009" xr:uid="{5D6BB2B7-E259-4EF8-8EC2-F62FF17E0382}"/>
    <cellStyle name="Output 2 7 3 2 6 2" xfId="13964" xr:uid="{49DADC33-1803-4E48-A28D-ED36B1B65B45}"/>
    <cellStyle name="Output 2 7 3 2 7" xfId="6126" xr:uid="{E2FBC1D2-EB0D-488D-9FA7-BF44F6E63ABD}"/>
    <cellStyle name="Output 2 7 3 2 7 2" xfId="15081" xr:uid="{83C76E5C-C193-4BB0-8848-85E175F21695}"/>
    <cellStyle name="Output 2 7 3 2 8" xfId="7327" xr:uid="{6D3A202E-FD51-496C-B81F-7FDF6FBADF66}"/>
    <cellStyle name="Output 2 7 3 2 8 2" xfId="16207" xr:uid="{F04FDD27-E377-4747-BA99-EB281125C017}"/>
    <cellStyle name="Output 2 7 3 2 9" xfId="8464" xr:uid="{981D167A-D5EF-4643-ADDA-F91FBBD356A2}"/>
    <cellStyle name="Output 2 7 3 2 9 2" xfId="17317" xr:uid="{7662BCB8-528D-4931-9AB4-7A83819953F5}"/>
    <cellStyle name="Output 2 7 3 3" xfId="673" xr:uid="{6D5BFE7C-5B33-44D4-B46C-8677148C5ACD}"/>
    <cellStyle name="Output 2 7 3 3 10" xfId="9206" xr:uid="{11DA2431-0C9E-47D1-A360-2F2CBF6C90C6}"/>
    <cellStyle name="Output 2 7 3 3 2" xfId="1224" xr:uid="{361F5DD0-3CF7-4DB4-A0C9-FFFDC82DA58C}"/>
    <cellStyle name="Output 2 7 3 3 2 2" xfId="2383" xr:uid="{BC888352-AF51-4A34-8ACD-E3DDE23458ED}"/>
    <cellStyle name="Output 2 7 3 3 2 2 2" xfId="11338" xr:uid="{0E6B2E39-FB26-4921-91F0-4748A3922536}"/>
    <cellStyle name="Output 2 7 3 3 2 3" xfId="3506" xr:uid="{EA5474A9-D123-4DA0-B10E-51914A7ECB56}"/>
    <cellStyle name="Output 2 7 3 3 2 3 2" xfId="12461" xr:uid="{25422BAA-A3DD-4786-A94F-E7493AF6EC19}"/>
    <cellStyle name="Output 2 7 3 3 2 4" xfId="4623" xr:uid="{A270724B-7F47-4959-8EE5-56D4D74D145D}"/>
    <cellStyle name="Output 2 7 3 3 2 4 2" xfId="13578" xr:uid="{99D7856C-0BBB-4304-80FE-62CB123E2CA6}"/>
    <cellStyle name="Output 2 7 3 3 2 5" xfId="5723" xr:uid="{D6905BB5-3FA5-40FB-BB93-C90431C773E1}"/>
    <cellStyle name="Output 2 7 3 3 2 5 2" xfId="14678" xr:uid="{26EA878A-67D2-42AB-8C4C-4A4D6233DA19}"/>
    <cellStyle name="Output 2 7 3 3 2 6" xfId="6840" xr:uid="{DC346639-5AB7-4615-8881-FC2E1FDF96A0}"/>
    <cellStyle name="Output 2 7 3 3 2 6 2" xfId="15795" xr:uid="{DD641012-79CD-4F26-82FF-56A4B34517D4}"/>
    <cellStyle name="Output 2 7 3 3 2 7" xfId="8041" xr:uid="{E7075309-C693-45B4-A92E-42927F17B5F3}"/>
    <cellStyle name="Output 2 7 3 3 2 7 2" xfId="16921" xr:uid="{7B1EBD84-6526-4626-B729-635BAF3DBBF1}"/>
    <cellStyle name="Output 2 7 3 3 2 8" xfId="9178" xr:uid="{0CB3C2BE-ADB4-43C0-A196-5EE8E286DFA6}"/>
    <cellStyle name="Output 2 7 3 3 2 8 2" xfId="18031" xr:uid="{8E883B29-AFF8-494E-AD28-AABEFEDBCAE1}"/>
    <cellStyle name="Output 2 7 3 3 2 9" xfId="6879" xr:uid="{94062EC6-DBC4-4801-AC91-4E71449E9D36}"/>
    <cellStyle name="Output 2 7 3 3 3" xfId="1831" xr:uid="{ABB1E019-CFAA-4E06-B301-FD3A2F1419D6}"/>
    <cellStyle name="Output 2 7 3 3 3 2" xfId="10786" xr:uid="{2541BF1C-36FC-4568-A133-10B14A5A046F}"/>
    <cellStyle name="Output 2 7 3 3 4" xfId="2955" xr:uid="{CA9C2BF6-D71A-4A77-84A1-7DCA1507ED69}"/>
    <cellStyle name="Output 2 7 3 3 4 2" xfId="11910" xr:uid="{55CCF7E7-E3B0-436A-A2F3-A271C51F01F4}"/>
    <cellStyle name="Output 2 7 3 3 5" xfId="4072" xr:uid="{E6D235F0-2B9D-4378-AD5B-26DAD88A3FC2}"/>
    <cellStyle name="Output 2 7 3 3 5 2" xfId="13027" xr:uid="{999D9E66-4BE7-44C6-A040-150B7D323CC0}"/>
    <cellStyle name="Output 2 7 3 3 6" xfId="5172" xr:uid="{68B4B142-1BAE-48AB-88AC-1DA8891985A4}"/>
    <cellStyle name="Output 2 7 3 3 6 2" xfId="14127" xr:uid="{91D40A83-30E5-4067-9F7E-9E964DF03DA8}"/>
    <cellStyle name="Output 2 7 3 3 7" xfId="6289" xr:uid="{8600448D-A753-42D7-BECA-99FBC7DD9A14}"/>
    <cellStyle name="Output 2 7 3 3 7 2" xfId="15244" xr:uid="{2B2EA29E-E4AE-4E2D-A357-4562349AB360}"/>
    <cellStyle name="Output 2 7 3 3 8" xfId="7490" xr:uid="{052D0B8D-3D11-4E54-87A8-59F17E3FCBE4}"/>
    <cellStyle name="Output 2 7 3 3 8 2" xfId="16370" xr:uid="{9E1DA670-1DDC-4D15-9CCF-D2120C5BD1DB}"/>
    <cellStyle name="Output 2 7 3 3 9" xfId="8627" xr:uid="{043F8A20-B0B2-4695-9420-49DF33C8BDC2}"/>
    <cellStyle name="Output 2 7 3 3 9 2" xfId="17480" xr:uid="{9E8E29CD-EF2C-4D04-ACF0-5E63C1BDEF7A}"/>
    <cellStyle name="Output 2 7 3 4" xfId="865" xr:uid="{57E21F15-F218-45CF-96D8-ABE118B1AF57}"/>
    <cellStyle name="Output 2 7 3 4 2" xfId="2019" xr:uid="{D67EB871-B975-4EBF-91A0-6158CB2AA71B}"/>
    <cellStyle name="Output 2 7 3 4 2 2" xfId="10974" xr:uid="{720F63C2-C064-4D2C-8CF8-C51B97C1461F}"/>
    <cellStyle name="Output 2 7 3 4 3" xfId="3147" xr:uid="{B0E034C1-8E13-4D01-9EE3-73F015C43472}"/>
    <cellStyle name="Output 2 7 3 4 3 2" xfId="12102" xr:uid="{6B7A8EDF-84CB-4684-9B73-0C536458E56A}"/>
    <cellStyle name="Output 2 7 3 4 4" xfId="4264" xr:uid="{AF78928B-0CD6-4109-BC4E-92AAB780297C}"/>
    <cellStyle name="Output 2 7 3 4 4 2" xfId="13219" xr:uid="{B00912E6-29A4-4299-81BE-F6BF3022F806}"/>
    <cellStyle name="Output 2 7 3 4 5" xfId="5364" xr:uid="{0DEF229E-4A5E-4D23-973B-E0B7AED7B4C3}"/>
    <cellStyle name="Output 2 7 3 4 5 2" xfId="14319" xr:uid="{AD453E79-C6FB-4A29-9E75-9EBADDCB8856}"/>
    <cellStyle name="Output 2 7 3 4 6" xfId="6481" xr:uid="{E66F3018-D4E9-4159-B700-E86E789F196E}"/>
    <cellStyle name="Output 2 7 3 4 6 2" xfId="15436" xr:uid="{293332CA-C5F4-4C83-A514-10460E363F39}"/>
    <cellStyle name="Output 2 7 3 4 7" xfId="7682" xr:uid="{0F77EC6D-E67A-4146-9358-0B234CF1D855}"/>
    <cellStyle name="Output 2 7 3 4 7 2" xfId="16562" xr:uid="{939BADEC-D9B4-4658-9678-00FC402AF930}"/>
    <cellStyle name="Output 2 7 3 4 8" xfId="8819" xr:uid="{0F884B53-D169-4A04-8581-8CDE531F28A0}"/>
    <cellStyle name="Output 2 7 3 4 8 2" xfId="17672" xr:uid="{8754F2FD-F95A-4125-A419-982A61BBD586}"/>
    <cellStyle name="Output 2 7 3 4 9" xfId="10107" xr:uid="{B6935D99-CA45-4447-BB9B-A48EDC0979F0}"/>
    <cellStyle name="Output 2 7 3 5" xfId="1472" xr:uid="{D5A402FB-34AC-432D-8DC7-2A8D53877984}"/>
    <cellStyle name="Output 2 7 3 5 2" xfId="10427" xr:uid="{E0D36441-CC16-4D30-BB95-DFD8EB3A8FEA}"/>
    <cellStyle name="Output 2 7 3 6" xfId="2592" xr:uid="{C5DCFBE3-78C9-4B69-BFD7-A8B45922E684}"/>
    <cellStyle name="Output 2 7 3 6 2" xfId="11547" xr:uid="{3050468A-7C86-42FC-B6A5-00839D7715EB}"/>
    <cellStyle name="Output 2 7 3 7" xfId="3709" xr:uid="{403206EE-A761-452C-BF61-4ABC9CCF449B}"/>
    <cellStyle name="Output 2 7 3 7 2" xfId="12664" xr:uid="{130397B4-5656-42C7-BFBF-ADCAB6F9E861}"/>
    <cellStyle name="Output 2 7 3 8" xfId="4809" xr:uid="{77C6661D-AB40-46CE-BCC2-662AE914423B}"/>
    <cellStyle name="Output 2 7 3 8 2" xfId="13764" xr:uid="{9126E2DE-4970-4FBA-9912-1A25D37335A7}"/>
    <cellStyle name="Output 2 7 3 9" xfId="5926" xr:uid="{80CEA282-B255-4F5A-BCB9-5665919128AC}"/>
    <cellStyle name="Output 2 7 3 9 2" xfId="14881" xr:uid="{61B293CE-312F-4142-8304-BB9C5DF3D436}"/>
    <cellStyle name="Output 2 7 4" xfId="382" xr:uid="{F743BE2F-6EB6-4C79-A49A-A73BDFAC4778}"/>
    <cellStyle name="Output 2 7 4 10" xfId="10072" xr:uid="{761EC6CD-00DC-4A59-A72A-A62BE8C041BA}"/>
    <cellStyle name="Output 2 7 4 2" xfId="933" xr:uid="{D58B17C2-0544-4ADE-9906-2A902E9846D9}"/>
    <cellStyle name="Output 2 7 4 2 2" xfId="2087" xr:uid="{3A8F7811-2400-4761-9FDA-3D4BE30279D0}"/>
    <cellStyle name="Output 2 7 4 2 2 2" xfId="11042" xr:uid="{4D998F82-F131-4DA6-959E-BE05D80FFBA4}"/>
    <cellStyle name="Output 2 7 4 2 3" xfId="3215" xr:uid="{B9CC4741-D2C3-4953-A752-2EF195F4D3B0}"/>
    <cellStyle name="Output 2 7 4 2 3 2" xfId="12170" xr:uid="{CEC00890-FB68-429E-9E11-0F878D306E72}"/>
    <cellStyle name="Output 2 7 4 2 4" xfId="4332" xr:uid="{0A169773-BCB5-42A1-80F2-15C35109CB85}"/>
    <cellStyle name="Output 2 7 4 2 4 2" xfId="13287" xr:uid="{2EF7EA26-CB44-487F-AA4E-16020EA5F7A7}"/>
    <cellStyle name="Output 2 7 4 2 5" xfId="5432" xr:uid="{7483DA90-50A8-4F38-A9B9-1CAC30965ADD}"/>
    <cellStyle name="Output 2 7 4 2 5 2" xfId="14387" xr:uid="{60CAC1EB-7169-49C1-B1A4-A708348339DF}"/>
    <cellStyle name="Output 2 7 4 2 6" xfId="6549" xr:uid="{D1AD4185-C63A-46B2-AEC1-FB4100B3F5D8}"/>
    <cellStyle name="Output 2 7 4 2 6 2" xfId="15504" xr:uid="{ECBF2A4E-512B-41AB-B03E-BBBA486BC042}"/>
    <cellStyle name="Output 2 7 4 2 7" xfId="7750" xr:uid="{B13EA674-B3F1-4E8F-A961-8A35A9649B42}"/>
    <cellStyle name="Output 2 7 4 2 7 2" xfId="16630" xr:uid="{1F22E3C7-4EEA-4014-B2D8-8A12C544A0DE}"/>
    <cellStyle name="Output 2 7 4 2 8" xfId="8887" xr:uid="{4D8D68E0-2E39-483E-B5CF-DE6E025162D0}"/>
    <cellStyle name="Output 2 7 4 2 8 2" xfId="17740" xr:uid="{D0EFD350-D97E-4F54-BD28-52737BBE697B}"/>
    <cellStyle name="Output 2 7 4 2 9" xfId="9293" xr:uid="{DDF780FB-91BF-46A7-8A09-B5E440F9FF50}"/>
    <cellStyle name="Output 2 7 4 3" xfId="1542" xr:uid="{38B3064C-02D6-4210-A2A6-FDFEBE46D6DC}"/>
    <cellStyle name="Output 2 7 4 3 2" xfId="10497" xr:uid="{DEE79CE3-9925-40FC-8014-D65E8B6E992C}"/>
    <cellStyle name="Output 2 7 4 4" xfId="2664" xr:uid="{FF549BDF-2C5C-4CC7-BCAA-6D5B6D59A33C}"/>
    <cellStyle name="Output 2 7 4 4 2" xfId="11619" xr:uid="{DF763A4C-DC30-45DF-85A0-152CFEDA3665}"/>
    <cellStyle name="Output 2 7 4 5" xfId="3781" xr:uid="{776FF885-6EF9-4F8C-ADEA-C638B3539C1A}"/>
    <cellStyle name="Output 2 7 4 5 2" xfId="12736" xr:uid="{70CE67F6-0D44-40EC-83A6-68051297143D}"/>
    <cellStyle name="Output 2 7 4 6" xfId="4881" xr:uid="{7EBCA7BE-59B0-42F1-A5EA-618532900FD8}"/>
    <cellStyle name="Output 2 7 4 6 2" xfId="13836" xr:uid="{603186C5-76CF-4997-B814-F54F0FA2CE0B}"/>
    <cellStyle name="Output 2 7 4 7" xfId="5998" xr:uid="{9636FA2B-FA66-4F81-BD41-547564C07171}"/>
    <cellStyle name="Output 2 7 4 7 2" xfId="14953" xr:uid="{72F4DB1B-D3F4-4F4C-AD34-ED3E7FC70EF7}"/>
    <cellStyle name="Output 2 7 4 8" xfId="7199" xr:uid="{054974E1-C219-4B96-A646-04119FDA9CE9}"/>
    <cellStyle name="Output 2 7 4 8 2" xfId="16079" xr:uid="{792CE963-32E2-442E-AADF-AA77EDD793B4}"/>
    <cellStyle name="Output 2 7 4 9" xfId="8336" xr:uid="{DE00A559-F89D-4E7B-AA7E-3DFF761D94DA}"/>
    <cellStyle name="Output 2 7 4 9 2" xfId="17189" xr:uid="{8197E648-1D64-400F-B6B9-62B864C4B93D}"/>
    <cellStyle name="Output 2 7 5" xfId="551" xr:uid="{4432C8AC-4A0A-4B73-9E0E-DEB35A005123}"/>
    <cellStyle name="Output 2 7 5 10" xfId="6925" xr:uid="{793C0B49-C7A7-4BDE-9021-C865032F629C}"/>
    <cellStyle name="Output 2 7 5 2" xfId="1102" xr:uid="{C24C7300-D035-486C-86E6-202665FEF88D}"/>
    <cellStyle name="Output 2 7 5 2 2" xfId="2256" xr:uid="{48FB58E5-ECD4-4775-A603-70DCAFA36CA6}"/>
    <cellStyle name="Output 2 7 5 2 2 2" xfId="11211" xr:uid="{AB52013F-814F-4F22-8C6C-459622C073F8}"/>
    <cellStyle name="Output 2 7 5 2 3" xfId="3384" xr:uid="{E979919C-6697-4C81-9EE3-6023BEAF6543}"/>
    <cellStyle name="Output 2 7 5 2 3 2" xfId="12339" xr:uid="{EE589EDB-7C8A-404B-92AC-4C31E2AA2F07}"/>
    <cellStyle name="Output 2 7 5 2 4" xfId="4501" xr:uid="{9B7DDCD9-F720-4828-81EA-FDAE247D0FDD}"/>
    <cellStyle name="Output 2 7 5 2 4 2" xfId="13456" xr:uid="{845B5FBA-98CA-4A37-BF9A-A2CD1B5F261D}"/>
    <cellStyle name="Output 2 7 5 2 5" xfId="5601" xr:uid="{43F44CA7-D1BC-43C0-9C88-D879A39B74DA}"/>
    <cellStyle name="Output 2 7 5 2 5 2" xfId="14556" xr:uid="{2141E654-D949-47D3-A681-8CFEB7770F76}"/>
    <cellStyle name="Output 2 7 5 2 6" xfId="6718" xr:uid="{77A80AF3-24F1-4556-9149-2FF4DED82EE9}"/>
    <cellStyle name="Output 2 7 5 2 6 2" xfId="15673" xr:uid="{637A77DB-6A40-4C87-9F5C-F5EAE6435F09}"/>
    <cellStyle name="Output 2 7 5 2 7" xfId="7919" xr:uid="{F8EEDBB4-7044-444D-ACEF-2856169E254B}"/>
    <cellStyle name="Output 2 7 5 2 7 2" xfId="16799" xr:uid="{77B046DB-70F5-4F10-9D10-3F71614F2600}"/>
    <cellStyle name="Output 2 7 5 2 8" xfId="9056" xr:uid="{573D726B-12B9-4CDD-888C-AF46E6EEDE4A}"/>
    <cellStyle name="Output 2 7 5 2 8 2" xfId="17909" xr:uid="{75A1C798-2570-4C89-A63B-6DB9652A6362}"/>
    <cellStyle name="Output 2 7 5 2 9" xfId="9884" xr:uid="{A46BB948-8440-4F04-923D-074F7493BC44}"/>
    <cellStyle name="Output 2 7 5 3" xfId="1709" xr:uid="{8706696C-AFC7-4DC0-A9B0-46338F38EE34}"/>
    <cellStyle name="Output 2 7 5 3 2" xfId="10664" xr:uid="{E7CA22F8-4B2E-41A4-BCBE-C0D6D08BB056}"/>
    <cellStyle name="Output 2 7 5 4" xfId="2833" xr:uid="{15DCF0BA-7C9F-4338-B1F2-5C33013A8E9B}"/>
    <cellStyle name="Output 2 7 5 4 2" xfId="11788" xr:uid="{8174663D-135B-4E60-BB24-B49B800968C0}"/>
    <cellStyle name="Output 2 7 5 5" xfId="3950" xr:uid="{11315081-7259-4B54-BB26-78D6DC2EE672}"/>
    <cellStyle name="Output 2 7 5 5 2" xfId="12905" xr:uid="{5E491299-B3E6-495E-8FB6-A84CCF3F3036}"/>
    <cellStyle name="Output 2 7 5 6" xfId="5050" xr:uid="{338D9052-63CA-4980-B21E-0D1CB1B48325}"/>
    <cellStyle name="Output 2 7 5 6 2" xfId="14005" xr:uid="{0A9E9B00-99D8-4592-AF34-9A3E47BCEE98}"/>
    <cellStyle name="Output 2 7 5 7" xfId="6167" xr:uid="{0E895CB1-3714-4EAF-B445-738906F4C503}"/>
    <cellStyle name="Output 2 7 5 7 2" xfId="15122" xr:uid="{FD381013-AE33-4DF2-813F-3963C17E26B0}"/>
    <cellStyle name="Output 2 7 5 8" xfId="7368" xr:uid="{16DE28E6-EE44-4F88-81BE-810E8E332297}"/>
    <cellStyle name="Output 2 7 5 8 2" xfId="16248" xr:uid="{552D6996-22AF-4DAA-A611-FC773F4DF8FB}"/>
    <cellStyle name="Output 2 7 5 9" xfId="8505" xr:uid="{88012713-3509-4F1C-856D-829F72CFD741}"/>
    <cellStyle name="Output 2 7 5 9 2" xfId="17358" xr:uid="{48969336-11BB-47CB-8490-0D92F7C83FDD}"/>
    <cellStyle name="Output 2 7 6" xfId="726" xr:uid="{480CB67F-A182-4218-B695-F7F58BD5DCE4}"/>
    <cellStyle name="Output 2 7 6 2" xfId="1880" xr:uid="{E471DCEE-8B9D-4755-8CA6-3A4773350650}"/>
    <cellStyle name="Output 2 7 6 2 2" xfId="10835" xr:uid="{A0647D2A-6F65-483A-BDB0-3EBF7A4DB7F5}"/>
    <cellStyle name="Output 2 7 6 3" xfId="3008" xr:uid="{651C319B-5B09-42B4-BC94-8C9171D4BDF1}"/>
    <cellStyle name="Output 2 7 6 3 2" xfId="11963" xr:uid="{2D5AB9B3-FD76-437D-99EC-16C505492FA3}"/>
    <cellStyle name="Output 2 7 6 4" xfId="4125" xr:uid="{0807355E-D610-4456-A3D8-0DA431386F4B}"/>
    <cellStyle name="Output 2 7 6 4 2" xfId="13080" xr:uid="{1281ECEB-A22E-4671-AF9C-4EFD35653378}"/>
    <cellStyle name="Output 2 7 6 5" xfId="5225" xr:uid="{550C4F45-A759-49E1-A6CF-CE96706C766E}"/>
    <cellStyle name="Output 2 7 6 5 2" xfId="14180" xr:uid="{C5B04BA2-1795-4AD0-AECC-F162B085D211}"/>
    <cellStyle name="Output 2 7 6 6" xfId="6342" xr:uid="{CB0A96B0-A45C-4BB7-9D7B-D208DE318B3D}"/>
    <cellStyle name="Output 2 7 6 6 2" xfId="15297" xr:uid="{CFEEC151-D774-4849-BC11-D7DE46D36D25}"/>
    <cellStyle name="Output 2 7 6 7" xfId="7543" xr:uid="{9B20D0FE-4EB4-4D99-B431-2002338FF55F}"/>
    <cellStyle name="Output 2 7 6 7 2" xfId="16423" xr:uid="{DDECC086-5AC4-4E12-8873-83AD2CEE6FED}"/>
    <cellStyle name="Output 2 7 6 8" xfId="8680" xr:uid="{48C1FA53-5AB7-483B-A118-32B95CCBEF47}"/>
    <cellStyle name="Output 2 7 6 8 2" xfId="17533" xr:uid="{87BFBBF1-C9DD-4B1B-9097-DACB319A704F}"/>
    <cellStyle name="Output 2 7 6 9" xfId="9529" xr:uid="{B8B2D15C-EF24-4FD3-BC99-4BD9A4DFD07E}"/>
    <cellStyle name="Output 2 7 7" xfId="1326" xr:uid="{AD8CE7C3-E053-42B1-A4CB-B0A978CBAA20}"/>
    <cellStyle name="Output 2 7 7 2" xfId="10281" xr:uid="{14998151-E97F-457A-A022-BDEDC1869EFF}"/>
    <cellStyle name="Output 2 7 8" xfId="2442" xr:uid="{DD430AE4-2F51-4972-9551-811AC205B125}"/>
    <cellStyle name="Output 2 7 8 2" xfId="11397" xr:uid="{A388A199-3FEE-4458-9DE5-F9BC607B2384}"/>
    <cellStyle name="Output 2 7 9" xfId="3560" xr:uid="{9B2EE3B2-C1EE-400B-A512-321FB6955F26}"/>
    <cellStyle name="Output 2 7 9 2" xfId="12515" xr:uid="{9D39FBE4-B311-410D-95AD-5EB8C6BBD5AA}"/>
    <cellStyle name="Output 2 8" xfId="102" xr:uid="{70EF728A-1817-43D4-B88E-F5CE01F9BC78}"/>
    <cellStyle name="Output 2 8 10" xfId="2452" xr:uid="{145A3926-A78A-430E-9E6E-54A8A260EF39}"/>
    <cellStyle name="Output 2 8 10 2" xfId="11407" xr:uid="{CBA72F6E-BDE8-4A7A-9013-7ACAFA6C778E}"/>
    <cellStyle name="Output 2 8 11" xfId="4642" xr:uid="{3DE69A8C-0DEA-4E0F-B8F3-756EB778FC96}"/>
    <cellStyle name="Output 2 8 11 2" xfId="13597" xr:uid="{1573BFCF-AE1D-4FB2-97F2-1633D6CA4B29}"/>
    <cellStyle name="Output 2 8 12" xfId="5742" xr:uid="{F39E59F5-0EF3-493D-8DF4-7D2F88CE148C}"/>
    <cellStyle name="Output 2 8 12 2" xfId="14697" xr:uid="{5E361B6A-9309-4286-B46E-2BA51AA2BF88}"/>
    <cellStyle name="Output 2 8 13" xfId="6930" xr:uid="{E2D62780-8E6B-43D4-ADB3-639A34A69B3D}"/>
    <cellStyle name="Output 2 8 13 2" xfId="15820" xr:uid="{2FEC9DB5-C20B-4C3C-B885-D5526E5D8633}"/>
    <cellStyle name="Output 2 8 14" xfId="6984" xr:uid="{D2DCD13E-D059-4D38-BD07-29021028781F}"/>
    <cellStyle name="Output 2 8 14 2" xfId="15870" xr:uid="{5481C19B-C39A-4C07-AB66-0D8C93222459}"/>
    <cellStyle name="Output 2 8 15" xfId="10001" xr:uid="{B3B8B238-8B15-411D-AE13-2CC54ED227F3}"/>
    <cellStyle name="Output 2 8 2" xfId="184" xr:uid="{FD0F66EC-302B-43B7-B3C7-E57416B6B440}"/>
    <cellStyle name="Output 2 8 2 10" xfId="5801" xr:uid="{F202FF9B-7540-4B8C-AF8B-18D311607112}"/>
    <cellStyle name="Output 2 8 2 10 2" xfId="14756" xr:uid="{FD610F78-8758-4E31-88D4-AC94CF93A368}"/>
    <cellStyle name="Output 2 8 2 11" xfId="7001" xr:uid="{0EEFCFC6-F9A5-44FC-9C18-AFB8AA2EA8F1}"/>
    <cellStyle name="Output 2 8 2 11 2" xfId="15882" xr:uid="{FDF4FA62-C93E-4E52-A229-991560355374}"/>
    <cellStyle name="Output 2 8 2 12" xfId="8138" xr:uid="{085A3BFA-95BD-4252-BA05-B98C61C05CD9}"/>
    <cellStyle name="Output 2 8 2 12 2" xfId="16992" xr:uid="{9B8EDE2A-49C9-4EF0-A947-64D372F9508C}"/>
    <cellStyle name="Output 2 8 2 13" xfId="9765" xr:uid="{75091028-0DE1-4FA0-B0B7-5235549B8E5B}"/>
    <cellStyle name="Output 2 8 2 2" xfId="320" xr:uid="{EE818008-F379-4CE2-B4FA-BAF93EEB50C4}"/>
    <cellStyle name="Output 2 8 2 2 10" xfId="7137" xr:uid="{72F11AB0-7F41-4EAF-B4AF-16D66FC8646B}"/>
    <cellStyle name="Output 2 8 2 2 10 2" xfId="16017" xr:uid="{E051A0EB-158A-4D01-B84F-54BD9DAD95F5}"/>
    <cellStyle name="Output 2 8 2 2 11" xfId="8274" xr:uid="{F50BDB37-06F6-4BD0-AEB8-6A7EFC50F011}"/>
    <cellStyle name="Output 2 8 2 2 11 2" xfId="17127" xr:uid="{35366196-47CC-45C4-A8CC-B80C0983FA0A}"/>
    <cellStyle name="Output 2 8 2 2 12" xfId="6888" xr:uid="{BBA6CBF0-946D-4348-8B05-75E2849D04A9}"/>
    <cellStyle name="Output 2 8 2 2 2" xfId="520" xr:uid="{BD9D4DEA-30B2-4461-998E-618A09575090}"/>
    <cellStyle name="Output 2 8 2 2 2 10" xfId="9495" xr:uid="{B827B2AF-970F-438D-AE8C-DCC93FBD55EF}"/>
    <cellStyle name="Output 2 8 2 2 2 2" xfId="1071" xr:uid="{B695570A-03E9-48C1-810E-9B2C4BF74444}"/>
    <cellStyle name="Output 2 8 2 2 2 2 2" xfId="2225" xr:uid="{AC0D7DDD-FEAD-47E7-BF3E-0361896A1562}"/>
    <cellStyle name="Output 2 8 2 2 2 2 2 2" xfId="11180" xr:uid="{401D9A3B-80A0-442B-B17E-9DC19C547BA9}"/>
    <cellStyle name="Output 2 8 2 2 2 2 3" xfId="3353" xr:uid="{6907CC55-9CE8-4C1D-818C-F320FAB4AC7E}"/>
    <cellStyle name="Output 2 8 2 2 2 2 3 2" xfId="12308" xr:uid="{86B5E6EE-47FF-4BC5-BEE5-402BCC05DD4F}"/>
    <cellStyle name="Output 2 8 2 2 2 2 4" xfId="4470" xr:uid="{1DD69064-0208-47D6-ABE5-E245011EE2F2}"/>
    <cellStyle name="Output 2 8 2 2 2 2 4 2" xfId="13425" xr:uid="{5E47E27C-7C31-440D-A190-EBB0EF0E6F43}"/>
    <cellStyle name="Output 2 8 2 2 2 2 5" xfId="5570" xr:uid="{A6937FC9-0D9F-4E1E-B2CD-3B758D9C979B}"/>
    <cellStyle name="Output 2 8 2 2 2 2 5 2" xfId="14525" xr:uid="{A5951615-CCFE-43FE-A83F-AEBE514B3DAA}"/>
    <cellStyle name="Output 2 8 2 2 2 2 6" xfId="6687" xr:uid="{2FE29967-7711-4363-B7AB-80D9F653FAE8}"/>
    <cellStyle name="Output 2 8 2 2 2 2 6 2" xfId="15642" xr:uid="{B8100E01-5A25-4BE6-B4D8-7F1397759FFB}"/>
    <cellStyle name="Output 2 8 2 2 2 2 7" xfId="7888" xr:uid="{9E66EF6E-0FD4-4E30-805C-2951606157E3}"/>
    <cellStyle name="Output 2 8 2 2 2 2 7 2" xfId="16768" xr:uid="{E65B771A-676C-4DB7-9C01-A34F1144E19C}"/>
    <cellStyle name="Output 2 8 2 2 2 2 8" xfId="9025" xr:uid="{18779D7D-A797-4D84-9DAB-D866003B23E3}"/>
    <cellStyle name="Output 2 8 2 2 2 2 8 2" xfId="17878" xr:uid="{B717BD86-3E04-444F-85CB-C34BC124C5CA}"/>
    <cellStyle name="Output 2 8 2 2 2 2 9" xfId="9659" xr:uid="{CFD23642-8BB7-4AD8-9568-2D80187EED74}"/>
    <cellStyle name="Output 2 8 2 2 2 3" xfId="1678" xr:uid="{6891715C-C697-42C9-91C4-634E69FBE0B2}"/>
    <cellStyle name="Output 2 8 2 2 2 3 2" xfId="10633" xr:uid="{11C11A33-D44B-49B6-BB61-F239335171C9}"/>
    <cellStyle name="Output 2 8 2 2 2 4" xfId="2802" xr:uid="{1A9E028C-4A13-4BEF-8B2B-836542E8C0ED}"/>
    <cellStyle name="Output 2 8 2 2 2 4 2" xfId="11757" xr:uid="{8F5A7FC4-A3A8-4CE6-9EAA-C5DF7200B4A2}"/>
    <cellStyle name="Output 2 8 2 2 2 5" xfId="3919" xr:uid="{29C3187B-1A28-46EE-8282-08C99FB89D9A}"/>
    <cellStyle name="Output 2 8 2 2 2 5 2" xfId="12874" xr:uid="{D56C8E14-1F12-4DD3-A7DE-2AC7627854D2}"/>
    <cellStyle name="Output 2 8 2 2 2 6" xfId="5019" xr:uid="{1CB49115-EE27-4CB0-BBB9-9E86EDA20B21}"/>
    <cellStyle name="Output 2 8 2 2 2 6 2" xfId="13974" xr:uid="{AA01F0BD-C484-43AE-9054-5F33B82ABAE0}"/>
    <cellStyle name="Output 2 8 2 2 2 7" xfId="6136" xr:uid="{F4FCF8E3-E15E-4533-BBC0-C224C919AD63}"/>
    <cellStyle name="Output 2 8 2 2 2 7 2" xfId="15091" xr:uid="{46BC2298-D601-4A48-91AE-6721745AADB4}"/>
    <cellStyle name="Output 2 8 2 2 2 8" xfId="7337" xr:uid="{D1A772BC-CE19-4274-8406-044A7E305860}"/>
    <cellStyle name="Output 2 8 2 2 2 8 2" xfId="16217" xr:uid="{673F6BB8-7020-495C-93BB-8AF6117C2731}"/>
    <cellStyle name="Output 2 8 2 2 2 9" xfId="8474" xr:uid="{ABDDF430-7DC1-44DB-8E2B-38EB7AF5DF98}"/>
    <cellStyle name="Output 2 8 2 2 2 9 2" xfId="17327" xr:uid="{0ED6A5BE-8A8C-41C9-BE32-AA715A97C47C}"/>
    <cellStyle name="Output 2 8 2 2 3" xfId="683" xr:uid="{EBF2F8D9-992A-4FD5-A892-FB499885F35F}"/>
    <cellStyle name="Output 2 8 2 2 3 10" xfId="9646" xr:uid="{77B90E8F-ECB3-4DE5-9EBF-5953B50FD276}"/>
    <cellStyle name="Output 2 8 2 2 3 2" xfId="1234" xr:uid="{14F84AE9-5424-431F-B457-2C79BCADA8CF}"/>
    <cellStyle name="Output 2 8 2 2 3 2 2" xfId="2393" xr:uid="{0EBAA984-FB0F-413B-ACAA-1E91251DE31F}"/>
    <cellStyle name="Output 2 8 2 2 3 2 2 2" xfId="11348" xr:uid="{29851616-7B20-406B-99B6-05D6F136095A}"/>
    <cellStyle name="Output 2 8 2 2 3 2 3" xfId="3516" xr:uid="{9A14292B-24ED-4711-BE58-CF006D944CF2}"/>
    <cellStyle name="Output 2 8 2 2 3 2 3 2" xfId="12471" xr:uid="{01E8A871-D99F-4B3D-BA59-D853BB07F273}"/>
    <cellStyle name="Output 2 8 2 2 3 2 4" xfId="4633" xr:uid="{00EFAE01-F480-4D60-A89E-2771A3D677DC}"/>
    <cellStyle name="Output 2 8 2 2 3 2 4 2" xfId="13588" xr:uid="{3851D301-BB3F-429A-A0C5-3BAEB27D03FD}"/>
    <cellStyle name="Output 2 8 2 2 3 2 5" xfId="5733" xr:uid="{D11C4827-2537-4D10-812A-B05532CA5C8C}"/>
    <cellStyle name="Output 2 8 2 2 3 2 5 2" xfId="14688" xr:uid="{FF280460-CCB6-40AD-946D-D41C483A1129}"/>
    <cellStyle name="Output 2 8 2 2 3 2 6" xfId="6850" xr:uid="{33D8E011-86F9-4604-8DAA-408EA4AA40C2}"/>
    <cellStyle name="Output 2 8 2 2 3 2 6 2" xfId="15805" xr:uid="{74D9F139-1835-4D5D-911A-F38C1D7DADAC}"/>
    <cellStyle name="Output 2 8 2 2 3 2 7" xfId="8051" xr:uid="{2B7C0001-668D-4477-BDB7-10C2FFF338BA}"/>
    <cellStyle name="Output 2 8 2 2 3 2 7 2" xfId="16931" xr:uid="{2DFA771C-5690-4522-B7AD-AE83EE328038}"/>
    <cellStyle name="Output 2 8 2 2 3 2 8" xfId="9188" xr:uid="{A8F51E71-BB90-4F2C-8701-9A1D2F696154}"/>
    <cellStyle name="Output 2 8 2 2 3 2 8 2" xfId="18041" xr:uid="{EF1F2F3F-F7D5-4382-AF67-8317E240F05B}"/>
    <cellStyle name="Output 2 8 2 2 3 2 9" xfId="9697" xr:uid="{05E6B5E8-A086-4C45-ADF4-46FA1ED0E212}"/>
    <cellStyle name="Output 2 8 2 2 3 3" xfId="1841" xr:uid="{65CF076E-47EE-4257-80B0-A8514E8949AE}"/>
    <cellStyle name="Output 2 8 2 2 3 3 2" xfId="10796" xr:uid="{3954AEF7-1830-48AC-BF43-1CDEC5232E27}"/>
    <cellStyle name="Output 2 8 2 2 3 4" xfId="2965" xr:uid="{F4EE346F-8426-421E-AFC3-7C885A6B2A20}"/>
    <cellStyle name="Output 2 8 2 2 3 4 2" xfId="11920" xr:uid="{08DD91E4-6373-45AB-B293-753EB778150F}"/>
    <cellStyle name="Output 2 8 2 2 3 5" xfId="4082" xr:uid="{70480E1C-B2A1-4A59-919D-4422BAA8FBF5}"/>
    <cellStyle name="Output 2 8 2 2 3 5 2" xfId="13037" xr:uid="{1A7CAF14-C4C8-458A-B7E6-04B4A51FC2B8}"/>
    <cellStyle name="Output 2 8 2 2 3 6" xfId="5182" xr:uid="{F570B97A-AACC-4446-B595-EBF3D6822F01}"/>
    <cellStyle name="Output 2 8 2 2 3 6 2" xfId="14137" xr:uid="{060B268B-0C6C-44B4-9CAC-189E90B3B02B}"/>
    <cellStyle name="Output 2 8 2 2 3 7" xfId="6299" xr:uid="{630A5251-142F-4484-9235-2B25C9AF3498}"/>
    <cellStyle name="Output 2 8 2 2 3 7 2" xfId="15254" xr:uid="{B8B983C3-D041-4AD8-A07E-C0D13F9BE482}"/>
    <cellStyle name="Output 2 8 2 2 3 8" xfId="7500" xr:uid="{A0DF06EE-3E0C-4B0E-BF70-275E44DF3B2E}"/>
    <cellStyle name="Output 2 8 2 2 3 8 2" xfId="16380" xr:uid="{C9830714-A836-43E2-893F-B4B05C57F5BB}"/>
    <cellStyle name="Output 2 8 2 2 3 9" xfId="8637" xr:uid="{0774B8A0-2744-459F-BCDD-A5404B8C080E}"/>
    <cellStyle name="Output 2 8 2 2 3 9 2" xfId="17490" xr:uid="{490916D8-D5E9-42FD-9ECF-53679AA69703}"/>
    <cellStyle name="Output 2 8 2 2 4" xfId="875" xr:uid="{3E8857E2-2859-4A2F-9F0D-76A7E9D4A63A}"/>
    <cellStyle name="Output 2 8 2 2 4 2" xfId="2029" xr:uid="{2BF286A2-EA91-46ED-B694-86012AD6A3CF}"/>
    <cellStyle name="Output 2 8 2 2 4 2 2" xfId="10984" xr:uid="{0EC17A40-1ACD-4102-9D88-CB7EFB25E843}"/>
    <cellStyle name="Output 2 8 2 2 4 3" xfId="3157" xr:uid="{9E9AD71A-2E6D-4693-93CF-E0FAB42241E2}"/>
    <cellStyle name="Output 2 8 2 2 4 3 2" xfId="12112" xr:uid="{8D169142-616F-4743-B633-F474A8F38740}"/>
    <cellStyle name="Output 2 8 2 2 4 4" xfId="4274" xr:uid="{EF1E8366-9B73-4175-976E-9D94018C5951}"/>
    <cellStyle name="Output 2 8 2 2 4 4 2" xfId="13229" xr:uid="{21DADDA2-702A-4720-AF97-E69DACD211D6}"/>
    <cellStyle name="Output 2 8 2 2 4 5" xfId="5374" xr:uid="{0BD50BD8-EAD2-4556-BC63-6A9910DFA113}"/>
    <cellStyle name="Output 2 8 2 2 4 5 2" xfId="14329" xr:uid="{D8230BFD-C9EF-4F31-9E30-6E48E2125CC1}"/>
    <cellStyle name="Output 2 8 2 2 4 6" xfId="6491" xr:uid="{1C800D90-EACD-48A0-9B03-19264AF4DB0F}"/>
    <cellStyle name="Output 2 8 2 2 4 6 2" xfId="15446" xr:uid="{F0BB4766-72B0-4FA1-B3CF-D55304B57E3D}"/>
    <cellStyle name="Output 2 8 2 2 4 7" xfId="7692" xr:uid="{4EC3C67F-7F9A-4648-B7CE-13D0DC4DCF68}"/>
    <cellStyle name="Output 2 8 2 2 4 7 2" xfId="16572" xr:uid="{CF4592E0-C42C-4B7B-B423-6CA9E0156C96}"/>
    <cellStyle name="Output 2 8 2 2 4 8" xfId="8829" xr:uid="{BD629D23-C819-461E-A543-68262064FC91}"/>
    <cellStyle name="Output 2 8 2 2 4 8 2" xfId="17682" xr:uid="{C5BC896D-00B4-4864-9D9A-0FB1F3500131}"/>
    <cellStyle name="Output 2 8 2 2 4 9" xfId="9970" xr:uid="{45DEFFF7-7077-42E1-8174-150206BB3522}"/>
    <cellStyle name="Output 2 8 2 2 5" xfId="1482" xr:uid="{CAFAD087-DD3C-4A79-9CB5-896B12CE8851}"/>
    <cellStyle name="Output 2 8 2 2 5 2" xfId="10437" xr:uid="{2F95814C-BEA4-41AE-AC28-969E067F34B9}"/>
    <cellStyle name="Output 2 8 2 2 6" xfId="2602" xr:uid="{7B57A1FB-BE4E-4623-8994-6801F49EC326}"/>
    <cellStyle name="Output 2 8 2 2 6 2" xfId="11557" xr:uid="{F0E388C8-B039-4209-9C43-D4D6D14758E7}"/>
    <cellStyle name="Output 2 8 2 2 7" xfId="3719" xr:uid="{DCADC2AE-EAFE-47A8-B799-9098393841B5}"/>
    <cellStyle name="Output 2 8 2 2 7 2" xfId="12674" xr:uid="{D349A62C-D040-4A4D-B063-70E05A3B05FF}"/>
    <cellStyle name="Output 2 8 2 2 8" xfId="4819" xr:uid="{6B6E1E5E-45AB-4BBA-A092-23406FE44124}"/>
    <cellStyle name="Output 2 8 2 2 8 2" xfId="13774" xr:uid="{8B2EA2DD-6995-4487-89D4-57C88AD20988}"/>
    <cellStyle name="Output 2 8 2 2 9" xfId="5936" xr:uid="{296192E5-15C5-4AC5-A107-BBB0DA3CAD05}"/>
    <cellStyle name="Output 2 8 2 2 9 2" xfId="14891" xr:uid="{F21DD0DE-C70B-4EC7-9C29-B72E7004A3D4}"/>
    <cellStyle name="Output 2 8 2 3" xfId="397" xr:uid="{18B674B8-5BE5-42B7-9B6F-C40FF94B5598}"/>
    <cellStyle name="Output 2 8 2 3 10" xfId="9416" xr:uid="{5FFCA4E0-28CF-4576-AEC1-939CF5BAE608}"/>
    <cellStyle name="Output 2 8 2 3 2" xfId="948" xr:uid="{F5F22F72-55DD-4389-AEA8-ECEBA8A6725D}"/>
    <cellStyle name="Output 2 8 2 3 2 2" xfId="2102" xr:uid="{3409B54F-0DF6-48A3-BCBB-CA3A0660CD9D}"/>
    <cellStyle name="Output 2 8 2 3 2 2 2" xfId="11057" xr:uid="{5C3CF0C3-8D17-47C2-97A7-E69FC4B37CCF}"/>
    <cellStyle name="Output 2 8 2 3 2 3" xfId="3230" xr:uid="{2CE4748A-CBC9-4563-9A66-98EE22864E79}"/>
    <cellStyle name="Output 2 8 2 3 2 3 2" xfId="12185" xr:uid="{076293E2-33E3-447A-BB66-D6649EEAE816}"/>
    <cellStyle name="Output 2 8 2 3 2 4" xfId="4347" xr:uid="{83E506CA-211E-459E-9041-C44236274279}"/>
    <cellStyle name="Output 2 8 2 3 2 4 2" xfId="13302" xr:uid="{5175FF32-A59D-48AB-92F3-C6A9E8F674E9}"/>
    <cellStyle name="Output 2 8 2 3 2 5" xfId="5447" xr:uid="{F6A3A11B-6551-4D9F-BF41-7F4DAFC4D23C}"/>
    <cellStyle name="Output 2 8 2 3 2 5 2" xfId="14402" xr:uid="{CA57517D-459F-4633-A5DC-84BCF4DF6EF9}"/>
    <cellStyle name="Output 2 8 2 3 2 6" xfId="6564" xr:uid="{354F8EF1-A6A0-44F1-849B-33AE02F8CC15}"/>
    <cellStyle name="Output 2 8 2 3 2 6 2" xfId="15519" xr:uid="{63C1F170-5860-4344-8F66-A92F3B83A622}"/>
    <cellStyle name="Output 2 8 2 3 2 7" xfId="7765" xr:uid="{B915EDB1-2689-4921-A96C-7054C99FF8B4}"/>
    <cellStyle name="Output 2 8 2 3 2 7 2" xfId="16645" xr:uid="{4E54BF8A-0BF0-4399-B18F-89923E87C8B6}"/>
    <cellStyle name="Output 2 8 2 3 2 8" xfId="8902" xr:uid="{060A5564-C3CA-4CB0-BEDA-403D0F32DBCC}"/>
    <cellStyle name="Output 2 8 2 3 2 8 2" xfId="17755" xr:uid="{5D6D1858-FFE1-47B3-98CC-CCF4A24AF1B5}"/>
    <cellStyle name="Output 2 8 2 3 2 9" xfId="9279" xr:uid="{07436904-C861-4AE4-A6BB-B380FC8790E4}"/>
    <cellStyle name="Output 2 8 2 3 3" xfId="1555" xr:uid="{0F185EFD-119C-4EE2-B886-EDBA2D95B955}"/>
    <cellStyle name="Output 2 8 2 3 3 2" xfId="10510" xr:uid="{731EF220-6CF8-4BED-AE73-226053380EE4}"/>
    <cellStyle name="Output 2 8 2 3 4" xfId="2679" xr:uid="{86B30DEF-E060-4D66-BB8C-FE622915DD9F}"/>
    <cellStyle name="Output 2 8 2 3 4 2" xfId="11634" xr:uid="{1B83E63A-A363-4FAA-96FC-F98077DE02A7}"/>
    <cellStyle name="Output 2 8 2 3 5" xfId="3796" xr:uid="{FE574F4B-BBE5-4AD1-95C9-B112BE43EAAB}"/>
    <cellStyle name="Output 2 8 2 3 5 2" xfId="12751" xr:uid="{99D352DF-93B1-4433-AEE2-18D164F59348}"/>
    <cellStyle name="Output 2 8 2 3 6" xfId="4896" xr:uid="{5676C8AB-A1C5-4E8A-8866-EE52A0CFFDDE}"/>
    <cellStyle name="Output 2 8 2 3 6 2" xfId="13851" xr:uid="{817C2C35-D9D1-4DEC-8BEA-43197D2704C1}"/>
    <cellStyle name="Output 2 8 2 3 7" xfId="6013" xr:uid="{D559E1FA-4D66-4BF0-AB05-FB2822E85898}"/>
    <cellStyle name="Output 2 8 2 3 7 2" xfId="14968" xr:uid="{B83C29A9-C6E0-4440-AAFC-53478627CCB7}"/>
    <cellStyle name="Output 2 8 2 3 8" xfId="7214" xr:uid="{2437162F-0CD2-4F6E-840A-2114F25F1D42}"/>
    <cellStyle name="Output 2 8 2 3 8 2" xfId="16094" xr:uid="{0BE5DFF5-5410-4F9D-9067-D1587D05A3A7}"/>
    <cellStyle name="Output 2 8 2 3 9" xfId="8351" xr:uid="{21DB653D-8B25-4246-88D5-5383BFD22D4B}"/>
    <cellStyle name="Output 2 8 2 3 9 2" xfId="17204" xr:uid="{674F478A-DC1A-4277-9D24-A30277A4B26B}"/>
    <cellStyle name="Output 2 8 2 4" xfId="561" xr:uid="{3825568E-8A47-42E8-9110-8CD6DD12DFAF}"/>
    <cellStyle name="Output 2 8 2 4 10" xfId="9599" xr:uid="{631E7FD6-2E3C-48E3-9711-337390AF7436}"/>
    <cellStyle name="Output 2 8 2 4 2" xfId="1112" xr:uid="{BDBD0A89-F609-4C43-80E4-B0A18C28DF5B}"/>
    <cellStyle name="Output 2 8 2 4 2 2" xfId="2266" xr:uid="{2C68DEC1-9E87-4941-8CA6-DB0271AA83F2}"/>
    <cellStyle name="Output 2 8 2 4 2 2 2" xfId="11221" xr:uid="{123476ED-3CFD-4E01-AD16-1B768C578D3E}"/>
    <cellStyle name="Output 2 8 2 4 2 3" xfId="3394" xr:uid="{3A2F569C-A6D0-4218-BC13-13785CF671E6}"/>
    <cellStyle name="Output 2 8 2 4 2 3 2" xfId="12349" xr:uid="{4B9B90C3-0317-44CC-B6EA-43235DB118D6}"/>
    <cellStyle name="Output 2 8 2 4 2 4" xfId="4511" xr:uid="{9A9CAB9A-1371-44F1-B98A-A35D0A376A6F}"/>
    <cellStyle name="Output 2 8 2 4 2 4 2" xfId="13466" xr:uid="{C34DC2B1-0A0D-41FD-A589-9477F1900F1C}"/>
    <cellStyle name="Output 2 8 2 4 2 5" xfId="5611" xr:uid="{9E274516-1F49-45A6-96F0-E5BB33DC0ED8}"/>
    <cellStyle name="Output 2 8 2 4 2 5 2" xfId="14566" xr:uid="{1A3CDA22-6A05-49C5-B4A9-E2BEC701B4D6}"/>
    <cellStyle name="Output 2 8 2 4 2 6" xfId="6728" xr:uid="{04F22355-548F-4067-8B98-9CF141A60C1C}"/>
    <cellStyle name="Output 2 8 2 4 2 6 2" xfId="15683" xr:uid="{F18103E8-84B4-4ABE-BFBF-DB4A760E2273}"/>
    <cellStyle name="Output 2 8 2 4 2 7" xfId="7929" xr:uid="{711C1DC6-B281-4315-A1EA-CD45790F9155}"/>
    <cellStyle name="Output 2 8 2 4 2 7 2" xfId="16809" xr:uid="{34AAE4DF-CAFF-4CF8-850E-4687EF18565C}"/>
    <cellStyle name="Output 2 8 2 4 2 8" xfId="9066" xr:uid="{682A55D2-BBC9-4B8F-88F6-95FF86D6AD2A}"/>
    <cellStyle name="Output 2 8 2 4 2 8 2" xfId="17919" xr:uid="{A0094A5C-766E-4E50-9257-49B0723B082A}"/>
    <cellStyle name="Output 2 8 2 4 2 9" xfId="9423" xr:uid="{8EA7FD81-CF3D-45A1-BF62-212998BECA48}"/>
    <cellStyle name="Output 2 8 2 4 3" xfId="1719" xr:uid="{A5A18385-10FF-40B9-AF0E-5C2419C06E5F}"/>
    <cellStyle name="Output 2 8 2 4 3 2" xfId="10674" xr:uid="{2124DFA1-272F-427F-B2F9-EFE27BB341D6}"/>
    <cellStyle name="Output 2 8 2 4 4" xfId="2843" xr:uid="{88071B4E-108B-48A9-9105-C8579F0B993E}"/>
    <cellStyle name="Output 2 8 2 4 4 2" xfId="11798" xr:uid="{2BA29160-3BAF-4010-A20C-BD9EA53C71A7}"/>
    <cellStyle name="Output 2 8 2 4 5" xfId="3960" xr:uid="{61444B4C-0A6D-48D7-9C6D-3F81569CE444}"/>
    <cellStyle name="Output 2 8 2 4 5 2" xfId="12915" xr:uid="{7698ED85-C341-45D5-BACE-3A9662081319}"/>
    <cellStyle name="Output 2 8 2 4 6" xfId="5060" xr:uid="{BD5BABF1-C2FD-442A-8942-4C1899AAC975}"/>
    <cellStyle name="Output 2 8 2 4 6 2" xfId="14015" xr:uid="{2704F4B6-4A0B-41F4-8B58-DA7243179559}"/>
    <cellStyle name="Output 2 8 2 4 7" xfId="6177" xr:uid="{F320AA43-FB8F-478F-B1B0-932D5F0419BC}"/>
    <cellStyle name="Output 2 8 2 4 7 2" xfId="15132" xr:uid="{016DB3B4-DE78-4326-BDAC-FAD36B31B1A0}"/>
    <cellStyle name="Output 2 8 2 4 8" xfId="7378" xr:uid="{600DD028-BF4E-42D1-9382-F080543CFF45}"/>
    <cellStyle name="Output 2 8 2 4 8 2" xfId="16258" xr:uid="{2404792A-67F0-430C-AFC7-1C2BCBC95AE0}"/>
    <cellStyle name="Output 2 8 2 4 9" xfId="8515" xr:uid="{856341F4-7A0E-449D-8882-6B026A6E801F}"/>
    <cellStyle name="Output 2 8 2 4 9 2" xfId="17368" xr:uid="{E290140D-F8C1-4511-A431-F587AC4373D8}"/>
    <cellStyle name="Output 2 8 2 5" xfId="743" xr:uid="{6F8E2061-B878-42D8-B76C-61282BD2976C}"/>
    <cellStyle name="Output 2 8 2 5 2" xfId="1897" xr:uid="{835F97C7-13A6-49B6-8DE7-13A78A6F7E69}"/>
    <cellStyle name="Output 2 8 2 5 2 2" xfId="10852" xr:uid="{C075E069-45A9-49AA-963F-5AD4A251F5E3}"/>
    <cellStyle name="Output 2 8 2 5 3" xfId="3025" xr:uid="{E8212DD6-06E5-4508-ADD2-EDE42E9F0250}"/>
    <cellStyle name="Output 2 8 2 5 3 2" xfId="11980" xr:uid="{85673B2A-B30A-447D-825D-7FE011C7091F}"/>
    <cellStyle name="Output 2 8 2 5 4" xfId="4142" xr:uid="{8080EEEA-C4E3-4BDA-9038-C22D59E7C3CC}"/>
    <cellStyle name="Output 2 8 2 5 4 2" xfId="13097" xr:uid="{DAC96FF0-13F5-4086-BFB5-C3F988E3378B}"/>
    <cellStyle name="Output 2 8 2 5 5" xfId="5242" xr:uid="{F3DBA607-CB51-44D5-B206-44586E5B3703}"/>
    <cellStyle name="Output 2 8 2 5 5 2" xfId="14197" xr:uid="{36C2AD01-12FC-4264-8637-67BC98256B31}"/>
    <cellStyle name="Output 2 8 2 5 6" xfId="6359" xr:uid="{8EEE239B-3B3E-4937-B604-4725A55C0A14}"/>
    <cellStyle name="Output 2 8 2 5 6 2" xfId="15314" xr:uid="{721B2A82-6949-487A-8CCA-34F9A0A0BB0C}"/>
    <cellStyle name="Output 2 8 2 5 7" xfId="7560" xr:uid="{CC56BE3A-8796-4172-A9E6-88AC4CEA7E57}"/>
    <cellStyle name="Output 2 8 2 5 7 2" xfId="16440" xr:uid="{C75D85AD-4CD6-4817-AAE7-7642026ECADB}"/>
    <cellStyle name="Output 2 8 2 5 8" xfId="8697" xr:uid="{2F3B5F4C-9155-4E0E-BFB9-482BEA7E9732}"/>
    <cellStyle name="Output 2 8 2 5 8 2" xfId="17550" xr:uid="{10A8D153-29B1-4D37-91A2-1717EB86E4CF}"/>
    <cellStyle name="Output 2 8 2 5 9" xfId="9482" xr:uid="{815F092D-91E4-4C37-B0CA-7D7FE91922DC}"/>
    <cellStyle name="Output 2 8 2 6" xfId="1347" xr:uid="{854648A2-41C3-486F-8610-B9F8BF2A223B}"/>
    <cellStyle name="Output 2 8 2 6 2" xfId="10302" xr:uid="{FEAACAD2-3011-4754-85BF-448D331815EA}"/>
    <cellStyle name="Output 2 8 2 7" xfId="2467" xr:uid="{884A9240-5263-47D0-8173-4E62B9321F2A}"/>
    <cellStyle name="Output 2 8 2 7 2" xfId="11422" xr:uid="{C7D875FD-455A-47BC-A985-6DC17276F1D9}"/>
    <cellStyle name="Output 2 8 2 8" xfId="3583" xr:uid="{FEEDEF06-9BBA-401C-A466-22F025239F07}"/>
    <cellStyle name="Output 2 8 2 8 2" xfId="12538" xr:uid="{537E1BD6-B7B6-41B1-8F0B-5CA8DB41C75A}"/>
    <cellStyle name="Output 2 8 2 9" xfId="4684" xr:uid="{D7CB32B3-E899-4108-B5EC-57D1CE40138B}"/>
    <cellStyle name="Output 2 8 2 9 2" xfId="13639" xr:uid="{96A8684D-0444-4D91-95AB-9B7F3C6E624C}"/>
    <cellStyle name="Output 2 8 3" xfId="214" xr:uid="{DD7C6AE5-9BCC-425F-98F1-D88B86AAE39A}"/>
    <cellStyle name="Output 2 8 3 10" xfId="7031" xr:uid="{B2F34B4B-BDCD-4AD3-8D32-77F84BB62C24}"/>
    <cellStyle name="Output 2 8 3 10 2" xfId="15911" xr:uid="{B915869E-D5CD-42E9-B3A9-2BACAD9A3279}"/>
    <cellStyle name="Output 2 8 3 11" xfId="8168" xr:uid="{7E2D3409-B936-46C7-B0B8-091FA23E31C4}"/>
    <cellStyle name="Output 2 8 3 11 2" xfId="17021" xr:uid="{24FEC78F-F579-4969-B212-11DF5F08FD8B}"/>
    <cellStyle name="Output 2 8 3 12" xfId="9639" xr:uid="{1872FF50-218C-4148-9B1B-9E97DAABDCC8}"/>
    <cellStyle name="Output 2 8 3 2" xfId="419" xr:uid="{A3A92FAD-A4D2-4AA2-850C-FEF448146C78}"/>
    <cellStyle name="Output 2 8 3 2 10" xfId="9516" xr:uid="{66AB1F45-B080-44C7-B1EF-E6EDBDF3D527}"/>
    <cellStyle name="Output 2 8 3 2 2" xfId="970" xr:uid="{FDAF85DF-D8E1-46DD-B8B7-A91E9C6020AD}"/>
    <cellStyle name="Output 2 8 3 2 2 2" xfId="2124" xr:uid="{BDA90309-A543-432A-A66B-4C791F32ADF6}"/>
    <cellStyle name="Output 2 8 3 2 2 2 2" xfId="11079" xr:uid="{AB8E8E86-AB97-4B0E-B73A-EE9ECE41ABC0}"/>
    <cellStyle name="Output 2 8 3 2 2 3" xfId="3252" xr:uid="{2048994F-21AE-4B07-8F85-AFC43C6F82D1}"/>
    <cellStyle name="Output 2 8 3 2 2 3 2" xfId="12207" xr:uid="{212BC5CE-4121-4E7E-8E95-302EAB451716}"/>
    <cellStyle name="Output 2 8 3 2 2 4" xfId="4369" xr:uid="{3B848A00-E1A2-40A4-BA25-9BAC1C290E9D}"/>
    <cellStyle name="Output 2 8 3 2 2 4 2" xfId="13324" xr:uid="{2870EA85-953C-4E20-9CE1-3A8E093543FE}"/>
    <cellStyle name="Output 2 8 3 2 2 5" xfId="5469" xr:uid="{5E0F705A-1848-4093-A589-13F11E768BCE}"/>
    <cellStyle name="Output 2 8 3 2 2 5 2" xfId="14424" xr:uid="{E113720B-B41E-4A20-8DA6-58F6AB5EFA98}"/>
    <cellStyle name="Output 2 8 3 2 2 6" xfId="6586" xr:uid="{D1EF4BE4-3F4F-4186-B210-52AD991DFC6D}"/>
    <cellStyle name="Output 2 8 3 2 2 6 2" xfId="15541" xr:uid="{B6573A37-4926-46F2-ABF0-C81E0D57F334}"/>
    <cellStyle name="Output 2 8 3 2 2 7" xfId="7787" xr:uid="{91E40146-B99C-4D14-95BC-A68BA2D7349C}"/>
    <cellStyle name="Output 2 8 3 2 2 7 2" xfId="16667" xr:uid="{F2D6D3EA-4A0B-4E4B-ABE2-8F5FC54A20E3}"/>
    <cellStyle name="Output 2 8 3 2 2 8" xfId="8924" xr:uid="{C8D1CBEF-71D2-46A1-AF0B-F7FFC87A03ED}"/>
    <cellStyle name="Output 2 8 3 2 2 8 2" xfId="17777" xr:uid="{C2431F1C-7F24-48F0-803F-B092C0FD06CC}"/>
    <cellStyle name="Output 2 8 3 2 2 9" xfId="9483" xr:uid="{CD9CBD3D-2627-4FD8-8E41-FAE586444A3C}"/>
    <cellStyle name="Output 2 8 3 2 3" xfId="1577" xr:uid="{214F0331-9B64-4160-A61C-A4A5F9A90734}"/>
    <cellStyle name="Output 2 8 3 2 3 2" xfId="10532" xr:uid="{D030F326-9835-414D-B962-6B8C3D9C8A40}"/>
    <cellStyle name="Output 2 8 3 2 4" xfId="2701" xr:uid="{3A896A39-B69A-4B93-A169-4BE1BC219D7D}"/>
    <cellStyle name="Output 2 8 3 2 4 2" xfId="11656" xr:uid="{D0A71BD1-BAB6-445F-865C-BC52F25B39FF}"/>
    <cellStyle name="Output 2 8 3 2 5" xfId="3818" xr:uid="{AA3B6A88-4EA7-4E36-B49C-A4826F48F4DE}"/>
    <cellStyle name="Output 2 8 3 2 5 2" xfId="12773" xr:uid="{A9EF846D-0E26-4661-8718-3093FCA7B408}"/>
    <cellStyle name="Output 2 8 3 2 6" xfId="4918" xr:uid="{3F16B110-8291-448A-9FC8-A4DD21B6D456}"/>
    <cellStyle name="Output 2 8 3 2 6 2" xfId="13873" xr:uid="{6932BB9C-B06D-48D6-8476-2A1B1F3AA37C}"/>
    <cellStyle name="Output 2 8 3 2 7" xfId="6035" xr:uid="{80342DEF-A742-4A4A-A15C-2F4B858F6CB7}"/>
    <cellStyle name="Output 2 8 3 2 7 2" xfId="14990" xr:uid="{0F5154B9-7DB4-4FC4-8B7A-F20C852F49F0}"/>
    <cellStyle name="Output 2 8 3 2 8" xfId="7236" xr:uid="{CAD6BC55-914D-4A12-BCB8-C0587B7ACA75}"/>
    <cellStyle name="Output 2 8 3 2 8 2" xfId="16116" xr:uid="{50ED18EC-8D75-4A60-84C6-99AC27AA0DF3}"/>
    <cellStyle name="Output 2 8 3 2 9" xfId="8373" xr:uid="{ABB5EA92-5035-448C-8E74-BF2FE584E95B}"/>
    <cellStyle name="Output 2 8 3 2 9 2" xfId="17226" xr:uid="{8893970F-8292-47A7-BB33-767CEB71FC95}"/>
    <cellStyle name="Output 2 8 3 3" xfId="582" xr:uid="{80B5889A-8201-4444-B609-3975B6DFF5F0}"/>
    <cellStyle name="Output 2 8 3 3 10" xfId="9709" xr:uid="{5F784037-6D6E-4510-8EF1-5875BB43F00D}"/>
    <cellStyle name="Output 2 8 3 3 2" xfId="1133" xr:uid="{336531F8-6C53-40F2-8FF8-151B2A316F42}"/>
    <cellStyle name="Output 2 8 3 3 2 2" xfId="2287" xr:uid="{A98BFAB6-7EC3-44D6-9B21-3E58D4993B6F}"/>
    <cellStyle name="Output 2 8 3 3 2 2 2" xfId="11242" xr:uid="{F7A5A919-F05C-4B84-9715-60DD8C373C21}"/>
    <cellStyle name="Output 2 8 3 3 2 3" xfId="3415" xr:uid="{C5BAD3E2-AB0A-4A09-8B5C-B197E2B8B3E8}"/>
    <cellStyle name="Output 2 8 3 3 2 3 2" xfId="12370" xr:uid="{DDEA1343-4B89-44B2-A4E1-5B7D4D6BE8AD}"/>
    <cellStyle name="Output 2 8 3 3 2 4" xfId="4532" xr:uid="{ABBF64E1-6FE5-4AB3-82AD-EC2A6EE6115A}"/>
    <cellStyle name="Output 2 8 3 3 2 4 2" xfId="13487" xr:uid="{7FA46993-0EE9-4E5A-9BBC-34F865E1565C}"/>
    <cellStyle name="Output 2 8 3 3 2 5" xfId="5632" xr:uid="{73055782-4A32-49EB-B516-A8ADBF1798EB}"/>
    <cellStyle name="Output 2 8 3 3 2 5 2" xfId="14587" xr:uid="{4AB7B5F5-B75B-46A4-9F33-7966C6BAFB11}"/>
    <cellStyle name="Output 2 8 3 3 2 6" xfId="6749" xr:uid="{F79AF1EE-F7E9-42A9-BA04-EB16907976A2}"/>
    <cellStyle name="Output 2 8 3 3 2 6 2" xfId="15704" xr:uid="{1F6329AD-6A9A-4B1B-A749-C40419E11058}"/>
    <cellStyle name="Output 2 8 3 3 2 7" xfId="7950" xr:uid="{CBB4B8D6-B1FA-41A2-BC72-40B4C11AB20B}"/>
    <cellStyle name="Output 2 8 3 3 2 7 2" xfId="16830" xr:uid="{0A1FD5A9-443F-4C05-96CF-34D875C54219}"/>
    <cellStyle name="Output 2 8 3 3 2 8" xfId="9087" xr:uid="{D7E98D67-EEDF-4B13-B3D1-2B5065540C03}"/>
    <cellStyle name="Output 2 8 3 3 2 8 2" xfId="17940" xr:uid="{23A38A98-AA93-4AC0-A74E-FFB59607E1EE}"/>
    <cellStyle name="Output 2 8 3 3 2 9" xfId="9419" xr:uid="{5732B38D-1E97-486E-B7F4-3ECB23AE442B}"/>
    <cellStyle name="Output 2 8 3 3 3" xfId="1740" xr:uid="{5EA40C53-CDD6-40D7-A9CC-4506E2FAC57A}"/>
    <cellStyle name="Output 2 8 3 3 3 2" xfId="10695" xr:uid="{AAE09EAA-5006-494E-8808-8884910C8598}"/>
    <cellStyle name="Output 2 8 3 3 4" xfId="2864" xr:uid="{EE6EDE2A-48AB-43E6-A4A2-A00B2EE77F2D}"/>
    <cellStyle name="Output 2 8 3 3 4 2" xfId="11819" xr:uid="{9F73870A-126F-49EE-A342-16EA15DD3F5D}"/>
    <cellStyle name="Output 2 8 3 3 5" xfId="3981" xr:uid="{33A6CECA-86A7-436C-8F21-DBE87CBA60C2}"/>
    <cellStyle name="Output 2 8 3 3 5 2" xfId="12936" xr:uid="{1B92AEA6-338B-4A90-915F-1E52C6F7E666}"/>
    <cellStyle name="Output 2 8 3 3 6" xfId="5081" xr:uid="{340A7CCC-DDDA-428C-9B11-8CC55FC80BD4}"/>
    <cellStyle name="Output 2 8 3 3 6 2" xfId="14036" xr:uid="{818F9093-1C59-4F58-9D8B-6647B6BCE392}"/>
    <cellStyle name="Output 2 8 3 3 7" xfId="6198" xr:uid="{620ED1C4-A52D-426D-8E64-A65C2A572858}"/>
    <cellStyle name="Output 2 8 3 3 7 2" xfId="15153" xr:uid="{7271F210-D39B-4985-AAAA-C9642EA07F5B}"/>
    <cellStyle name="Output 2 8 3 3 8" xfId="7399" xr:uid="{44E1CCA4-C9EC-412F-BFD1-8F929AECDBC7}"/>
    <cellStyle name="Output 2 8 3 3 8 2" xfId="16279" xr:uid="{5BF3FC78-D4F1-4383-97A8-B79B710AE4C2}"/>
    <cellStyle name="Output 2 8 3 3 9" xfId="8536" xr:uid="{7C2C5A8C-D831-4AED-9901-FFA4DAE8B0EB}"/>
    <cellStyle name="Output 2 8 3 3 9 2" xfId="17389" xr:uid="{716842F1-7796-46FF-9F02-97D6924DDABB}"/>
    <cellStyle name="Output 2 8 3 4" xfId="771" xr:uid="{7D2584F1-345E-418E-9441-DD78FBD352E9}"/>
    <cellStyle name="Output 2 8 3 4 2" xfId="1925" xr:uid="{6C0DD3F0-6F93-463E-95FE-BD9380B79EB7}"/>
    <cellStyle name="Output 2 8 3 4 2 2" xfId="10880" xr:uid="{893D6433-8233-4716-A978-72B43D3222A1}"/>
    <cellStyle name="Output 2 8 3 4 3" xfId="3053" xr:uid="{2F19573C-2FEB-4EC0-927C-2361E396CF0D}"/>
    <cellStyle name="Output 2 8 3 4 3 2" xfId="12008" xr:uid="{32386CF9-D550-4085-AFD7-30AC75E401C5}"/>
    <cellStyle name="Output 2 8 3 4 4" xfId="4170" xr:uid="{AE30AC43-42C6-44E1-88C6-3ACEDB82B277}"/>
    <cellStyle name="Output 2 8 3 4 4 2" xfId="13125" xr:uid="{C7970264-2B2B-45DC-A8C8-FDCE8C47CF5A}"/>
    <cellStyle name="Output 2 8 3 4 5" xfId="5270" xr:uid="{B2D2CBA1-7D40-41F2-B8D7-75766A477D0B}"/>
    <cellStyle name="Output 2 8 3 4 5 2" xfId="14225" xr:uid="{4A9E6018-B6AF-4A15-BF70-4A5976A489EB}"/>
    <cellStyle name="Output 2 8 3 4 6" xfId="6387" xr:uid="{CB6433D1-1A5E-49E8-BAF8-87D18AE4C070}"/>
    <cellStyle name="Output 2 8 3 4 6 2" xfId="15342" xr:uid="{9FA50FDE-4502-4CBF-A3F4-54855C08BE01}"/>
    <cellStyle name="Output 2 8 3 4 7" xfId="7588" xr:uid="{571A7138-975B-4EEB-A2F7-E6B6020C45F7}"/>
    <cellStyle name="Output 2 8 3 4 7 2" xfId="16468" xr:uid="{C9F81B7F-ABD8-45A9-AC85-375C5E325760}"/>
    <cellStyle name="Output 2 8 3 4 8" xfId="8725" xr:uid="{CDF75658-20AA-4237-BADC-0F2D0D38C70F}"/>
    <cellStyle name="Output 2 8 3 4 8 2" xfId="17578" xr:uid="{1B9569D5-D156-475A-89F4-147FDEC485EA}"/>
    <cellStyle name="Output 2 8 3 4 9" xfId="9300" xr:uid="{186AA836-F96B-4FA1-9E37-9731258A911A}"/>
    <cellStyle name="Output 2 8 3 5" xfId="1376" xr:uid="{8E4FEFCA-52BD-4566-A26D-93AE58F35DD2}"/>
    <cellStyle name="Output 2 8 3 5 2" xfId="10331" xr:uid="{6BCB5934-9ACD-481B-9890-F9F7BE665D60}"/>
    <cellStyle name="Output 2 8 3 6" xfId="2496" xr:uid="{DA6893F0-8801-4178-A86D-412A8412BE0E}"/>
    <cellStyle name="Output 2 8 3 6 2" xfId="11451" xr:uid="{0A454578-786A-4205-A6C3-A3DBC1BD6BF1}"/>
    <cellStyle name="Output 2 8 3 7" xfId="3613" xr:uid="{FCE450D5-3FD1-490A-84E3-A5FEAC4BA7C8}"/>
    <cellStyle name="Output 2 8 3 7 2" xfId="12568" xr:uid="{F21881CC-ACE9-4937-B3FE-EA70A5E3C7CB}"/>
    <cellStyle name="Output 2 8 3 8" xfId="4713" xr:uid="{EDF75D21-591C-4A0C-BF43-C510D270F90B}"/>
    <cellStyle name="Output 2 8 3 8 2" xfId="13668" xr:uid="{492B21AF-C005-42BE-8B28-6AEFF6265870}"/>
    <cellStyle name="Output 2 8 3 9" xfId="5830" xr:uid="{3D98DD63-9F57-4670-9BDB-33EEFBB47411}"/>
    <cellStyle name="Output 2 8 3 9 2" xfId="14785" xr:uid="{A006F1F6-9B20-40AF-A5C7-F404EE3BED69}"/>
    <cellStyle name="Output 2 8 4" xfId="269" xr:uid="{FB86E1F6-9DED-4006-8C38-A53CDEA99CC8}"/>
    <cellStyle name="Output 2 8 4 10" xfId="7086" xr:uid="{1DD3270B-40FB-4606-97F6-858DF54A98C0}"/>
    <cellStyle name="Output 2 8 4 10 2" xfId="15966" xr:uid="{1B65DEED-2999-4B52-B299-8A41CE2C02DD}"/>
    <cellStyle name="Output 2 8 4 11" xfId="8223" xr:uid="{24FB9F39-7CCC-4086-81B0-68536A3FF74A}"/>
    <cellStyle name="Output 2 8 4 11 2" xfId="17076" xr:uid="{890A9D2F-20C8-4397-A3F3-E1D925A240A4}"/>
    <cellStyle name="Output 2 8 4 12" xfId="9685" xr:uid="{755A3C40-DE48-4C28-B205-D73D1BB21C12}"/>
    <cellStyle name="Output 2 8 4 2" xfId="469" xr:uid="{A004A6D4-BEF8-4B1C-9019-24AFA107DF4E}"/>
    <cellStyle name="Output 2 8 4 2 10" xfId="9881" xr:uid="{CF3188B3-131A-49C9-AF2F-4897505CDB68}"/>
    <cellStyle name="Output 2 8 4 2 2" xfId="1020" xr:uid="{B99CACA1-0241-4499-BB1B-9CA9E0D02A2F}"/>
    <cellStyle name="Output 2 8 4 2 2 2" xfId="2174" xr:uid="{E1359002-0879-449E-B685-97C8D917BEC7}"/>
    <cellStyle name="Output 2 8 4 2 2 2 2" xfId="11129" xr:uid="{52EF4E12-3D59-4638-ACC8-09A9F612D36C}"/>
    <cellStyle name="Output 2 8 4 2 2 3" xfId="3302" xr:uid="{E3854360-819B-4F35-A419-2956898E3757}"/>
    <cellStyle name="Output 2 8 4 2 2 3 2" xfId="12257" xr:uid="{F3122B69-C4F2-4AE8-BC97-1336729E0AE1}"/>
    <cellStyle name="Output 2 8 4 2 2 4" xfId="4419" xr:uid="{6FFAA18D-BF3E-42E2-8D91-70B85627D145}"/>
    <cellStyle name="Output 2 8 4 2 2 4 2" xfId="13374" xr:uid="{A66414FB-3129-46E8-BA3F-3072E7A30E25}"/>
    <cellStyle name="Output 2 8 4 2 2 5" xfId="5519" xr:uid="{3CA474DA-C06C-40EE-B4F1-C34837BDB001}"/>
    <cellStyle name="Output 2 8 4 2 2 5 2" xfId="14474" xr:uid="{237519A0-704D-44EE-B4BF-A188B6E74AA5}"/>
    <cellStyle name="Output 2 8 4 2 2 6" xfId="6636" xr:uid="{2D6C5980-08DB-436E-8041-FDB10D31790F}"/>
    <cellStyle name="Output 2 8 4 2 2 6 2" xfId="15591" xr:uid="{9F6EDAA2-C4D6-49D8-BF8E-1C0C37115760}"/>
    <cellStyle name="Output 2 8 4 2 2 7" xfId="7837" xr:uid="{677D3A2F-5A15-4858-93F2-C1FA080BA86B}"/>
    <cellStyle name="Output 2 8 4 2 2 7 2" xfId="16717" xr:uid="{769BA1F6-1CD4-43A0-B719-B8AF79FCCA11}"/>
    <cellStyle name="Output 2 8 4 2 2 8" xfId="8974" xr:uid="{02E1196D-FF85-4B08-B41B-A58C64835647}"/>
    <cellStyle name="Output 2 8 4 2 2 8 2" xfId="17827" xr:uid="{2FBFF557-1D8F-4BCF-B6EB-FF4E9486F778}"/>
    <cellStyle name="Output 2 8 4 2 2 9" xfId="9707" xr:uid="{643F9586-C59F-4984-BE0E-CD5FE9C6E043}"/>
    <cellStyle name="Output 2 8 4 2 3" xfId="1627" xr:uid="{F4685D5B-1402-4859-BCD9-DA0FB9014A2B}"/>
    <cellStyle name="Output 2 8 4 2 3 2" xfId="10582" xr:uid="{0FC7B9D5-FFB0-4D19-B6B4-5A6BFA1DB199}"/>
    <cellStyle name="Output 2 8 4 2 4" xfId="2751" xr:uid="{72551E7F-53CC-4B41-B949-15E10D6FF07C}"/>
    <cellStyle name="Output 2 8 4 2 4 2" xfId="11706" xr:uid="{9120195C-BBB5-482B-BE9B-2AE5A89E0AE3}"/>
    <cellStyle name="Output 2 8 4 2 5" xfId="3868" xr:uid="{708A574C-B7EB-4299-AE46-A343DB14C7FF}"/>
    <cellStyle name="Output 2 8 4 2 5 2" xfId="12823" xr:uid="{7B499A47-E2B7-475B-B4B9-4493EE7830E7}"/>
    <cellStyle name="Output 2 8 4 2 6" xfId="4968" xr:uid="{9AB082FC-3C15-4CE2-9A70-D57A991CDE7B}"/>
    <cellStyle name="Output 2 8 4 2 6 2" xfId="13923" xr:uid="{8C257545-E410-4149-BA0B-551036767FA4}"/>
    <cellStyle name="Output 2 8 4 2 7" xfId="6085" xr:uid="{10CC88DE-B665-451A-865F-850271D673D7}"/>
    <cellStyle name="Output 2 8 4 2 7 2" xfId="15040" xr:uid="{F6FEBF2D-CBAB-40BA-AFBE-BF7B15A9C6EB}"/>
    <cellStyle name="Output 2 8 4 2 8" xfId="7286" xr:uid="{4FFD20D2-BA45-45A0-A683-764605490959}"/>
    <cellStyle name="Output 2 8 4 2 8 2" xfId="16166" xr:uid="{0181A922-50E8-43B3-9C7B-C348F0180282}"/>
    <cellStyle name="Output 2 8 4 2 9" xfId="8423" xr:uid="{071E3ED2-2E84-4C01-B7DF-5A519ADA6F13}"/>
    <cellStyle name="Output 2 8 4 2 9 2" xfId="17276" xr:uid="{C777C853-9AAE-4526-A4CA-B53E07124BB8}"/>
    <cellStyle name="Output 2 8 4 3" xfId="632" xr:uid="{2455B43B-BC13-4631-9759-51D5A87EE117}"/>
    <cellStyle name="Output 2 8 4 3 10" xfId="9670" xr:uid="{B7195BB9-2208-4695-848C-BF72CA78784F}"/>
    <cellStyle name="Output 2 8 4 3 2" xfId="1183" xr:uid="{2141C238-2E93-45A2-8176-B4DC98299052}"/>
    <cellStyle name="Output 2 8 4 3 2 2" xfId="2342" xr:uid="{8B5119FC-CBAF-4C00-B6F6-3A13BA6D9D2F}"/>
    <cellStyle name="Output 2 8 4 3 2 2 2" xfId="11297" xr:uid="{525F2701-E470-4B12-92DB-8E7FEC2005DE}"/>
    <cellStyle name="Output 2 8 4 3 2 3" xfId="3465" xr:uid="{0D92EB0E-2EE7-4B96-9957-EC1F8C77806A}"/>
    <cellStyle name="Output 2 8 4 3 2 3 2" xfId="12420" xr:uid="{022930BC-0E9E-4E54-A11E-F0F14CE9A093}"/>
    <cellStyle name="Output 2 8 4 3 2 4" xfId="4582" xr:uid="{6ABD8EF2-30EA-4AB5-B2CA-ABE482C503BC}"/>
    <cellStyle name="Output 2 8 4 3 2 4 2" xfId="13537" xr:uid="{02A27770-B6BC-48F6-A7B3-C5A12BD06DDC}"/>
    <cellStyle name="Output 2 8 4 3 2 5" xfId="5682" xr:uid="{5C110046-A338-4F9A-89D9-6994BBC91A90}"/>
    <cellStyle name="Output 2 8 4 3 2 5 2" xfId="14637" xr:uid="{592FA611-752E-453F-AB02-CB628FEF0913}"/>
    <cellStyle name="Output 2 8 4 3 2 6" xfId="6799" xr:uid="{3C77E217-BD67-448F-B008-898F5F126BBF}"/>
    <cellStyle name="Output 2 8 4 3 2 6 2" xfId="15754" xr:uid="{9D49A33C-E5A3-4362-8AB3-DD301C6BBAA9}"/>
    <cellStyle name="Output 2 8 4 3 2 7" xfId="8000" xr:uid="{80CCDCBE-6D15-4B71-BD43-014F50A4F394}"/>
    <cellStyle name="Output 2 8 4 3 2 7 2" xfId="16880" xr:uid="{AF936215-7BA5-482E-8BDA-027DF4DEBDB5}"/>
    <cellStyle name="Output 2 8 4 3 2 8" xfId="9137" xr:uid="{08EDE3B2-F169-4BB7-B720-1F10C5D44C1D}"/>
    <cellStyle name="Output 2 8 4 3 2 8 2" xfId="17990" xr:uid="{0A962B3B-2F4A-4E82-BBD2-E60E66B66705}"/>
    <cellStyle name="Output 2 8 4 3 2 9" xfId="10097" xr:uid="{C195F60B-D967-4492-974D-22ACCF35B4D6}"/>
    <cellStyle name="Output 2 8 4 3 3" xfId="1790" xr:uid="{F3700255-5655-4212-AC5F-8FBBA44F4EED}"/>
    <cellStyle name="Output 2 8 4 3 3 2" xfId="10745" xr:uid="{086F3FA9-7BC9-4053-8780-05631471AE0A}"/>
    <cellStyle name="Output 2 8 4 3 4" xfId="2914" xr:uid="{92C194EF-857F-40D5-924F-061A6EF9ABE6}"/>
    <cellStyle name="Output 2 8 4 3 4 2" xfId="11869" xr:uid="{4137D683-38C1-4DD5-B43E-D018ABF8161C}"/>
    <cellStyle name="Output 2 8 4 3 5" xfId="4031" xr:uid="{7BD6F8E3-20B0-4592-B709-2D68F8CEF75F}"/>
    <cellStyle name="Output 2 8 4 3 5 2" xfId="12986" xr:uid="{0674994A-5495-4F85-9CE9-6E7FDB669711}"/>
    <cellStyle name="Output 2 8 4 3 6" xfId="5131" xr:uid="{7D078878-0E8F-4019-85BB-A58B0FE2C720}"/>
    <cellStyle name="Output 2 8 4 3 6 2" xfId="14086" xr:uid="{075F24E1-E4C7-48E7-9515-F6F9E4036E39}"/>
    <cellStyle name="Output 2 8 4 3 7" xfId="6248" xr:uid="{7CAB7328-8B92-4864-9421-FA8DAA459256}"/>
    <cellStyle name="Output 2 8 4 3 7 2" xfId="15203" xr:uid="{8EE8DA14-F8D4-4972-B17F-4D507D8373F6}"/>
    <cellStyle name="Output 2 8 4 3 8" xfId="7449" xr:uid="{F77976A5-F5D4-4381-9162-696D0F512E93}"/>
    <cellStyle name="Output 2 8 4 3 8 2" xfId="16329" xr:uid="{8C6F37A9-7927-40AA-B2B2-A54EF1B9F9BF}"/>
    <cellStyle name="Output 2 8 4 3 9" xfId="8586" xr:uid="{9AE43ACE-DDCA-4927-8961-2041DAE092E4}"/>
    <cellStyle name="Output 2 8 4 3 9 2" xfId="17439" xr:uid="{F0A94EE5-4C4D-4F0B-A07C-64E8D6D13CE7}"/>
    <cellStyle name="Output 2 8 4 4" xfId="824" xr:uid="{B249AED0-8785-4D03-AD28-DD93E430A9A2}"/>
    <cellStyle name="Output 2 8 4 4 2" xfId="1978" xr:uid="{78241116-83D1-4F5E-8CA6-4ED136DE096D}"/>
    <cellStyle name="Output 2 8 4 4 2 2" xfId="10933" xr:uid="{5359ED88-312B-4097-B6D5-D9DBE34DE9D1}"/>
    <cellStyle name="Output 2 8 4 4 3" xfId="3106" xr:uid="{CDF1B44E-79CA-4C6E-9E8D-00F2F32DE991}"/>
    <cellStyle name="Output 2 8 4 4 3 2" xfId="12061" xr:uid="{4DBEC616-3431-41FC-8078-5FDE7881E9C8}"/>
    <cellStyle name="Output 2 8 4 4 4" xfId="4223" xr:uid="{21240223-72CC-4F5C-86A8-1ACAEF5CC967}"/>
    <cellStyle name="Output 2 8 4 4 4 2" xfId="13178" xr:uid="{B5D28240-6CF7-4DFD-9082-7F0C9726B9D6}"/>
    <cellStyle name="Output 2 8 4 4 5" xfId="5323" xr:uid="{098A60B2-00AD-4789-A162-F3E5A5F0331D}"/>
    <cellStyle name="Output 2 8 4 4 5 2" xfId="14278" xr:uid="{D8A83B3A-6563-4D15-9283-EA04F6A9AA55}"/>
    <cellStyle name="Output 2 8 4 4 6" xfId="6440" xr:uid="{376F5846-ABFE-4529-ABC0-065E558D4CFE}"/>
    <cellStyle name="Output 2 8 4 4 6 2" xfId="15395" xr:uid="{CE201AC1-802D-4586-BA7F-06D435125D5A}"/>
    <cellStyle name="Output 2 8 4 4 7" xfId="7641" xr:uid="{14CABCB7-7FE3-4932-9C19-89025A08CB5A}"/>
    <cellStyle name="Output 2 8 4 4 7 2" xfId="16521" xr:uid="{1A9154EC-ADEE-494A-9F3B-90CDC7DD2151}"/>
    <cellStyle name="Output 2 8 4 4 8" xfId="8778" xr:uid="{D360FA5B-2DCA-4931-9626-5B889FCF9649}"/>
    <cellStyle name="Output 2 8 4 4 8 2" xfId="17631" xr:uid="{205BE97D-6A7C-49F4-BC9D-53EADB9184A4}"/>
    <cellStyle name="Output 2 8 4 4 9" xfId="9813" xr:uid="{C4A45DE8-CF3A-49BF-926D-CA173B24FD64}"/>
    <cellStyle name="Output 2 8 4 5" xfId="1431" xr:uid="{BA88629A-CDBC-461C-B2BD-C723B0C64F3D}"/>
    <cellStyle name="Output 2 8 4 5 2" xfId="10386" xr:uid="{DED9F0CE-8651-45CA-827A-FC07F73D5027}"/>
    <cellStyle name="Output 2 8 4 6" xfId="2551" xr:uid="{FFF31067-5755-42FD-8976-017F7C1C6D90}"/>
    <cellStyle name="Output 2 8 4 6 2" xfId="11506" xr:uid="{53A6AA39-7D4E-4C17-92E8-A7626B712F89}"/>
    <cellStyle name="Output 2 8 4 7" xfId="3668" xr:uid="{736A7C44-FE5C-4A3E-A21D-C931A82481C7}"/>
    <cellStyle name="Output 2 8 4 7 2" xfId="12623" xr:uid="{799E8217-0E63-4B07-9E46-CF50E6453C59}"/>
    <cellStyle name="Output 2 8 4 8" xfId="4768" xr:uid="{F0D8D2E0-9F48-4076-A2D6-312709D215F9}"/>
    <cellStyle name="Output 2 8 4 8 2" xfId="13723" xr:uid="{7B8E0CD1-9771-482E-96CE-4D2E9E8B75DD}"/>
    <cellStyle name="Output 2 8 4 9" xfId="5885" xr:uid="{280636A2-B03A-4490-999E-F0C6D6EBAF33}"/>
    <cellStyle name="Output 2 8 4 9 2" xfId="14840" xr:uid="{AF9F8BCF-890E-4935-96ED-95A6E8238350}"/>
    <cellStyle name="Output 2 8 5" xfId="350" xr:uid="{CCF74C22-C86D-4646-99C5-DD73F2A68090}"/>
    <cellStyle name="Output 2 8 5 10" xfId="9337" xr:uid="{BB51F79D-1DE4-4168-A538-A47409BE474B}"/>
    <cellStyle name="Output 2 8 5 2" xfId="901" xr:uid="{BCCB3F81-3F26-4A6B-A129-EBE6ED03CF20}"/>
    <cellStyle name="Output 2 8 5 2 2" xfId="2055" xr:uid="{90797ECD-E4CD-4089-937C-3B730F531E40}"/>
    <cellStyle name="Output 2 8 5 2 2 2" xfId="11010" xr:uid="{63B0F104-D047-46D7-8625-F7B768CC5F6D}"/>
    <cellStyle name="Output 2 8 5 2 3" xfId="3183" xr:uid="{4BC1FFB4-DC57-441D-973C-E3266CA6599C}"/>
    <cellStyle name="Output 2 8 5 2 3 2" xfId="12138" xr:uid="{4D3BA4B0-129E-4A15-86DF-05BE6FB669F5}"/>
    <cellStyle name="Output 2 8 5 2 4" xfId="4300" xr:uid="{2EB5E920-06C1-494F-86B3-21C3943E7EA9}"/>
    <cellStyle name="Output 2 8 5 2 4 2" xfId="13255" xr:uid="{E8C0AF14-E323-4459-937A-2D352D688C35}"/>
    <cellStyle name="Output 2 8 5 2 5" xfId="5400" xr:uid="{F64480F8-2AB6-44F7-8CCA-386728FADB61}"/>
    <cellStyle name="Output 2 8 5 2 5 2" xfId="14355" xr:uid="{0874319B-642D-4445-AB88-8B119B63F8C4}"/>
    <cellStyle name="Output 2 8 5 2 6" xfId="6517" xr:uid="{459C7DFD-5BD6-426C-8FC5-F4351B9B444A}"/>
    <cellStyle name="Output 2 8 5 2 6 2" xfId="15472" xr:uid="{FB95B1AE-85AC-4672-B5E8-32E5A36BFC06}"/>
    <cellStyle name="Output 2 8 5 2 7" xfId="7718" xr:uid="{BF0F5821-C0BE-4821-8199-3804641AE144}"/>
    <cellStyle name="Output 2 8 5 2 7 2" xfId="16598" xr:uid="{44E595A1-C326-46D3-A115-60A9A5B8555C}"/>
    <cellStyle name="Output 2 8 5 2 8" xfId="8855" xr:uid="{4CC39B79-6E30-4A8A-AC11-BDD7D967F50D}"/>
    <cellStyle name="Output 2 8 5 2 8 2" xfId="17708" xr:uid="{DE7ACD34-D189-44F7-B5B5-E47FB11D1F86}"/>
    <cellStyle name="Output 2 8 5 2 9" xfId="10134" xr:uid="{8FEAE193-FBE9-421E-8016-809AC60C7C39}"/>
    <cellStyle name="Output 2 8 5 3" xfId="1512" xr:uid="{CD047762-BBFB-4581-BFF8-FC9D02F17082}"/>
    <cellStyle name="Output 2 8 5 3 2" xfId="10467" xr:uid="{8AC82AB7-E42C-4B70-A6AD-F6594F5C57A0}"/>
    <cellStyle name="Output 2 8 5 4" xfId="2632" xr:uid="{773DC741-E2C7-4552-9F55-3AC403307BE3}"/>
    <cellStyle name="Output 2 8 5 4 2" xfId="11587" xr:uid="{0CBDB75B-5E04-448D-83CF-0FD57B4E4769}"/>
    <cellStyle name="Output 2 8 5 5" xfId="3749" xr:uid="{B3C0CAD6-A56A-4687-8EB0-28C7F53F66CE}"/>
    <cellStyle name="Output 2 8 5 5 2" xfId="12704" xr:uid="{ED2F5604-40B9-407C-87FC-0F2AF3845701}"/>
    <cellStyle name="Output 2 8 5 6" xfId="4849" xr:uid="{503FD5AF-8326-49AF-9D3D-F95AF0FC18BC}"/>
    <cellStyle name="Output 2 8 5 6 2" xfId="13804" xr:uid="{DB030917-7FAC-4756-95EE-A2A6A699A84D}"/>
    <cellStyle name="Output 2 8 5 7" xfId="5966" xr:uid="{326863FE-D2F0-4D7A-850E-E3A34AF1B652}"/>
    <cellStyle name="Output 2 8 5 7 2" xfId="14921" xr:uid="{D089FC20-C6F8-47D7-88DE-3056ACD0FDCA}"/>
    <cellStyle name="Output 2 8 5 8" xfId="7167" xr:uid="{688BEA8E-159F-4572-A643-32911B244584}"/>
    <cellStyle name="Output 2 8 5 8 2" xfId="16047" xr:uid="{E6554DD9-1E72-4B5A-99A4-27DB9C65CE94}"/>
    <cellStyle name="Output 2 8 5 9" xfId="8304" xr:uid="{51802466-2845-4373-B6C9-49E4FC88D423}"/>
    <cellStyle name="Output 2 8 5 9 2" xfId="17157" xr:uid="{769A88AD-7B32-4B4C-B32D-F1F5C39C0DF4}"/>
    <cellStyle name="Output 2 8 6" xfId="342" xr:uid="{3B595E9C-64C5-4924-A2A7-05F55FA5EDD9}"/>
    <cellStyle name="Output 2 8 6 10" xfId="9710" xr:uid="{5EF18D56-E5C1-4E6D-B21D-31130F86FFB1}"/>
    <cellStyle name="Output 2 8 6 2" xfId="896" xr:uid="{F612C4B4-0493-41ED-B03C-363EBA8323AC}"/>
    <cellStyle name="Output 2 8 6 2 2" xfId="2050" xr:uid="{81F2B632-B03F-46E9-ACFE-242783F979E5}"/>
    <cellStyle name="Output 2 8 6 2 2 2" xfId="11005" xr:uid="{32C19FA5-D995-462B-BF71-8AAB21BE9434}"/>
    <cellStyle name="Output 2 8 6 2 3" xfId="3178" xr:uid="{1F756159-298E-40A9-B5FE-0F8839385F68}"/>
    <cellStyle name="Output 2 8 6 2 3 2" xfId="12133" xr:uid="{FBA4720C-59B3-4B18-A185-92A4801DB1E5}"/>
    <cellStyle name="Output 2 8 6 2 4" xfId="4295" xr:uid="{C0A1878B-BCE6-4C0A-972A-2F55E7334FF8}"/>
    <cellStyle name="Output 2 8 6 2 4 2" xfId="13250" xr:uid="{347C981D-2525-4F23-AA00-BF8D67A1B30D}"/>
    <cellStyle name="Output 2 8 6 2 5" xfId="5395" xr:uid="{59158918-B8A3-4B1C-8588-64DB3DA775E4}"/>
    <cellStyle name="Output 2 8 6 2 5 2" xfId="14350" xr:uid="{07364F2A-5D69-4D96-A846-D5136C76307E}"/>
    <cellStyle name="Output 2 8 6 2 6" xfId="6512" xr:uid="{C795700D-1804-4AF0-B83C-E22F3746C123}"/>
    <cellStyle name="Output 2 8 6 2 6 2" xfId="15467" xr:uid="{240BA1DD-EC53-4F28-9F9C-F6480B7F6A15}"/>
    <cellStyle name="Output 2 8 6 2 7" xfId="7713" xr:uid="{A745611F-6C1F-4484-A935-55328320074D}"/>
    <cellStyle name="Output 2 8 6 2 7 2" xfId="16593" xr:uid="{99CC246A-8010-46D2-BA60-0625E4F6ACD0}"/>
    <cellStyle name="Output 2 8 6 2 8" xfId="8850" xr:uid="{8FC504FB-65F0-471F-B6F6-641FEA074708}"/>
    <cellStyle name="Output 2 8 6 2 8 2" xfId="17703" xr:uid="{25D16CE3-5222-4E27-8199-FA3506547B13}"/>
    <cellStyle name="Output 2 8 6 2 9" xfId="9962" xr:uid="{8D6CBC3F-2547-49CC-B4E7-2C6AC1A9667F}"/>
    <cellStyle name="Output 2 8 6 3" xfId="1504" xr:uid="{D4D92CB2-E4C1-48A4-8F48-7D27A56991F3}"/>
    <cellStyle name="Output 2 8 6 3 2" xfId="10459" xr:uid="{D843DAEC-E88E-4B70-9688-AF0127B8F38C}"/>
    <cellStyle name="Output 2 8 6 4" xfId="2624" xr:uid="{D9653CD3-0C9E-4FEB-851F-A2D41BAC7E66}"/>
    <cellStyle name="Output 2 8 6 4 2" xfId="11579" xr:uid="{8C8B7F24-DEB3-4952-97E3-BB77A0994018}"/>
    <cellStyle name="Output 2 8 6 5" xfId="3741" xr:uid="{C7B944CC-BD99-494A-BBCC-BE5B2FBA2BE9}"/>
    <cellStyle name="Output 2 8 6 5 2" xfId="12696" xr:uid="{5457EC16-2979-4916-B507-1ABC7D5EEFE0}"/>
    <cellStyle name="Output 2 8 6 6" xfId="4841" xr:uid="{9A97C4CE-2E4E-412F-9619-DA6190DFCEF9}"/>
    <cellStyle name="Output 2 8 6 6 2" xfId="13796" xr:uid="{2DC18DD4-7587-48C0-8259-47EAE9A0EFA6}"/>
    <cellStyle name="Output 2 8 6 7" xfId="5958" xr:uid="{20D6B9FF-12FA-4B37-A57D-2C3F53CD3991}"/>
    <cellStyle name="Output 2 8 6 7 2" xfId="14913" xr:uid="{A7F36F08-1CE9-4A79-BE20-2D85A8871DD8}"/>
    <cellStyle name="Output 2 8 6 8" xfId="7159" xr:uid="{6F46B596-BDAE-4881-879D-CF0ABC364A97}"/>
    <cellStyle name="Output 2 8 6 8 2" xfId="16039" xr:uid="{E1E9229E-9912-417F-A6FB-3D46DB12524D}"/>
    <cellStyle name="Output 2 8 6 9" xfId="8296" xr:uid="{6B2F0CFE-292E-4004-8DCA-5425DAFA6795}"/>
    <cellStyle name="Output 2 8 6 9 2" xfId="17149" xr:uid="{82844B90-D827-49FF-8653-56D6B5CD2B55}"/>
    <cellStyle name="Output 2 8 7" xfId="339" xr:uid="{F02C5CA2-90A4-4AA2-8604-A59111701795}"/>
    <cellStyle name="Output 2 8 7 2" xfId="1501" xr:uid="{53BF2B5B-2064-41B5-AAB0-9F290AEA9558}"/>
    <cellStyle name="Output 2 8 7 2 2" xfId="10456" xr:uid="{F34DD1D5-A7FE-4E35-8C5B-9454B7A28D16}"/>
    <cellStyle name="Output 2 8 7 3" xfId="2621" xr:uid="{7C1F9CD0-5851-4FFB-9BBD-B6DE2FBF4204}"/>
    <cellStyle name="Output 2 8 7 3 2" xfId="11576" xr:uid="{EA214805-F12B-4D58-B3F8-C7AA9298C45F}"/>
    <cellStyle name="Output 2 8 7 4" xfId="3738" xr:uid="{EEF2008D-DA04-4362-8171-9780BB6F1975}"/>
    <cellStyle name="Output 2 8 7 4 2" xfId="12693" xr:uid="{2248E21D-4C07-4DA6-98C8-A73E3B65D4E4}"/>
    <cellStyle name="Output 2 8 7 5" xfId="4838" xr:uid="{1025276E-B74A-4BDC-9A60-A9BC230620BD}"/>
    <cellStyle name="Output 2 8 7 5 2" xfId="13793" xr:uid="{97769F01-1735-4732-90DF-F4A7E11266D4}"/>
    <cellStyle name="Output 2 8 7 6" xfId="5955" xr:uid="{AD0C7846-C9E6-4637-B539-2CCAF59CA0BA}"/>
    <cellStyle name="Output 2 8 7 6 2" xfId="14910" xr:uid="{9255260A-29D3-4326-85E0-E7166F91CB0D}"/>
    <cellStyle name="Output 2 8 7 7" xfId="7156" xr:uid="{3DDF03F7-5765-4C83-B0C2-882EB868A1DD}"/>
    <cellStyle name="Output 2 8 7 7 2" xfId="16036" xr:uid="{77E659C5-E4EF-42CD-8431-6CD709C8E099}"/>
    <cellStyle name="Output 2 8 7 8" xfId="8293" xr:uid="{F3073E33-AF0F-486B-86B7-8BD252E5AE28}"/>
    <cellStyle name="Output 2 8 7 8 2" xfId="17146" xr:uid="{E2F8845B-0CEE-42F6-82B8-4A453C3AD847}"/>
    <cellStyle name="Output 2 8 7 9" xfId="10206" xr:uid="{3FB83D3B-6435-418D-8953-4D9D1AD975D6}"/>
    <cellStyle name="Output 2 8 8" xfId="1284" xr:uid="{BFDE61F1-B762-4CBF-A30D-B8EAEB026CB4}"/>
    <cellStyle name="Output 2 8 8 2" xfId="10239" xr:uid="{4E07816E-50E1-4513-A02F-925C51EAA196}"/>
    <cellStyle name="Output 2 8 9" xfId="1278" xr:uid="{3AF91927-4559-4D33-8858-25CFA7AF4D13}"/>
    <cellStyle name="Output 2 8 9 2" xfId="10233" xr:uid="{0908E111-0D3C-4C40-A5AF-EA8887EF8E1E}"/>
    <cellStyle name="Output 2 9" xfId="203" xr:uid="{8D673274-0F19-4E2F-8483-C7C55415B196}"/>
    <cellStyle name="Output 2 9 10" xfId="7020" xr:uid="{68590532-0E1E-4F96-860F-D96A611D5B85}"/>
    <cellStyle name="Output 2 9 10 2" xfId="15900" xr:uid="{62D5E00A-53CD-4DA3-9005-958D4E8913A6}"/>
    <cellStyle name="Output 2 9 11" xfId="8157" xr:uid="{D15781CA-8550-42FE-89B8-3D58E592AE11}"/>
    <cellStyle name="Output 2 9 11 2" xfId="17010" xr:uid="{2103450E-EC74-4C98-9090-51EEA509BAC8}"/>
    <cellStyle name="Output 2 9 12" xfId="9782" xr:uid="{487312A4-FF4E-4365-B100-2DF10A4C8A4C}"/>
    <cellStyle name="Output 2 9 2" xfId="408" xr:uid="{59D39494-C3E5-4339-B197-99226EC1EFE5}"/>
    <cellStyle name="Output 2 9 2 10" xfId="9406" xr:uid="{07FA17F0-DFCD-4892-AE20-4C1BBC1DF52E}"/>
    <cellStyle name="Output 2 9 2 2" xfId="959" xr:uid="{F7236DDC-0EFF-4A0C-96B2-E1D75DA19EC4}"/>
    <cellStyle name="Output 2 9 2 2 2" xfId="2113" xr:uid="{0F05563E-89FD-4C8E-A25C-77DDC9E6C9FC}"/>
    <cellStyle name="Output 2 9 2 2 2 2" xfId="11068" xr:uid="{163C3088-4FF2-4BC3-995E-87584784BB24}"/>
    <cellStyle name="Output 2 9 2 2 3" xfId="3241" xr:uid="{418038D3-BA7D-43AA-9C35-565C6A6B6529}"/>
    <cellStyle name="Output 2 9 2 2 3 2" xfId="12196" xr:uid="{9D373927-A693-4A40-BC11-698AF36284FF}"/>
    <cellStyle name="Output 2 9 2 2 4" xfId="4358" xr:uid="{C93A1970-E957-4EC5-8CA2-45BF17073615}"/>
    <cellStyle name="Output 2 9 2 2 4 2" xfId="13313" xr:uid="{21F73753-00A9-4988-A5F7-DAB27F40A5CC}"/>
    <cellStyle name="Output 2 9 2 2 5" xfId="5458" xr:uid="{41FD9D1D-3328-4684-9CB6-DB2FEEC4715A}"/>
    <cellStyle name="Output 2 9 2 2 5 2" xfId="14413" xr:uid="{6821C0CD-B3B2-4090-8828-CC2ED50E10D8}"/>
    <cellStyle name="Output 2 9 2 2 6" xfId="6575" xr:uid="{5A28CC2F-B591-473D-A5FC-96CEF47882A9}"/>
    <cellStyle name="Output 2 9 2 2 6 2" xfId="15530" xr:uid="{FD335AD2-2FAD-4FFF-B4AC-E56737016204}"/>
    <cellStyle name="Output 2 9 2 2 7" xfId="7776" xr:uid="{E3171D03-D4CE-4A4B-A331-1556F7C5B1B0}"/>
    <cellStyle name="Output 2 9 2 2 7 2" xfId="16656" xr:uid="{7D03834A-0A39-4F38-BB52-C8686A713339}"/>
    <cellStyle name="Output 2 9 2 2 8" xfId="8913" xr:uid="{B994F7C3-897A-4209-A48F-3EC148AE55F5}"/>
    <cellStyle name="Output 2 9 2 2 8 2" xfId="17766" xr:uid="{A0DAEBE4-A878-45CE-953F-B0091BC73739}"/>
    <cellStyle name="Output 2 9 2 2 9" xfId="9817" xr:uid="{12FE7B22-837A-4D12-9442-3054D2BC3005}"/>
    <cellStyle name="Output 2 9 2 3" xfId="1566" xr:uid="{AD45B0E5-A5C9-4940-B8AF-75E2C7CC0405}"/>
    <cellStyle name="Output 2 9 2 3 2" xfId="10521" xr:uid="{72A05B08-13C0-4049-991A-786438F3C776}"/>
    <cellStyle name="Output 2 9 2 4" xfId="2690" xr:uid="{DC07CBE6-940E-43D9-BB2A-FC411BCA19EC}"/>
    <cellStyle name="Output 2 9 2 4 2" xfId="11645" xr:uid="{60BED72C-9AF1-4045-AA4C-36D813B86830}"/>
    <cellStyle name="Output 2 9 2 5" xfId="3807" xr:uid="{F02B50EC-9BA3-47D4-859A-593FDE3E4B21}"/>
    <cellStyle name="Output 2 9 2 5 2" xfId="12762" xr:uid="{0CDEA927-5330-442C-835D-5B2528A39939}"/>
    <cellStyle name="Output 2 9 2 6" xfId="4907" xr:uid="{9C26346E-DE7D-41C6-8B3C-59516A939AC0}"/>
    <cellStyle name="Output 2 9 2 6 2" xfId="13862" xr:uid="{0B61B1D1-91AC-4C1F-98AC-404F9D2A5F00}"/>
    <cellStyle name="Output 2 9 2 7" xfId="6024" xr:uid="{6D648DB7-E040-4B8E-B5F7-B057C7CF0A08}"/>
    <cellStyle name="Output 2 9 2 7 2" xfId="14979" xr:uid="{43FC4CF0-9788-4F44-9BEB-4254BEFBD5AB}"/>
    <cellStyle name="Output 2 9 2 8" xfId="7225" xr:uid="{FDF71201-DFF7-4F33-AC9C-56402D95C696}"/>
    <cellStyle name="Output 2 9 2 8 2" xfId="16105" xr:uid="{1B86F790-04A8-41EA-9A97-78D1F802FF7F}"/>
    <cellStyle name="Output 2 9 2 9" xfId="8362" xr:uid="{6D8C54BE-32C6-434F-8138-96B00B9F9257}"/>
    <cellStyle name="Output 2 9 2 9 2" xfId="17215" xr:uid="{467189CC-B0C2-4029-81E0-E394EBACC339}"/>
    <cellStyle name="Output 2 9 3" xfId="571" xr:uid="{85A0B7C1-DA0C-4823-9342-4FBA0844F29F}"/>
    <cellStyle name="Output 2 9 3 10" xfId="9503" xr:uid="{2E5AB9BF-0187-459C-A2C7-1906AE908C04}"/>
    <cellStyle name="Output 2 9 3 2" xfId="1122" xr:uid="{164394F1-761E-41A8-92EB-BBF3097ED7B0}"/>
    <cellStyle name="Output 2 9 3 2 2" xfId="2276" xr:uid="{97B30DBF-0623-4A30-B954-0DE891067897}"/>
    <cellStyle name="Output 2 9 3 2 2 2" xfId="11231" xr:uid="{6528F877-F36A-478D-AB58-B6BC35A0ED34}"/>
    <cellStyle name="Output 2 9 3 2 3" xfId="3404" xr:uid="{9952E503-0135-4238-ACC8-ECB1C095C416}"/>
    <cellStyle name="Output 2 9 3 2 3 2" xfId="12359" xr:uid="{29058C34-D973-498D-8AB7-6BB7EA8C896D}"/>
    <cellStyle name="Output 2 9 3 2 4" xfId="4521" xr:uid="{56303516-1F24-447F-AC9C-002C3AEE80C5}"/>
    <cellStyle name="Output 2 9 3 2 4 2" xfId="13476" xr:uid="{D2B13106-D553-4479-9D09-B7318FBB3808}"/>
    <cellStyle name="Output 2 9 3 2 5" xfId="5621" xr:uid="{FFA2E90F-DC57-4617-8110-6FE436A3136A}"/>
    <cellStyle name="Output 2 9 3 2 5 2" xfId="14576" xr:uid="{9B4A75A7-E49F-47D8-99DD-A93AB1E2D3FD}"/>
    <cellStyle name="Output 2 9 3 2 6" xfId="6738" xr:uid="{C0B8FFF7-9954-4C5A-91E5-CBEBE271777A}"/>
    <cellStyle name="Output 2 9 3 2 6 2" xfId="15693" xr:uid="{26BEC3C6-8B9E-4923-9DDD-93C361C19F24}"/>
    <cellStyle name="Output 2 9 3 2 7" xfId="7939" xr:uid="{151E87D1-0B94-4676-8888-B0C56B70DDCD}"/>
    <cellStyle name="Output 2 9 3 2 7 2" xfId="16819" xr:uid="{C5307B79-24C9-4259-83FE-F4580E656DFA}"/>
    <cellStyle name="Output 2 9 3 2 8" xfId="9076" xr:uid="{E95909AF-00E8-48E3-9AA8-587924032D04}"/>
    <cellStyle name="Output 2 9 3 2 8 2" xfId="17929" xr:uid="{358DC5A3-85C9-43AA-8C17-E7FB58724431}"/>
    <cellStyle name="Output 2 9 3 2 9" xfId="9831" xr:uid="{C7EA5198-7114-45B4-B7B9-E039360AFF80}"/>
    <cellStyle name="Output 2 9 3 3" xfId="1729" xr:uid="{53309D1C-5390-467A-A8ED-EB8D4AA7D0F3}"/>
    <cellStyle name="Output 2 9 3 3 2" xfId="10684" xr:uid="{48E08758-3639-4285-8E78-FD599305CA81}"/>
    <cellStyle name="Output 2 9 3 4" xfId="2853" xr:uid="{CE8C3D17-BC1A-4FBD-A483-83948528C1D4}"/>
    <cellStyle name="Output 2 9 3 4 2" xfId="11808" xr:uid="{EDCA56F1-3699-4CD5-9B96-3BBD63DC60C6}"/>
    <cellStyle name="Output 2 9 3 5" xfId="3970" xr:uid="{3918F9D8-5707-4B63-A01D-F6CE4F8319C3}"/>
    <cellStyle name="Output 2 9 3 5 2" xfId="12925" xr:uid="{C6FFF488-2735-4D52-AE73-CC41E5C40842}"/>
    <cellStyle name="Output 2 9 3 6" xfId="5070" xr:uid="{85AEC745-787E-45C0-88B6-155EEE233BA2}"/>
    <cellStyle name="Output 2 9 3 6 2" xfId="14025" xr:uid="{DB009CB1-CA9D-4DC6-B56D-380C6079575B}"/>
    <cellStyle name="Output 2 9 3 7" xfId="6187" xr:uid="{E9C5F9CF-FC8E-49EE-84B4-CA199A07CE2C}"/>
    <cellStyle name="Output 2 9 3 7 2" xfId="15142" xr:uid="{3ED50913-C7B4-461F-9429-2C42C3735E9B}"/>
    <cellStyle name="Output 2 9 3 8" xfId="7388" xr:uid="{07261EEE-7874-455C-AFDB-46432606A57C}"/>
    <cellStyle name="Output 2 9 3 8 2" xfId="16268" xr:uid="{ED9E96C0-1F44-4421-AA14-5ABA629B4FBE}"/>
    <cellStyle name="Output 2 9 3 9" xfId="8525" xr:uid="{CE385EEA-FC6B-45B9-A2AA-55504CF3D69A}"/>
    <cellStyle name="Output 2 9 3 9 2" xfId="17378" xr:uid="{367FF1B9-AD6D-4E69-AF5D-4E5548820B29}"/>
    <cellStyle name="Output 2 9 4" xfId="760" xr:uid="{E7846E1A-A179-484E-8327-D122A4299883}"/>
    <cellStyle name="Output 2 9 4 2" xfId="1914" xr:uid="{D96557A5-EE26-4B67-8050-6D2469852699}"/>
    <cellStyle name="Output 2 9 4 2 2" xfId="10869" xr:uid="{4FAD4D2D-AD98-47B0-B58A-F11962015443}"/>
    <cellStyle name="Output 2 9 4 3" xfId="3042" xr:uid="{7AB237A4-CFF5-4476-8C92-04E8B1083EE0}"/>
    <cellStyle name="Output 2 9 4 3 2" xfId="11997" xr:uid="{8C9A8CEB-A441-4C95-861B-678FF05A38DE}"/>
    <cellStyle name="Output 2 9 4 4" xfId="4159" xr:uid="{DAED8D75-089D-4729-89B6-5A4CDDFA591E}"/>
    <cellStyle name="Output 2 9 4 4 2" xfId="13114" xr:uid="{33646A23-4432-4F3D-9FF1-99D3E877D849}"/>
    <cellStyle name="Output 2 9 4 5" xfId="5259" xr:uid="{396842F8-97EC-41DB-A2C0-F99D914B5971}"/>
    <cellStyle name="Output 2 9 4 5 2" xfId="14214" xr:uid="{D5882ADC-76EE-499E-9218-5F7C5114087C}"/>
    <cellStyle name="Output 2 9 4 6" xfId="6376" xr:uid="{B2473C9F-3D77-48FF-B7AF-A3E59B896A22}"/>
    <cellStyle name="Output 2 9 4 6 2" xfId="15331" xr:uid="{C39B0623-96EA-4D43-8FC1-021D56AEF7FB}"/>
    <cellStyle name="Output 2 9 4 7" xfId="7577" xr:uid="{98105420-2D16-44AC-8EF0-A589AFF92722}"/>
    <cellStyle name="Output 2 9 4 7 2" xfId="16457" xr:uid="{23BCEAD6-07EE-42C3-93DA-AB731DF937B3}"/>
    <cellStyle name="Output 2 9 4 8" xfId="8714" xr:uid="{E5324798-E52D-446E-8527-68D1F53B8B19}"/>
    <cellStyle name="Output 2 9 4 8 2" xfId="17567" xr:uid="{5D47683C-274E-4D1D-8E15-64182E5669D0}"/>
    <cellStyle name="Output 2 9 4 9" xfId="9480" xr:uid="{82C205C4-50C4-43E8-9A07-5E9EC269D54D}"/>
    <cellStyle name="Output 2 9 5" xfId="1365" xr:uid="{C772549E-829F-4B00-A2E7-9459C1293CB4}"/>
    <cellStyle name="Output 2 9 5 2" xfId="10320" xr:uid="{026F7A9D-2A87-4162-B021-03BDCAA584AA}"/>
    <cellStyle name="Output 2 9 6" xfId="2485" xr:uid="{96E58A96-68FC-4FD8-B959-0E7D561146EF}"/>
    <cellStyle name="Output 2 9 6 2" xfId="11440" xr:uid="{935CE62B-983F-433D-8AB3-F9D8056873A8}"/>
    <cellStyle name="Output 2 9 7" xfId="3602" xr:uid="{327C8236-710D-4D2B-A02A-CB4D4B9DE1DB}"/>
    <cellStyle name="Output 2 9 7 2" xfId="12557" xr:uid="{DDE7BAE5-6BE8-40D6-B512-5C5A7A93367F}"/>
    <cellStyle name="Output 2 9 8" xfId="4702" xr:uid="{7A56256F-6AD7-4BE2-A4E6-BB3A87CE7BD7}"/>
    <cellStyle name="Output 2 9 8 2" xfId="13657" xr:uid="{A3423E01-7298-45FC-9A21-9C21C6AB52DF}"/>
    <cellStyle name="Output 2 9 9" xfId="5819" xr:uid="{5658FA53-68BA-43A6-893C-E77524210071}"/>
    <cellStyle name="Output 2 9 9 2" xfId="14774" xr:uid="{E4CC69AB-FC5D-42A7-A6E5-8599CF264C99}"/>
    <cellStyle name="Percent" xfId="1" builtinId="5"/>
    <cellStyle name="SAPBEXstdItem" xfId="103" xr:uid="{36D55BBA-8A85-4C8B-99FA-CD4C8CD9FBF0}"/>
    <cellStyle name="SAPBEXstdItem 10" xfId="1277" xr:uid="{F5618220-73AE-4B4E-882D-7F3A80D06D69}"/>
    <cellStyle name="SAPBEXstdItem 10 2" xfId="10232" xr:uid="{E7B4B2B9-B2E6-4E82-B89E-B11BF1C3B076}"/>
    <cellStyle name="SAPBEXstdItem 11" xfId="3569" xr:uid="{8536901F-D61C-4EEF-BE7B-E91D9EF16F45}"/>
    <cellStyle name="SAPBEXstdItem 11 2" xfId="12524" xr:uid="{24245F41-EADD-4373-9BB7-D183F61DD6B3}"/>
    <cellStyle name="SAPBEXstdItem 12" xfId="5743" xr:uid="{966F7958-B5F6-491E-87CA-CDF406C414ED}"/>
    <cellStyle name="SAPBEXstdItem 12 2" xfId="14698" xr:uid="{A35FFF96-01E9-4C41-8986-CF3432662519}"/>
    <cellStyle name="SAPBEXstdItem 13" xfId="6931" xr:uid="{0D85D1D2-A226-4403-A676-C3E3F6C18CDD}"/>
    <cellStyle name="SAPBEXstdItem 13 2" xfId="15821" xr:uid="{84837137-6FFA-46E7-862E-E02BE448F74C}"/>
    <cellStyle name="SAPBEXstdItem 14" xfId="6861" xr:uid="{3E2FA361-5602-4A31-BAED-52629E71107C}"/>
    <cellStyle name="SAPBEXstdItem 14 2" xfId="15813" xr:uid="{99E6550B-FBCC-42B0-8062-364955F73E8B}"/>
    <cellStyle name="SAPBEXstdItem 15" xfId="9688" xr:uid="{8DEA454B-D486-4550-AFDE-261688E2D0FE}"/>
    <cellStyle name="SAPBEXstdItem 2" xfId="185" xr:uid="{0878AC45-A630-4AA3-9B07-411168524CB7}"/>
    <cellStyle name="SAPBEXstdItem 2 10" xfId="5802" xr:uid="{54054416-F2F3-4FCE-BBAE-366EBC2E445E}"/>
    <cellStyle name="SAPBEXstdItem 2 10 2" xfId="14757" xr:uid="{9157BA8E-B3A5-4D40-8421-3F89A43726B8}"/>
    <cellStyle name="SAPBEXstdItem 2 11" xfId="7002" xr:uid="{2E52EED5-6B14-459C-8A28-7AB5C2B59711}"/>
    <cellStyle name="SAPBEXstdItem 2 11 2" xfId="15883" xr:uid="{6D193F07-6ADB-48A5-B7D9-F2A1A05BF360}"/>
    <cellStyle name="SAPBEXstdItem 2 12" xfId="8139" xr:uid="{0FBFA40A-817A-47C2-A785-A2D2B65F69C7}"/>
    <cellStyle name="SAPBEXstdItem 2 12 2" xfId="16993" xr:uid="{57BC2702-B095-4F23-A5B6-B4E8A0F3C2B4}"/>
    <cellStyle name="SAPBEXstdItem 2 13" xfId="10049" xr:uid="{87D861C1-2885-4262-8E81-60A026106097}"/>
    <cellStyle name="SAPBEXstdItem 2 2" xfId="321" xr:uid="{094DEACB-DC3B-4A83-B84F-3287386632E9}"/>
    <cellStyle name="SAPBEXstdItem 2 2 10" xfId="7138" xr:uid="{8E58C955-C8FE-4453-BE55-EE45A58422C9}"/>
    <cellStyle name="SAPBEXstdItem 2 2 10 2" xfId="16018" xr:uid="{AF4B8366-B1E6-437B-920A-282C57158553}"/>
    <cellStyle name="SAPBEXstdItem 2 2 11" xfId="8275" xr:uid="{C73BA0FD-1330-4C4D-86AB-4EDD9A73EF69}"/>
    <cellStyle name="SAPBEXstdItem 2 2 11 2" xfId="17128" xr:uid="{CA4A060E-98BE-4A69-A5DA-E6CF7F974505}"/>
    <cellStyle name="SAPBEXstdItem 2 2 12" xfId="9285" xr:uid="{4EB14A4A-E4E5-4298-B61E-406B5BD81982}"/>
    <cellStyle name="SAPBEXstdItem 2 2 2" xfId="521" xr:uid="{12DA51C0-1810-4F5C-9E2B-EFFD90FB3D16}"/>
    <cellStyle name="SAPBEXstdItem 2 2 2 10" xfId="9985" xr:uid="{78CDD406-CCC5-4227-8AB9-ECD461BC491A}"/>
    <cellStyle name="SAPBEXstdItem 2 2 2 2" xfId="1072" xr:uid="{19027FC6-F2A9-459B-BB88-2BE2A3A0411F}"/>
    <cellStyle name="SAPBEXstdItem 2 2 2 2 2" xfId="2226" xr:uid="{E0E9EDB1-87A1-4020-ADA1-C2A90E3BC402}"/>
    <cellStyle name="SAPBEXstdItem 2 2 2 2 2 2" xfId="11181" xr:uid="{1D18712E-098E-402D-A5CA-C5A54E07B2C8}"/>
    <cellStyle name="SAPBEXstdItem 2 2 2 2 3" xfId="3354" xr:uid="{26ACF321-0B4F-4170-9063-1E63DEC0C286}"/>
    <cellStyle name="SAPBEXstdItem 2 2 2 2 3 2" xfId="12309" xr:uid="{206BC9E5-E4C1-45D3-B438-4493E70156C6}"/>
    <cellStyle name="SAPBEXstdItem 2 2 2 2 4" xfId="4471" xr:uid="{3B0688C4-B88E-4315-86CC-79E6C2EF5050}"/>
    <cellStyle name="SAPBEXstdItem 2 2 2 2 4 2" xfId="13426" xr:uid="{DE326E53-75CD-4BD4-A1D0-5FA5E5F7BD0B}"/>
    <cellStyle name="SAPBEXstdItem 2 2 2 2 5" xfId="5571" xr:uid="{32A11802-2D8F-46C9-A39D-EC7DEFDBEAFB}"/>
    <cellStyle name="SAPBEXstdItem 2 2 2 2 5 2" xfId="14526" xr:uid="{6F635A9C-775B-4496-9938-4FCD71B5643C}"/>
    <cellStyle name="SAPBEXstdItem 2 2 2 2 6" xfId="6688" xr:uid="{BE5F188D-7318-4153-94A1-EB24EDA068E1}"/>
    <cellStyle name="SAPBEXstdItem 2 2 2 2 6 2" xfId="15643" xr:uid="{25F75155-EC1D-4C61-ABD1-EE525BA2CAB3}"/>
    <cellStyle name="SAPBEXstdItem 2 2 2 2 7" xfId="7889" xr:uid="{3789037C-164F-42C6-A57F-AF269FB118CC}"/>
    <cellStyle name="SAPBEXstdItem 2 2 2 2 7 2" xfId="16769" xr:uid="{ED9F5684-7A38-46BE-AD76-1A97DC941A95}"/>
    <cellStyle name="SAPBEXstdItem 2 2 2 2 8" xfId="9026" xr:uid="{43C48FB8-1B7E-4A27-B166-B885441EE984}"/>
    <cellStyle name="SAPBEXstdItem 2 2 2 2 8 2" xfId="17879" xr:uid="{E5C03BE7-B8FE-4A11-816D-0D7157ECA1C8}"/>
    <cellStyle name="SAPBEXstdItem 2 2 2 2 9" xfId="9675" xr:uid="{CE5A8A10-6F0C-40F1-B121-14CBE593C248}"/>
    <cellStyle name="SAPBEXstdItem 2 2 2 3" xfId="1679" xr:uid="{940D8D12-512E-473E-8AB6-DE65B38278E1}"/>
    <cellStyle name="SAPBEXstdItem 2 2 2 3 2" xfId="10634" xr:uid="{82070A08-B860-4B2B-838C-FE78B516679F}"/>
    <cellStyle name="SAPBEXstdItem 2 2 2 4" xfId="2803" xr:uid="{9229EF8B-A0FF-4AA4-A12F-06277D21CBB1}"/>
    <cellStyle name="SAPBEXstdItem 2 2 2 4 2" xfId="11758" xr:uid="{1FC4A1F4-DB7C-4AE0-8EB4-97544657E7E4}"/>
    <cellStyle name="SAPBEXstdItem 2 2 2 5" xfId="3920" xr:uid="{6B87EF59-42D2-4B92-B69A-76CC5695CE5A}"/>
    <cellStyle name="SAPBEXstdItem 2 2 2 5 2" xfId="12875" xr:uid="{083CE1A5-7C40-4FEA-AADB-09462AF917C4}"/>
    <cellStyle name="SAPBEXstdItem 2 2 2 6" xfId="5020" xr:uid="{051C6DAF-D13C-4B19-8015-7F7EA90F4DAC}"/>
    <cellStyle name="SAPBEXstdItem 2 2 2 6 2" xfId="13975" xr:uid="{74C375B5-B2B8-4C02-9E2D-91B552815D4B}"/>
    <cellStyle name="SAPBEXstdItem 2 2 2 7" xfId="6137" xr:uid="{856741DD-C204-45A6-B936-E77E8AB952ED}"/>
    <cellStyle name="SAPBEXstdItem 2 2 2 7 2" xfId="15092" xr:uid="{9E072503-CF58-4516-9385-2F675E53DD2F}"/>
    <cellStyle name="SAPBEXstdItem 2 2 2 8" xfId="7338" xr:uid="{889BD588-B696-4D82-B609-8D692158EB04}"/>
    <cellStyle name="SAPBEXstdItem 2 2 2 8 2" xfId="16218" xr:uid="{3B19A499-3CEB-4BEF-BD8C-6A6A311ED71B}"/>
    <cellStyle name="SAPBEXstdItem 2 2 2 9" xfId="8475" xr:uid="{67F14841-0759-4620-9192-1A98724891F2}"/>
    <cellStyle name="SAPBEXstdItem 2 2 2 9 2" xfId="17328" xr:uid="{B85A4FE2-8CE9-4DD0-856C-5746BB8C92F0}"/>
    <cellStyle name="SAPBEXstdItem 2 2 3" xfId="684" xr:uid="{5D6247D7-4F09-4E64-A1FA-D078981BEAED}"/>
    <cellStyle name="SAPBEXstdItem 2 2 3 10" xfId="9771" xr:uid="{0FB0D17F-4A57-417E-9D71-4D097F31111A}"/>
    <cellStyle name="SAPBEXstdItem 2 2 3 2" xfId="1235" xr:uid="{3F0F9F8A-C136-4B3C-B327-E63B436364FE}"/>
    <cellStyle name="SAPBEXstdItem 2 2 3 2 2" xfId="2394" xr:uid="{3B78832F-20E4-486C-A6B4-43114AC9C974}"/>
    <cellStyle name="SAPBEXstdItem 2 2 3 2 2 2" xfId="11349" xr:uid="{FD9E4B1A-068A-4F16-A51E-679C928AE69D}"/>
    <cellStyle name="SAPBEXstdItem 2 2 3 2 3" xfId="3517" xr:uid="{940482CA-BFAD-4AAA-888F-2B8F94B56486}"/>
    <cellStyle name="SAPBEXstdItem 2 2 3 2 3 2" xfId="12472" xr:uid="{FF532058-2BCE-4B3E-A704-1980D885FFA9}"/>
    <cellStyle name="SAPBEXstdItem 2 2 3 2 4" xfId="4634" xr:uid="{F506E452-3227-4F29-99CE-8011DE2E7988}"/>
    <cellStyle name="SAPBEXstdItem 2 2 3 2 4 2" xfId="13589" xr:uid="{6959334F-B66D-4C38-8250-88577F24FC21}"/>
    <cellStyle name="SAPBEXstdItem 2 2 3 2 5" xfId="5734" xr:uid="{01F1CD8B-AA23-4248-9678-20B5A14FD18A}"/>
    <cellStyle name="SAPBEXstdItem 2 2 3 2 5 2" xfId="14689" xr:uid="{E9A939E1-3372-4E2D-A97F-BDCDD26F9550}"/>
    <cellStyle name="SAPBEXstdItem 2 2 3 2 6" xfId="6851" xr:uid="{0610047E-4D26-411D-8A15-FCC5CADD161F}"/>
    <cellStyle name="SAPBEXstdItem 2 2 3 2 6 2" xfId="15806" xr:uid="{FD719D93-7BA1-45D3-AC8C-C418F51DD81B}"/>
    <cellStyle name="SAPBEXstdItem 2 2 3 2 7" xfId="8052" xr:uid="{DE72AC28-6B86-44CE-914D-B8F79DD4C71A}"/>
    <cellStyle name="SAPBEXstdItem 2 2 3 2 7 2" xfId="16932" xr:uid="{0D29B143-0618-4409-ACA9-8A01C25447C8}"/>
    <cellStyle name="SAPBEXstdItem 2 2 3 2 8" xfId="9189" xr:uid="{C9DC3486-7B4B-4535-A9D7-673163FC9128}"/>
    <cellStyle name="SAPBEXstdItem 2 2 3 2 8 2" xfId="18042" xr:uid="{AC0F8ADE-25C7-4FAF-BCE7-7767EED4AC4E}"/>
    <cellStyle name="SAPBEXstdItem 2 2 3 2 9" xfId="9755" xr:uid="{0EEDE5B1-0284-4B78-813A-A2874BCED54E}"/>
    <cellStyle name="SAPBEXstdItem 2 2 3 3" xfId="1842" xr:uid="{D0B1E3D9-7239-4BFE-811B-03CA71FAE303}"/>
    <cellStyle name="SAPBEXstdItem 2 2 3 3 2" xfId="10797" xr:uid="{8754AA40-10E1-4554-AE5F-3066C55D810B}"/>
    <cellStyle name="SAPBEXstdItem 2 2 3 4" xfId="2966" xr:uid="{E63B6344-580E-4930-8B75-250A6EAC42B6}"/>
    <cellStyle name="SAPBEXstdItem 2 2 3 4 2" xfId="11921" xr:uid="{1E165E83-1B3A-41EE-B59E-B6997ED5DEDD}"/>
    <cellStyle name="SAPBEXstdItem 2 2 3 5" xfId="4083" xr:uid="{F91E82CA-FC42-4E8D-972D-88D978C1D640}"/>
    <cellStyle name="SAPBEXstdItem 2 2 3 5 2" xfId="13038" xr:uid="{9E4E3DBD-F829-41A5-B5AF-B1E5135B842E}"/>
    <cellStyle name="SAPBEXstdItem 2 2 3 6" xfId="5183" xr:uid="{120BE07D-A8B0-4DAA-8014-64FEF7DFD94A}"/>
    <cellStyle name="SAPBEXstdItem 2 2 3 6 2" xfId="14138" xr:uid="{C6A7B389-7656-4475-AA21-6A02DB932C95}"/>
    <cellStyle name="SAPBEXstdItem 2 2 3 7" xfId="6300" xr:uid="{C2C80368-FB92-4D66-BDFC-9CCBD48BDE8E}"/>
    <cellStyle name="SAPBEXstdItem 2 2 3 7 2" xfId="15255" xr:uid="{3C0EBF68-1FF0-49EB-9EA1-A37FAD1B2608}"/>
    <cellStyle name="SAPBEXstdItem 2 2 3 8" xfId="7501" xr:uid="{2EBBEA4E-AC48-4004-BA5B-5D0BC1D281AF}"/>
    <cellStyle name="SAPBEXstdItem 2 2 3 8 2" xfId="16381" xr:uid="{496A5EC0-D9B7-46BE-9BB1-966B888F7DB3}"/>
    <cellStyle name="SAPBEXstdItem 2 2 3 9" xfId="8638" xr:uid="{34DF3D91-2932-43A8-B6E0-0E6B50C4BE4C}"/>
    <cellStyle name="SAPBEXstdItem 2 2 3 9 2" xfId="17491" xr:uid="{166FF57D-8D09-4176-B3DD-868D73E037E4}"/>
    <cellStyle name="SAPBEXstdItem 2 2 4" xfId="876" xr:uid="{31261673-650D-451F-82E7-20525F5CE2DD}"/>
    <cellStyle name="SAPBEXstdItem 2 2 4 2" xfId="2030" xr:uid="{93520E4F-1504-467C-A26F-EA08FF372762}"/>
    <cellStyle name="SAPBEXstdItem 2 2 4 2 2" xfId="10985" xr:uid="{BE581B3E-01CB-45DA-A4C5-900649824F55}"/>
    <cellStyle name="SAPBEXstdItem 2 2 4 3" xfId="3158" xr:uid="{CBD9DDBD-5AEE-4ECA-98F8-A2B78917D16F}"/>
    <cellStyle name="SAPBEXstdItem 2 2 4 3 2" xfId="12113" xr:uid="{55DC2613-A277-47B0-8E0D-8659DA0D7F85}"/>
    <cellStyle name="SAPBEXstdItem 2 2 4 4" xfId="4275" xr:uid="{34E72407-8594-4972-9754-F174BDADAEA8}"/>
    <cellStyle name="SAPBEXstdItem 2 2 4 4 2" xfId="13230" xr:uid="{EDB8BB36-17F7-48BF-865E-0ECB41A6B8F0}"/>
    <cellStyle name="SAPBEXstdItem 2 2 4 5" xfId="5375" xr:uid="{25B43AE8-BCE7-4805-8620-CA0916DB2537}"/>
    <cellStyle name="SAPBEXstdItem 2 2 4 5 2" xfId="14330" xr:uid="{4AEDB0E3-7302-402F-83D3-A3F7D413CA42}"/>
    <cellStyle name="SAPBEXstdItem 2 2 4 6" xfId="6492" xr:uid="{90A5BEFD-FF88-4538-B0B3-670A91F7114F}"/>
    <cellStyle name="SAPBEXstdItem 2 2 4 6 2" xfId="15447" xr:uid="{267706C4-78D7-4F01-B326-5CAF27108E11}"/>
    <cellStyle name="SAPBEXstdItem 2 2 4 7" xfId="7693" xr:uid="{CFF3844D-A23E-4592-B6BE-2000C6711B50}"/>
    <cellStyle name="SAPBEXstdItem 2 2 4 7 2" xfId="16573" xr:uid="{CA085945-BAB0-43D9-9C47-7FAAB55FF55E}"/>
    <cellStyle name="SAPBEXstdItem 2 2 4 8" xfId="8830" xr:uid="{693E86C2-04CE-46F3-ADE4-E53D7BDBC208}"/>
    <cellStyle name="SAPBEXstdItem 2 2 4 8 2" xfId="17683" xr:uid="{22B8DF72-5DB8-452E-A479-BEF2785423E3}"/>
    <cellStyle name="SAPBEXstdItem 2 2 4 9" xfId="9953" xr:uid="{C1AEB1C5-7847-4C39-B849-FE04F4207D39}"/>
    <cellStyle name="SAPBEXstdItem 2 2 5" xfId="1483" xr:uid="{6574E63F-CCA8-4B27-BBF7-0A6BBA10A6D6}"/>
    <cellStyle name="SAPBEXstdItem 2 2 5 2" xfId="10438" xr:uid="{BE303742-2B2E-4009-AE24-F74315DDB5BA}"/>
    <cellStyle name="SAPBEXstdItem 2 2 6" xfId="2603" xr:uid="{11381C41-8C41-4A2F-849A-8814D9EAEA50}"/>
    <cellStyle name="SAPBEXstdItem 2 2 6 2" xfId="11558" xr:uid="{3E21E99D-6F9A-4631-9205-A3576B8FFA89}"/>
    <cellStyle name="SAPBEXstdItem 2 2 7" xfId="3720" xr:uid="{7E190E80-DEA5-441C-80A1-9EDC25BF72F0}"/>
    <cellStyle name="SAPBEXstdItem 2 2 7 2" xfId="12675" xr:uid="{FD8EADAE-7625-45AF-82EB-D7AC536C9718}"/>
    <cellStyle name="SAPBEXstdItem 2 2 8" xfId="4820" xr:uid="{56B5FC32-B4D1-48F3-B047-8E265DF5EE41}"/>
    <cellStyle name="SAPBEXstdItem 2 2 8 2" xfId="13775" xr:uid="{8359D9AD-6DF9-4606-97E4-4B6460D2292E}"/>
    <cellStyle name="SAPBEXstdItem 2 2 9" xfId="5937" xr:uid="{5D8025F2-5839-454D-93C6-2297B7414986}"/>
    <cellStyle name="SAPBEXstdItem 2 2 9 2" xfId="14892" xr:uid="{56939A29-320E-4B39-954E-64C6565577D9}"/>
    <cellStyle name="SAPBEXstdItem 2 3" xfId="398" xr:uid="{FB674D7D-106D-44B5-8BEF-76C495D64F7C}"/>
    <cellStyle name="SAPBEXstdItem 2 3 10" xfId="10068" xr:uid="{79656C65-7988-4E46-96C7-7F5BAE695A44}"/>
    <cellStyle name="SAPBEXstdItem 2 3 2" xfId="949" xr:uid="{DC458958-4135-4AFE-9108-CC79735B5A9F}"/>
    <cellStyle name="SAPBEXstdItem 2 3 2 2" xfId="2103" xr:uid="{711353F0-804F-4798-893A-1CFDED990F4B}"/>
    <cellStyle name="SAPBEXstdItem 2 3 2 2 2" xfId="11058" xr:uid="{B29DABF0-6B7D-4B79-A6F4-15FF52289E55}"/>
    <cellStyle name="SAPBEXstdItem 2 3 2 3" xfId="3231" xr:uid="{A0E621C6-BA1E-4D17-83B3-0425B45B83A5}"/>
    <cellStyle name="SAPBEXstdItem 2 3 2 3 2" xfId="12186" xr:uid="{96522C23-A256-4F7B-84CF-32604EC0A186}"/>
    <cellStyle name="SAPBEXstdItem 2 3 2 4" xfId="4348" xr:uid="{AFC881A3-EFB3-45AD-B36B-D32B155B94F4}"/>
    <cellStyle name="SAPBEXstdItem 2 3 2 4 2" xfId="13303" xr:uid="{C6E92AFA-E53E-4375-997F-485B0234618A}"/>
    <cellStyle name="SAPBEXstdItem 2 3 2 5" xfId="5448" xr:uid="{7F7F1006-B6CD-468B-B05B-FD72130D2AF4}"/>
    <cellStyle name="SAPBEXstdItem 2 3 2 5 2" xfId="14403" xr:uid="{D3C8C47E-5EE9-45E1-841C-81A8437BCBA0}"/>
    <cellStyle name="SAPBEXstdItem 2 3 2 6" xfId="6565" xr:uid="{1B08F53D-5077-4257-8EE9-6028D72E7822}"/>
    <cellStyle name="SAPBEXstdItem 2 3 2 6 2" xfId="15520" xr:uid="{77504CEA-4551-476A-B4D9-A4BAFB39E2A4}"/>
    <cellStyle name="SAPBEXstdItem 2 3 2 7" xfId="7766" xr:uid="{1DC4ACC6-5553-47B6-AA07-3FE37B614E7D}"/>
    <cellStyle name="SAPBEXstdItem 2 3 2 7 2" xfId="16646" xr:uid="{144E5B58-92F0-4EB1-8D76-B638480E4CE2}"/>
    <cellStyle name="SAPBEXstdItem 2 3 2 8" xfId="8903" xr:uid="{40B7CAC2-82F5-4454-88AF-6B572EADAACB}"/>
    <cellStyle name="SAPBEXstdItem 2 3 2 8 2" xfId="17756" xr:uid="{17978678-D5E7-4C76-AFC5-0B287CC873CC}"/>
    <cellStyle name="SAPBEXstdItem 2 3 2 9" xfId="9980" xr:uid="{C6A1941A-FEEF-4BB5-8C6B-E88C4995C355}"/>
    <cellStyle name="SAPBEXstdItem 2 3 3" xfId="1556" xr:uid="{F03685E4-EA46-4DBF-A049-3B60B6FF6AD7}"/>
    <cellStyle name="SAPBEXstdItem 2 3 3 2" xfId="10511" xr:uid="{78C0A887-65E8-4E1A-A847-C7A0B38A1E89}"/>
    <cellStyle name="SAPBEXstdItem 2 3 4" xfId="2680" xr:uid="{6C18031C-9BB2-49C1-8A57-378E1F70A30F}"/>
    <cellStyle name="SAPBEXstdItem 2 3 4 2" xfId="11635" xr:uid="{9EDF99B4-4167-4884-8A96-CA821EE442EC}"/>
    <cellStyle name="SAPBEXstdItem 2 3 5" xfId="3797" xr:uid="{DA8E5707-2C04-4617-9DCC-C44A8E1BFA5F}"/>
    <cellStyle name="SAPBEXstdItem 2 3 5 2" xfId="12752" xr:uid="{5138B4A8-97CC-4C7B-A06F-61BD58FF2859}"/>
    <cellStyle name="SAPBEXstdItem 2 3 6" xfId="4897" xr:uid="{3438574E-AAA8-4444-BC85-4205A125CE2F}"/>
    <cellStyle name="SAPBEXstdItem 2 3 6 2" xfId="13852" xr:uid="{2291F3AC-DD05-4E82-8AB5-4A8EF2F2645E}"/>
    <cellStyle name="SAPBEXstdItem 2 3 7" xfId="6014" xr:uid="{0E3C9821-1A43-45C4-9836-91DCFFF01371}"/>
    <cellStyle name="SAPBEXstdItem 2 3 7 2" xfId="14969" xr:uid="{16DD9CAD-B2AD-42D1-89B4-889B3C730303}"/>
    <cellStyle name="SAPBEXstdItem 2 3 8" xfId="7215" xr:uid="{4469E21E-86FB-4D4F-92F4-AFD7AA0958FC}"/>
    <cellStyle name="SAPBEXstdItem 2 3 8 2" xfId="16095" xr:uid="{75001F17-A048-4465-8954-0BDDF2D335A9}"/>
    <cellStyle name="SAPBEXstdItem 2 3 9" xfId="8352" xr:uid="{2E627CBF-B6B0-49E5-A386-E422A8629FCD}"/>
    <cellStyle name="SAPBEXstdItem 2 3 9 2" xfId="17205" xr:uid="{7BEA3C57-FA29-4346-98AC-E034041625B5}"/>
    <cellStyle name="SAPBEXstdItem 2 4" xfId="562" xr:uid="{E97872CD-A224-4443-9EF7-35E79723009C}"/>
    <cellStyle name="SAPBEXstdItem 2 4 10" xfId="6900" xr:uid="{8D3615AA-BF8D-40DF-8104-DEE32681D0A0}"/>
    <cellStyle name="SAPBEXstdItem 2 4 2" xfId="1113" xr:uid="{E5C93151-298B-41A4-A83E-A75AC3C30F81}"/>
    <cellStyle name="SAPBEXstdItem 2 4 2 2" xfId="2267" xr:uid="{9EC92BD2-5C32-487E-BE92-AFEECBDE85BE}"/>
    <cellStyle name="SAPBEXstdItem 2 4 2 2 2" xfId="11222" xr:uid="{19457FE0-6EDD-46CC-9E2F-58EB7A8C9E66}"/>
    <cellStyle name="SAPBEXstdItem 2 4 2 3" xfId="3395" xr:uid="{7A461878-1EAF-47E7-AF7D-1EEAF09E43DC}"/>
    <cellStyle name="SAPBEXstdItem 2 4 2 3 2" xfId="12350" xr:uid="{47A674AE-EC0A-4F98-8858-3381556F9660}"/>
    <cellStyle name="SAPBEXstdItem 2 4 2 4" xfId="4512" xr:uid="{CAC08FE5-D261-4DFC-9328-3327C6BB833F}"/>
    <cellStyle name="SAPBEXstdItem 2 4 2 4 2" xfId="13467" xr:uid="{853B7A28-37E2-41C6-B9CD-5C40E603928A}"/>
    <cellStyle name="SAPBEXstdItem 2 4 2 5" xfId="5612" xr:uid="{6E4143A5-4294-4B21-A5F1-AB30A40535B1}"/>
    <cellStyle name="SAPBEXstdItem 2 4 2 5 2" xfId="14567" xr:uid="{9D35645F-455E-4EAE-A429-91B905D11D2E}"/>
    <cellStyle name="SAPBEXstdItem 2 4 2 6" xfId="6729" xr:uid="{F9A56692-6F36-4E16-A34B-E940EF12BBCE}"/>
    <cellStyle name="SAPBEXstdItem 2 4 2 6 2" xfId="15684" xr:uid="{C4404A2B-7061-420A-A1B8-DFB159E9C816}"/>
    <cellStyle name="SAPBEXstdItem 2 4 2 7" xfId="7930" xr:uid="{7ABB56A7-4886-4590-A1EB-2D3E36C8580B}"/>
    <cellStyle name="SAPBEXstdItem 2 4 2 7 2" xfId="16810" xr:uid="{D585C065-E9B5-40DE-BD4B-9EE97D9A053B}"/>
    <cellStyle name="SAPBEXstdItem 2 4 2 8" xfId="9067" xr:uid="{112D81CB-45A0-4621-AF87-6167028B5EC0}"/>
    <cellStyle name="SAPBEXstdItem 2 4 2 8 2" xfId="17920" xr:uid="{96E0D817-F7E0-4FB5-A8BC-2F9A582201EB}"/>
    <cellStyle name="SAPBEXstdItem 2 4 2 9" xfId="9226" xr:uid="{9F2F1126-E666-4868-96F6-868D688C5939}"/>
    <cellStyle name="SAPBEXstdItem 2 4 3" xfId="1720" xr:uid="{FC56D528-5821-4D77-AD84-79F983A4A282}"/>
    <cellStyle name="SAPBEXstdItem 2 4 3 2" xfId="10675" xr:uid="{C3BB1F04-8F44-41A9-B5F1-66E3F33AC5FD}"/>
    <cellStyle name="SAPBEXstdItem 2 4 4" xfId="2844" xr:uid="{A1141220-CD1C-4492-8564-E6FE0737DCF2}"/>
    <cellStyle name="SAPBEXstdItem 2 4 4 2" xfId="11799" xr:uid="{0E64CB83-8160-412A-9E5F-62CDBC854496}"/>
    <cellStyle name="SAPBEXstdItem 2 4 5" xfId="3961" xr:uid="{7A425023-E54C-4009-9662-F1F89BC02D36}"/>
    <cellStyle name="SAPBEXstdItem 2 4 5 2" xfId="12916" xr:uid="{C7349E5A-FE44-4F41-B66A-70DFF6B5CD8E}"/>
    <cellStyle name="SAPBEXstdItem 2 4 6" xfId="5061" xr:uid="{2E64F47D-F9A1-4046-984E-C7A92FC9AEE4}"/>
    <cellStyle name="SAPBEXstdItem 2 4 6 2" xfId="14016" xr:uid="{DA3DB594-32BA-492F-A61C-A296D4166808}"/>
    <cellStyle name="SAPBEXstdItem 2 4 7" xfId="6178" xr:uid="{A463DCB7-19FA-4195-865E-B30D70BA1798}"/>
    <cellStyle name="SAPBEXstdItem 2 4 7 2" xfId="15133" xr:uid="{C56F49F7-356A-4DA5-887E-BD179D9E5DE3}"/>
    <cellStyle name="SAPBEXstdItem 2 4 8" xfId="7379" xr:uid="{4303ABFF-1B9C-457E-AF62-2A55DA6B9A99}"/>
    <cellStyle name="SAPBEXstdItem 2 4 8 2" xfId="16259" xr:uid="{9FA7564F-8DB1-451E-B7A8-8B30A10FB586}"/>
    <cellStyle name="SAPBEXstdItem 2 4 9" xfId="8516" xr:uid="{5C7384C5-1D21-4E64-BE5A-4214CB1D9F56}"/>
    <cellStyle name="SAPBEXstdItem 2 4 9 2" xfId="17369" xr:uid="{7124BA3B-E4D1-4C2F-B341-DFE16C8C4E43}"/>
    <cellStyle name="SAPBEXstdItem 2 5" xfId="744" xr:uid="{81CBBBCE-9ED2-440C-96DD-08375242434D}"/>
    <cellStyle name="SAPBEXstdItem 2 5 2" xfId="1898" xr:uid="{CA2770C8-6098-4601-901B-A4170FC60F0D}"/>
    <cellStyle name="SAPBEXstdItem 2 5 2 2" xfId="10853" xr:uid="{335EAEBB-0F18-44EE-880B-DAA985F025A6}"/>
    <cellStyle name="SAPBEXstdItem 2 5 3" xfId="3026" xr:uid="{D73CD0A1-88C0-4832-AB3C-9423A4F26EF0}"/>
    <cellStyle name="SAPBEXstdItem 2 5 3 2" xfId="11981" xr:uid="{2AFE8493-6D0E-42FC-BA5D-49BD8431DDA4}"/>
    <cellStyle name="SAPBEXstdItem 2 5 4" xfId="4143" xr:uid="{0D1A14E2-9736-41A6-90BB-FAC7964C4EA7}"/>
    <cellStyle name="SAPBEXstdItem 2 5 4 2" xfId="13098" xr:uid="{E5FB41B4-2711-42DE-87DE-BBF38A75DB57}"/>
    <cellStyle name="SAPBEXstdItem 2 5 5" xfId="5243" xr:uid="{B0515318-5455-4F4E-B9E2-B9F880753824}"/>
    <cellStyle name="SAPBEXstdItem 2 5 5 2" xfId="14198" xr:uid="{953FD412-1EED-4DD8-B339-35F9955D1122}"/>
    <cellStyle name="SAPBEXstdItem 2 5 6" xfId="6360" xr:uid="{4B2509FE-DA04-41DD-9C1C-8A4858AF8370}"/>
    <cellStyle name="SAPBEXstdItem 2 5 6 2" xfId="15315" xr:uid="{74F7012C-C7FA-43BD-94EC-8403FA0F8D5C}"/>
    <cellStyle name="SAPBEXstdItem 2 5 7" xfId="7561" xr:uid="{F550E7F6-D26C-4B51-9D14-6BC230DDDEE7}"/>
    <cellStyle name="SAPBEXstdItem 2 5 7 2" xfId="16441" xr:uid="{9A9F886D-B613-44C7-AF3E-0ED9A9A2AE15}"/>
    <cellStyle name="SAPBEXstdItem 2 5 8" xfId="8698" xr:uid="{1B32E275-7B13-40F5-89B1-773E36A253E3}"/>
    <cellStyle name="SAPBEXstdItem 2 5 8 2" xfId="17551" xr:uid="{5E560A2A-9FAD-4398-9322-4EB3DC75AE19}"/>
    <cellStyle name="SAPBEXstdItem 2 5 9" xfId="9379" xr:uid="{24D3E563-A17F-4903-912F-4116931F05A3}"/>
    <cellStyle name="SAPBEXstdItem 2 6" xfId="1348" xr:uid="{25D7F2BE-AC2A-4C95-994C-075732814538}"/>
    <cellStyle name="SAPBEXstdItem 2 6 2" xfId="10303" xr:uid="{4597ECC8-C672-4B1F-BA1B-5F7FEBC1541D}"/>
    <cellStyle name="SAPBEXstdItem 2 7" xfId="2468" xr:uid="{92A38ACC-F43D-4634-938A-2CE4A87935AD}"/>
    <cellStyle name="SAPBEXstdItem 2 7 2" xfId="11423" xr:uid="{899AE17E-9EEF-4C3E-97FC-33E80F7DF4C6}"/>
    <cellStyle name="SAPBEXstdItem 2 8" xfId="3584" xr:uid="{AEAAE33E-7570-451B-A8B8-32FC4F93A26E}"/>
    <cellStyle name="SAPBEXstdItem 2 8 2" xfId="12539" xr:uid="{496CAC3C-CFDD-486C-81A8-55A64F0E165A}"/>
    <cellStyle name="SAPBEXstdItem 2 9" xfId="4685" xr:uid="{A194C36A-4467-49C6-BAB2-8865EDCE451C}"/>
    <cellStyle name="SAPBEXstdItem 2 9 2" xfId="13640" xr:uid="{E669583B-DF7B-42BE-8C5C-7667B658C650}"/>
    <cellStyle name="SAPBEXstdItem 3" xfId="215" xr:uid="{A37D6D93-9BCF-4F34-A0C2-5F6B66B3F009}"/>
    <cellStyle name="SAPBEXstdItem 3 10" xfId="7032" xr:uid="{1B9C90EE-230B-43E1-A951-C701F84C8B64}"/>
    <cellStyle name="SAPBEXstdItem 3 10 2" xfId="15912" xr:uid="{CAE5461A-E3C1-45A3-9837-E445D9E49F68}"/>
    <cellStyle name="SAPBEXstdItem 3 11" xfId="8169" xr:uid="{897E9065-F23F-449F-B408-CAC674575F99}"/>
    <cellStyle name="SAPBEXstdItem 3 11 2" xfId="17022" xr:uid="{D502CF23-7E42-48B0-9E8E-C59B6C2F78CC}"/>
    <cellStyle name="SAPBEXstdItem 3 12" xfId="9287" xr:uid="{972342E4-20EB-4B25-B4AE-711CFC22FB1A}"/>
    <cellStyle name="SAPBEXstdItem 3 2" xfId="420" xr:uid="{EBF0C9D4-C71B-4FD4-A5FE-5E10BA39B1D1}"/>
    <cellStyle name="SAPBEXstdItem 3 2 10" xfId="10056" xr:uid="{16D5A937-F209-4CB4-9640-3043358238B5}"/>
    <cellStyle name="SAPBEXstdItem 3 2 2" xfId="971" xr:uid="{B78232C9-F309-487C-8E6A-B5DF1C1295F8}"/>
    <cellStyle name="SAPBEXstdItem 3 2 2 2" xfId="2125" xr:uid="{04032998-75BC-461C-B65B-15AB817C8A53}"/>
    <cellStyle name="SAPBEXstdItem 3 2 2 2 2" xfId="11080" xr:uid="{F18DA329-6CE8-4594-AA03-9EA979938260}"/>
    <cellStyle name="SAPBEXstdItem 3 2 2 3" xfId="3253" xr:uid="{FE898447-7961-48FE-B64C-E544AED29408}"/>
    <cellStyle name="SAPBEXstdItem 3 2 2 3 2" xfId="12208" xr:uid="{81713981-3B31-4708-BC73-5EFED8ABCC32}"/>
    <cellStyle name="SAPBEXstdItem 3 2 2 4" xfId="4370" xr:uid="{397FB560-EAFA-4090-8BF5-CF2ABFCE658F}"/>
    <cellStyle name="SAPBEXstdItem 3 2 2 4 2" xfId="13325" xr:uid="{EEDEB948-1F7B-434B-A884-017F1B8BD82E}"/>
    <cellStyle name="SAPBEXstdItem 3 2 2 5" xfId="5470" xr:uid="{BD115555-5A96-48EA-9187-99B8DC261097}"/>
    <cellStyle name="SAPBEXstdItem 3 2 2 5 2" xfId="14425" xr:uid="{9B78D8B0-94CA-4D0C-B72D-C2E6AC856058}"/>
    <cellStyle name="SAPBEXstdItem 3 2 2 6" xfId="6587" xr:uid="{DCD99155-6ABA-4A54-95A7-DFCEED9EDE08}"/>
    <cellStyle name="SAPBEXstdItem 3 2 2 6 2" xfId="15542" xr:uid="{7D900607-B549-4132-895B-554EDAD26950}"/>
    <cellStyle name="SAPBEXstdItem 3 2 2 7" xfId="7788" xr:uid="{86BF70E2-6A49-414D-81CC-BBDEFA0D3E6F}"/>
    <cellStyle name="SAPBEXstdItem 3 2 2 7 2" xfId="16668" xr:uid="{EC7362C4-E06B-43DE-B6C8-78F6A064E0EB}"/>
    <cellStyle name="SAPBEXstdItem 3 2 2 8" xfId="8925" xr:uid="{CC0C36A1-F9A1-4C79-B876-2FD472BDB257}"/>
    <cellStyle name="SAPBEXstdItem 3 2 2 8 2" xfId="17778" xr:uid="{61F57B72-5DDB-4D88-84F4-CD20AD6B49A2}"/>
    <cellStyle name="SAPBEXstdItem 3 2 2 9" xfId="9233" xr:uid="{BB821C96-3876-43ED-B798-C6C1358296D7}"/>
    <cellStyle name="SAPBEXstdItem 3 2 3" xfId="1578" xr:uid="{24AE1CB2-2C9F-408F-B0AA-A96982357CB7}"/>
    <cellStyle name="SAPBEXstdItem 3 2 3 2" xfId="10533" xr:uid="{7D666D0D-29CE-42CD-953B-C66E9ADC0D1C}"/>
    <cellStyle name="SAPBEXstdItem 3 2 4" xfId="2702" xr:uid="{99234427-6375-4BDE-B23E-6ADCE800D533}"/>
    <cellStyle name="SAPBEXstdItem 3 2 4 2" xfId="11657" xr:uid="{09632863-CF81-4847-BB29-D35F435522AB}"/>
    <cellStyle name="SAPBEXstdItem 3 2 5" xfId="3819" xr:uid="{32F2D16E-B651-4E18-A16F-10F0376518FE}"/>
    <cellStyle name="SAPBEXstdItem 3 2 5 2" xfId="12774" xr:uid="{DD5AB386-7FA3-463D-BA10-C4FB87AD102F}"/>
    <cellStyle name="SAPBEXstdItem 3 2 6" xfId="4919" xr:uid="{EFBA27B9-9563-48A6-9D31-493CCEA45FA7}"/>
    <cellStyle name="SAPBEXstdItem 3 2 6 2" xfId="13874" xr:uid="{F0832338-4C62-47E3-A7E0-437FF3CC067F}"/>
    <cellStyle name="SAPBEXstdItem 3 2 7" xfId="6036" xr:uid="{94E28AD9-965B-4EF9-8996-EB4CE84A895D}"/>
    <cellStyle name="SAPBEXstdItem 3 2 7 2" xfId="14991" xr:uid="{EAA9E553-A942-4B24-B531-DF1A9EB464A5}"/>
    <cellStyle name="SAPBEXstdItem 3 2 8" xfId="7237" xr:uid="{DEAB1995-4F6E-4348-AAC8-9F084CC8232A}"/>
    <cellStyle name="SAPBEXstdItem 3 2 8 2" xfId="16117" xr:uid="{FB5FCF11-C2AD-4820-9493-A3D714F066AC}"/>
    <cellStyle name="SAPBEXstdItem 3 2 9" xfId="8374" xr:uid="{394AC3A7-9CC4-46FF-A583-5DDACDCB19FD}"/>
    <cellStyle name="SAPBEXstdItem 3 2 9 2" xfId="17227" xr:uid="{5922DC24-18C0-46AF-8BF8-93161B47F132}"/>
    <cellStyle name="SAPBEXstdItem 3 3" xfId="583" xr:uid="{C7DA89BA-0404-4745-BB2D-4DFA320CDC87}"/>
    <cellStyle name="SAPBEXstdItem 3 3 10" xfId="9427" xr:uid="{E7E9B33B-BA01-416A-8B2C-CCB13999BB5C}"/>
    <cellStyle name="SAPBEXstdItem 3 3 2" xfId="1134" xr:uid="{D6280030-1B27-4CF1-89B3-5F6F8394CDC7}"/>
    <cellStyle name="SAPBEXstdItem 3 3 2 2" xfId="2288" xr:uid="{0482C18B-7A11-4639-9E11-8EA144820381}"/>
    <cellStyle name="SAPBEXstdItem 3 3 2 2 2" xfId="11243" xr:uid="{CC0E6D70-74DF-47C0-839E-9587A992C24B}"/>
    <cellStyle name="SAPBEXstdItem 3 3 2 3" xfId="3416" xr:uid="{850DE7E2-DDB2-44FB-842E-52C831CC5E79}"/>
    <cellStyle name="SAPBEXstdItem 3 3 2 3 2" xfId="12371" xr:uid="{404DD07F-C4E0-48B2-AF69-052891F041F9}"/>
    <cellStyle name="SAPBEXstdItem 3 3 2 4" xfId="4533" xr:uid="{E71AA8CA-D510-4E50-B371-16BB3F21A763}"/>
    <cellStyle name="SAPBEXstdItem 3 3 2 4 2" xfId="13488" xr:uid="{58F5A459-8BF5-4451-AE0F-8896D8B6DBB3}"/>
    <cellStyle name="SAPBEXstdItem 3 3 2 5" xfId="5633" xr:uid="{AAEB57DA-6A2A-487C-80FA-7F4CC2DAAD68}"/>
    <cellStyle name="SAPBEXstdItem 3 3 2 5 2" xfId="14588" xr:uid="{4DC96466-CBC3-4545-B769-A7450EE113F5}"/>
    <cellStyle name="SAPBEXstdItem 3 3 2 6" xfId="6750" xr:uid="{83829121-1945-4B70-8474-38E15AD4D22A}"/>
    <cellStyle name="SAPBEXstdItem 3 3 2 6 2" xfId="15705" xr:uid="{67C70FA1-4221-44DE-A7E5-2C586DF7D678}"/>
    <cellStyle name="SAPBEXstdItem 3 3 2 7" xfId="7951" xr:uid="{26D66E86-4B4B-4409-809B-C2E9B352B410}"/>
    <cellStyle name="SAPBEXstdItem 3 3 2 7 2" xfId="16831" xr:uid="{DA1C6AC0-F042-44B2-85A2-C75BA5A1C3FD}"/>
    <cellStyle name="SAPBEXstdItem 3 3 2 8" xfId="9088" xr:uid="{070C2AF8-998C-40DE-89AC-83427B86B434}"/>
    <cellStyle name="SAPBEXstdItem 3 3 2 8 2" xfId="17941" xr:uid="{87FFE90C-5CE0-412A-B41E-688C91792BB8}"/>
    <cellStyle name="SAPBEXstdItem 3 3 2 9" xfId="9945" xr:uid="{BF738C4C-376C-4241-A8BC-85B837E3CEE3}"/>
    <cellStyle name="SAPBEXstdItem 3 3 3" xfId="1741" xr:uid="{55C3DAEB-3DBF-4C8D-B62F-34B814D2C8D9}"/>
    <cellStyle name="SAPBEXstdItem 3 3 3 2" xfId="10696" xr:uid="{F8372FFC-36DC-430C-806C-81C51E4A7645}"/>
    <cellStyle name="SAPBEXstdItem 3 3 4" xfId="2865" xr:uid="{0EB64BB1-4214-4222-89D3-5CB1837FBC08}"/>
    <cellStyle name="SAPBEXstdItem 3 3 4 2" xfId="11820" xr:uid="{43B62A9D-AA2A-40D4-A7D0-031F88D9BB10}"/>
    <cellStyle name="SAPBEXstdItem 3 3 5" xfId="3982" xr:uid="{1869DC6C-2652-4F19-A14F-AE750A752763}"/>
    <cellStyle name="SAPBEXstdItem 3 3 5 2" xfId="12937" xr:uid="{8430C714-6890-4335-B205-B95C02D166DD}"/>
    <cellStyle name="SAPBEXstdItem 3 3 6" xfId="5082" xr:uid="{1DA04BD5-8907-4B8E-A7DA-DBA1A007CF5E}"/>
    <cellStyle name="SAPBEXstdItem 3 3 6 2" xfId="14037" xr:uid="{066CA17A-54E0-4E75-A076-35833E3C2C84}"/>
    <cellStyle name="SAPBEXstdItem 3 3 7" xfId="6199" xr:uid="{A1329D40-CF04-4B45-BF7A-3650EE067B08}"/>
    <cellStyle name="SAPBEXstdItem 3 3 7 2" xfId="15154" xr:uid="{394E5C75-ACEE-4EBE-8FE1-81205257233E}"/>
    <cellStyle name="SAPBEXstdItem 3 3 8" xfId="7400" xr:uid="{14BB2F2B-E5CF-4113-9DA2-7B51D85CD1C1}"/>
    <cellStyle name="SAPBEXstdItem 3 3 8 2" xfId="16280" xr:uid="{2CA916DA-FFAD-4030-A7D9-FE4568670C2D}"/>
    <cellStyle name="SAPBEXstdItem 3 3 9" xfId="8537" xr:uid="{93F3CEBE-86C4-42F2-9F88-6F02D29F25A9}"/>
    <cellStyle name="SAPBEXstdItem 3 3 9 2" xfId="17390" xr:uid="{311C3F70-ADD3-4A66-9271-08F75343C8C9}"/>
    <cellStyle name="SAPBEXstdItem 3 4" xfId="772" xr:uid="{F88363AC-7D41-41F0-969C-65FA0C28DBBA}"/>
    <cellStyle name="SAPBEXstdItem 3 4 2" xfId="1926" xr:uid="{8CF820CF-E22E-4202-8A1F-2C0907FD1CE7}"/>
    <cellStyle name="SAPBEXstdItem 3 4 2 2" xfId="10881" xr:uid="{993802D1-81B9-446A-9294-1172D9CFFB10}"/>
    <cellStyle name="SAPBEXstdItem 3 4 3" xfId="3054" xr:uid="{E3FE1E82-7406-4CAE-BB33-74F969F315A2}"/>
    <cellStyle name="SAPBEXstdItem 3 4 3 2" xfId="12009" xr:uid="{AF9CEACE-F5F5-4B50-9FF5-DB06018D4B56}"/>
    <cellStyle name="SAPBEXstdItem 3 4 4" xfId="4171" xr:uid="{B202CF3F-5515-4203-B8E5-BB2C78B27D34}"/>
    <cellStyle name="SAPBEXstdItem 3 4 4 2" xfId="13126" xr:uid="{82585D89-F6CA-419F-8B86-DB09700F5D56}"/>
    <cellStyle name="SAPBEXstdItem 3 4 5" xfId="5271" xr:uid="{25A72E19-813B-4DB0-ADDA-F87F1E06049B}"/>
    <cellStyle name="SAPBEXstdItem 3 4 5 2" xfId="14226" xr:uid="{8FBC3F09-CBE6-4ED9-98AA-AB5CAFBBD54B}"/>
    <cellStyle name="SAPBEXstdItem 3 4 6" xfId="6388" xr:uid="{D83C6D4B-77DF-4911-A9A8-8AEFCB1F51CC}"/>
    <cellStyle name="SAPBEXstdItem 3 4 6 2" xfId="15343" xr:uid="{05ACEEB0-5A6A-4A28-BD65-8A01177348A1}"/>
    <cellStyle name="SAPBEXstdItem 3 4 7" xfId="7589" xr:uid="{B48876D9-C1E1-4279-AC91-13DCBAB072B1}"/>
    <cellStyle name="SAPBEXstdItem 3 4 7 2" xfId="16469" xr:uid="{22991B73-EF0E-411D-8247-47DA36E5635B}"/>
    <cellStyle name="SAPBEXstdItem 3 4 8" xfId="8726" xr:uid="{BA3CBC2B-EC65-449F-B117-07B1F0728234}"/>
    <cellStyle name="SAPBEXstdItem 3 4 8 2" xfId="17579" xr:uid="{4A5737FD-F45B-4691-8F69-03859A0B385F}"/>
    <cellStyle name="SAPBEXstdItem 3 4 9" xfId="9678" xr:uid="{E933B75D-25A9-4FBF-8B0A-85AF2F76578E}"/>
    <cellStyle name="SAPBEXstdItem 3 5" xfId="1377" xr:uid="{C1D329CF-F55E-4EFD-9E64-098AFF972419}"/>
    <cellStyle name="SAPBEXstdItem 3 5 2" xfId="10332" xr:uid="{95E6AE7D-D76E-4A96-B93C-43BEB7E2EB30}"/>
    <cellStyle name="SAPBEXstdItem 3 6" xfId="2497" xr:uid="{B1624ABD-075F-44FF-97FA-BC6DC8660190}"/>
    <cellStyle name="SAPBEXstdItem 3 6 2" xfId="11452" xr:uid="{E85A4E17-7522-4C9F-8856-FC6127D21128}"/>
    <cellStyle name="SAPBEXstdItem 3 7" xfId="3614" xr:uid="{C1884E82-016B-425C-A6AA-6E0865227759}"/>
    <cellStyle name="SAPBEXstdItem 3 7 2" xfId="12569" xr:uid="{6E08CAD1-F83D-43EB-A71E-8E1C62D36C14}"/>
    <cellStyle name="SAPBEXstdItem 3 8" xfId="4714" xr:uid="{7B310761-2B3A-4710-A765-CA85201D47E4}"/>
    <cellStyle name="SAPBEXstdItem 3 8 2" xfId="13669" xr:uid="{C84021C0-5BA5-4A23-B993-5505BC22F3F4}"/>
    <cellStyle name="SAPBEXstdItem 3 9" xfId="5831" xr:uid="{9AEA9B84-D7F1-47B3-AB3B-0C37B3EDB020}"/>
    <cellStyle name="SAPBEXstdItem 3 9 2" xfId="14786" xr:uid="{9CE69061-E984-48FE-9CF2-CC1F9A0570FF}"/>
    <cellStyle name="SAPBEXstdItem 4" xfId="270" xr:uid="{24CDC88A-0658-457D-A91B-2F854AA5032B}"/>
    <cellStyle name="SAPBEXstdItem 4 10" xfId="7087" xr:uid="{544511E2-4523-432F-B5D6-9FABA17A429D}"/>
    <cellStyle name="SAPBEXstdItem 4 10 2" xfId="15967" xr:uid="{1DBA0F68-AD7D-425C-97EB-2332DEDE4ED1}"/>
    <cellStyle name="SAPBEXstdItem 4 11" xfId="8224" xr:uid="{9A2193FE-598C-4577-8E9F-2B5185F05907}"/>
    <cellStyle name="SAPBEXstdItem 4 11 2" xfId="17077" xr:uid="{2D509BF4-3082-40F0-B389-C54730799789}"/>
    <cellStyle name="SAPBEXstdItem 4 12" xfId="9311" xr:uid="{CA88FF09-6AD5-48BB-B5D6-60656E671EAF}"/>
    <cellStyle name="SAPBEXstdItem 4 2" xfId="470" xr:uid="{BD1BAB4C-E082-4608-A4E9-1A1073EB0312}"/>
    <cellStyle name="SAPBEXstdItem 4 2 10" xfId="9783" xr:uid="{729251E8-96B3-497D-9C27-810A64521BD7}"/>
    <cellStyle name="SAPBEXstdItem 4 2 2" xfId="1021" xr:uid="{196CA6B8-911E-4E12-A44F-A5BEC42F9512}"/>
    <cellStyle name="SAPBEXstdItem 4 2 2 2" xfId="2175" xr:uid="{EEA64A1F-45C9-46E8-9ADF-0CE409DAB75E}"/>
    <cellStyle name="SAPBEXstdItem 4 2 2 2 2" xfId="11130" xr:uid="{F8C166CA-1D65-46D1-81AB-1722C10933AB}"/>
    <cellStyle name="SAPBEXstdItem 4 2 2 3" xfId="3303" xr:uid="{ECC15EEA-0C72-42CC-BA50-848A9E7501CB}"/>
    <cellStyle name="SAPBEXstdItem 4 2 2 3 2" xfId="12258" xr:uid="{05F17200-B347-4682-845C-C3DC51AB053A}"/>
    <cellStyle name="SAPBEXstdItem 4 2 2 4" xfId="4420" xr:uid="{FEF71806-D823-4214-9753-3365F5DEDD05}"/>
    <cellStyle name="SAPBEXstdItem 4 2 2 4 2" xfId="13375" xr:uid="{625E501C-AFDB-464E-BA5B-500C8500EF39}"/>
    <cellStyle name="SAPBEXstdItem 4 2 2 5" xfId="5520" xr:uid="{6602958E-F1C4-4127-89C9-AAB9130A7129}"/>
    <cellStyle name="SAPBEXstdItem 4 2 2 5 2" xfId="14475" xr:uid="{B73953AF-24B9-4696-A7FD-C14F41D07636}"/>
    <cellStyle name="SAPBEXstdItem 4 2 2 6" xfId="6637" xr:uid="{06FBCEA8-DB07-4F16-B433-35F1CA76B943}"/>
    <cellStyle name="SAPBEXstdItem 4 2 2 6 2" xfId="15592" xr:uid="{CA4B7A52-2449-4B80-B241-8B45B9B490BA}"/>
    <cellStyle name="SAPBEXstdItem 4 2 2 7" xfId="7838" xr:uid="{156DEFC8-F1A2-4533-9580-66C84A8CB5BE}"/>
    <cellStyle name="SAPBEXstdItem 4 2 2 7 2" xfId="16718" xr:uid="{EE92ED5D-828D-44E7-8165-3EEA435935DA}"/>
    <cellStyle name="SAPBEXstdItem 4 2 2 8" xfId="8975" xr:uid="{3917C2F2-EDF2-446C-A8B4-44381AFF17E4}"/>
    <cellStyle name="SAPBEXstdItem 4 2 2 8 2" xfId="17828" xr:uid="{B652EB9A-C410-47AF-8E2F-AB032D96E219}"/>
    <cellStyle name="SAPBEXstdItem 4 2 2 9" xfId="9876" xr:uid="{C733112C-CC1C-4AB9-883F-661D1DE7BB97}"/>
    <cellStyle name="SAPBEXstdItem 4 2 3" xfId="1628" xr:uid="{AA693424-7A5C-41D5-B388-29EF19605588}"/>
    <cellStyle name="SAPBEXstdItem 4 2 3 2" xfId="10583" xr:uid="{E3C11656-024E-4B83-BDC2-7828FB0B999D}"/>
    <cellStyle name="SAPBEXstdItem 4 2 4" xfId="2752" xr:uid="{7E22EE88-B807-48C5-B663-C98428154DE9}"/>
    <cellStyle name="SAPBEXstdItem 4 2 4 2" xfId="11707" xr:uid="{E4787856-3E19-4AB9-A1EF-55137EF7E6A9}"/>
    <cellStyle name="SAPBEXstdItem 4 2 5" xfId="3869" xr:uid="{E1574318-9779-446A-BD03-3892D8BFE7D1}"/>
    <cellStyle name="SAPBEXstdItem 4 2 5 2" xfId="12824" xr:uid="{28600A58-066A-4DC2-A8AD-ABE0AFAF5BBA}"/>
    <cellStyle name="SAPBEXstdItem 4 2 6" xfId="4969" xr:uid="{C3931937-AE71-4B5F-84EB-EE74A01B8D29}"/>
    <cellStyle name="SAPBEXstdItem 4 2 6 2" xfId="13924" xr:uid="{166F1960-A93D-4860-9AB3-F582835F2FEE}"/>
    <cellStyle name="SAPBEXstdItem 4 2 7" xfId="6086" xr:uid="{65093D40-035B-44B5-B53D-9952902F6E10}"/>
    <cellStyle name="SAPBEXstdItem 4 2 7 2" xfId="15041" xr:uid="{BE7B492B-664D-4D44-88D9-335681900231}"/>
    <cellStyle name="SAPBEXstdItem 4 2 8" xfId="7287" xr:uid="{34260D78-7E8C-47D0-A236-E9C644FD6F38}"/>
    <cellStyle name="SAPBEXstdItem 4 2 8 2" xfId="16167" xr:uid="{E1A74D9D-7B54-499E-8FD4-A2BDFA35FF74}"/>
    <cellStyle name="SAPBEXstdItem 4 2 9" xfId="8424" xr:uid="{CF0C6650-D96A-47C9-8A73-36825855422F}"/>
    <cellStyle name="SAPBEXstdItem 4 2 9 2" xfId="17277" xr:uid="{34A7273B-3204-4621-BD73-0126F7288160}"/>
    <cellStyle name="SAPBEXstdItem 4 3" xfId="633" xr:uid="{118B818F-3258-4C88-9050-A4933E0CE72E}"/>
    <cellStyle name="SAPBEXstdItem 4 3 10" xfId="9442" xr:uid="{EA03E0B6-C2ED-4136-A8AB-280B9F76A983}"/>
    <cellStyle name="SAPBEXstdItem 4 3 2" xfId="1184" xr:uid="{EA44E767-0441-4157-9E3C-E403E2158239}"/>
    <cellStyle name="SAPBEXstdItem 4 3 2 2" xfId="2343" xr:uid="{65142B67-3965-4AF6-BAD2-1D84304835CD}"/>
    <cellStyle name="SAPBEXstdItem 4 3 2 2 2" xfId="11298" xr:uid="{D2751B45-FBE2-4D68-8A9F-0AFFDEE71E72}"/>
    <cellStyle name="SAPBEXstdItem 4 3 2 3" xfId="3466" xr:uid="{C5B02D3A-BC4D-4804-8B71-DEFB73D4A9AF}"/>
    <cellStyle name="SAPBEXstdItem 4 3 2 3 2" xfId="12421" xr:uid="{D2BF4B5F-BDA6-4642-8826-284A422801FA}"/>
    <cellStyle name="SAPBEXstdItem 4 3 2 4" xfId="4583" xr:uid="{37B21093-5391-442D-AFE4-75C3505BEF3D}"/>
    <cellStyle name="SAPBEXstdItem 4 3 2 4 2" xfId="13538" xr:uid="{8DD95888-3B4D-4145-9A5F-4B6183504247}"/>
    <cellStyle name="SAPBEXstdItem 4 3 2 5" xfId="5683" xr:uid="{800F79FA-EE92-49BB-A062-E110DE9B9F7C}"/>
    <cellStyle name="SAPBEXstdItem 4 3 2 5 2" xfId="14638" xr:uid="{87872D6B-ED80-4151-8D1E-64B1BE2198E1}"/>
    <cellStyle name="SAPBEXstdItem 4 3 2 6" xfId="6800" xr:uid="{2C569F04-2F1B-4634-B3E1-C64261F2C9B3}"/>
    <cellStyle name="SAPBEXstdItem 4 3 2 6 2" xfId="15755" xr:uid="{78A41F6E-169A-47D1-8188-CE105B3E752B}"/>
    <cellStyle name="SAPBEXstdItem 4 3 2 7" xfId="8001" xr:uid="{3F21B767-DFEA-48F3-A1C6-4DA31577A6B2}"/>
    <cellStyle name="SAPBEXstdItem 4 3 2 7 2" xfId="16881" xr:uid="{72FF0EDF-CEF3-4376-9E57-D9CB27038572}"/>
    <cellStyle name="SAPBEXstdItem 4 3 2 8" xfId="9138" xr:uid="{5B6A5DBD-D798-44BC-B651-D729A4FE5101}"/>
    <cellStyle name="SAPBEXstdItem 4 3 2 8 2" xfId="17991" xr:uid="{B0CA0FCA-0B1F-43C3-B7AC-17AF908CDB28}"/>
    <cellStyle name="SAPBEXstdItem 4 3 2 9" xfId="9767" xr:uid="{36FA6076-BB15-4B83-8BD2-C18972569BB2}"/>
    <cellStyle name="SAPBEXstdItem 4 3 3" xfId="1791" xr:uid="{6A3F7BBE-88BD-43E0-8A3C-6174E1596B6E}"/>
    <cellStyle name="SAPBEXstdItem 4 3 3 2" xfId="10746" xr:uid="{F0ACC6CC-295C-4FBE-850B-448C87CD19D5}"/>
    <cellStyle name="SAPBEXstdItem 4 3 4" xfId="2915" xr:uid="{8E04F3BD-797B-4415-AFA8-DCB215A09F28}"/>
    <cellStyle name="SAPBEXstdItem 4 3 4 2" xfId="11870" xr:uid="{3C34F5F6-E454-4D82-B5CF-AF53C5919110}"/>
    <cellStyle name="SAPBEXstdItem 4 3 5" xfId="4032" xr:uid="{D7C28DE0-FE92-4FAD-B443-05164ECC9771}"/>
    <cellStyle name="SAPBEXstdItem 4 3 5 2" xfId="12987" xr:uid="{10A1DA84-95BA-4A65-B904-A83B686B26B7}"/>
    <cellStyle name="SAPBEXstdItem 4 3 6" xfId="5132" xr:uid="{8992CA02-3F18-4230-9AB9-62BF8AB8A19B}"/>
    <cellStyle name="SAPBEXstdItem 4 3 6 2" xfId="14087" xr:uid="{F2883EDC-452A-418B-937B-D0FDF1A251FB}"/>
    <cellStyle name="SAPBEXstdItem 4 3 7" xfId="6249" xr:uid="{E473686B-7A9E-4749-A6B7-230AD7F0B8F6}"/>
    <cellStyle name="SAPBEXstdItem 4 3 7 2" xfId="15204" xr:uid="{EBDB193F-E31C-4C91-9F43-05E868DC0FB5}"/>
    <cellStyle name="SAPBEXstdItem 4 3 8" xfId="7450" xr:uid="{39A2460D-2AEA-46F2-8559-50F1250003D4}"/>
    <cellStyle name="SAPBEXstdItem 4 3 8 2" xfId="16330" xr:uid="{1A0B357C-9387-43E7-AE46-C6E17E60ED1E}"/>
    <cellStyle name="SAPBEXstdItem 4 3 9" xfId="8587" xr:uid="{9810D4AB-44CD-4035-970A-F43C65463A4C}"/>
    <cellStyle name="SAPBEXstdItem 4 3 9 2" xfId="17440" xr:uid="{AB76A90A-B91C-4AE3-BEF1-07F3A16B34DF}"/>
    <cellStyle name="SAPBEXstdItem 4 4" xfId="825" xr:uid="{6CA4F508-65A7-403D-9DDD-9218A323CF59}"/>
    <cellStyle name="SAPBEXstdItem 4 4 2" xfId="1979" xr:uid="{EDC385E1-E425-4F96-A200-9A8484693E0C}"/>
    <cellStyle name="SAPBEXstdItem 4 4 2 2" xfId="10934" xr:uid="{4E022FB9-E202-4AFC-850A-14D8C3A7E910}"/>
    <cellStyle name="SAPBEXstdItem 4 4 3" xfId="3107" xr:uid="{618D9F04-881F-4D56-9439-F59BA5F055DB}"/>
    <cellStyle name="SAPBEXstdItem 4 4 3 2" xfId="12062" xr:uid="{565A2ADC-C574-4A8A-A381-7086F95470F1}"/>
    <cellStyle name="SAPBEXstdItem 4 4 4" xfId="4224" xr:uid="{04C0AB9E-92FF-42D1-963E-EB4F797B910D}"/>
    <cellStyle name="SAPBEXstdItem 4 4 4 2" xfId="13179" xr:uid="{8BC07431-4C1A-4945-8C7E-38F3C323D512}"/>
    <cellStyle name="SAPBEXstdItem 4 4 5" xfId="5324" xr:uid="{72AFCCA9-9A3C-47FC-9630-C76CCA7EB3F2}"/>
    <cellStyle name="SAPBEXstdItem 4 4 5 2" xfId="14279" xr:uid="{DF3C2E0C-1A0C-488C-8D35-E7F8DA84D721}"/>
    <cellStyle name="SAPBEXstdItem 4 4 6" xfId="6441" xr:uid="{3B1D8A6E-AEE8-4A51-8B26-2E36463CB4A9}"/>
    <cellStyle name="SAPBEXstdItem 4 4 6 2" xfId="15396" xr:uid="{3A62CE24-B387-4B8A-9556-DA4887962D40}"/>
    <cellStyle name="SAPBEXstdItem 4 4 7" xfId="7642" xr:uid="{A1A7E524-8663-4AB6-8BF4-6AC4DA7EAB7A}"/>
    <cellStyle name="SAPBEXstdItem 4 4 7 2" xfId="16522" xr:uid="{9417AF7E-75E0-4048-800A-B1AD02F4660E}"/>
    <cellStyle name="SAPBEXstdItem 4 4 8" xfId="8779" xr:uid="{21D9DA95-7C10-4D86-A108-449BD20A3AED}"/>
    <cellStyle name="SAPBEXstdItem 4 4 8 2" xfId="17632" xr:uid="{155D9785-40EC-4D3E-BCF9-5F853F04D526}"/>
    <cellStyle name="SAPBEXstdItem 4 4 9" xfId="10022" xr:uid="{4C7FD269-7FC8-4108-A05E-34DB2E89D886}"/>
    <cellStyle name="SAPBEXstdItem 4 5" xfId="1432" xr:uid="{4B61B81F-05BE-4BF4-A5DF-F89BDF2C42FD}"/>
    <cellStyle name="SAPBEXstdItem 4 5 2" xfId="10387" xr:uid="{B1600669-E729-4DCF-9B07-AD3EC8B07F1A}"/>
    <cellStyle name="SAPBEXstdItem 4 6" xfId="2552" xr:uid="{CB799321-74EF-45B0-87D4-808088FE7BCB}"/>
    <cellStyle name="SAPBEXstdItem 4 6 2" xfId="11507" xr:uid="{1F987833-F7A4-4A17-BAF8-17309B69784C}"/>
    <cellStyle name="SAPBEXstdItem 4 7" xfId="3669" xr:uid="{D06485E2-7421-4E83-AD40-F67373A66884}"/>
    <cellStyle name="SAPBEXstdItem 4 7 2" xfId="12624" xr:uid="{12199563-2C80-4CFD-81B0-7F774C50785E}"/>
    <cellStyle name="SAPBEXstdItem 4 8" xfId="4769" xr:uid="{BF63968C-BEF4-4303-8F46-6AAC34C84C76}"/>
    <cellStyle name="SAPBEXstdItem 4 8 2" xfId="13724" xr:uid="{4C74C1F9-F5B3-4F3F-9886-627F489FF08A}"/>
    <cellStyle name="SAPBEXstdItem 4 9" xfId="5886" xr:uid="{E521E13A-2664-4F6E-A25F-4FA14C22C2B4}"/>
    <cellStyle name="SAPBEXstdItem 4 9 2" xfId="14841" xr:uid="{5974DEA8-72C0-405B-9F48-E5757BE36761}"/>
    <cellStyle name="SAPBEXstdItem 5" xfId="338" xr:uid="{7B40F879-5E14-4832-82B6-5899168C7B3C}"/>
    <cellStyle name="SAPBEXstdItem 5 10" xfId="9567" xr:uid="{0B2FF2CB-9FD0-4EC7-BCFE-985C99F6B1CA}"/>
    <cellStyle name="SAPBEXstdItem 5 2" xfId="893" xr:uid="{7669FA0B-8D83-4F0E-93DE-6734988C9A9B}"/>
    <cellStyle name="SAPBEXstdItem 5 2 2" xfId="2047" xr:uid="{034740E5-509D-4E97-AAEE-16B5A8D8A652}"/>
    <cellStyle name="SAPBEXstdItem 5 2 2 2" xfId="11002" xr:uid="{6A326240-331C-4714-9A43-667ED3EBF08D}"/>
    <cellStyle name="SAPBEXstdItem 5 2 3" xfId="3175" xr:uid="{216AC1CE-DF59-4B27-A9E8-CB29D1143B0B}"/>
    <cellStyle name="SAPBEXstdItem 5 2 3 2" xfId="12130" xr:uid="{E1226F51-ABE6-4737-8668-899415603983}"/>
    <cellStyle name="SAPBEXstdItem 5 2 4" xfId="4292" xr:uid="{EE93ECEF-4CEB-4100-B7C4-374C58157B3D}"/>
    <cellStyle name="SAPBEXstdItem 5 2 4 2" xfId="13247" xr:uid="{7DF26811-E466-4FD5-B8DC-CB1E7C5DC968}"/>
    <cellStyle name="SAPBEXstdItem 5 2 5" xfId="5392" xr:uid="{91FAE49B-5E9A-4115-911B-A82A776B5F8F}"/>
    <cellStyle name="SAPBEXstdItem 5 2 5 2" xfId="14347" xr:uid="{69F8071D-3E20-4596-925C-0F7A84EA2D12}"/>
    <cellStyle name="SAPBEXstdItem 5 2 6" xfId="6509" xr:uid="{47A67BC3-65CF-4457-87E1-833A98A47834}"/>
    <cellStyle name="SAPBEXstdItem 5 2 6 2" xfId="15464" xr:uid="{F296E74E-6D25-4EF9-A585-D1ED4EB59135}"/>
    <cellStyle name="SAPBEXstdItem 5 2 7" xfId="7710" xr:uid="{F7FB9ACF-2F65-410F-9A7A-393FF20ED66B}"/>
    <cellStyle name="SAPBEXstdItem 5 2 7 2" xfId="16590" xr:uid="{BA17314C-0502-430D-88A2-4DD774391AA1}"/>
    <cellStyle name="SAPBEXstdItem 5 2 8" xfId="8847" xr:uid="{EB8E2C2D-D87C-40CF-9650-688F9445C391}"/>
    <cellStyle name="SAPBEXstdItem 5 2 8 2" xfId="17700" xr:uid="{25F2294F-E279-4F67-AE62-8D2D2A6522EF}"/>
    <cellStyle name="SAPBEXstdItem 5 2 9" xfId="10077" xr:uid="{9CB3BDF6-ECCA-4343-A66B-A6339DC9E30B}"/>
    <cellStyle name="SAPBEXstdItem 5 3" xfId="1500" xr:uid="{B9BD22F1-4CDF-4D1E-B4CF-A69FBCC961E3}"/>
    <cellStyle name="SAPBEXstdItem 5 3 2" xfId="10455" xr:uid="{81AF0BE6-C2A1-4F14-B341-304175AB5E35}"/>
    <cellStyle name="SAPBEXstdItem 5 4" xfId="2620" xr:uid="{5E984E07-3F32-485E-8751-FF7E677A2E8A}"/>
    <cellStyle name="SAPBEXstdItem 5 4 2" xfId="11575" xr:uid="{0621F7ED-5A87-40D0-95A5-C7017DF3D0E3}"/>
    <cellStyle name="SAPBEXstdItem 5 5" xfId="3737" xr:uid="{983EE5A3-F601-4E64-BA32-A3CDC203FBB5}"/>
    <cellStyle name="SAPBEXstdItem 5 5 2" xfId="12692" xr:uid="{19163737-E0EE-490B-A167-81805135B9A0}"/>
    <cellStyle name="SAPBEXstdItem 5 6" xfId="4837" xr:uid="{513A52D8-03B7-41DD-96F2-B0C33AEC8A56}"/>
    <cellStyle name="SAPBEXstdItem 5 6 2" xfId="13792" xr:uid="{077B2297-9816-4673-8391-C7AA11266FDE}"/>
    <cellStyle name="SAPBEXstdItem 5 7" xfId="5954" xr:uid="{8D251E44-E6A6-4BF6-9B40-1D06F2A39A72}"/>
    <cellStyle name="SAPBEXstdItem 5 7 2" xfId="14909" xr:uid="{E4FD56FF-A5F5-4081-84C4-E0DEDE007F6A}"/>
    <cellStyle name="SAPBEXstdItem 5 8" xfId="7155" xr:uid="{7A74E267-27E7-45AF-B4F9-0154C1BEBA86}"/>
    <cellStyle name="SAPBEXstdItem 5 8 2" xfId="16035" xr:uid="{A560204A-660F-4091-B7D8-AE81A6B858FF}"/>
    <cellStyle name="SAPBEXstdItem 5 9" xfId="8292" xr:uid="{B0B2B148-1C97-4D92-9B9E-8A564A18F24C}"/>
    <cellStyle name="SAPBEXstdItem 5 9 2" xfId="17145" xr:uid="{76A2C7B0-2200-48AE-9425-A80A2AA88B01}"/>
    <cellStyle name="SAPBEXstdItem 6" xfId="390" xr:uid="{C450A445-35F4-4454-AC16-3241252375EE}"/>
    <cellStyle name="SAPBEXstdItem 6 10" xfId="9338" xr:uid="{8200D0B5-1CE6-4089-A8B0-7043AC08DAB1}"/>
    <cellStyle name="SAPBEXstdItem 6 2" xfId="941" xr:uid="{F8E3B98B-23B0-4215-AC53-17E206103452}"/>
    <cellStyle name="SAPBEXstdItem 6 2 2" xfId="2095" xr:uid="{62368550-BE17-43AC-A109-80F2FE15F7A6}"/>
    <cellStyle name="SAPBEXstdItem 6 2 2 2" xfId="11050" xr:uid="{DBDD5EF9-5DB1-4158-AE58-D9B83CA51E91}"/>
    <cellStyle name="SAPBEXstdItem 6 2 3" xfId="3223" xr:uid="{83414537-F5A6-4B3E-BBFD-9A0D1C0E0760}"/>
    <cellStyle name="SAPBEXstdItem 6 2 3 2" xfId="12178" xr:uid="{BDCB933D-C58C-4A97-AC5F-81125228BABB}"/>
    <cellStyle name="SAPBEXstdItem 6 2 4" xfId="4340" xr:uid="{34F502F1-2FCD-4463-BC9A-4EDA365D1F9A}"/>
    <cellStyle name="SAPBEXstdItem 6 2 4 2" xfId="13295" xr:uid="{666DFA0C-16E0-4E73-A9C8-377386A77709}"/>
    <cellStyle name="SAPBEXstdItem 6 2 5" xfId="5440" xr:uid="{3BF7C4A3-4953-4698-B69B-B3B68307DB41}"/>
    <cellStyle name="SAPBEXstdItem 6 2 5 2" xfId="14395" xr:uid="{718749E6-B70A-4933-9207-87B05E2507A3}"/>
    <cellStyle name="SAPBEXstdItem 6 2 6" xfId="6557" xr:uid="{7A70311A-81EB-4418-A052-BCAB73F9AB5E}"/>
    <cellStyle name="SAPBEXstdItem 6 2 6 2" xfId="15512" xr:uid="{62B23B86-54F9-4CB8-BEB3-883BA498E0BC}"/>
    <cellStyle name="SAPBEXstdItem 6 2 7" xfId="7758" xr:uid="{B682102A-BC24-4487-9AF7-E2008E80FA00}"/>
    <cellStyle name="SAPBEXstdItem 6 2 7 2" xfId="16638" xr:uid="{272D93E5-E6D3-47E3-9955-9220E018F1B3}"/>
    <cellStyle name="SAPBEXstdItem 6 2 8" xfId="8895" xr:uid="{1F2DAE4F-27CF-455E-8202-03E5F49E8799}"/>
    <cellStyle name="SAPBEXstdItem 6 2 8 2" xfId="17748" xr:uid="{7A64F265-ACE6-47C1-86F0-86E4BD9F987D}"/>
    <cellStyle name="SAPBEXstdItem 6 2 9" xfId="10116" xr:uid="{305493CC-0C25-4C9A-93A8-E7E6DF24186E}"/>
    <cellStyle name="SAPBEXstdItem 6 3" xfId="1548" xr:uid="{BAF46733-BF2D-4DA8-B67E-60E75A7A6A8C}"/>
    <cellStyle name="SAPBEXstdItem 6 3 2" xfId="10503" xr:uid="{3C3BBDB9-BCBF-4A69-91DC-841FF9E32D59}"/>
    <cellStyle name="SAPBEXstdItem 6 4" xfId="2672" xr:uid="{C589FD5B-EA40-41FE-8D92-9C4969148647}"/>
    <cellStyle name="SAPBEXstdItem 6 4 2" xfId="11627" xr:uid="{46875E86-D3A0-4198-A562-CE55CBA8740B}"/>
    <cellStyle name="SAPBEXstdItem 6 5" xfId="3789" xr:uid="{CDD93C33-2B89-4FCD-B530-7EC638594E86}"/>
    <cellStyle name="SAPBEXstdItem 6 5 2" xfId="12744" xr:uid="{6A0B1216-5B09-4EFF-BA7D-53A2B7AFB655}"/>
    <cellStyle name="SAPBEXstdItem 6 6" xfId="4889" xr:uid="{7CAD7329-2350-4523-92C6-9F8A8F80F651}"/>
    <cellStyle name="SAPBEXstdItem 6 6 2" xfId="13844" xr:uid="{4AD8A205-B0E4-4F70-8288-B4E81F6685F2}"/>
    <cellStyle name="SAPBEXstdItem 6 7" xfId="6006" xr:uid="{418E6C46-408F-4371-A852-55719721F905}"/>
    <cellStyle name="SAPBEXstdItem 6 7 2" xfId="14961" xr:uid="{A2DDF60C-63B6-453B-BA27-6C137A9497C4}"/>
    <cellStyle name="SAPBEXstdItem 6 8" xfId="7207" xr:uid="{C837037E-C50E-4A26-AB96-78E8E13DCFB1}"/>
    <cellStyle name="SAPBEXstdItem 6 8 2" xfId="16087" xr:uid="{449D0291-5F85-4E3E-9A87-693F4B448845}"/>
    <cellStyle name="SAPBEXstdItem 6 9" xfId="8344" xr:uid="{9DD7C9C7-D888-4745-8769-335A73790B50}"/>
    <cellStyle name="SAPBEXstdItem 6 9 2" xfId="17197" xr:uid="{C8C00CAF-2E4D-40AF-AA9F-0D8A8B148902}"/>
    <cellStyle name="SAPBEXstdItem 7" xfId="171" xr:uid="{010BDA95-B197-4956-9945-F94BE19358DB}"/>
    <cellStyle name="SAPBEXstdItem 7 2" xfId="1337" xr:uid="{3DA99A10-A8B9-4BA4-A0D0-535CFCAC6E80}"/>
    <cellStyle name="SAPBEXstdItem 7 2 2" xfId="10292" xr:uid="{119AA55A-9898-440B-8B81-7A82E0C2D22D}"/>
    <cellStyle name="SAPBEXstdItem 7 3" xfId="2456" xr:uid="{45DFB6BC-ADA2-457D-A742-A8DAA10164B0}"/>
    <cellStyle name="SAPBEXstdItem 7 3 2" xfId="11411" xr:uid="{FE521050-C42C-4352-9C95-C37F4B8D475F}"/>
    <cellStyle name="SAPBEXstdItem 7 4" xfId="3573" xr:uid="{AD717E93-B349-4B52-972D-CC71B40F732D}"/>
    <cellStyle name="SAPBEXstdItem 7 4 2" xfId="12528" xr:uid="{410E18BF-2685-4524-8B4B-6EE10F8DEBE1}"/>
    <cellStyle name="SAPBEXstdItem 7 5" xfId="4674" xr:uid="{C933FCE6-5749-426A-AF8D-9750E775BE4C}"/>
    <cellStyle name="SAPBEXstdItem 7 5 2" xfId="13629" xr:uid="{82FF6556-9AF2-4727-BC59-7A92F9691A8A}"/>
    <cellStyle name="SAPBEXstdItem 7 6" xfId="5791" xr:uid="{E5B6CCEA-0676-4379-A3DF-92B9CF2AB604}"/>
    <cellStyle name="SAPBEXstdItem 7 6 2" xfId="14746" xr:uid="{8D82D833-1C4E-4647-92B1-ACF056C7A517}"/>
    <cellStyle name="SAPBEXstdItem 7 7" xfId="6990" xr:uid="{832D303D-FF98-4B59-B9C2-F7952AEB77DD}"/>
    <cellStyle name="SAPBEXstdItem 7 7 2" xfId="15872" xr:uid="{89082022-A860-4491-8547-1951BA5EFC06}"/>
    <cellStyle name="SAPBEXstdItem 7 8" xfId="8125" xr:uid="{C4143C88-AC13-4157-A10F-1AA6495EEC39}"/>
    <cellStyle name="SAPBEXstdItem 7 8 2" xfId="16982" xr:uid="{5D67ACA2-0532-461C-8C75-F377FE25B322}"/>
    <cellStyle name="SAPBEXstdItem 7 9" xfId="9821" xr:uid="{2BB5E2E4-D244-4688-B857-59BD8CCFB754}"/>
    <cellStyle name="SAPBEXstdItem 8" xfId="1285" xr:uid="{3DD6C17B-F878-4089-BB9B-0D924363934E}"/>
    <cellStyle name="SAPBEXstdItem 8 2" xfId="10240" xr:uid="{DB09F2A4-03FB-482B-9A2A-4846FE9AF153}"/>
    <cellStyle name="SAPBEXstdItem 9" xfId="2400" xr:uid="{609A60AE-8672-49C9-926D-786629F9D9C7}"/>
    <cellStyle name="SAPBEXstdItem 9 2" xfId="11355" xr:uid="{554EF944-77B6-4814-898F-8B135406AE27}"/>
    <cellStyle name="Title 2" xfId="86" xr:uid="{8B18B68B-2062-42D3-80BB-603E537EB5BA}"/>
    <cellStyle name="Title 3" xfId="35" xr:uid="{3BA3AF01-5B5C-444D-B88D-D90F641D2606}"/>
    <cellStyle name="Total" xfId="16" builtinId="25" customBuiltin="1"/>
    <cellStyle name="Total 2" xfId="87" xr:uid="{CA3CC675-F1E2-4015-9272-B4CECC208013}"/>
    <cellStyle name="Total 2 10" xfId="327" xr:uid="{B0AE4B97-6284-42A8-B543-6D7C5162E9BF}"/>
    <cellStyle name="Total 2 10 10" xfId="10086" xr:uid="{1BBBAD27-8B7C-4C21-A713-32D91F408D94}"/>
    <cellStyle name="Total 2 10 2" xfId="882" xr:uid="{104E7D40-CD28-4344-9A35-A6E6731323DD}"/>
    <cellStyle name="Total 2 10 2 2" xfId="2036" xr:uid="{3202459B-1F90-4E97-84D9-5602B5BA5554}"/>
    <cellStyle name="Total 2 10 2 2 2" xfId="10991" xr:uid="{F76401AF-52E4-4365-AF22-2FDD5E72E85E}"/>
    <cellStyle name="Total 2 10 2 3" xfId="3164" xr:uid="{7356C41E-74F8-4618-A373-18D5B8492BB2}"/>
    <cellStyle name="Total 2 10 2 3 2" xfId="12119" xr:uid="{AE599D5E-03F4-4F0E-9513-C369C24D07DD}"/>
    <cellStyle name="Total 2 10 2 4" xfId="4281" xr:uid="{CF23A245-BC86-445F-B2CF-66680C9A76C7}"/>
    <cellStyle name="Total 2 10 2 4 2" xfId="13236" xr:uid="{C7E42BBD-583E-4B70-AF79-2750044B1478}"/>
    <cellStyle name="Total 2 10 2 5" xfId="5381" xr:uid="{95FDE9F1-6DD7-41CD-BC18-C1F89B464E89}"/>
    <cellStyle name="Total 2 10 2 5 2" xfId="14336" xr:uid="{E5A38C77-B673-4E32-967E-1FEBFF46F99C}"/>
    <cellStyle name="Total 2 10 2 6" xfId="6498" xr:uid="{C7C8E87C-1C7A-4CD3-B4D9-7068D58DA96D}"/>
    <cellStyle name="Total 2 10 2 6 2" xfId="15453" xr:uid="{0BF74119-A3DE-48FA-80DF-7AE73C746821}"/>
    <cellStyle name="Total 2 10 2 7" xfId="7699" xr:uid="{34BF16CB-8696-48C2-B615-6F6BD01668C4}"/>
    <cellStyle name="Total 2 10 2 7 2" xfId="16579" xr:uid="{CDDA34CE-C60D-4EC1-A327-91C50AF07CEE}"/>
    <cellStyle name="Total 2 10 2 8" xfId="8836" xr:uid="{3B53C149-2555-4798-83CB-3A3767FC6DD9}"/>
    <cellStyle name="Total 2 10 2 8 2" xfId="17689" xr:uid="{5499408E-7998-4735-9C97-26A624118CEA}"/>
    <cellStyle name="Total 2 10 2 9" xfId="9931" xr:uid="{EFE27B51-6107-40A5-8038-748254E5EF7F}"/>
    <cellStyle name="Total 2 10 3" xfId="1489" xr:uid="{4817C862-4C0D-46B4-B5CB-F1E4BA18AC85}"/>
    <cellStyle name="Total 2 10 3 2" xfId="10444" xr:uid="{A6C831B4-0AC7-4BEF-925F-2BFA10CF818F}"/>
    <cellStyle name="Total 2 10 4" xfId="2609" xr:uid="{96A39433-9932-48F4-97DC-1840521D7762}"/>
    <cellStyle name="Total 2 10 4 2" xfId="11564" xr:uid="{4B496B8C-3743-4D2E-BD66-0599A75BECAA}"/>
    <cellStyle name="Total 2 10 5" xfId="3726" xr:uid="{353E6214-07B3-4B56-B1CF-7CBE220EA90B}"/>
    <cellStyle name="Total 2 10 5 2" xfId="12681" xr:uid="{3165311D-51EA-416B-B290-917984629127}"/>
    <cellStyle name="Total 2 10 6" xfId="4826" xr:uid="{2A034462-E5A5-434F-8FF2-588C7063866E}"/>
    <cellStyle name="Total 2 10 6 2" xfId="13781" xr:uid="{B5A99857-1DA6-47C1-87D5-590F2FC0F1E9}"/>
    <cellStyle name="Total 2 10 7" xfId="5943" xr:uid="{16C928FD-A9C7-4D29-809A-4F4D9ADF9118}"/>
    <cellStyle name="Total 2 10 7 2" xfId="14898" xr:uid="{6617475A-AD63-486A-9652-A8BBF6C1A899}"/>
    <cellStyle name="Total 2 10 8" xfId="7144" xr:uid="{EB5A00BA-6444-4583-8032-45E41C8B03CD}"/>
    <cellStyle name="Total 2 10 8 2" xfId="16024" xr:uid="{220FACA5-E1E0-4E8B-856F-7A45CAF19B5A}"/>
    <cellStyle name="Total 2 10 9" xfId="8281" xr:uid="{BC92F55F-3F75-45C4-B80C-74F764BA3E5D}"/>
    <cellStyle name="Total 2 10 9 2" xfId="17134" xr:uid="{C4A21521-8776-43B9-A28C-7102111D24A6}"/>
    <cellStyle name="Total 2 11" xfId="3586" xr:uid="{25B061FE-09A7-412D-906F-10FB1BB5CF60}"/>
    <cellStyle name="Total 2 11 2" xfId="12541" xr:uid="{D0F11EB3-0692-4293-BFC3-F0D528AD0D93}"/>
    <cellStyle name="Total 2 2" xfId="93" xr:uid="{5AFCEC6B-7A76-47A2-892E-3D44E031658F}"/>
    <cellStyle name="Total 2 2 2" xfId="126" xr:uid="{38DD9056-222F-4650-9850-3AFCE15F9100}"/>
    <cellStyle name="Total 2 2 2 10" xfId="4641" xr:uid="{67F3CE78-8FDF-486A-9A6C-859E08DDA445}"/>
    <cellStyle name="Total 2 2 2 10 2" xfId="13596" xr:uid="{4B682410-87C3-4221-9A44-6008F0764C38}"/>
    <cellStyle name="Total 2 2 2 11" xfId="5761" xr:uid="{C46673F3-03D4-4A8A-B3B1-4813311DB1B8}"/>
    <cellStyle name="Total 2 2 2 11 2" xfId="14716" xr:uid="{58E77E73-F9FD-476D-8CFE-BFFE27EBEAB2}"/>
    <cellStyle name="Total 2 2 2 12" xfId="6950" xr:uid="{108ABA89-B941-4978-9653-12A86CF729A7}"/>
    <cellStyle name="Total 2 2 2 12 2" xfId="15839" xr:uid="{01F68E3A-8F25-4062-A000-7FA4BB1FEAB9}"/>
    <cellStyle name="Total 2 2 2 13" xfId="8083" xr:uid="{488DC6AD-9CE9-4992-9CFD-8BB7296E78B7}"/>
    <cellStyle name="Total 2 2 2 13 2" xfId="16952" xr:uid="{D557970A-4323-435E-B8D4-35856662C913}"/>
    <cellStyle name="Total 2 2 2 14" xfId="9479" xr:uid="{7CAA71CA-B1F5-4F3F-9E89-A09AE1F9D963}"/>
    <cellStyle name="Total 2 2 2 2" xfId="233" xr:uid="{0DAF8A43-BB79-4089-AFEA-21B983E2C3C2}"/>
    <cellStyle name="Total 2 2 2 2 10" xfId="7050" xr:uid="{8773C221-3EA8-4DA7-9B23-38D11A685840}"/>
    <cellStyle name="Total 2 2 2 2 10 2" xfId="15930" xr:uid="{96D7474A-80DE-410D-A33C-BF7886077802}"/>
    <cellStyle name="Total 2 2 2 2 11" xfId="8187" xr:uid="{BA9462FE-64A8-4BF4-9BB2-BC1FEE68AC14}"/>
    <cellStyle name="Total 2 2 2 2 11 2" xfId="17040" xr:uid="{E96C6183-81F4-45BD-9D89-8BDC6F2897D3}"/>
    <cellStyle name="Total 2 2 2 2 12" xfId="9259" xr:uid="{2D01ADEC-0849-4AF6-8C90-E88C5BE3BC69}"/>
    <cellStyle name="Total 2 2 2 2 2" xfId="438" xr:uid="{B7517055-6F36-41FF-878A-EAADD29A98BB}"/>
    <cellStyle name="Total 2 2 2 2 2 10" xfId="9588" xr:uid="{A7E02CAB-4161-4985-8E6F-1659CD149BD7}"/>
    <cellStyle name="Total 2 2 2 2 2 2" xfId="989" xr:uid="{3DA4A8FA-DCA8-432A-AA5E-25515EF85785}"/>
    <cellStyle name="Total 2 2 2 2 2 2 2" xfId="2143" xr:uid="{595C7847-6423-4122-BD9C-D5B91148A5C8}"/>
    <cellStyle name="Total 2 2 2 2 2 2 2 2" xfId="11098" xr:uid="{A3B46C3F-FDFB-47D4-9EB9-B33BE1E1170E}"/>
    <cellStyle name="Total 2 2 2 2 2 2 3" xfId="3271" xr:uid="{80BA1BBE-4674-4D2D-B8B6-95F8A59E9E6D}"/>
    <cellStyle name="Total 2 2 2 2 2 2 3 2" xfId="12226" xr:uid="{64BD60B6-6463-46C9-8E2D-4636583CE11A}"/>
    <cellStyle name="Total 2 2 2 2 2 2 4" xfId="4388" xr:uid="{4D651C56-2055-4244-870F-C0AACA68159B}"/>
    <cellStyle name="Total 2 2 2 2 2 2 4 2" xfId="13343" xr:uid="{DAAB78BA-543E-483D-A123-B9C943CDA66B}"/>
    <cellStyle name="Total 2 2 2 2 2 2 5" xfId="5488" xr:uid="{7865EBEC-5284-419D-9639-CBAACB5EADCA}"/>
    <cellStyle name="Total 2 2 2 2 2 2 5 2" xfId="14443" xr:uid="{97EF4ACE-A4DC-4071-8F0E-BAC69AA67FFE}"/>
    <cellStyle name="Total 2 2 2 2 2 2 6" xfId="6605" xr:uid="{4F6E2C98-F9B8-4635-A78F-644817DF0685}"/>
    <cellStyle name="Total 2 2 2 2 2 2 6 2" xfId="15560" xr:uid="{CD6B2D75-6D88-422B-BB44-DD82761D4112}"/>
    <cellStyle name="Total 2 2 2 2 2 2 7" xfId="7806" xr:uid="{22BECEB8-2824-4AEC-99DB-57DE039F99FA}"/>
    <cellStyle name="Total 2 2 2 2 2 2 7 2" xfId="16686" xr:uid="{9470AC9E-408E-4795-B466-3FA0D01F901B}"/>
    <cellStyle name="Total 2 2 2 2 2 2 8" xfId="8943" xr:uid="{F3FD677E-A3FC-444B-889A-D0E84B35053E}"/>
    <cellStyle name="Total 2 2 2 2 2 2 8 2" xfId="17796" xr:uid="{59E56E0B-2D99-4705-9C51-B4064695E649}"/>
    <cellStyle name="Total 2 2 2 2 2 2 9" xfId="6997" xr:uid="{4FBC0E10-F0A8-43C1-A569-334AC32918F9}"/>
    <cellStyle name="Total 2 2 2 2 2 3" xfId="1596" xr:uid="{4EF0D0D9-033C-4655-A221-3EDB3065FF62}"/>
    <cellStyle name="Total 2 2 2 2 2 3 2" xfId="10551" xr:uid="{2EE8F81A-6ECD-4179-A1B1-9D45C61D79D4}"/>
    <cellStyle name="Total 2 2 2 2 2 4" xfId="2720" xr:uid="{B62132CE-C6FA-4A07-A2D0-09F6F118EEC7}"/>
    <cellStyle name="Total 2 2 2 2 2 4 2" xfId="11675" xr:uid="{98917B63-82A9-49EC-A76A-15E3775B7B69}"/>
    <cellStyle name="Total 2 2 2 2 2 5" xfId="3837" xr:uid="{B5D742E2-DA19-4AAD-905D-39ABCBECB900}"/>
    <cellStyle name="Total 2 2 2 2 2 5 2" xfId="12792" xr:uid="{0FDE9424-4A5C-4D54-8142-0739053AEC8B}"/>
    <cellStyle name="Total 2 2 2 2 2 6" xfId="4937" xr:uid="{2F399FD2-9BCE-453D-B413-EC31654B06FB}"/>
    <cellStyle name="Total 2 2 2 2 2 6 2" xfId="13892" xr:uid="{0BFA6FA8-F5B7-4BAA-8A24-1DE606290A2E}"/>
    <cellStyle name="Total 2 2 2 2 2 7" xfId="6054" xr:uid="{53255C19-E668-47B7-9DFC-ECC38F7B7AF8}"/>
    <cellStyle name="Total 2 2 2 2 2 7 2" xfId="15009" xr:uid="{47570823-C429-426E-A095-2F2369870BA6}"/>
    <cellStyle name="Total 2 2 2 2 2 8" xfId="7255" xr:uid="{B247966D-E231-4AC2-9539-287891F47456}"/>
    <cellStyle name="Total 2 2 2 2 2 8 2" xfId="16135" xr:uid="{DE1B845B-2E54-4202-8A9B-E015EF396F6E}"/>
    <cellStyle name="Total 2 2 2 2 2 9" xfId="8392" xr:uid="{C0A4C615-A155-4317-B982-2A44B0E8B327}"/>
    <cellStyle name="Total 2 2 2 2 2 9 2" xfId="17245" xr:uid="{FB5CD1B0-A8D3-447E-B70E-855A03B5F558}"/>
    <cellStyle name="Total 2 2 2 2 3" xfId="601" xr:uid="{31E0D104-C24B-4CAB-AA85-DD144588A61F}"/>
    <cellStyle name="Total 2 2 2 2 3 10" xfId="10127" xr:uid="{56CC1F2C-9878-44DD-82BA-70E8717E8C18}"/>
    <cellStyle name="Total 2 2 2 2 3 2" xfId="1152" xr:uid="{AF6A050A-2356-4630-95C2-03442D692A7A}"/>
    <cellStyle name="Total 2 2 2 2 3 2 2" xfId="2311" xr:uid="{15FE9DC2-1EE5-4490-BD5C-A6A26AF9046A}"/>
    <cellStyle name="Total 2 2 2 2 3 2 2 2" xfId="11266" xr:uid="{6D6A0BAC-FA96-487C-9925-0B374F95E1A6}"/>
    <cellStyle name="Total 2 2 2 2 3 2 3" xfId="3434" xr:uid="{D0E6A98C-51AE-4B2D-A4D2-3ADA06CF3F30}"/>
    <cellStyle name="Total 2 2 2 2 3 2 3 2" xfId="12389" xr:uid="{C2C056D4-BEDC-4EBC-837C-71E184D5E40D}"/>
    <cellStyle name="Total 2 2 2 2 3 2 4" xfId="4551" xr:uid="{E4DEE3E1-7520-46AE-BDEE-CF4C9D2A5A96}"/>
    <cellStyle name="Total 2 2 2 2 3 2 4 2" xfId="13506" xr:uid="{41561AA7-90AD-4998-9098-5F5F4B8B9733}"/>
    <cellStyle name="Total 2 2 2 2 3 2 5" xfId="5651" xr:uid="{1587AA98-931C-43FD-B54B-7043F72A2751}"/>
    <cellStyle name="Total 2 2 2 2 3 2 5 2" xfId="14606" xr:uid="{EB2086BA-8960-4E88-A2AD-EA0E66825783}"/>
    <cellStyle name="Total 2 2 2 2 3 2 6" xfId="6768" xr:uid="{BE912717-722E-47C8-9824-0B9189E95597}"/>
    <cellStyle name="Total 2 2 2 2 3 2 6 2" xfId="15723" xr:uid="{0CF0872F-6C02-41F3-862C-2F32882F6A38}"/>
    <cellStyle name="Total 2 2 2 2 3 2 7" xfId="7969" xr:uid="{53CC0137-98BF-4934-AD22-6177BBE5EFBA}"/>
    <cellStyle name="Total 2 2 2 2 3 2 7 2" xfId="16849" xr:uid="{4C3946A4-C5B7-48D6-8DA9-56B0A70703CC}"/>
    <cellStyle name="Total 2 2 2 2 3 2 8" xfId="9106" xr:uid="{01C01DA2-DBF2-4379-B7A8-3972DE9EBD39}"/>
    <cellStyle name="Total 2 2 2 2 3 2 8 2" xfId="17959" xr:uid="{744FA7A9-298F-42EA-B783-96B054306485}"/>
    <cellStyle name="Total 2 2 2 2 3 2 9" xfId="8058" xr:uid="{B4DDC6CA-6F38-4297-B02A-82CAEF7BD810}"/>
    <cellStyle name="Total 2 2 2 2 3 3" xfId="1759" xr:uid="{F63E8B23-DA11-4802-A6B9-4114CB22C3AC}"/>
    <cellStyle name="Total 2 2 2 2 3 3 2" xfId="10714" xr:uid="{19EB08C7-F5A1-422C-999A-C5B001D50237}"/>
    <cellStyle name="Total 2 2 2 2 3 4" xfId="2883" xr:uid="{0608E5CA-8866-4380-AB54-00E121C0FDCF}"/>
    <cellStyle name="Total 2 2 2 2 3 4 2" xfId="11838" xr:uid="{B27D7C5E-6808-4D94-B264-57D4801D29EE}"/>
    <cellStyle name="Total 2 2 2 2 3 5" xfId="4000" xr:uid="{993BB003-2561-45FD-98E2-482F11DE73E3}"/>
    <cellStyle name="Total 2 2 2 2 3 5 2" xfId="12955" xr:uid="{2412829B-2F9F-4926-A8A6-B5131A7DCE99}"/>
    <cellStyle name="Total 2 2 2 2 3 6" xfId="5100" xr:uid="{44E3162C-409A-45AA-AD77-250C8BDA5CA4}"/>
    <cellStyle name="Total 2 2 2 2 3 6 2" xfId="14055" xr:uid="{9A8A44BB-15BA-47B6-AA1D-38920D8264DD}"/>
    <cellStyle name="Total 2 2 2 2 3 7" xfId="6217" xr:uid="{AAE170FE-88BE-4D91-AEC2-CCEB2801DF2B}"/>
    <cellStyle name="Total 2 2 2 2 3 7 2" xfId="15172" xr:uid="{845B42D2-24F1-4CF9-9E89-9B92DC07E4E5}"/>
    <cellStyle name="Total 2 2 2 2 3 8" xfId="7418" xr:uid="{9EDB34FD-C3ED-4ADF-A9D0-FB3193AC1049}"/>
    <cellStyle name="Total 2 2 2 2 3 8 2" xfId="16298" xr:uid="{FBDE2BB1-994F-4BEF-85EF-DC0D23E42848}"/>
    <cellStyle name="Total 2 2 2 2 3 9" xfId="8555" xr:uid="{9E8D37A4-183E-4493-8DA5-38893F42B1E4}"/>
    <cellStyle name="Total 2 2 2 2 3 9 2" xfId="17408" xr:uid="{8C459F5D-50E4-43D3-966D-31936C57BA61}"/>
    <cellStyle name="Total 2 2 2 2 4" xfId="790" xr:uid="{2F30D6D8-45FD-4951-9D1C-44F67A48F27B}"/>
    <cellStyle name="Total 2 2 2 2 4 2" xfId="1944" xr:uid="{ACA7AB52-A52A-49B5-AF5C-129349A5440B}"/>
    <cellStyle name="Total 2 2 2 2 4 2 2" xfId="10899" xr:uid="{9F2DCDCC-A77E-4FD8-866B-3B46EDEC31FB}"/>
    <cellStyle name="Total 2 2 2 2 4 3" xfId="3072" xr:uid="{35DB6CEF-07E5-4637-BA5C-E59077830D9F}"/>
    <cellStyle name="Total 2 2 2 2 4 3 2" xfId="12027" xr:uid="{198929B7-7440-4380-A553-AB231CB96CD7}"/>
    <cellStyle name="Total 2 2 2 2 4 4" xfId="4189" xr:uid="{E3E0D36F-DD91-4BC9-8722-40CAA495B193}"/>
    <cellStyle name="Total 2 2 2 2 4 4 2" xfId="13144" xr:uid="{15BAAFAC-A108-40F2-A0C9-A33162D2D940}"/>
    <cellStyle name="Total 2 2 2 2 4 5" xfId="5289" xr:uid="{101EFF8E-3D87-4B9A-B6EB-FB0F6336261A}"/>
    <cellStyle name="Total 2 2 2 2 4 5 2" xfId="14244" xr:uid="{E975285E-0101-4363-839B-D3350DC909AF}"/>
    <cellStyle name="Total 2 2 2 2 4 6" xfId="6406" xr:uid="{47C923B1-4350-48C0-8D2A-04DC4A22113F}"/>
    <cellStyle name="Total 2 2 2 2 4 6 2" xfId="15361" xr:uid="{15D1B8D3-7C06-492E-A36A-6581B5356EF4}"/>
    <cellStyle name="Total 2 2 2 2 4 7" xfId="7607" xr:uid="{DFA89E64-7B0C-49D3-A212-52A6F18CD13A}"/>
    <cellStyle name="Total 2 2 2 2 4 7 2" xfId="16487" xr:uid="{75C3CB71-428C-4E80-ACC6-0C7D7043C40A}"/>
    <cellStyle name="Total 2 2 2 2 4 8" xfId="8744" xr:uid="{66946029-EE33-4CCC-B8EB-95808224EF45}"/>
    <cellStyle name="Total 2 2 2 2 4 8 2" xfId="17597" xr:uid="{0E33A04B-1A1E-4614-8000-53E4B05B54FC}"/>
    <cellStyle name="Total 2 2 2 2 4 9" xfId="10161" xr:uid="{121FB08B-D844-4622-9AB6-A1332E7DBDAC}"/>
    <cellStyle name="Total 2 2 2 2 5" xfId="1395" xr:uid="{2A3DDF98-D68D-45F7-87EE-B17859A81848}"/>
    <cellStyle name="Total 2 2 2 2 5 2" xfId="10350" xr:uid="{D60F73E6-82ED-4AB4-9418-F2CDA9DE1A51}"/>
    <cellStyle name="Total 2 2 2 2 6" xfId="2515" xr:uid="{6CDEACD3-E74D-47E6-A840-CCDE34EE9112}"/>
    <cellStyle name="Total 2 2 2 2 6 2" xfId="11470" xr:uid="{583E86F9-1190-4073-8FA4-0867A0301F34}"/>
    <cellStyle name="Total 2 2 2 2 7" xfId="3632" xr:uid="{070135F5-64EA-4DE4-93BC-9E3F23537635}"/>
    <cellStyle name="Total 2 2 2 2 7 2" xfId="12587" xr:uid="{46505CE0-CB44-4572-99E7-D85058DD285F}"/>
    <cellStyle name="Total 2 2 2 2 8" xfId="4732" xr:uid="{BC80D01E-6777-4D07-B73B-89C155DB7E46}"/>
    <cellStyle name="Total 2 2 2 2 8 2" xfId="13687" xr:uid="{0AA6EE6F-3CB1-41AD-9FEB-D347A3ED5E98}"/>
    <cellStyle name="Total 2 2 2 2 9" xfId="5849" xr:uid="{9E09660A-F479-4269-B560-5FBF365DCA53}"/>
    <cellStyle name="Total 2 2 2 2 9 2" xfId="14804" xr:uid="{4450CE72-1484-4DCA-A8EB-24EE2C588977}"/>
    <cellStyle name="Total 2 2 2 3" xfId="288" xr:uid="{1B03E64F-3C4D-45C3-928B-F029DFF8FFCB}"/>
    <cellStyle name="Total 2 2 2 3 10" xfId="7105" xr:uid="{C5C61594-20AE-46C5-8E9A-DCEE17F95BBC}"/>
    <cellStyle name="Total 2 2 2 3 10 2" xfId="15985" xr:uid="{DD037B85-6F13-455D-8368-81440E23619B}"/>
    <cellStyle name="Total 2 2 2 3 11" xfId="8242" xr:uid="{B353FDB7-17F6-4E0B-BA13-3F089620E237}"/>
    <cellStyle name="Total 2 2 2 3 11 2" xfId="17095" xr:uid="{1E940242-3ED5-480D-A57F-24795F4A557A}"/>
    <cellStyle name="Total 2 2 2 3 12" xfId="6908" xr:uid="{37E180C5-F06C-47CF-8454-237317F8F946}"/>
    <cellStyle name="Total 2 2 2 3 2" xfId="488" xr:uid="{26A1BF9A-2BFE-4993-82B7-BF5696F518FB}"/>
    <cellStyle name="Total 2 2 2 3 2 10" xfId="9790" xr:uid="{6389D71B-5133-4543-B7BF-2CBFFED7C9F0}"/>
    <cellStyle name="Total 2 2 2 3 2 2" xfId="1039" xr:uid="{3E90770B-D42C-445F-A7C4-CE31F5270B73}"/>
    <cellStyle name="Total 2 2 2 3 2 2 2" xfId="2193" xr:uid="{AA2E4E7B-DE59-4E15-8DA8-042225959E81}"/>
    <cellStyle name="Total 2 2 2 3 2 2 2 2" xfId="11148" xr:uid="{7B2C1945-629D-4560-8E9D-9810ADB1A09B}"/>
    <cellStyle name="Total 2 2 2 3 2 2 3" xfId="3321" xr:uid="{BA9B2C99-532D-4C33-9321-8DE8F57C8EBF}"/>
    <cellStyle name="Total 2 2 2 3 2 2 3 2" xfId="12276" xr:uid="{2E92F9D7-FA4F-405B-9EE4-D9321B0773EE}"/>
    <cellStyle name="Total 2 2 2 3 2 2 4" xfId="4438" xr:uid="{70C17384-EDBB-4D06-8284-DB7084BFA70E}"/>
    <cellStyle name="Total 2 2 2 3 2 2 4 2" xfId="13393" xr:uid="{B0DFDC7D-CDF7-48EF-80BF-7A291D8C2566}"/>
    <cellStyle name="Total 2 2 2 3 2 2 5" xfId="5538" xr:uid="{54421080-DC50-4AB8-BE21-25F0D327B86B}"/>
    <cellStyle name="Total 2 2 2 3 2 2 5 2" xfId="14493" xr:uid="{904F6B57-B97F-4530-B55D-4BD4377E5D06}"/>
    <cellStyle name="Total 2 2 2 3 2 2 6" xfId="6655" xr:uid="{2761A2B6-D5CB-4AFB-8AE1-78E61D953A14}"/>
    <cellStyle name="Total 2 2 2 3 2 2 6 2" xfId="15610" xr:uid="{E43EC3EC-FE7B-4C13-9428-62BB9754BB3B}"/>
    <cellStyle name="Total 2 2 2 3 2 2 7" xfId="7856" xr:uid="{A218994F-E87C-4D20-8735-C623A7AFF69F}"/>
    <cellStyle name="Total 2 2 2 3 2 2 7 2" xfId="16736" xr:uid="{9BBE907F-FC16-48F9-B800-4DA8B686BBB5}"/>
    <cellStyle name="Total 2 2 2 3 2 2 8" xfId="8993" xr:uid="{2F1D571D-19F2-4828-B57F-F191DABC155E}"/>
    <cellStyle name="Total 2 2 2 3 2 2 8 2" xfId="17846" xr:uid="{31393595-C1F1-431A-AF77-BA07D30217D7}"/>
    <cellStyle name="Total 2 2 2 3 2 2 9" xfId="10208" xr:uid="{3C522D97-92ED-4BEB-98D2-C8EBB857EFB3}"/>
    <cellStyle name="Total 2 2 2 3 2 3" xfId="1646" xr:uid="{9DC81740-DFD5-4C99-8A03-1E7B3007A58C}"/>
    <cellStyle name="Total 2 2 2 3 2 3 2" xfId="10601" xr:uid="{414B62FF-B5B6-4D33-B4E0-70CE73DB0165}"/>
    <cellStyle name="Total 2 2 2 3 2 4" xfId="2770" xr:uid="{BEDB926E-99AD-4D01-BCB8-1E982DA0026E}"/>
    <cellStyle name="Total 2 2 2 3 2 4 2" xfId="11725" xr:uid="{DBE5A06A-0CB6-405B-9175-2BA5927C7985}"/>
    <cellStyle name="Total 2 2 2 3 2 5" xfId="3887" xr:uid="{FD493767-EEDE-4D32-8228-7B7482827F0A}"/>
    <cellStyle name="Total 2 2 2 3 2 5 2" xfId="12842" xr:uid="{5078DE1F-5C2E-4847-8187-2E3B52DB9B03}"/>
    <cellStyle name="Total 2 2 2 3 2 6" xfId="4987" xr:uid="{60C87514-200E-494B-94FF-A6CA5C0B4E21}"/>
    <cellStyle name="Total 2 2 2 3 2 6 2" xfId="13942" xr:uid="{1F19B23F-E7B8-4207-82A7-EAA1406E0C09}"/>
    <cellStyle name="Total 2 2 2 3 2 7" xfId="6104" xr:uid="{00715B40-5963-417D-AE59-7F1CCF305B8A}"/>
    <cellStyle name="Total 2 2 2 3 2 7 2" xfId="15059" xr:uid="{45348B38-16D3-4189-A5B3-1C26F8D3B8F5}"/>
    <cellStyle name="Total 2 2 2 3 2 8" xfId="7305" xr:uid="{4A45E651-C7FC-4D4F-B457-709CD3129EB9}"/>
    <cellStyle name="Total 2 2 2 3 2 8 2" xfId="16185" xr:uid="{7686FFFF-8C1C-4B74-A81F-65E844EF76EC}"/>
    <cellStyle name="Total 2 2 2 3 2 9" xfId="8442" xr:uid="{59D8EEAE-893D-4024-93EF-D4540D9E2D25}"/>
    <cellStyle name="Total 2 2 2 3 2 9 2" xfId="17295" xr:uid="{CE9D11AC-F4E4-4A95-9BA4-5378EECE63EB}"/>
    <cellStyle name="Total 2 2 2 3 3" xfId="651" xr:uid="{C62AEA7A-32D7-45D5-B6B0-3770C10C9184}"/>
    <cellStyle name="Total 2 2 2 3 3 10" xfId="6917" xr:uid="{C2EA3CF0-A4C3-44A4-A147-6AA2728C4581}"/>
    <cellStyle name="Total 2 2 2 3 3 2" xfId="1202" xr:uid="{6E62EB0F-7031-4ECD-AF7C-2AAF42D8FE58}"/>
    <cellStyle name="Total 2 2 2 3 3 2 2" xfId="2361" xr:uid="{70DB5CDF-97E1-4EFA-B7E4-4CB1C9029577}"/>
    <cellStyle name="Total 2 2 2 3 3 2 2 2" xfId="11316" xr:uid="{6F5C25AE-9CBE-4270-96BA-D343991FC399}"/>
    <cellStyle name="Total 2 2 2 3 3 2 3" xfId="3484" xr:uid="{220CE781-280C-4443-B7D5-5094B8EE29DC}"/>
    <cellStyle name="Total 2 2 2 3 3 2 3 2" xfId="12439" xr:uid="{B8D16126-15F9-44DA-B4A9-72CF3A924E28}"/>
    <cellStyle name="Total 2 2 2 3 3 2 4" xfId="4601" xr:uid="{D45A0B16-C143-40ED-84DF-991DD237D291}"/>
    <cellStyle name="Total 2 2 2 3 3 2 4 2" xfId="13556" xr:uid="{4F347F6E-85C4-4989-8516-2453F05F3D2E}"/>
    <cellStyle name="Total 2 2 2 3 3 2 5" xfId="5701" xr:uid="{CECB5746-8C7A-427E-AB7F-070FC63708A6}"/>
    <cellStyle name="Total 2 2 2 3 3 2 5 2" xfId="14656" xr:uid="{4D971E39-1262-482A-BC18-305796A0A631}"/>
    <cellStyle name="Total 2 2 2 3 3 2 6" xfId="6818" xr:uid="{9A3773C1-4B7E-4E1E-9E68-C64D1216B8BD}"/>
    <cellStyle name="Total 2 2 2 3 3 2 6 2" xfId="15773" xr:uid="{6AA30083-7B18-4D32-80A4-7FB124E5E9A0}"/>
    <cellStyle name="Total 2 2 2 3 3 2 7" xfId="8019" xr:uid="{D1C35176-22A2-446F-9A63-C8B027622412}"/>
    <cellStyle name="Total 2 2 2 3 3 2 7 2" xfId="16899" xr:uid="{1C618D34-74C2-4E6A-BC16-6C619EEF17B9}"/>
    <cellStyle name="Total 2 2 2 3 3 2 8" xfId="9156" xr:uid="{D63E8EC1-3B95-42CB-A050-79DAFD109B81}"/>
    <cellStyle name="Total 2 2 2 3 3 2 8 2" xfId="18009" xr:uid="{BD12CEBD-840F-42D2-A742-7DA5D97EDECB}"/>
    <cellStyle name="Total 2 2 2 3 3 2 9" xfId="10075" xr:uid="{055FAA04-B3E6-4422-83B6-311172D62910}"/>
    <cellStyle name="Total 2 2 2 3 3 3" xfId="1809" xr:uid="{CC8A866F-E31A-45E7-A65B-7112C2706D1E}"/>
    <cellStyle name="Total 2 2 2 3 3 3 2" xfId="10764" xr:uid="{D008DD33-E78A-48CA-9976-C505E63AC2AF}"/>
    <cellStyle name="Total 2 2 2 3 3 4" xfId="2933" xr:uid="{473EAD94-F174-444E-8D7F-8BCE78537C8E}"/>
    <cellStyle name="Total 2 2 2 3 3 4 2" xfId="11888" xr:uid="{3DF3730F-FB22-4365-8317-636E9BD78E44}"/>
    <cellStyle name="Total 2 2 2 3 3 5" xfId="4050" xr:uid="{4A9542B9-E9A0-488F-925E-7F45140FB00A}"/>
    <cellStyle name="Total 2 2 2 3 3 5 2" xfId="13005" xr:uid="{4900D1F5-6B20-4056-959C-335207AE8087}"/>
    <cellStyle name="Total 2 2 2 3 3 6" xfId="5150" xr:uid="{D87F2D35-D811-4823-A7ED-7DA19C55F2FF}"/>
    <cellStyle name="Total 2 2 2 3 3 6 2" xfId="14105" xr:uid="{5C42B62E-DEA1-4A4C-BF48-57D325A98E6A}"/>
    <cellStyle name="Total 2 2 2 3 3 7" xfId="6267" xr:uid="{DA5B56B4-07CA-4E27-9264-9DBEF387A13E}"/>
    <cellStyle name="Total 2 2 2 3 3 7 2" xfId="15222" xr:uid="{BC7C6A30-EDB4-4B5C-B925-C4C1288DD87A}"/>
    <cellStyle name="Total 2 2 2 3 3 8" xfId="7468" xr:uid="{00B3C155-C23F-48B4-B057-FEE9AB1B08ED}"/>
    <cellStyle name="Total 2 2 2 3 3 8 2" xfId="16348" xr:uid="{85EF9889-56D0-4AFD-BE2E-BD4E42C9F0A8}"/>
    <cellStyle name="Total 2 2 2 3 3 9" xfId="8605" xr:uid="{30A772D6-83BB-4F3D-8D17-EDB0215B9117}"/>
    <cellStyle name="Total 2 2 2 3 3 9 2" xfId="17458" xr:uid="{E5F73ECE-E00F-4082-8EDA-AB92397712FA}"/>
    <cellStyle name="Total 2 2 2 3 4" xfId="843" xr:uid="{24C6912B-89A1-4CEF-BD2F-37168F9F3239}"/>
    <cellStyle name="Total 2 2 2 3 4 2" xfId="1997" xr:uid="{A9B8E2EE-44FD-47E5-A4E0-7EB9457258F4}"/>
    <cellStyle name="Total 2 2 2 3 4 2 2" xfId="10952" xr:uid="{F9E0C260-CF7C-4371-8BF1-E84279E33C1F}"/>
    <cellStyle name="Total 2 2 2 3 4 3" xfId="3125" xr:uid="{B70E5819-8F20-44B3-ABF7-DE27C310E981}"/>
    <cellStyle name="Total 2 2 2 3 4 3 2" xfId="12080" xr:uid="{8A48736F-586E-4C13-9C30-253D536D5715}"/>
    <cellStyle name="Total 2 2 2 3 4 4" xfId="4242" xr:uid="{876F11C3-4578-4BB3-98DD-64A09783782D}"/>
    <cellStyle name="Total 2 2 2 3 4 4 2" xfId="13197" xr:uid="{00039A54-3577-4E8E-A187-522985C8EB70}"/>
    <cellStyle name="Total 2 2 2 3 4 5" xfId="5342" xr:uid="{89BCA006-0EC5-417B-8301-67E37F0D8FC2}"/>
    <cellStyle name="Total 2 2 2 3 4 5 2" xfId="14297" xr:uid="{61B653C6-2928-4CAC-8D2B-04B6ECBED76E}"/>
    <cellStyle name="Total 2 2 2 3 4 6" xfId="6459" xr:uid="{52D95F90-B955-4788-BDAB-F27A03652307}"/>
    <cellStyle name="Total 2 2 2 3 4 6 2" xfId="15414" xr:uid="{3DBD4DAD-344B-4BA4-B6E2-8E199CE7953F}"/>
    <cellStyle name="Total 2 2 2 3 4 7" xfId="7660" xr:uid="{26FD13CC-02F7-47E7-8109-8D407DE92134}"/>
    <cellStyle name="Total 2 2 2 3 4 7 2" xfId="16540" xr:uid="{B197221A-7A4F-40EB-9A1E-CE817292E076}"/>
    <cellStyle name="Total 2 2 2 3 4 8" xfId="8797" xr:uid="{CE5CA9A0-8D39-4731-8C5E-11203EB41DB3}"/>
    <cellStyle name="Total 2 2 2 3 4 8 2" xfId="17650" xr:uid="{11601E5D-7EEA-4AEB-B418-19B5253FCE20}"/>
    <cellStyle name="Total 2 2 2 3 4 9" xfId="9978" xr:uid="{CD5F99DD-F7C6-4B66-9DCD-593D7A8381A7}"/>
    <cellStyle name="Total 2 2 2 3 5" xfId="1450" xr:uid="{58A3A5F6-F611-4AE5-81A5-77E193E7CDC0}"/>
    <cellStyle name="Total 2 2 2 3 5 2" xfId="10405" xr:uid="{555920C3-3A55-44C6-B721-B6A5F81F3431}"/>
    <cellStyle name="Total 2 2 2 3 6" xfId="2570" xr:uid="{290F187C-C199-44B2-983A-71AF7D43EB3A}"/>
    <cellStyle name="Total 2 2 2 3 6 2" xfId="11525" xr:uid="{EF278828-8CDB-483B-80B6-6E3A6FC3FE96}"/>
    <cellStyle name="Total 2 2 2 3 7" xfId="3687" xr:uid="{166B8634-471B-4264-A364-99091B15A122}"/>
    <cellStyle name="Total 2 2 2 3 7 2" xfId="12642" xr:uid="{72F70C5F-A2F8-44D0-AC64-2DC949793195}"/>
    <cellStyle name="Total 2 2 2 3 8" xfId="4787" xr:uid="{B6AB3183-AE07-4D35-8AD4-5B4734CE2D13}"/>
    <cellStyle name="Total 2 2 2 3 8 2" xfId="13742" xr:uid="{90154104-1115-4266-9A10-FBC463C8067A}"/>
    <cellStyle name="Total 2 2 2 3 9" xfId="5904" xr:uid="{632B49C4-60F6-4923-B67F-F5E727049C8E}"/>
    <cellStyle name="Total 2 2 2 3 9 2" xfId="14859" xr:uid="{A45E2DEA-C926-4C5A-B27F-FA84E790690F}"/>
    <cellStyle name="Total 2 2 2 4" xfId="360" xr:uid="{7A835B27-B5A4-4BB9-A9B3-C6AF04C0B1A0}"/>
    <cellStyle name="Total 2 2 2 4 10" xfId="6890" xr:uid="{C7779F51-84DA-4847-8916-29555C47296C}"/>
    <cellStyle name="Total 2 2 2 4 2" xfId="911" xr:uid="{FCC35A07-4200-409D-AD4F-2DD4BFC0EE48}"/>
    <cellStyle name="Total 2 2 2 4 2 2" xfId="2065" xr:uid="{CB21C8C7-B03C-4D89-AEFF-DF40DE9D2E81}"/>
    <cellStyle name="Total 2 2 2 4 2 2 2" xfId="11020" xr:uid="{2CFCE0E7-72FD-47F1-A612-5F9636C1382C}"/>
    <cellStyle name="Total 2 2 2 4 2 3" xfId="3193" xr:uid="{9D99AD6F-491D-49BA-8571-181E62C0A353}"/>
    <cellStyle name="Total 2 2 2 4 2 3 2" xfId="12148" xr:uid="{F9F9177E-BCE3-4867-89EA-1B96BF5486E4}"/>
    <cellStyle name="Total 2 2 2 4 2 4" xfId="4310" xr:uid="{51C0C18F-BAE3-47BC-ABE1-6E1DCAF367DE}"/>
    <cellStyle name="Total 2 2 2 4 2 4 2" xfId="13265" xr:uid="{B2B2B15C-89AA-4697-83E4-53D66D272A45}"/>
    <cellStyle name="Total 2 2 2 4 2 5" xfId="5410" xr:uid="{039B9966-3465-4FD0-A449-71160563E2EE}"/>
    <cellStyle name="Total 2 2 2 4 2 5 2" xfId="14365" xr:uid="{3635B294-2DF9-42E1-B293-F02A0CE061D6}"/>
    <cellStyle name="Total 2 2 2 4 2 6" xfId="6527" xr:uid="{0DC3D8A6-7458-441C-88CF-82D7D9D00B65}"/>
    <cellStyle name="Total 2 2 2 4 2 6 2" xfId="15482" xr:uid="{9FB0A7DE-1A0F-4D9E-AE47-95FAD879A260}"/>
    <cellStyle name="Total 2 2 2 4 2 7" xfId="7728" xr:uid="{01BE0A79-0109-4CF1-9388-7D99BD7A716B}"/>
    <cellStyle name="Total 2 2 2 4 2 7 2" xfId="16608" xr:uid="{8BF24240-DB2A-48CC-9DCF-5F4C01AA03BE}"/>
    <cellStyle name="Total 2 2 2 4 2 8" xfId="8865" xr:uid="{CAB63C53-2752-4AE5-BCE1-D94944708A59}"/>
    <cellStyle name="Total 2 2 2 4 2 8 2" xfId="17718" xr:uid="{2FD51C07-3C41-4768-8BFC-3CA70F1F4DCF}"/>
    <cellStyle name="Total 2 2 2 4 2 9" xfId="6911" xr:uid="{61692B38-8B16-477F-8D6F-92D2DF080A37}"/>
    <cellStyle name="Total 2 2 2 4 3" xfId="1522" xr:uid="{A75708BE-A377-4E19-918C-3CF4753C72CC}"/>
    <cellStyle name="Total 2 2 2 4 3 2" xfId="10477" xr:uid="{E7C6AFC4-2B3E-41D0-8C9F-E3AB700F2F81}"/>
    <cellStyle name="Total 2 2 2 4 4" xfId="2642" xr:uid="{2568D3A3-65DE-400D-AAF8-56D49F918B7D}"/>
    <cellStyle name="Total 2 2 2 4 4 2" xfId="11597" xr:uid="{310E857B-F537-4BEC-952C-0AEEC37054F9}"/>
    <cellStyle name="Total 2 2 2 4 5" xfId="3759" xr:uid="{F8E8D4E5-7A69-4FA4-9BE0-E6C7C1717247}"/>
    <cellStyle name="Total 2 2 2 4 5 2" xfId="12714" xr:uid="{6FC515B5-F9A4-4E3D-BA86-D6A3D168FE61}"/>
    <cellStyle name="Total 2 2 2 4 6" xfId="4859" xr:uid="{3B3E7528-BF71-48B8-B45B-CC1B41240857}"/>
    <cellStyle name="Total 2 2 2 4 6 2" xfId="13814" xr:uid="{7ACC53BD-02C2-42B1-AF37-8F4043A72E7B}"/>
    <cellStyle name="Total 2 2 2 4 7" xfId="5976" xr:uid="{1E0E163A-0488-4149-BBAF-4E0974B748E2}"/>
    <cellStyle name="Total 2 2 2 4 7 2" xfId="14931" xr:uid="{204B81F0-DEDD-4277-A02E-7E89B2D1F8E8}"/>
    <cellStyle name="Total 2 2 2 4 8" xfId="7177" xr:uid="{7051762B-1747-4753-913D-40E5E68CF0FA}"/>
    <cellStyle name="Total 2 2 2 4 8 2" xfId="16057" xr:uid="{48DF6EE5-DBBD-4C56-84A3-4251123697A1}"/>
    <cellStyle name="Total 2 2 2 4 9" xfId="8314" xr:uid="{A25FFB1D-958F-4552-A64B-277ACC730FAE}"/>
    <cellStyle name="Total 2 2 2 4 9 2" xfId="17167" xr:uid="{EAE38C31-FEA2-49AB-9FD1-173C88D7482B}"/>
    <cellStyle name="Total 2 2 2 5" xfId="529" xr:uid="{CD3C69BC-508B-4AEC-9400-ED22D2E13B49}"/>
    <cellStyle name="Total 2 2 2 5 10" xfId="9770" xr:uid="{77952275-8679-45B0-BBDF-3894C9D83FC8}"/>
    <cellStyle name="Total 2 2 2 5 2" xfId="1080" xr:uid="{E3DBCC0F-5558-47C4-9D97-25A470AD3322}"/>
    <cellStyle name="Total 2 2 2 5 2 2" xfId="2234" xr:uid="{2DFCD57A-6CB7-4AE8-9B2A-550F6AA9AA1E}"/>
    <cellStyle name="Total 2 2 2 5 2 2 2" xfId="11189" xr:uid="{079F7E67-4A7C-420B-B80C-0BAA38237471}"/>
    <cellStyle name="Total 2 2 2 5 2 3" xfId="3362" xr:uid="{54C0FCA7-DE7E-41C6-93A3-3567C4B5FC6C}"/>
    <cellStyle name="Total 2 2 2 5 2 3 2" xfId="12317" xr:uid="{8A905F8F-5F5E-46A0-AD48-E62B2C3B2EE8}"/>
    <cellStyle name="Total 2 2 2 5 2 4" xfId="4479" xr:uid="{46434AD9-3AB3-4DEF-B515-6A85FC19F656}"/>
    <cellStyle name="Total 2 2 2 5 2 4 2" xfId="13434" xr:uid="{E7455B8C-F398-41C5-8252-6944AA26DBB0}"/>
    <cellStyle name="Total 2 2 2 5 2 5" xfId="5579" xr:uid="{A991FDAB-CB2D-42FE-BDAD-F4D788232E29}"/>
    <cellStyle name="Total 2 2 2 5 2 5 2" xfId="14534" xr:uid="{EB191DF0-E540-40B2-BD9C-076C9519E457}"/>
    <cellStyle name="Total 2 2 2 5 2 6" xfId="6696" xr:uid="{7D5A7D94-9DAB-4525-961C-47472B1AE313}"/>
    <cellStyle name="Total 2 2 2 5 2 6 2" xfId="15651" xr:uid="{93503C9F-23C9-4DB5-ABA8-78420102112E}"/>
    <cellStyle name="Total 2 2 2 5 2 7" xfId="7897" xr:uid="{18393B04-9EC2-4537-AE93-38DA608E5765}"/>
    <cellStyle name="Total 2 2 2 5 2 7 2" xfId="16777" xr:uid="{FBE738CF-2902-46C9-B6BD-218F06CA0CC9}"/>
    <cellStyle name="Total 2 2 2 5 2 8" xfId="9034" xr:uid="{5F299FD9-098B-421E-858D-FDCB1B3D6E6E}"/>
    <cellStyle name="Total 2 2 2 5 2 8 2" xfId="17887" xr:uid="{620019CB-92B4-41B7-92DF-46EE2A489D09}"/>
    <cellStyle name="Total 2 2 2 5 2 9" xfId="9965" xr:uid="{88A7820E-C696-4AAB-83DB-E1B26CA13D6F}"/>
    <cellStyle name="Total 2 2 2 5 3" xfId="1687" xr:uid="{3A5BFDF2-51A1-42C7-9D36-E6A230D3CBDF}"/>
    <cellStyle name="Total 2 2 2 5 3 2" xfId="10642" xr:uid="{10E888DD-FB52-48D4-8B9D-00F36AE9118F}"/>
    <cellStyle name="Total 2 2 2 5 4" xfId="2811" xr:uid="{E6CBC095-0E0D-4825-AAF4-4B47F62C9C5A}"/>
    <cellStyle name="Total 2 2 2 5 4 2" xfId="11766" xr:uid="{AF888E4E-AD02-4E0D-BC32-CC138FB4CC62}"/>
    <cellStyle name="Total 2 2 2 5 5" xfId="3928" xr:uid="{F7D000B1-7E86-4724-9E44-F2BD02C23002}"/>
    <cellStyle name="Total 2 2 2 5 5 2" xfId="12883" xr:uid="{EEB9588D-AA5A-4CB1-905B-004BC7863DF3}"/>
    <cellStyle name="Total 2 2 2 5 6" xfId="5028" xr:uid="{CA0BF260-A169-4661-861D-67CD3319C7C4}"/>
    <cellStyle name="Total 2 2 2 5 6 2" xfId="13983" xr:uid="{B69DC11E-DBE8-444A-8968-35D04BE17E35}"/>
    <cellStyle name="Total 2 2 2 5 7" xfId="6145" xr:uid="{9FE65BC3-C2B2-410F-A610-78E2A35A8357}"/>
    <cellStyle name="Total 2 2 2 5 7 2" xfId="15100" xr:uid="{43AB48B2-29E9-4277-A94D-6A34C5AAB774}"/>
    <cellStyle name="Total 2 2 2 5 8" xfId="7346" xr:uid="{4636A591-737A-4224-ACB1-020C4DF66507}"/>
    <cellStyle name="Total 2 2 2 5 8 2" xfId="16226" xr:uid="{5DF1CCE8-0175-46F6-829E-7C5F6CCC5509}"/>
    <cellStyle name="Total 2 2 2 5 9" xfId="8483" xr:uid="{3BA0B967-5C3E-4D29-AB71-6EB57DBCF304}"/>
    <cellStyle name="Total 2 2 2 5 9 2" xfId="17336" xr:uid="{E712688F-6FDE-435B-BFD4-AD356794198F}"/>
    <cellStyle name="Total 2 2 2 6" xfId="704" xr:uid="{9FDBBD55-A181-477F-8706-EF9AB8F9C1C1}"/>
    <cellStyle name="Total 2 2 2 6 2" xfId="1858" xr:uid="{5C28BD96-3BE2-440E-BEDD-7F10A812F8CE}"/>
    <cellStyle name="Total 2 2 2 6 2 2" xfId="10813" xr:uid="{F70C3A43-FC0D-4732-9780-E033761F3E22}"/>
    <cellStyle name="Total 2 2 2 6 3" xfId="2986" xr:uid="{BD650005-DF7C-48C0-86E9-5383FC4428E0}"/>
    <cellStyle name="Total 2 2 2 6 3 2" xfId="11941" xr:uid="{2AAA2912-B761-4078-AA37-FD4ED6675294}"/>
    <cellStyle name="Total 2 2 2 6 4" xfId="4103" xr:uid="{D0A1A30D-CFFC-49FC-A510-597CAC07220D}"/>
    <cellStyle name="Total 2 2 2 6 4 2" xfId="13058" xr:uid="{F378AC7F-B397-47AA-99C8-9DB8D38D8FA8}"/>
    <cellStyle name="Total 2 2 2 6 5" xfId="5203" xr:uid="{A3E90512-1353-436F-99B6-03A94165B7BB}"/>
    <cellStyle name="Total 2 2 2 6 5 2" xfId="14158" xr:uid="{F5D90DEF-FEAD-47E7-91E2-787A1B539F41}"/>
    <cellStyle name="Total 2 2 2 6 6" xfId="6320" xr:uid="{B069B2D2-F1C3-4C47-9E89-6B318975B5EA}"/>
    <cellStyle name="Total 2 2 2 6 6 2" xfId="15275" xr:uid="{4B16347D-4DC2-42A3-9B01-51A4C7656E70}"/>
    <cellStyle name="Total 2 2 2 6 7" xfId="7521" xr:uid="{E0AD61DE-B90C-4918-A19B-A9CDFBFEC9AE}"/>
    <cellStyle name="Total 2 2 2 6 7 2" xfId="16401" xr:uid="{4552605C-D777-457D-AA77-8233476958D0}"/>
    <cellStyle name="Total 2 2 2 6 8" xfId="8658" xr:uid="{9AA33446-8A47-41CD-A83D-035A746761FD}"/>
    <cellStyle name="Total 2 2 2 6 8 2" xfId="17511" xr:uid="{C24CCCD8-4B30-48E5-97EB-46B61AA28D97}"/>
    <cellStyle name="Total 2 2 2 6 9" xfId="10078" xr:uid="{21457891-0DF3-480C-8B69-D33BB1250117}"/>
    <cellStyle name="Total 2 2 2 7" xfId="1304" xr:uid="{BCC06173-C2AC-4F34-8E67-16CDA54675A6}"/>
    <cellStyle name="Total 2 2 2 7 2" xfId="10259" xr:uid="{2FC26264-7E9C-402F-A95F-501883216DAE}"/>
    <cellStyle name="Total 2 2 2 8" xfId="2420" xr:uid="{C2D75D9B-0CF4-438A-B106-B44A9B30F1AB}"/>
    <cellStyle name="Total 2 2 2 8 2" xfId="11375" xr:uid="{89A3A532-F0AB-4C12-A0F9-33DA59076055}"/>
    <cellStyle name="Total 2 2 2 9" xfId="3538" xr:uid="{D8F9FA2B-5F63-4862-AF71-8380BE5B9DE5}"/>
    <cellStyle name="Total 2 2 2 9 2" xfId="12493" xr:uid="{81083F4A-D351-42C1-B0CD-580DD2ED70AB}"/>
    <cellStyle name="Total 2 2 3" xfId="134" xr:uid="{266D78A0-2949-4C3B-A565-DAC279157294}"/>
    <cellStyle name="Total 2 2 3 10" xfId="4652" xr:uid="{6C051084-B09B-49AB-BA2C-64C676D85D0C}"/>
    <cellStyle name="Total 2 2 3 10 2" xfId="13607" xr:uid="{F425E094-985B-480E-B514-3C9AEDD12849}"/>
    <cellStyle name="Total 2 2 3 11" xfId="5769" xr:uid="{FB86408D-80F8-4AD2-A7FA-35A27B5E8C0F}"/>
    <cellStyle name="Total 2 2 3 11 2" xfId="14724" xr:uid="{41656CB2-450C-4E12-9371-5B34AFA6A9D5}"/>
    <cellStyle name="Total 2 2 3 12" xfId="6958" xr:uid="{0B69EE84-D958-4E21-B34D-86279FF0C955}"/>
    <cellStyle name="Total 2 2 3 12 2" xfId="15847" xr:uid="{3A69B1AD-E47F-4C9E-B807-D36825D6CF45}"/>
    <cellStyle name="Total 2 2 3 13" xfId="8091" xr:uid="{F07DB878-8E1E-4457-A0FA-99A089F06A50}"/>
    <cellStyle name="Total 2 2 3 13 2" xfId="16960" xr:uid="{82221AB4-7AD2-4B2E-B2E8-075691491BA2}"/>
    <cellStyle name="Total 2 2 3 14" xfId="10177" xr:uid="{3900453E-DFB1-41EE-A60F-18B8BACC734A}"/>
    <cellStyle name="Total 2 2 3 2" xfId="241" xr:uid="{14466B44-220D-4042-91EC-5B37F6309E15}"/>
    <cellStyle name="Total 2 2 3 2 10" xfId="7058" xr:uid="{FBE4F12C-5A41-48BD-8BB1-30E9A08F65C9}"/>
    <cellStyle name="Total 2 2 3 2 10 2" xfId="15938" xr:uid="{FFCF9D67-F8E1-4179-B3C0-FFEC7A9AC9D6}"/>
    <cellStyle name="Total 2 2 3 2 11" xfId="8195" xr:uid="{47B895D8-34EA-4DA7-BB92-7045E52D4F8E}"/>
    <cellStyle name="Total 2 2 3 2 11 2" xfId="17048" xr:uid="{76B85366-5A1C-45FF-A88D-802A62C42C98}"/>
    <cellStyle name="Total 2 2 3 2 12" xfId="9843" xr:uid="{88BCCF38-55C9-42AA-9863-196B67E6C580}"/>
    <cellStyle name="Total 2 2 3 2 2" xfId="446" xr:uid="{0DB35F56-C96A-4729-9F60-A1367466B1C7}"/>
    <cellStyle name="Total 2 2 3 2 2 10" xfId="9418" xr:uid="{5F6D1948-E3A2-4538-AF00-68466DA1A63E}"/>
    <cellStyle name="Total 2 2 3 2 2 2" xfId="997" xr:uid="{76E1E51E-8CBF-497E-BFCC-5018C70CE087}"/>
    <cellStyle name="Total 2 2 3 2 2 2 2" xfId="2151" xr:uid="{FC881377-9E3B-4B31-80EF-2C1F854B6563}"/>
    <cellStyle name="Total 2 2 3 2 2 2 2 2" xfId="11106" xr:uid="{F88C32F2-8A0D-4D44-BFCB-570F9AA91884}"/>
    <cellStyle name="Total 2 2 3 2 2 2 3" xfId="3279" xr:uid="{39B5FBE4-1BF1-4E6C-926F-B0851DE08F4D}"/>
    <cellStyle name="Total 2 2 3 2 2 2 3 2" xfId="12234" xr:uid="{AB42AD9C-9038-46F1-A07A-B39D5C806835}"/>
    <cellStyle name="Total 2 2 3 2 2 2 4" xfId="4396" xr:uid="{D096838C-459F-4DC4-8997-7FAE2E2EC66E}"/>
    <cellStyle name="Total 2 2 3 2 2 2 4 2" xfId="13351" xr:uid="{C1C8936F-3468-4E93-B805-02FE84D82B9A}"/>
    <cellStyle name="Total 2 2 3 2 2 2 5" xfId="5496" xr:uid="{C544D1CC-A7CE-4511-B264-0A9C8F8AA518}"/>
    <cellStyle name="Total 2 2 3 2 2 2 5 2" xfId="14451" xr:uid="{875073A5-3F9B-4804-965B-5955D206AF1D}"/>
    <cellStyle name="Total 2 2 3 2 2 2 6" xfId="6613" xr:uid="{B28C0FE4-B2D7-4EE5-B8FB-226B10ADA477}"/>
    <cellStyle name="Total 2 2 3 2 2 2 6 2" xfId="15568" xr:uid="{93F2D026-E79A-43BD-B22D-5674AC8B4080}"/>
    <cellStyle name="Total 2 2 3 2 2 2 7" xfId="7814" xr:uid="{D1261FBF-5307-47B7-A8FF-937805C2F361}"/>
    <cellStyle name="Total 2 2 3 2 2 2 7 2" xfId="16694" xr:uid="{D0CC32E5-C2D4-4927-BDDE-76F25BFC744A}"/>
    <cellStyle name="Total 2 2 3 2 2 2 8" xfId="8951" xr:uid="{29DFE9CA-190B-4958-BCCD-26A18AA97266}"/>
    <cellStyle name="Total 2 2 3 2 2 2 8 2" xfId="17804" xr:uid="{B6194CBF-5C69-46AA-98D6-6DA6E98DE117}"/>
    <cellStyle name="Total 2 2 3 2 2 2 9" xfId="10199" xr:uid="{80BD5F88-554B-48B5-87DC-32D9857F1152}"/>
    <cellStyle name="Total 2 2 3 2 2 3" xfId="1604" xr:uid="{05BFE77F-06EF-4C43-883E-302EE953AE06}"/>
    <cellStyle name="Total 2 2 3 2 2 3 2" xfId="10559" xr:uid="{2BDDD66C-6615-40F3-B0C8-7E7C24F7EA80}"/>
    <cellStyle name="Total 2 2 3 2 2 4" xfId="2728" xr:uid="{5020FC18-7E42-4320-8BBF-3989B3190E0C}"/>
    <cellStyle name="Total 2 2 3 2 2 4 2" xfId="11683" xr:uid="{EB96117D-E3E6-4CBF-B3AF-A8C97F4D5182}"/>
    <cellStyle name="Total 2 2 3 2 2 5" xfId="3845" xr:uid="{3852F5FD-A178-4F7A-9629-619A44452B6B}"/>
    <cellStyle name="Total 2 2 3 2 2 5 2" xfId="12800" xr:uid="{76841C30-B053-4BCB-A158-7AAC28150508}"/>
    <cellStyle name="Total 2 2 3 2 2 6" xfId="4945" xr:uid="{F8F66C22-9532-4A87-A4BB-85846FA0377E}"/>
    <cellStyle name="Total 2 2 3 2 2 6 2" xfId="13900" xr:uid="{4C9C3E81-8389-4FCF-AE8D-9ADF1BF7238F}"/>
    <cellStyle name="Total 2 2 3 2 2 7" xfId="6062" xr:uid="{5451E73C-359D-470A-9EA5-A41026D281A6}"/>
    <cellStyle name="Total 2 2 3 2 2 7 2" xfId="15017" xr:uid="{1EAB75FB-B0B2-4A3D-BE3C-D1D51D85C9C4}"/>
    <cellStyle name="Total 2 2 3 2 2 8" xfId="7263" xr:uid="{DA6C1CD6-6B84-45C0-88AD-2264F2B0BF0A}"/>
    <cellStyle name="Total 2 2 3 2 2 8 2" xfId="16143" xr:uid="{5BB0FCE2-4E3D-4505-85FE-496DA147E714}"/>
    <cellStyle name="Total 2 2 3 2 2 9" xfId="8400" xr:uid="{022B0964-7977-4254-9671-31FE059B6A2D}"/>
    <cellStyle name="Total 2 2 3 2 2 9 2" xfId="17253" xr:uid="{8970625A-5B20-47D9-9BAF-3D342D30B713}"/>
    <cellStyle name="Total 2 2 3 2 3" xfId="609" xr:uid="{D6426F2D-886C-4D5F-9228-FB09A4D7CF3A}"/>
    <cellStyle name="Total 2 2 3 2 3 10" xfId="9463" xr:uid="{706B0C35-1632-4515-8DB3-FC1EFA815CF3}"/>
    <cellStyle name="Total 2 2 3 2 3 2" xfId="1160" xr:uid="{D7CA28D2-B0AB-407C-8495-FE06B6C6F663}"/>
    <cellStyle name="Total 2 2 3 2 3 2 2" xfId="2319" xr:uid="{56D457F6-B319-4E2A-995E-9BB010ACA4B5}"/>
    <cellStyle name="Total 2 2 3 2 3 2 2 2" xfId="11274" xr:uid="{DED70FAD-B4D4-4B1D-B7F8-F21AA96AD8AA}"/>
    <cellStyle name="Total 2 2 3 2 3 2 3" xfId="3442" xr:uid="{CDBDAECD-0631-4863-9158-AC2735C392E6}"/>
    <cellStyle name="Total 2 2 3 2 3 2 3 2" xfId="12397" xr:uid="{EEFE99E0-A627-41FD-9B4A-FB1D19B4B615}"/>
    <cellStyle name="Total 2 2 3 2 3 2 4" xfId="4559" xr:uid="{2F0FE359-87FF-4350-9088-5E824DE5E43B}"/>
    <cellStyle name="Total 2 2 3 2 3 2 4 2" xfId="13514" xr:uid="{9DF61CA7-83D8-4166-9F49-D82734DBE331}"/>
    <cellStyle name="Total 2 2 3 2 3 2 5" xfId="5659" xr:uid="{26807EE2-6ED5-47AB-854B-4B62B3801A76}"/>
    <cellStyle name="Total 2 2 3 2 3 2 5 2" xfId="14614" xr:uid="{0962EB3E-6F52-499A-882F-1F169AB030BC}"/>
    <cellStyle name="Total 2 2 3 2 3 2 6" xfId="6776" xr:uid="{B59DE1F1-8C2F-43F4-8A4E-B845668F9C90}"/>
    <cellStyle name="Total 2 2 3 2 3 2 6 2" xfId="15731" xr:uid="{873E5F37-4E56-43F2-AE53-5C10A6944B05}"/>
    <cellStyle name="Total 2 2 3 2 3 2 7" xfId="7977" xr:uid="{68FA949F-2ED5-4D16-8F06-43817F8CD714}"/>
    <cellStyle name="Total 2 2 3 2 3 2 7 2" xfId="16857" xr:uid="{F7721569-5FF4-4E41-A3B9-F8781267C1DC}"/>
    <cellStyle name="Total 2 2 3 2 3 2 8" xfId="9114" xr:uid="{0691CF26-D128-4048-9313-985DB7894F3A}"/>
    <cellStyle name="Total 2 2 3 2 3 2 8 2" xfId="17967" xr:uid="{29B2D939-7188-46B3-B783-83757556AE07}"/>
    <cellStyle name="Total 2 2 3 2 3 2 9" xfId="9992" xr:uid="{9E2E4D64-0FE1-4601-A526-67EF436605F7}"/>
    <cellStyle name="Total 2 2 3 2 3 3" xfId="1767" xr:uid="{89E2D977-43EE-418F-AA4F-490C27E925F8}"/>
    <cellStyle name="Total 2 2 3 2 3 3 2" xfId="10722" xr:uid="{9AB40F34-40E2-45AF-91D4-E8FE5F8DC449}"/>
    <cellStyle name="Total 2 2 3 2 3 4" xfId="2891" xr:uid="{A1EEC1CF-AC7F-4C1F-A837-0D178819ED32}"/>
    <cellStyle name="Total 2 2 3 2 3 4 2" xfId="11846" xr:uid="{4C0BEC95-22CE-4892-8DAC-92A6069862C4}"/>
    <cellStyle name="Total 2 2 3 2 3 5" xfId="4008" xr:uid="{FF4D9FFD-4744-426A-B647-E4E34CE5CAAC}"/>
    <cellStyle name="Total 2 2 3 2 3 5 2" xfId="12963" xr:uid="{883CFA75-99F0-4D28-B078-16A9B704CB64}"/>
    <cellStyle name="Total 2 2 3 2 3 6" xfId="5108" xr:uid="{A4AC5888-52D5-4470-B590-AA130FF2A935}"/>
    <cellStyle name="Total 2 2 3 2 3 6 2" xfId="14063" xr:uid="{24DB09D9-2CA4-4627-B1C8-69EA02533F87}"/>
    <cellStyle name="Total 2 2 3 2 3 7" xfId="6225" xr:uid="{7770A04E-FE7A-462A-AF47-B1DE52057C4F}"/>
    <cellStyle name="Total 2 2 3 2 3 7 2" xfId="15180" xr:uid="{86F4CC94-97B1-4BF1-AEC5-65B4FA963011}"/>
    <cellStyle name="Total 2 2 3 2 3 8" xfId="7426" xr:uid="{ADC21BE1-B027-4BC1-B527-900244DDC165}"/>
    <cellStyle name="Total 2 2 3 2 3 8 2" xfId="16306" xr:uid="{FD175DDA-23D8-4AB7-A9B7-B1463C69A3C1}"/>
    <cellStyle name="Total 2 2 3 2 3 9" xfId="8563" xr:uid="{552B4B89-A714-47CE-94C6-4FFC35C16417}"/>
    <cellStyle name="Total 2 2 3 2 3 9 2" xfId="17416" xr:uid="{D27A8049-89E5-4EEB-9445-DCEB8751F21E}"/>
    <cellStyle name="Total 2 2 3 2 4" xfId="798" xr:uid="{9146F665-0F44-4801-A4C9-2A96AF069CC4}"/>
    <cellStyle name="Total 2 2 3 2 4 2" xfId="1952" xr:uid="{C78DD9A9-6F59-4564-B65B-F577BB708DDE}"/>
    <cellStyle name="Total 2 2 3 2 4 2 2" xfId="10907" xr:uid="{5DF152BF-F21E-4C06-B853-A72232F0B5B1}"/>
    <cellStyle name="Total 2 2 3 2 4 3" xfId="3080" xr:uid="{A61A5524-4454-4B28-82F6-D5C91EAA53D7}"/>
    <cellStyle name="Total 2 2 3 2 4 3 2" xfId="12035" xr:uid="{896C5241-006A-4AC2-BFB1-CBCED2046097}"/>
    <cellStyle name="Total 2 2 3 2 4 4" xfId="4197" xr:uid="{A9C6737C-392E-40FC-AC96-F3251B0ABD47}"/>
    <cellStyle name="Total 2 2 3 2 4 4 2" xfId="13152" xr:uid="{E5D1F4BE-3A6A-4174-879F-1C1F3E0F78B7}"/>
    <cellStyle name="Total 2 2 3 2 4 5" xfId="5297" xr:uid="{45F17039-1025-44D4-A7BF-EABAED443E6E}"/>
    <cellStyle name="Total 2 2 3 2 4 5 2" xfId="14252" xr:uid="{91940242-80AA-45D5-AC11-B7B4D888EE4F}"/>
    <cellStyle name="Total 2 2 3 2 4 6" xfId="6414" xr:uid="{4689E8AB-7283-4F5E-8185-82E92E4893DA}"/>
    <cellStyle name="Total 2 2 3 2 4 6 2" xfId="15369" xr:uid="{42D6E325-7813-4EB4-A62A-82CA6A29D970}"/>
    <cellStyle name="Total 2 2 3 2 4 7" xfId="7615" xr:uid="{32C8610B-FF9C-4266-A0E1-28BB3CBE9274}"/>
    <cellStyle name="Total 2 2 3 2 4 7 2" xfId="16495" xr:uid="{F536ABD9-5328-479D-85EF-CA97A9CBB713}"/>
    <cellStyle name="Total 2 2 3 2 4 8" xfId="8752" xr:uid="{135F224A-015C-4AC9-AB4A-949CCA18A4D5}"/>
    <cellStyle name="Total 2 2 3 2 4 8 2" xfId="17605" xr:uid="{723FC641-DEA8-443F-942C-839566A8C88D}"/>
    <cellStyle name="Total 2 2 3 2 4 9" xfId="9328" xr:uid="{15291017-B8A7-4D2D-BFBA-B63B775EF7CB}"/>
    <cellStyle name="Total 2 2 3 2 5" xfId="1403" xr:uid="{D3F21F96-6299-4DDE-A421-EDBCD09409DC}"/>
    <cellStyle name="Total 2 2 3 2 5 2" xfId="10358" xr:uid="{2522E0BF-B1C9-4CAC-BCE8-4AB4D31ABD76}"/>
    <cellStyle name="Total 2 2 3 2 6" xfId="2523" xr:uid="{E061253A-95F8-4489-BF65-73AAC89FAF63}"/>
    <cellStyle name="Total 2 2 3 2 6 2" xfId="11478" xr:uid="{AED62780-92CE-459E-A14C-8E447387327D}"/>
    <cellStyle name="Total 2 2 3 2 7" xfId="3640" xr:uid="{64A228D0-3516-47E2-AF44-C0672DF53E6A}"/>
    <cellStyle name="Total 2 2 3 2 7 2" xfId="12595" xr:uid="{AE0A4DFC-9A99-494D-B3DE-95D22E56DBD3}"/>
    <cellStyle name="Total 2 2 3 2 8" xfId="4740" xr:uid="{2D3CCE1F-039C-43CB-884D-2745F21057DE}"/>
    <cellStyle name="Total 2 2 3 2 8 2" xfId="13695" xr:uid="{4A423F3E-0A57-4874-B20D-7A47EC6F5FBC}"/>
    <cellStyle name="Total 2 2 3 2 9" xfId="5857" xr:uid="{885176FA-1C43-419A-9FA4-3F79DC8365AB}"/>
    <cellStyle name="Total 2 2 3 2 9 2" xfId="14812" xr:uid="{AA6D4418-9AC7-4B22-86BD-D6FCAF3A4207}"/>
    <cellStyle name="Total 2 2 3 3" xfId="296" xr:uid="{C50F4E47-4090-45DB-881F-C6A06C5529B5}"/>
    <cellStyle name="Total 2 2 3 3 10" xfId="7113" xr:uid="{EAC82C2D-FC36-464E-8AE6-44B294F3B95C}"/>
    <cellStyle name="Total 2 2 3 3 10 2" xfId="15993" xr:uid="{A9FE6B46-4DC2-4C42-920D-6CDDFFE557FE}"/>
    <cellStyle name="Total 2 2 3 3 11" xfId="8250" xr:uid="{872E3EEF-9A5E-4C22-B224-305BA3EEDEF1}"/>
    <cellStyle name="Total 2 2 3 3 11 2" xfId="17103" xr:uid="{76B2CAB0-A090-472A-A749-4F89B0274645}"/>
    <cellStyle name="Total 2 2 3 3 12" xfId="9664" xr:uid="{E080A78D-8121-4670-9ADB-571C10CF1690}"/>
    <cellStyle name="Total 2 2 3 3 2" xfId="496" xr:uid="{49C2D282-F169-4596-A6C2-E205B32204D7}"/>
    <cellStyle name="Total 2 2 3 3 2 10" xfId="9939" xr:uid="{55E7C962-8785-4BB0-A4EC-627192980762}"/>
    <cellStyle name="Total 2 2 3 3 2 2" xfId="1047" xr:uid="{8428C1EF-E878-451B-BF6D-191F07A9998D}"/>
    <cellStyle name="Total 2 2 3 3 2 2 2" xfId="2201" xr:uid="{61566BF9-52B7-408B-8564-2A84409CB5C0}"/>
    <cellStyle name="Total 2 2 3 3 2 2 2 2" xfId="11156" xr:uid="{D845B668-7B3F-47B7-939C-D21199D7F863}"/>
    <cellStyle name="Total 2 2 3 3 2 2 3" xfId="3329" xr:uid="{2B4FA04B-7A60-4925-933E-34364AEA1726}"/>
    <cellStyle name="Total 2 2 3 3 2 2 3 2" xfId="12284" xr:uid="{F3923696-BF32-4B32-AFC3-3F4E8DFC2943}"/>
    <cellStyle name="Total 2 2 3 3 2 2 4" xfId="4446" xr:uid="{FB12EA77-3984-4BE9-BCB3-37E5C1893FB0}"/>
    <cellStyle name="Total 2 2 3 3 2 2 4 2" xfId="13401" xr:uid="{6F207EFD-1CC2-4915-B981-21D430C1973A}"/>
    <cellStyle name="Total 2 2 3 3 2 2 5" xfId="5546" xr:uid="{ADCC02BD-0AFA-4818-AA47-FDD0AEA77F89}"/>
    <cellStyle name="Total 2 2 3 3 2 2 5 2" xfId="14501" xr:uid="{116F2CC8-33B4-48D3-83AD-F7CA4DB48DE0}"/>
    <cellStyle name="Total 2 2 3 3 2 2 6" xfId="6663" xr:uid="{C99DF219-9032-4A4F-829C-47BFDD2154A4}"/>
    <cellStyle name="Total 2 2 3 3 2 2 6 2" xfId="15618" xr:uid="{7DD1A8F8-DC03-491B-833D-EC232CFDF6C0}"/>
    <cellStyle name="Total 2 2 3 3 2 2 7" xfId="7864" xr:uid="{1E54AB19-28B0-46DE-B461-79103725CBAE}"/>
    <cellStyle name="Total 2 2 3 3 2 2 7 2" xfId="16744" xr:uid="{7F52A5DB-67E7-4CA0-A41A-00043A6CC6E1}"/>
    <cellStyle name="Total 2 2 3 3 2 2 8" xfId="9001" xr:uid="{5DD0670E-EB5B-428A-B427-D27B0B0A1C46}"/>
    <cellStyle name="Total 2 2 3 3 2 2 8 2" xfId="17854" xr:uid="{ACC6BCD7-235C-40D9-95AB-394ABBCB986B}"/>
    <cellStyle name="Total 2 2 3 3 2 2 9" xfId="9636" xr:uid="{467980FD-627C-44C7-BB3C-7F7C6CFDF682}"/>
    <cellStyle name="Total 2 2 3 3 2 3" xfId="1654" xr:uid="{38FAB82C-FD4D-4B18-879B-20D378BC9564}"/>
    <cellStyle name="Total 2 2 3 3 2 3 2" xfId="10609" xr:uid="{79EFC196-7065-446D-97B7-65BC3599E41C}"/>
    <cellStyle name="Total 2 2 3 3 2 4" xfId="2778" xr:uid="{E4BF7131-ECB2-4A10-961C-0551FF543193}"/>
    <cellStyle name="Total 2 2 3 3 2 4 2" xfId="11733" xr:uid="{19C96E45-24CE-4673-82C0-4BB76B4DF528}"/>
    <cellStyle name="Total 2 2 3 3 2 5" xfId="3895" xr:uid="{CC61A9CA-F51C-4E8F-8D4D-69BB67700FE8}"/>
    <cellStyle name="Total 2 2 3 3 2 5 2" xfId="12850" xr:uid="{36A8237E-4CC1-487E-A46A-E9C50CAE60B3}"/>
    <cellStyle name="Total 2 2 3 3 2 6" xfId="4995" xr:uid="{952FFA29-675E-4F9D-9547-16D9F4632108}"/>
    <cellStyle name="Total 2 2 3 3 2 6 2" xfId="13950" xr:uid="{B0B55094-586A-46C6-A93E-079BC1521042}"/>
    <cellStyle name="Total 2 2 3 3 2 7" xfId="6112" xr:uid="{DFB4E542-590A-49E7-9BAA-C8A3DCD9936C}"/>
    <cellStyle name="Total 2 2 3 3 2 7 2" xfId="15067" xr:uid="{56D5469D-CF79-42A3-A2D2-2E14C34F48C5}"/>
    <cellStyle name="Total 2 2 3 3 2 8" xfId="7313" xr:uid="{4E31A02F-A2FD-4A14-9190-74E322A06CDA}"/>
    <cellStyle name="Total 2 2 3 3 2 8 2" xfId="16193" xr:uid="{4BB6467F-909C-46D9-8135-84D5F618D71B}"/>
    <cellStyle name="Total 2 2 3 3 2 9" xfId="8450" xr:uid="{7DC83104-A423-4E6C-96C5-956B09A15569}"/>
    <cellStyle name="Total 2 2 3 3 2 9 2" xfId="17303" xr:uid="{B24D8E64-39AF-4844-8551-7D94CC02B2CC}"/>
    <cellStyle name="Total 2 2 3 3 3" xfId="659" xr:uid="{0C3556C3-E15B-4798-933B-E5C48B60D6B3}"/>
    <cellStyle name="Total 2 2 3 3 3 10" xfId="9302" xr:uid="{522B34D5-4CEE-4D35-A9F4-B22E57F5B541}"/>
    <cellStyle name="Total 2 2 3 3 3 2" xfId="1210" xr:uid="{466C2F41-C779-4516-90A8-74365AE634C9}"/>
    <cellStyle name="Total 2 2 3 3 3 2 2" xfId="2369" xr:uid="{BFCB48D3-E84A-4C7B-9830-6AD352622264}"/>
    <cellStyle name="Total 2 2 3 3 3 2 2 2" xfId="11324" xr:uid="{0C98BDC6-634A-40B2-841F-9D5078F12F27}"/>
    <cellStyle name="Total 2 2 3 3 3 2 3" xfId="3492" xr:uid="{BDC13D97-886C-433C-A5E2-7637D1FF5F74}"/>
    <cellStyle name="Total 2 2 3 3 3 2 3 2" xfId="12447" xr:uid="{2EB2716A-7CFC-4659-9A62-3BD85704FE35}"/>
    <cellStyle name="Total 2 2 3 3 3 2 4" xfId="4609" xr:uid="{5DB22009-7547-4627-9E72-5C78EB976DEA}"/>
    <cellStyle name="Total 2 2 3 3 3 2 4 2" xfId="13564" xr:uid="{24E600F0-F10A-481C-95F0-42724E28488D}"/>
    <cellStyle name="Total 2 2 3 3 3 2 5" xfId="5709" xr:uid="{E377793C-4C43-43D8-A293-1917999201AD}"/>
    <cellStyle name="Total 2 2 3 3 3 2 5 2" xfId="14664" xr:uid="{BD8E1579-7D6B-46E9-835B-C8666221C6CC}"/>
    <cellStyle name="Total 2 2 3 3 3 2 6" xfId="6826" xr:uid="{282ABE3A-57E0-4FC5-A535-DF0E363E1EC8}"/>
    <cellStyle name="Total 2 2 3 3 3 2 6 2" xfId="15781" xr:uid="{1A49B333-6F41-4FAC-A9B1-0890579E6675}"/>
    <cellStyle name="Total 2 2 3 3 3 2 7" xfId="8027" xr:uid="{537B7D97-0D8A-4E5B-A788-1A7A92E5E3FB}"/>
    <cellStyle name="Total 2 2 3 3 3 2 7 2" xfId="16907" xr:uid="{09851934-276E-4CEA-93A6-CCDA550F6D6B}"/>
    <cellStyle name="Total 2 2 3 3 3 2 8" xfId="9164" xr:uid="{6C0576E8-80C2-40E3-A2A1-32FE2A55F40B}"/>
    <cellStyle name="Total 2 2 3 3 3 2 8 2" xfId="18017" xr:uid="{AF289C99-D525-4F6D-B90F-C72A9230D459}"/>
    <cellStyle name="Total 2 2 3 3 3 2 9" xfId="9505" xr:uid="{E6931980-30B3-4F8B-B668-E90DDD1D5FD4}"/>
    <cellStyle name="Total 2 2 3 3 3 3" xfId="1817" xr:uid="{3461457C-3CF9-4B4F-B024-A868EA990782}"/>
    <cellStyle name="Total 2 2 3 3 3 3 2" xfId="10772" xr:uid="{BB040F6D-218E-4F7D-A2E6-A157AC444C05}"/>
    <cellStyle name="Total 2 2 3 3 3 4" xfId="2941" xr:uid="{F1083874-5996-4CCE-A5E9-ECDD576046A1}"/>
    <cellStyle name="Total 2 2 3 3 3 4 2" xfId="11896" xr:uid="{BA5FF14D-63D3-4FB5-B88A-72FA6894DF85}"/>
    <cellStyle name="Total 2 2 3 3 3 5" xfId="4058" xr:uid="{D9318D59-D400-4A5D-B941-31DB76C01FF2}"/>
    <cellStyle name="Total 2 2 3 3 3 5 2" xfId="13013" xr:uid="{2805EBD4-E524-4AAC-9836-B6940F86F760}"/>
    <cellStyle name="Total 2 2 3 3 3 6" xfId="5158" xr:uid="{C442D344-E710-4C39-BB33-6D85D317B5C5}"/>
    <cellStyle name="Total 2 2 3 3 3 6 2" xfId="14113" xr:uid="{E587F311-014D-441C-99D6-54FDEF21476F}"/>
    <cellStyle name="Total 2 2 3 3 3 7" xfId="6275" xr:uid="{761AC6FE-4B79-4F62-A122-EEC237634EA7}"/>
    <cellStyle name="Total 2 2 3 3 3 7 2" xfId="15230" xr:uid="{8F5692C2-698A-4972-8868-A96647FEBD6A}"/>
    <cellStyle name="Total 2 2 3 3 3 8" xfId="7476" xr:uid="{8DA31795-A815-4800-B18C-622C9C41E2BB}"/>
    <cellStyle name="Total 2 2 3 3 3 8 2" xfId="16356" xr:uid="{DF608475-C5B2-4DC3-A4B7-E21E6A8A8536}"/>
    <cellStyle name="Total 2 2 3 3 3 9" xfId="8613" xr:uid="{39719DB2-2494-4C3B-85EE-DEA7A27547D4}"/>
    <cellStyle name="Total 2 2 3 3 3 9 2" xfId="17466" xr:uid="{7DBBD2C3-B9F6-4CAE-9AC4-8633B8923B07}"/>
    <cellStyle name="Total 2 2 3 3 4" xfId="851" xr:uid="{CCF2342A-823D-4BA6-8E99-D2BACE53701F}"/>
    <cellStyle name="Total 2 2 3 3 4 2" xfId="2005" xr:uid="{C9FE1E35-7EBC-4FC7-9D76-E6A024DB9672}"/>
    <cellStyle name="Total 2 2 3 3 4 2 2" xfId="10960" xr:uid="{411B98EE-116A-46A9-846A-E7545BF41989}"/>
    <cellStyle name="Total 2 2 3 3 4 3" xfId="3133" xr:uid="{246EB3FA-CE0B-48FB-BFC4-BE33B231C0E0}"/>
    <cellStyle name="Total 2 2 3 3 4 3 2" xfId="12088" xr:uid="{60E1A23E-F786-412B-BC46-EC21C0B27AF8}"/>
    <cellStyle name="Total 2 2 3 3 4 4" xfId="4250" xr:uid="{57864DAD-B12C-4753-BF5A-B2F94A4EF7E1}"/>
    <cellStyle name="Total 2 2 3 3 4 4 2" xfId="13205" xr:uid="{787BC873-0710-4ADD-B2A4-C3FD74547A01}"/>
    <cellStyle name="Total 2 2 3 3 4 5" xfId="5350" xr:uid="{8772A0B4-9D5F-4A2E-94D8-F54DB78D77A0}"/>
    <cellStyle name="Total 2 2 3 3 4 5 2" xfId="14305" xr:uid="{C672EE8A-41A1-4EEB-ADAB-20C62921CE38}"/>
    <cellStyle name="Total 2 2 3 3 4 6" xfId="6467" xr:uid="{76A7EA08-2822-4D92-AB60-34FFAD8A2A95}"/>
    <cellStyle name="Total 2 2 3 3 4 6 2" xfId="15422" xr:uid="{8565671D-8130-4C3E-91B8-999859AAE907}"/>
    <cellStyle name="Total 2 2 3 3 4 7" xfId="7668" xr:uid="{80F16F30-6A63-4655-A730-D371A8DBC389}"/>
    <cellStyle name="Total 2 2 3 3 4 7 2" xfId="16548" xr:uid="{EA64364C-E8AB-41C5-8D20-051F1F3E2645}"/>
    <cellStyle name="Total 2 2 3 3 4 8" xfId="8805" xr:uid="{F6FB8FF7-9C0A-4970-800F-D69B8018B2E1}"/>
    <cellStyle name="Total 2 2 3 3 4 8 2" xfId="17658" xr:uid="{FC6C412A-6240-4235-94FB-182D985DB87E}"/>
    <cellStyle name="Total 2 2 3 3 4 9" xfId="9805" xr:uid="{191EF351-D6A2-4609-BB7F-9AE3CEADD9B0}"/>
    <cellStyle name="Total 2 2 3 3 5" xfId="1458" xr:uid="{8A90A83F-5BD6-4A67-A71E-C95F431E6B26}"/>
    <cellStyle name="Total 2 2 3 3 5 2" xfId="10413" xr:uid="{423BF4E2-EC56-42E8-ACFD-D3857A1808B2}"/>
    <cellStyle name="Total 2 2 3 3 6" xfId="2578" xr:uid="{68667BFD-B06B-491B-AA45-827F2A83A857}"/>
    <cellStyle name="Total 2 2 3 3 6 2" xfId="11533" xr:uid="{B510BEB6-B393-4009-BB6C-3A28A2EADF28}"/>
    <cellStyle name="Total 2 2 3 3 7" xfId="3695" xr:uid="{BC87614E-0B7B-45E1-B6BA-FC635C14B76F}"/>
    <cellStyle name="Total 2 2 3 3 7 2" xfId="12650" xr:uid="{520068E8-008F-4C28-96CB-3645A02DF4C4}"/>
    <cellStyle name="Total 2 2 3 3 8" xfId="4795" xr:uid="{B490D976-983F-41B7-918D-BF65C8774FA9}"/>
    <cellStyle name="Total 2 2 3 3 8 2" xfId="13750" xr:uid="{4B454061-D701-4B16-B7FA-D83E459503CF}"/>
    <cellStyle name="Total 2 2 3 3 9" xfId="5912" xr:uid="{5F41551F-B8BE-4A0C-BF37-575120A9D02F}"/>
    <cellStyle name="Total 2 2 3 3 9 2" xfId="14867" xr:uid="{CA489D4E-DA67-4E1B-AD2F-2FE858948569}"/>
    <cellStyle name="Total 2 2 3 4" xfId="368" xr:uid="{BA18408D-DA87-4E90-B12F-4C9A721E710A}"/>
    <cellStyle name="Total 2 2 3 4 10" xfId="8065" xr:uid="{756CCAE1-87C4-4AD5-B120-26ADCC120BBD}"/>
    <cellStyle name="Total 2 2 3 4 2" xfId="919" xr:uid="{13F83EE2-1281-4900-A832-02B63E3C816A}"/>
    <cellStyle name="Total 2 2 3 4 2 2" xfId="2073" xr:uid="{47DC9383-3909-4AC1-891C-5BA7483AD435}"/>
    <cellStyle name="Total 2 2 3 4 2 2 2" xfId="11028" xr:uid="{047DD5A6-A797-4C04-BC35-762E5545D6AB}"/>
    <cellStyle name="Total 2 2 3 4 2 3" xfId="3201" xr:uid="{8964118E-00DA-4865-8D92-E696F14DB437}"/>
    <cellStyle name="Total 2 2 3 4 2 3 2" xfId="12156" xr:uid="{0FF0FA81-D27B-4A7E-8B9B-8DA9B6594DAE}"/>
    <cellStyle name="Total 2 2 3 4 2 4" xfId="4318" xr:uid="{F94D470D-E8AB-4D22-A5F9-4DF4C3FC3C72}"/>
    <cellStyle name="Total 2 2 3 4 2 4 2" xfId="13273" xr:uid="{D7215B64-91D2-4C43-BB93-1B5AC28EB274}"/>
    <cellStyle name="Total 2 2 3 4 2 5" xfId="5418" xr:uid="{09D22E1F-BA53-4526-A112-81A74D7539C9}"/>
    <cellStyle name="Total 2 2 3 4 2 5 2" xfId="14373" xr:uid="{8154FCBD-2AA7-4581-9300-F6DF3626123E}"/>
    <cellStyle name="Total 2 2 3 4 2 6" xfId="6535" xr:uid="{421EAEFD-97CF-4F2F-908B-5F3C69FE0512}"/>
    <cellStyle name="Total 2 2 3 4 2 6 2" xfId="15490" xr:uid="{B8B8D27C-3A18-4928-B815-1835B1357A98}"/>
    <cellStyle name="Total 2 2 3 4 2 7" xfId="7736" xr:uid="{1BCD600D-4035-4345-8A69-A177707E824F}"/>
    <cellStyle name="Total 2 2 3 4 2 7 2" xfId="16616" xr:uid="{83E9DEAF-3EF3-4007-AC6C-9E4F6BD6B892}"/>
    <cellStyle name="Total 2 2 3 4 2 8" xfId="8873" xr:uid="{27E56994-1E19-443F-AD27-5DAA0BA3C1C8}"/>
    <cellStyle name="Total 2 2 3 4 2 8 2" xfId="17726" xr:uid="{33C7447A-CE2F-4FAE-8DDA-FF2F0D002783}"/>
    <cellStyle name="Total 2 2 3 4 2 9" xfId="10012" xr:uid="{F8248ADA-0820-40DA-831D-C9D7EADA4CA5}"/>
    <cellStyle name="Total 2 2 3 4 3" xfId="1530" xr:uid="{514FD5C8-D511-4EE9-9003-A502822671E0}"/>
    <cellStyle name="Total 2 2 3 4 3 2" xfId="10485" xr:uid="{EFCD62A9-92DE-47BC-9E4F-67EA14C4A469}"/>
    <cellStyle name="Total 2 2 3 4 4" xfId="2650" xr:uid="{15656D7E-C318-47F1-BB8B-83CA89B00396}"/>
    <cellStyle name="Total 2 2 3 4 4 2" xfId="11605" xr:uid="{1593FD01-F927-41C9-9152-11D0BBC92C78}"/>
    <cellStyle name="Total 2 2 3 4 5" xfId="3767" xr:uid="{6194A3E2-444D-4D3D-B81F-771B890A4986}"/>
    <cellStyle name="Total 2 2 3 4 5 2" xfId="12722" xr:uid="{74EAA094-B022-42AA-91F9-A953CB03CB62}"/>
    <cellStyle name="Total 2 2 3 4 6" xfId="4867" xr:uid="{6218AAC7-392E-4212-8AD2-D47EB2165A57}"/>
    <cellStyle name="Total 2 2 3 4 6 2" xfId="13822" xr:uid="{69C93D97-775A-4ECA-9633-E085ED51C41A}"/>
    <cellStyle name="Total 2 2 3 4 7" xfId="5984" xr:uid="{C4D00F29-0D5D-467D-982B-48E08A182C02}"/>
    <cellStyle name="Total 2 2 3 4 7 2" xfId="14939" xr:uid="{CD865DF3-2CDA-4BD3-B0F6-9829BC7E4BDF}"/>
    <cellStyle name="Total 2 2 3 4 8" xfId="7185" xr:uid="{790249C7-55BE-4964-8E12-D180E62AF2DD}"/>
    <cellStyle name="Total 2 2 3 4 8 2" xfId="16065" xr:uid="{6E2488A1-52D8-4D67-B085-27910DB68C05}"/>
    <cellStyle name="Total 2 2 3 4 9" xfId="8322" xr:uid="{3619D264-5736-4621-88C8-DC12B5C7BB71}"/>
    <cellStyle name="Total 2 2 3 4 9 2" xfId="17175" xr:uid="{4F5E0839-43F7-40F0-9E84-032824116141}"/>
    <cellStyle name="Total 2 2 3 5" xfId="537" xr:uid="{400324CE-DBE7-476E-9854-32FD3BC22B48}"/>
    <cellStyle name="Total 2 2 3 5 10" xfId="9602" xr:uid="{40CE340E-EBCC-494B-8AD5-CB2D3925C131}"/>
    <cellStyle name="Total 2 2 3 5 2" xfId="1088" xr:uid="{1F299920-AB9A-4656-A6D9-22641CA35D08}"/>
    <cellStyle name="Total 2 2 3 5 2 2" xfId="2242" xr:uid="{7A4762FD-05C5-430A-A87B-EC74DBD5FFC5}"/>
    <cellStyle name="Total 2 2 3 5 2 2 2" xfId="11197" xr:uid="{2F5554FC-2EA6-46CC-A727-CA1217AEB40E}"/>
    <cellStyle name="Total 2 2 3 5 2 3" xfId="3370" xr:uid="{5048808A-3687-4BEE-8EB1-BAF0AF088F97}"/>
    <cellStyle name="Total 2 2 3 5 2 3 2" xfId="12325" xr:uid="{316C6D30-E07B-46CD-A7C4-686E666EE87B}"/>
    <cellStyle name="Total 2 2 3 5 2 4" xfId="4487" xr:uid="{7D2F1D15-A896-4D1E-8128-74ADB37A9C92}"/>
    <cellStyle name="Total 2 2 3 5 2 4 2" xfId="13442" xr:uid="{367D5C4E-176D-4C3C-8D43-FD35C4997088}"/>
    <cellStyle name="Total 2 2 3 5 2 5" xfId="5587" xr:uid="{75683129-086A-4BC0-B5FA-BE9C53BDD47F}"/>
    <cellStyle name="Total 2 2 3 5 2 5 2" xfId="14542" xr:uid="{057C1B5D-28C4-473F-ACFC-21E620D7E67E}"/>
    <cellStyle name="Total 2 2 3 5 2 6" xfId="6704" xr:uid="{C8BD11EB-F3EB-4F33-B1BB-DF06AB16331D}"/>
    <cellStyle name="Total 2 2 3 5 2 6 2" xfId="15659" xr:uid="{DB5CB628-96C8-497B-8B2C-F85E6278D3BD}"/>
    <cellStyle name="Total 2 2 3 5 2 7" xfId="7905" xr:uid="{BFFC55FF-0FE9-479D-9B70-6B99ED26CAC0}"/>
    <cellStyle name="Total 2 2 3 5 2 7 2" xfId="16785" xr:uid="{C5A69470-248D-4C51-A8EF-50C8407D1715}"/>
    <cellStyle name="Total 2 2 3 5 2 8" xfId="9042" xr:uid="{D1EB63BF-B5F4-4698-AD58-724C54F48E35}"/>
    <cellStyle name="Total 2 2 3 5 2 8 2" xfId="17895" xr:uid="{8A9047B6-E51D-43C5-980F-274DA8A5769F}"/>
    <cellStyle name="Total 2 2 3 5 2 9" xfId="9571" xr:uid="{B68598CD-2846-46FE-8BAD-1A49AB09CC20}"/>
    <cellStyle name="Total 2 2 3 5 3" xfId="1695" xr:uid="{EC6E8CA2-5E39-4DC3-8159-E6758BD40354}"/>
    <cellStyle name="Total 2 2 3 5 3 2" xfId="10650" xr:uid="{5F431637-2BBC-4AEA-99BB-22888DB738CD}"/>
    <cellStyle name="Total 2 2 3 5 4" xfId="2819" xr:uid="{8F54CB06-4CA3-4069-9754-BD38B57289AD}"/>
    <cellStyle name="Total 2 2 3 5 4 2" xfId="11774" xr:uid="{0E4977CB-32A9-4B6F-9C77-367004DB571B}"/>
    <cellStyle name="Total 2 2 3 5 5" xfId="3936" xr:uid="{855B7A72-52EE-4D6B-9168-6ABB50004AB0}"/>
    <cellStyle name="Total 2 2 3 5 5 2" xfId="12891" xr:uid="{7EEE8FFE-9736-499B-AAED-499CDEF98AC5}"/>
    <cellStyle name="Total 2 2 3 5 6" xfId="5036" xr:uid="{2E1155DE-C13F-4BA5-8420-EC1EFC3A283B}"/>
    <cellStyle name="Total 2 2 3 5 6 2" xfId="13991" xr:uid="{E504ED99-E94D-406C-93FE-B038AE3973F0}"/>
    <cellStyle name="Total 2 2 3 5 7" xfId="6153" xr:uid="{04BC13AF-E085-43DE-AC7A-2DE91D288C40}"/>
    <cellStyle name="Total 2 2 3 5 7 2" xfId="15108" xr:uid="{0E626CCE-6D69-4C5D-A308-BB996EFF2D19}"/>
    <cellStyle name="Total 2 2 3 5 8" xfId="7354" xr:uid="{C9E7E9E7-B232-43DD-BE1F-E3660DAE45A2}"/>
    <cellStyle name="Total 2 2 3 5 8 2" xfId="16234" xr:uid="{A467C8A3-D7C2-4165-BEC2-D6A68CC3E5D1}"/>
    <cellStyle name="Total 2 2 3 5 9" xfId="8491" xr:uid="{1ED98D89-B2C5-4461-8C95-D8CE2E4524F0}"/>
    <cellStyle name="Total 2 2 3 5 9 2" xfId="17344" xr:uid="{D2AA71E1-07D8-4207-A765-AEFA80D423E0}"/>
    <cellStyle name="Total 2 2 3 6" xfId="712" xr:uid="{24A61E00-DCA7-4449-B246-7F72EF5791E7}"/>
    <cellStyle name="Total 2 2 3 6 2" xfId="1866" xr:uid="{85E2B707-E385-4A26-BFFF-42423885A2F6}"/>
    <cellStyle name="Total 2 2 3 6 2 2" xfId="10821" xr:uid="{DFD3EE51-46C7-48FF-87B0-4B4573ACC295}"/>
    <cellStyle name="Total 2 2 3 6 3" xfId="2994" xr:uid="{BBAFCFE6-BCB6-4BEE-A30B-7BFED683C3E9}"/>
    <cellStyle name="Total 2 2 3 6 3 2" xfId="11949" xr:uid="{6560F705-5209-4C52-BFF3-7B069024BB09}"/>
    <cellStyle name="Total 2 2 3 6 4" xfId="4111" xr:uid="{FE5449B7-963B-43FB-8919-C87770EECD63}"/>
    <cellStyle name="Total 2 2 3 6 4 2" xfId="13066" xr:uid="{C308B99B-5C0B-4F61-8696-A326D9177B24}"/>
    <cellStyle name="Total 2 2 3 6 5" xfId="5211" xr:uid="{C48CA008-8644-4406-A5D8-6570A276B05A}"/>
    <cellStyle name="Total 2 2 3 6 5 2" xfId="14166" xr:uid="{407DBEC6-218C-4F0D-9AC4-87A45CAB1523}"/>
    <cellStyle name="Total 2 2 3 6 6" xfId="6328" xr:uid="{E53C8913-FBD9-4134-AE64-330ACA1A7DFE}"/>
    <cellStyle name="Total 2 2 3 6 6 2" xfId="15283" xr:uid="{2EF42FE3-4749-4314-BE74-F258CF0FC347}"/>
    <cellStyle name="Total 2 2 3 6 7" xfId="7529" xr:uid="{ED6A22A6-3EE0-43F3-88B9-C6D078F2AEF1}"/>
    <cellStyle name="Total 2 2 3 6 7 2" xfId="16409" xr:uid="{D9308826-6631-4E2A-ADBE-272CB2C54E47}"/>
    <cellStyle name="Total 2 2 3 6 8" xfId="8666" xr:uid="{2F9DF632-843B-420E-9463-E478549AC6A2}"/>
    <cellStyle name="Total 2 2 3 6 8 2" xfId="17519" xr:uid="{77E2C7E4-BCF4-4181-9259-7DFCB4E22C98}"/>
    <cellStyle name="Total 2 2 3 6 9" xfId="9476" xr:uid="{A1E89152-E8DC-4B48-954F-6DCEDF063CDF}"/>
    <cellStyle name="Total 2 2 3 7" xfId="1312" xr:uid="{F640891C-6800-4223-9937-077A5A7854D9}"/>
    <cellStyle name="Total 2 2 3 7 2" xfId="10267" xr:uid="{27BF585E-E5BE-40B9-B374-2996F4EF964B}"/>
    <cellStyle name="Total 2 2 3 8" xfId="2428" xr:uid="{93C3E725-BE9A-4D65-9A17-0E69EDA16CA5}"/>
    <cellStyle name="Total 2 2 3 8 2" xfId="11383" xr:uid="{336F6915-8751-41EF-B867-AE9922325646}"/>
    <cellStyle name="Total 2 2 3 9" xfId="3546" xr:uid="{539CD6D3-7ED9-4625-A8CC-8A269F0EBAD6}"/>
    <cellStyle name="Total 2 2 3 9 2" xfId="12501" xr:uid="{28741319-3E51-47C3-932B-633FA04E3B93}"/>
    <cellStyle name="Total 2 2 4" xfId="147" xr:uid="{E5F837D4-9ED3-46E8-A118-FA3D77BEBE34}"/>
    <cellStyle name="Total 2 2 4 10" xfId="4663" xr:uid="{48D06383-93E2-48B8-99B2-1C3A3BD9B5A3}"/>
    <cellStyle name="Total 2 2 4 10 2" xfId="13618" xr:uid="{D2F0224C-6898-4892-B2BF-6F94A493E728}"/>
    <cellStyle name="Total 2 2 4 11" xfId="5780" xr:uid="{BF5A8439-8D03-487A-9120-357F0E434F44}"/>
    <cellStyle name="Total 2 2 4 11 2" xfId="14735" xr:uid="{455126BC-06FC-4E49-B342-E0444C9CEF83}"/>
    <cellStyle name="Total 2 2 4 12" xfId="6969" xr:uid="{83CCE2DA-8A9E-4FB1-A2B8-B6A774BC54CF}"/>
    <cellStyle name="Total 2 2 4 12 2" xfId="15858" xr:uid="{9943A8F0-44D3-4B14-B098-8F408D22ED7E}"/>
    <cellStyle name="Total 2 2 4 13" xfId="8103" xr:uid="{A80F9334-31C6-4060-9371-CEE7AE9EC485}"/>
    <cellStyle name="Total 2 2 4 13 2" xfId="16971" xr:uid="{A38DE156-933C-403C-9E75-CBF575341665}"/>
    <cellStyle name="Total 2 2 4 14" xfId="9899" xr:uid="{5CA3E567-0DC3-4A1B-9A61-F5EF2629703D}"/>
    <cellStyle name="Total 2 2 4 2" xfId="252" xr:uid="{840E4EF5-A9AD-4B15-91D0-5A06AAD0B939}"/>
    <cellStyle name="Total 2 2 4 2 10" xfId="7069" xr:uid="{3C49E120-99CD-40B7-BA04-6EC798D22536}"/>
    <cellStyle name="Total 2 2 4 2 10 2" xfId="15949" xr:uid="{A44AF568-A141-4199-B3F9-029D774D9F19}"/>
    <cellStyle name="Total 2 2 4 2 11" xfId="8206" xr:uid="{E6C51478-0116-4055-9529-35E55DB0A0EE}"/>
    <cellStyle name="Total 2 2 4 2 11 2" xfId="17059" xr:uid="{4E758B06-6C17-4D49-BEE8-C353ACE7235F}"/>
    <cellStyle name="Total 2 2 4 2 12" xfId="9631" xr:uid="{9F0F9142-538D-4EE3-A4A2-0375E5770552}"/>
    <cellStyle name="Total 2 2 4 2 2" xfId="457" xr:uid="{006937D0-CB80-44A2-9CCE-F6969EDE2E0A}"/>
    <cellStyle name="Total 2 2 4 2 2 10" xfId="9733" xr:uid="{27722790-C71F-4734-B4FB-53D2F0C1B298}"/>
    <cellStyle name="Total 2 2 4 2 2 2" xfId="1008" xr:uid="{3EF8426A-74E3-4C38-BA7E-F42EBF7E3D9D}"/>
    <cellStyle name="Total 2 2 4 2 2 2 2" xfId="2162" xr:uid="{BB432A7C-AEE0-455A-9581-AA7AC117F9D5}"/>
    <cellStyle name="Total 2 2 4 2 2 2 2 2" xfId="11117" xr:uid="{F14953C0-1F7C-4C5D-A81D-E3210E9C0598}"/>
    <cellStyle name="Total 2 2 4 2 2 2 3" xfId="3290" xr:uid="{A87F01C7-ABEC-4B5C-8AA1-4A930C6A19C5}"/>
    <cellStyle name="Total 2 2 4 2 2 2 3 2" xfId="12245" xr:uid="{B763209C-133C-4798-A31E-E2A1B9E7658B}"/>
    <cellStyle name="Total 2 2 4 2 2 2 4" xfId="4407" xr:uid="{2FE93543-2821-488E-87CC-0AFDA0FBC9F4}"/>
    <cellStyle name="Total 2 2 4 2 2 2 4 2" xfId="13362" xr:uid="{1BCBD842-640E-4C41-A0BD-C654D6BED070}"/>
    <cellStyle name="Total 2 2 4 2 2 2 5" xfId="5507" xr:uid="{97040E45-BEA7-47B8-A5C4-8BB767AB3E16}"/>
    <cellStyle name="Total 2 2 4 2 2 2 5 2" xfId="14462" xr:uid="{A6BC0098-7680-47A8-ABA7-3D4BA1D43437}"/>
    <cellStyle name="Total 2 2 4 2 2 2 6" xfId="6624" xr:uid="{1C3FCBEF-3FA0-41B2-AB7A-2AE7AF902800}"/>
    <cellStyle name="Total 2 2 4 2 2 2 6 2" xfId="15579" xr:uid="{1966F2C1-536E-439E-8DE5-F9033760185A}"/>
    <cellStyle name="Total 2 2 4 2 2 2 7" xfId="7825" xr:uid="{24A0C4BF-E3A9-4CAB-9DFC-E275DBBFCF89}"/>
    <cellStyle name="Total 2 2 4 2 2 2 7 2" xfId="16705" xr:uid="{854189F2-7BC4-4263-B273-8BE6AB244700}"/>
    <cellStyle name="Total 2 2 4 2 2 2 8" xfId="8962" xr:uid="{6481D86A-27F1-4E02-BC24-F54540C3A2E4}"/>
    <cellStyle name="Total 2 2 4 2 2 2 8 2" xfId="17815" xr:uid="{5B4B53CB-5E2B-4286-806D-D5FABFAD8305}"/>
    <cellStyle name="Total 2 2 4 2 2 2 9" xfId="10209" xr:uid="{6D620A62-EF73-4BBF-9329-5836620A1E25}"/>
    <cellStyle name="Total 2 2 4 2 2 3" xfId="1615" xr:uid="{544EC33B-1B2F-486A-BF76-540DBA537F2B}"/>
    <cellStyle name="Total 2 2 4 2 2 3 2" xfId="10570" xr:uid="{C5A9CA05-D202-4A9C-A2A6-164820C92D08}"/>
    <cellStyle name="Total 2 2 4 2 2 4" xfId="2739" xr:uid="{187C355F-4225-4EF7-865C-35E9C1768CD5}"/>
    <cellStyle name="Total 2 2 4 2 2 4 2" xfId="11694" xr:uid="{585813CD-D709-4146-BDA8-7B0B9CD6762D}"/>
    <cellStyle name="Total 2 2 4 2 2 5" xfId="3856" xr:uid="{5CF57EDE-DC05-40FA-843B-0A1F1F7082CB}"/>
    <cellStyle name="Total 2 2 4 2 2 5 2" xfId="12811" xr:uid="{32739E08-33A2-48AE-8470-3C9A7BF15120}"/>
    <cellStyle name="Total 2 2 4 2 2 6" xfId="4956" xr:uid="{43E3D2D4-3182-45D9-AC3F-64A5E921E255}"/>
    <cellStyle name="Total 2 2 4 2 2 6 2" xfId="13911" xr:uid="{79168319-EA22-470F-AF01-1BF29339D98C}"/>
    <cellStyle name="Total 2 2 4 2 2 7" xfId="6073" xr:uid="{A6CB265F-916E-4553-8BE6-80E5ECE2A558}"/>
    <cellStyle name="Total 2 2 4 2 2 7 2" xfId="15028" xr:uid="{7B8FCAA1-C4D7-4586-8109-0D1118172E27}"/>
    <cellStyle name="Total 2 2 4 2 2 8" xfId="7274" xr:uid="{2C784F1D-5C36-49B2-81FD-E9EFBF9F7BBC}"/>
    <cellStyle name="Total 2 2 4 2 2 8 2" xfId="16154" xr:uid="{16E2716E-7942-460C-B161-AC1413D519B9}"/>
    <cellStyle name="Total 2 2 4 2 2 9" xfId="8411" xr:uid="{AD3B781F-5C1C-40C1-8558-457F48CB8EE0}"/>
    <cellStyle name="Total 2 2 4 2 2 9 2" xfId="17264" xr:uid="{91E35623-BE30-4A6F-A3E5-8097A1BEF615}"/>
    <cellStyle name="Total 2 2 4 2 3" xfId="620" xr:uid="{2364FC8B-76DF-45B1-930A-1EB6B6C73312}"/>
    <cellStyle name="Total 2 2 4 2 3 10" xfId="6919" xr:uid="{F76ED1F0-CD0A-4C6E-B1FD-9269810DD51E}"/>
    <cellStyle name="Total 2 2 4 2 3 2" xfId="1171" xr:uid="{80644F2A-3FC3-4492-A12B-3C1996657F59}"/>
    <cellStyle name="Total 2 2 4 2 3 2 2" xfId="2330" xr:uid="{13771E67-76F2-4275-86AE-2B76D4D31270}"/>
    <cellStyle name="Total 2 2 4 2 3 2 2 2" xfId="11285" xr:uid="{DC61C0EE-D52E-4255-85B2-21623BCFBC75}"/>
    <cellStyle name="Total 2 2 4 2 3 2 3" xfId="3453" xr:uid="{32EE5AFC-97AA-4186-B622-B8E2D6A7F3B0}"/>
    <cellStyle name="Total 2 2 4 2 3 2 3 2" xfId="12408" xr:uid="{1FE1D2F8-6EB4-41ED-B033-707A8B2D7714}"/>
    <cellStyle name="Total 2 2 4 2 3 2 4" xfId="4570" xr:uid="{17CA6D86-0D86-4454-97CA-B0A5F0A6B95B}"/>
    <cellStyle name="Total 2 2 4 2 3 2 4 2" xfId="13525" xr:uid="{4F1B8128-FF3A-4F75-BF19-F63B59C9375A}"/>
    <cellStyle name="Total 2 2 4 2 3 2 5" xfId="5670" xr:uid="{4684D45D-81FA-446C-A6DB-4A5BD5FC5BF6}"/>
    <cellStyle name="Total 2 2 4 2 3 2 5 2" xfId="14625" xr:uid="{C67BC774-FC11-47F6-8EBD-DFFA4F8F7A2E}"/>
    <cellStyle name="Total 2 2 4 2 3 2 6" xfId="6787" xr:uid="{281EE101-B914-4492-A7B8-37D9C1575256}"/>
    <cellStyle name="Total 2 2 4 2 3 2 6 2" xfId="15742" xr:uid="{D48513DE-9328-49BD-A097-D2F5B91E5404}"/>
    <cellStyle name="Total 2 2 4 2 3 2 7" xfId="7988" xr:uid="{957F7AA2-1638-435A-8129-26B531CE4857}"/>
    <cellStyle name="Total 2 2 4 2 3 2 7 2" xfId="16868" xr:uid="{79E6ECBA-B3D5-47E3-BF26-CBA5CADE8EB2}"/>
    <cellStyle name="Total 2 2 4 2 3 2 8" xfId="9125" xr:uid="{CA53F719-EEC1-4A12-9960-3E536C747FB4}"/>
    <cellStyle name="Total 2 2 4 2 3 2 8 2" xfId="17978" xr:uid="{664F2476-930D-46BE-9E05-AF0A81B55EB5}"/>
    <cellStyle name="Total 2 2 4 2 3 2 9" xfId="10166" xr:uid="{56329220-CE05-4858-A302-0A5B78625FB2}"/>
    <cellStyle name="Total 2 2 4 2 3 3" xfId="1778" xr:uid="{AE44D805-25F0-4E93-93CF-211B723C4692}"/>
    <cellStyle name="Total 2 2 4 2 3 3 2" xfId="10733" xr:uid="{86941087-55A4-48E3-945B-51032EEA5AEF}"/>
    <cellStyle name="Total 2 2 4 2 3 4" xfId="2902" xr:uid="{7459F907-8689-4B5F-ADD9-46C8654D7FD5}"/>
    <cellStyle name="Total 2 2 4 2 3 4 2" xfId="11857" xr:uid="{0D89B321-71B1-496E-BA37-D7ED25AB4DE6}"/>
    <cellStyle name="Total 2 2 4 2 3 5" xfId="4019" xr:uid="{22A14B37-5D5B-43D4-BC5C-B4DC07315FD1}"/>
    <cellStyle name="Total 2 2 4 2 3 5 2" xfId="12974" xr:uid="{FBFB623D-33F3-42CC-9FFE-68018111600B}"/>
    <cellStyle name="Total 2 2 4 2 3 6" xfId="5119" xr:uid="{65F86E3B-CED6-4121-86C6-314A354BE837}"/>
    <cellStyle name="Total 2 2 4 2 3 6 2" xfId="14074" xr:uid="{278ED19C-4046-4F34-9960-55391758662E}"/>
    <cellStyle name="Total 2 2 4 2 3 7" xfId="6236" xr:uid="{C779229B-E237-4368-BD06-69B936381F71}"/>
    <cellStyle name="Total 2 2 4 2 3 7 2" xfId="15191" xr:uid="{49B38631-2518-4931-803E-1006753EDCEB}"/>
    <cellStyle name="Total 2 2 4 2 3 8" xfId="7437" xr:uid="{458E1711-242C-44FB-B93E-8BA0F056F881}"/>
    <cellStyle name="Total 2 2 4 2 3 8 2" xfId="16317" xr:uid="{08A3D33C-FF95-4A1B-B036-E600BBA1F817}"/>
    <cellStyle name="Total 2 2 4 2 3 9" xfId="8574" xr:uid="{E6E3CECA-87AA-40AE-A89E-FDBADD7F5AB8}"/>
    <cellStyle name="Total 2 2 4 2 3 9 2" xfId="17427" xr:uid="{3FA433C5-14E1-4BFA-BAD3-C06D5DFE82E8}"/>
    <cellStyle name="Total 2 2 4 2 4" xfId="809" xr:uid="{2F626843-61F2-42D8-8606-3E2E67BF1BF3}"/>
    <cellStyle name="Total 2 2 4 2 4 2" xfId="1963" xr:uid="{FE3C76D9-F267-4C45-9E71-5AA6113F683E}"/>
    <cellStyle name="Total 2 2 4 2 4 2 2" xfId="10918" xr:uid="{4D07A1E0-543D-4676-A548-BFDF9796B267}"/>
    <cellStyle name="Total 2 2 4 2 4 3" xfId="3091" xr:uid="{D3C18890-E0E7-444C-9110-82DC6CBE5C8B}"/>
    <cellStyle name="Total 2 2 4 2 4 3 2" xfId="12046" xr:uid="{B7EFB274-5D99-47AA-B7AC-51814A6BF403}"/>
    <cellStyle name="Total 2 2 4 2 4 4" xfId="4208" xr:uid="{342EE2CB-1D9A-4EB1-85FA-C90117E49C45}"/>
    <cellStyle name="Total 2 2 4 2 4 4 2" xfId="13163" xr:uid="{E165B268-2588-4FC5-BD87-DA159AB57C2A}"/>
    <cellStyle name="Total 2 2 4 2 4 5" xfId="5308" xr:uid="{89DAEC23-20B3-43F3-B544-857D2A14CBEC}"/>
    <cellStyle name="Total 2 2 4 2 4 5 2" xfId="14263" xr:uid="{8468F27C-C7BD-43BD-A791-5F48167A1EDC}"/>
    <cellStyle name="Total 2 2 4 2 4 6" xfId="6425" xr:uid="{6A1F5DDD-4B26-4073-A654-05008A4DCDD8}"/>
    <cellStyle name="Total 2 2 4 2 4 6 2" xfId="15380" xr:uid="{C405771D-14CB-46CD-BAE7-0EF586648EBD}"/>
    <cellStyle name="Total 2 2 4 2 4 7" xfId="7626" xr:uid="{CA227380-25F2-41F4-A42B-DCE2E7871CEF}"/>
    <cellStyle name="Total 2 2 4 2 4 7 2" xfId="16506" xr:uid="{09455740-5575-428C-BFDF-296BC6583D0F}"/>
    <cellStyle name="Total 2 2 4 2 4 8" xfId="8763" xr:uid="{E714549E-20D1-4C7C-A9EA-13DC6B6D41BD}"/>
    <cellStyle name="Total 2 2 4 2 4 8 2" xfId="17616" xr:uid="{8A0EF42A-42E5-4E43-88F5-4D98AE949EB2}"/>
    <cellStyle name="Total 2 2 4 2 4 9" xfId="9560" xr:uid="{6EFC463D-63CD-4122-8AE5-D9A9B90C5D1C}"/>
    <cellStyle name="Total 2 2 4 2 5" xfId="1414" xr:uid="{C6997585-E55C-4FA8-90E8-BC0F86B1622E}"/>
    <cellStyle name="Total 2 2 4 2 5 2" xfId="10369" xr:uid="{79AFBA81-2C6E-4F05-81D9-0D7752C94D2A}"/>
    <cellStyle name="Total 2 2 4 2 6" xfId="2534" xr:uid="{E9DA2FA3-C6A0-4913-BF8C-AC9B1C6FE79B}"/>
    <cellStyle name="Total 2 2 4 2 6 2" xfId="11489" xr:uid="{F2F9823A-2A48-4E10-8E74-10733158B77F}"/>
    <cellStyle name="Total 2 2 4 2 7" xfId="3651" xr:uid="{C9940F05-3135-4D62-93FB-BD53B54BC2D7}"/>
    <cellStyle name="Total 2 2 4 2 7 2" xfId="12606" xr:uid="{9C7811DE-94CE-462A-B7F5-C14D28604C4A}"/>
    <cellStyle name="Total 2 2 4 2 8" xfId="4751" xr:uid="{C1B2FC81-EDF1-4A12-9FDD-643E94BB6242}"/>
    <cellStyle name="Total 2 2 4 2 8 2" xfId="13706" xr:uid="{D2FA4CA4-07AE-4478-9DF5-3E37AB94976B}"/>
    <cellStyle name="Total 2 2 4 2 9" xfId="5868" xr:uid="{DC3F4593-8EBA-43B3-B3CC-0002AD41F3CD}"/>
    <cellStyle name="Total 2 2 4 2 9 2" xfId="14823" xr:uid="{78B25E66-CE6C-49C3-9D28-5EA1FC6EE33B}"/>
    <cellStyle name="Total 2 2 4 3" xfId="307" xr:uid="{A1C71457-38B9-4002-9C82-1309DB492EAD}"/>
    <cellStyle name="Total 2 2 4 3 10" xfId="7124" xr:uid="{CA41AF1B-F644-4318-A83A-9F5BC4CD9A0B}"/>
    <cellStyle name="Total 2 2 4 3 10 2" xfId="16004" xr:uid="{56EF09B6-6914-4BAD-B07C-E90C92BDEE67}"/>
    <cellStyle name="Total 2 2 4 3 11" xfId="8261" xr:uid="{837ED4C7-27E6-4834-8ADF-D5ACE736B820}"/>
    <cellStyle name="Total 2 2 4 3 11 2" xfId="17114" xr:uid="{4F0D479B-20BB-4E7E-A32B-5E6C34370EDF}"/>
    <cellStyle name="Total 2 2 4 3 12" xfId="9591" xr:uid="{3195C337-AB3E-4C21-995B-ACE3C496A307}"/>
    <cellStyle name="Total 2 2 4 3 2" xfId="507" xr:uid="{A0400AA7-2EE5-46B4-8087-1E99FA35D5A6}"/>
    <cellStyle name="Total 2 2 4 3 2 10" xfId="9301" xr:uid="{3FDB31EB-F157-4155-8787-214FD85BBB3C}"/>
    <cellStyle name="Total 2 2 4 3 2 2" xfId="1058" xr:uid="{7F8F012A-018F-4665-9F31-BD262CF1305F}"/>
    <cellStyle name="Total 2 2 4 3 2 2 2" xfId="2212" xr:uid="{A69CA519-9336-4AA9-B62D-A3699246D9B9}"/>
    <cellStyle name="Total 2 2 4 3 2 2 2 2" xfId="11167" xr:uid="{9C8659FF-1A48-4540-9CBC-D3843A7E8A13}"/>
    <cellStyle name="Total 2 2 4 3 2 2 3" xfId="3340" xr:uid="{2C29E413-38C5-434D-AF84-AB22AA81432D}"/>
    <cellStyle name="Total 2 2 4 3 2 2 3 2" xfId="12295" xr:uid="{69C4102B-379D-4E5E-BF60-233FA8C50BFD}"/>
    <cellStyle name="Total 2 2 4 3 2 2 4" xfId="4457" xr:uid="{65A73ABA-B5EE-4049-9506-8557CA5A731B}"/>
    <cellStyle name="Total 2 2 4 3 2 2 4 2" xfId="13412" xr:uid="{95A79F59-6B05-4BA2-A770-FB3D9982A2E0}"/>
    <cellStyle name="Total 2 2 4 3 2 2 5" xfId="5557" xr:uid="{351FD12E-96AA-4965-9153-76AADFD0C1BF}"/>
    <cellStyle name="Total 2 2 4 3 2 2 5 2" xfId="14512" xr:uid="{43CE4539-E1FB-44B0-A007-6F7819582D2D}"/>
    <cellStyle name="Total 2 2 4 3 2 2 6" xfId="6674" xr:uid="{62CD10D7-B0FB-440A-B590-8DD851017490}"/>
    <cellStyle name="Total 2 2 4 3 2 2 6 2" xfId="15629" xr:uid="{6F6E9710-95B4-4D28-B5AC-F41DF1ADD937}"/>
    <cellStyle name="Total 2 2 4 3 2 2 7" xfId="7875" xr:uid="{AF2661E0-FFCE-440C-B9CF-F6ADE7707FB4}"/>
    <cellStyle name="Total 2 2 4 3 2 2 7 2" xfId="16755" xr:uid="{2BFACB8C-B0EA-4DFB-A7E1-1010EEA69947}"/>
    <cellStyle name="Total 2 2 4 3 2 2 8" xfId="9012" xr:uid="{63B0B9A0-0BDF-4E5A-8895-979D73743CC4}"/>
    <cellStyle name="Total 2 2 4 3 2 2 8 2" xfId="17865" xr:uid="{CCF228DB-B739-40A4-9BBA-641EE1C32296}"/>
    <cellStyle name="Total 2 2 4 3 2 2 9" xfId="9499" xr:uid="{2A587F57-28C9-4A80-9EFE-6F30E6FBCC5F}"/>
    <cellStyle name="Total 2 2 4 3 2 3" xfId="1665" xr:uid="{7C4D97F2-017F-426B-BBD3-85F6C5F5B683}"/>
    <cellStyle name="Total 2 2 4 3 2 3 2" xfId="10620" xr:uid="{E1733BE0-DBD6-4DDF-90A0-BD8D0F705333}"/>
    <cellStyle name="Total 2 2 4 3 2 4" xfId="2789" xr:uid="{05CDF355-2451-4C15-8494-E5FC9606F589}"/>
    <cellStyle name="Total 2 2 4 3 2 4 2" xfId="11744" xr:uid="{F5DA6394-A8D5-404E-AE84-A694B87758BD}"/>
    <cellStyle name="Total 2 2 4 3 2 5" xfId="3906" xr:uid="{20DB8C1E-E9C4-4186-A769-DB2B06BDB24B}"/>
    <cellStyle name="Total 2 2 4 3 2 5 2" xfId="12861" xr:uid="{A28DBF6D-7D43-4C6B-B83F-CF2B09EBC7CB}"/>
    <cellStyle name="Total 2 2 4 3 2 6" xfId="5006" xr:uid="{AA31E887-D885-4573-841F-FAD8C9F7F05E}"/>
    <cellStyle name="Total 2 2 4 3 2 6 2" xfId="13961" xr:uid="{F888C9F1-E3FA-468D-8083-6BD10D3B3BF6}"/>
    <cellStyle name="Total 2 2 4 3 2 7" xfId="6123" xr:uid="{C3D18711-AA03-4CFA-90A5-218041CC6177}"/>
    <cellStyle name="Total 2 2 4 3 2 7 2" xfId="15078" xr:uid="{1E5866C1-05CE-4666-AFD2-E1DE4EEBFFB6}"/>
    <cellStyle name="Total 2 2 4 3 2 8" xfId="7324" xr:uid="{ECBBA901-05AB-4A7B-8848-C6330BE32EFF}"/>
    <cellStyle name="Total 2 2 4 3 2 8 2" xfId="16204" xr:uid="{E24EC109-3847-4AEF-9371-BE2FD1175710}"/>
    <cellStyle name="Total 2 2 4 3 2 9" xfId="8461" xr:uid="{1C488517-FA67-4CEA-9C5F-9B95BBD35016}"/>
    <cellStyle name="Total 2 2 4 3 2 9 2" xfId="17314" xr:uid="{C957262F-F258-4CA5-A828-57B4776B7EDE}"/>
    <cellStyle name="Total 2 2 4 3 3" xfId="670" xr:uid="{91B7E653-74F6-41CC-BA23-FD8931D82F69}"/>
    <cellStyle name="Total 2 2 4 3 3 10" xfId="9532" xr:uid="{6AC3F013-6869-4DC8-BEF0-97960B00F579}"/>
    <cellStyle name="Total 2 2 4 3 3 2" xfId="1221" xr:uid="{B1AE4A09-DF49-42E4-BE3B-A47753DEE0EE}"/>
    <cellStyle name="Total 2 2 4 3 3 2 2" xfId="2380" xr:uid="{B6C8AEEB-1712-492C-84D0-E53BD3C780E2}"/>
    <cellStyle name="Total 2 2 4 3 3 2 2 2" xfId="11335" xr:uid="{74A46E99-44CD-474B-8CA5-4951EC824E0A}"/>
    <cellStyle name="Total 2 2 4 3 3 2 3" xfId="3503" xr:uid="{1418507D-95B8-408A-AE25-C46F5076E52D}"/>
    <cellStyle name="Total 2 2 4 3 3 2 3 2" xfId="12458" xr:uid="{3F220C9B-CC5E-4BE5-8783-E8597593A500}"/>
    <cellStyle name="Total 2 2 4 3 3 2 4" xfId="4620" xr:uid="{E82DBDBE-6822-4233-9CAB-C19A3C5695AD}"/>
    <cellStyle name="Total 2 2 4 3 3 2 4 2" xfId="13575" xr:uid="{1A303321-26E8-488D-B14D-ACAD04484D9C}"/>
    <cellStyle name="Total 2 2 4 3 3 2 5" xfId="5720" xr:uid="{157D49A5-F247-41F8-8A2B-CE2A42FC7B7E}"/>
    <cellStyle name="Total 2 2 4 3 3 2 5 2" xfId="14675" xr:uid="{EB5090F9-A40F-4B58-9832-9ADAFF11CD93}"/>
    <cellStyle name="Total 2 2 4 3 3 2 6" xfId="6837" xr:uid="{E432BE5C-3140-4F63-A775-4BA3E3A6FFD6}"/>
    <cellStyle name="Total 2 2 4 3 3 2 6 2" xfId="15792" xr:uid="{600554E6-0C9F-4FBF-B561-4D6A6C8A6ADF}"/>
    <cellStyle name="Total 2 2 4 3 3 2 7" xfId="8038" xr:uid="{8D04C937-44CE-49AA-9758-2A8D7C346E22}"/>
    <cellStyle name="Total 2 2 4 3 3 2 7 2" xfId="16918" xr:uid="{789DF1FE-7F3C-49C9-AE7D-75FF7A5B6A71}"/>
    <cellStyle name="Total 2 2 4 3 3 2 8" xfId="9175" xr:uid="{8D5A7739-3589-43E8-A3D9-6E3691F63B20}"/>
    <cellStyle name="Total 2 2 4 3 3 2 8 2" xfId="18028" xr:uid="{57B414C2-9CB5-401D-A3B3-C5F2772FC025}"/>
    <cellStyle name="Total 2 2 4 3 3 2 9" xfId="9243" xr:uid="{6F8304D9-A67D-4EAC-96D3-37CF2C3023F3}"/>
    <cellStyle name="Total 2 2 4 3 3 3" xfId="1828" xr:uid="{E47291D7-ACDC-4CF5-BE2C-1239C32A3C2A}"/>
    <cellStyle name="Total 2 2 4 3 3 3 2" xfId="10783" xr:uid="{C1D5403F-E886-4093-A1D6-F1AF4BF9D57F}"/>
    <cellStyle name="Total 2 2 4 3 3 4" xfId="2952" xr:uid="{AACFDECF-A954-4432-AC71-E9CBCC0C9A33}"/>
    <cellStyle name="Total 2 2 4 3 3 4 2" xfId="11907" xr:uid="{4D9F716D-29AC-4F9E-8088-BB91ED713C1E}"/>
    <cellStyle name="Total 2 2 4 3 3 5" xfId="4069" xr:uid="{CC980787-08A6-4F1F-8319-8DF8644A9DF6}"/>
    <cellStyle name="Total 2 2 4 3 3 5 2" xfId="13024" xr:uid="{0C0099B8-6A81-43C3-837C-A9DEEB48CC66}"/>
    <cellStyle name="Total 2 2 4 3 3 6" xfId="5169" xr:uid="{6B2818F2-9201-46F7-B95E-98ED27D7E639}"/>
    <cellStyle name="Total 2 2 4 3 3 6 2" xfId="14124" xr:uid="{15100E6E-65E2-4A9E-A663-34F5945BEFA3}"/>
    <cellStyle name="Total 2 2 4 3 3 7" xfId="6286" xr:uid="{098FCE9C-079C-4D01-948D-33C48176E241}"/>
    <cellStyle name="Total 2 2 4 3 3 7 2" xfId="15241" xr:uid="{102D7E11-F542-489C-AD1E-1D25E07A7C2E}"/>
    <cellStyle name="Total 2 2 4 3 3 8" xfId="7487" xr:uid="{A19479ED-AF50-4B32-B8F6-ED8B41F65EAA}"/>
    <cellStyle name="Total 2 2 4 3 3 8 2" xfId="16367" xr:uid="{6BA01271-7730-4CC0-B340-88F649F4A939}"/>
    <cellStyle name="Total 2 2 4 3 3 9" xfId="8624" xr:uid="{15FA2131-CD0D-44B3-9D7A-22E58B3C3086}"/>
    <cellStyle name="Total 2 2 4 3 3 9 2" xfId="17477" xr:uid="{202F1460-39CE-45E4-8665-610F4A8469A9}"/>
    <cellStyle name="Total 2 2 4 3 4" xfId="862" xr:uid="{961087A9-4075-42F2-A863-D79048A2F34D}"/>
    <cellStyle name="Total 2 2 4 3 4 2" xfId="2016" xr:uid="{F1287A9D-304F-46E0-9C48-140AAEDBB9EC}"/>
    <cellStyle name="Total 2 2 4 3 4 2 2" xfId="10971" xr:uid="{652FA41E-7E40-4842-8556-BB5CE0809327}"/>
    <cellStyle name="Total 2 2 4 3 4 3" xfId="3144" xr:uid="{4D023541-C3E7-46FE-846A-16E059F0A982}"/>
    <cellStyle name="Total 2 2 4 3 4 3 2" xfId="12099" xr:uid="{719D6681-6736-4D51-B5DE-4967EFF54DC8}"/>
    <cellStyle name="Total 2 2 4 3 4 4" xfId="4261" xr:uid="{707B3161-1DCD-4D43-99B6-F723778C637D}"/>
    <cellStyle name="Total 2 2 4 3 4 4 2" xfId="13216" xr:uid="{0C2840D3-DDB3-4BAC-B8AB-4B52626174D6}"/>
    <cellStyle name="Total 2 2 4 3 4 5" xfId="5361" xr:uid="{E7E043CE-3095-46B1-AD97-A8371FA60F59}"/>
    <cellStyle name="Total 2 2 4 3 4 5 2" xfId="14316" xr:uid="{45F8ED58-F242-4084-962A-8079E29895BC}"/>
    <cellStyle name="Total 2 2 4 3 4 6" xfId="6478" xr:uid="{B4089612-DC49-4BAD-8AD9-5EB913F41926}"/>
    <cellStyle name="Total 2 2 4 3 4 6 2" xfId="15433" xr:uid="{D5917501-C020-4449-A67E-7F72918123C8}"/>
    <cellStyle name="Total 2 2 4 3 4 7" xfId="7679" xr:uid="{2A8F407B-D81D-49F9-AAEE-737498A8761D}"/>
    <cellStyle name="Total 2 2 4 3 4 7 2" xfId="16559" xr:uid="{2B6E95FB-834E-41F3-B23D-7C1F3A791EA4}"/>
    <cellStyle name="Total 2 2 4 3 4 8" xfId="8816" xr:uid="{27A1C6F6-3109-4040-9F9D-F0AE944A32E8}"/>
    <cellStyle name="Total 2 2 4 3 4 8 2" xfId="17669" xr:uid="{672CB3EB-BE97-4273-92F8-ED5421626121}"/>
    <cellStyle name="Total 2 2 4 3 4 9" xfId="9405" xr:uid="{76DFF8CF-98BB-4B02-9DE5-9792816AAF90}"/>
    <cellStyle name="Total 2 2 4 3 5" xfId="1469" xr:uid="{67A0DC24-4128-49CA-B564-B451F9FFA947}"/>
    <cellStyle name="Total 2 2 4 3 5 2" xfId="10424" xr:uid="{4EE7B387-A377-4C00-9241-1A13A2866682}"/>
    <cellStyle name="Total 2 2 4 3 6" xfId="2589" xr:uid="{E4869D50-1F32-4F7C-BEE7-9F34B91D3FBA}"/>
    <cellStyle name="Total 2 2 4 3 6 2" xfId="11544" xr:uid="{9E0F305F-8AB1-42F2-A6EC-307229D44024}"/>
    <cellStyle name="Total 2 2 4 3 7" xfId="3706" xr:uid="{69E025D2-7137-4F6C-B42E-9FE606ACD984}"/>
    <cellStyle name="Total 2 2 4 3 7 2" xfId="12661" xr:uid="{AEFCB23C-5342-468F-A9F3-A5D65BD3162F}"/>
    <cellStyle name="Total 2 2 4 3 8" xfId="4806" xr:uid="{DBECD855-0CC3-43C5-A63B-B69D196D1750}"/>
    <cellStyle name="Total 2 2 4 3 8 2" xfId="13761" xr:uid="{A6F411C7-5D1E-405E-9E31-86A57FF291FB}"/>
    <cellStyle name="Total 2 2 4 3 9" xfId="5923" xr:uid="{6B8BB3A4-424D-4CDA-91B3-E51CE13A923B}"/>
    <cellStyle name="Total 2 2 4 3 9 2" xfId="14878" xr:uid="{85E80656-180B-4B6D-BF1B-4BA5D9830D42}"/>
    <cellStyle name="Total 2 2 4 4" xfId="379" xr:uid="{20DC253F-B227-4FBE-B658-A7E9DC555F32}"/>
    <cellStyle name="Total 2 2 4 4 10" xfId="9303" xr:uid="{F32AF29C-7DCF-4015-9F6D-5E73F9C24EEB}"/>
    <cellStyle name="Total 2 2 4 4 2" xfId="930" xr:uid="{F1242D19-013E-4E78-A20D-94B51CB0E4E5}"/>
    <cellStyle name="Total 2 2 4 4 2 2" xfId="2084" xr:uid="{1731EC1A-6A9F-4758-99B3-F52BDAAF5EF1}"/>
    <cellStyle name="Total 2 2 4 4 2 2 2" xfId="11039" xr:uid="{CB838403-5E77-4624-BD08-BF7E4B4C0DEE}"/>
    <cellStyle name="Total 2 2 4 4 2 3" xfId="3212" xr:uid="{C5167AE8-4650-40E8-8410-91460BF391E8}"/>
    <cellStyle name="Total 2 2 4 4 2 3 2" xfId="12167" xr:uid="{DACCB30F-FF18-4679-A88F-428A93ED2AB7}"/>
    <cellStyle name="Total 2 2 4 4 2 4" xfId="4329" xr:uid="{256B43FA-A3A6-4782-A437-F2A314588E7A}"/>
    <cellStyle name="Total 2 2 4 4 2 4 2" xfId="13284" xr:uid="{BD627F1B-9FD1-4722-BB10-109A38E942C8}"/>
    <cellStyle name="Total 2 2 4 4 2 5" xfId="5429" xr:uid="{BE95B6F8-51FC-4568-897F-5384F305AA17}"/>
    <cellStyle name="Total 2 2 4 4 2 5 2" xfId="14384" xr:uid="{6D1CCB3F-C1DE-4937-B482-3D8259DDD96B}"/>
    <cellStyle name="Total 2 2 4 4 2 6" xfId="6546" xr:uid="{B26F9D64-979C-4541-A406-871D4DC1E6FA}"/>
    <cellStyle name="Total 2 2 4 4 2 6 2" xfId="15501" xr:uid="{1A5759BB-23D2-452E-BD33-68915DFF5A66}"/>
    <cellStyle name="Total 2 2 4 4 2 7" xfId="7747" xr:uid="{5A2A3650-6A54-47F2-B0F9-5D5256C196D5}"/>
    <cellStyle name="Total 2 2 4 4 2 7 2" xfId="16627" xr:uid="{F466DE8A-611A-4D0C-8F2F-ECE0A9536E2E}"/>
    <cellStyle name="Total 2 2 4 4 2 8" xfId="8884" xr:uid="{66E107CD-0723-4C6A-8C33-8FA38B3E0DB4}"/>
    <cellStyle name="Total 2 2 4 4 2 8 2" xfId="17737" xr:uid="{E791CDA1-D751-44F7-8977-F89721097395}"/>
    <cellStyle name="Total 2 2 4 4 2 9" xfId="9288" xr:uid="{0F3D7A43-C5D1-4969-8325-F55EF0ECB984}"/>
    <cellStyle name="Total 2 2 4 4 3" xfId="1539" xr:uid="{4665D67C-A8E5-477C-A81A-8453BB5B0805}"/>
    <cellStyle name="Total 2 2 4 4 3 2" xfId="10494" xr:uid="{7AE60A19-0DAE-4EE4-B313-3356E3ED6431}"/>
    <cellStyle name="Total 2 2 4 4 4" xfId="2661" xr:uid="{5E4EE71F-ECEC-4F5E-86EB-D1FD79CEF346}"/>
    <cellStyle name="Total 2 2 4 4 4 2" xfId="11616" xr:uid="{8C15674F-0F78-4838-8922-354CD8DCC120}"/>
    <cellStyle name="Total 2 2 4 4 5" xfId="3778" xr:uid="{379ACAAC-91F7-400C-9A47-3E23303C7FDD}"/>
    <cellStyle name="Total 2 2 4 4 5 2" xfId="12733" xr:uid="{0A1EF89B-7974-44E9-82F3-3FDB6AE15F6B}"/>
    <cellStyle name="Total 2 2 4 4 6" xfId="4878" xr:uid="{77E85CFD-B934-4DBF-98E8-909A3100DE21}"/>
    <cellStyle name="Total 2 2 4 4 6 2" xfId="13833" xr:uid="{FAE18DA2-22D4-4AFB-98D8-FCF3D4CAE528}"/>
    <cellStyle name="Total 2 2 4 4 7" xfId="5995" xr:uid="{E544357D-9C6A-47D5-A3E3-3B72C3147E83}"/>
    <cellStyle name="Total 2 2 4 4 7 2" xfId="14950" xr:uid="{F7DEBA10-5FB4-4450-944C-5147AE6B7288}"/>
    <cellStyle name="Total 2 2 4 4 8" xfId="7196" xr:uid="{65DCE549-9636-44FF-B79B-D6268C871F1A}"/>
    <cellStyle name="Total 2 2 4 4 8 2" xfId="16076" xr:uid="{5B811310-513E-4F8D-A303-CC29A34C991D}"/>
    <cellStyle name="Total 2 2 4 4 9" xfId="8333" xr:uid="{A7E64959-45AD-4055-B96C-35A8859443A0}"/>
    <cellStyle name="Total 2 2 4 4 9 2" xfId="17186" xr:uid="{A4CE0DA2-FDDF-401C-B591-E2E29E84B054}"/>
    <cellStyle name="Total 2 2 4 5" xfId="548" xr:uid="{2FFD7B1D-5992-47B3-8852-0179B6E67B6C}"/>
    <cellStyle name="Total 2 2 4 5 10" xfId="9764" xr:uid="{A7C33167-5FDF-4238-89DD-8E87D76B9334}"/>
    <cellStyle name="Total 2 2 4 5 2" xfId="1099" xr:uid="{8DAD23DF-9402-4F24-A543-80B0548B21B3}"/>
    <cellStyle name="Total 2 2 4 5 2 2" xfId="2253" xr:uid="{A992202D-E0C0-4392-83A2-73822F1F8B50}"/>
    <cellStyle name="Total 2 2 4 5 2 2 2" xfId="11208" xr:uid="{8B3D937E-871F-4C9C-8727-7FC947EEBE12}"/>
    <cellStyle name="Total 2 2 4 5 2 3" xfId="3381" xr:uid="{FFA42A54-99CB-424F-9C3E-ACE7665E0539}"/>
    <cellStyle name="Total 2 2 4 5 2 3 2" xfId="12336" xr:uid="{FE98A46F-0EFB-4342-AED3-1037F982C8B9}"/>
    <cellStyle name="Total 2 2 4 5 2 4" xfId="4498" xr:uid="{38A3787D-3A6C-4302-A340-229C29806DD7}"/>
    <cellStyle name="Total 2 2 4 5 2 4 2" xfId="13453" xr:uid="{6E91DEAE-52CD-4EFC-82B1-AC18980CF7C5}"/>
    <cellStyle name="Total 2 2 4 5 2 5" xfId="5598" xr:uid="{4587C1DA-E6AB-4FD1-8D98-C645DB3AB272}"/>
    <cellStyle name="Total 2 2 4 5 2 5 2" xfId="14553" xr:uid="{292E43F9-5B12-4C1C-82F8-83C31EBABCD3}"/>
    <cellStyle name="Total 2 2 4 5 2 6" xfId="6715" xr:uid="{1E976C60-889F-4864-93C0-F17060F37F59}"/>
    <cellStyle name="Total 2 2 4 5 2 6 2" xfId="15670" xr:uid="{63438BA1-1ED9-455B-89F2-FB64F2002DC4}"/>
    <cellStyle name="Total 2 2 4 5 2 7" xfId="7916" xr:uid="{C24F7B9C-F048-4703-B090-212DB64D138D}"/>
    <cellStyle name="Total 2 2 4 5 2 7 2" xfId="16796" xr:uid="{089E204C-178F-4861-93B5-40A59719E6E3}"/>
    <cellStyle name="Total 2 2 4 5 2 8" xfId="9053" xr:uid="{FD496130-FEB6-42BA-9CF1-F74828357DE5}"/>
    <cellStyle name="Total 2 2 4 5 2 8 2" xfId="17906" xr:uid="{3E59BF31-A376-4A69-8A7C-548D127DBB62}"/>
    <cellStyle name="Total 2 2 4 5 2 9" xfId="9921" xr:uid="{BAFCC30E-C03D-4387-B165-FA9C56B55EB6}"/>
    <cellStyle name="Total 2 2 4 5 3" xfId="1706" xr:uid="{C2E392D5-CB91-493E-80BC-EC9FEEB2CF94}"/>
    <cellStyle name="Total 2 2 4 5 3 2" xfId="10661" xr:uid="{48726DDB-3149-4E33-B1D2-39EDB821985B}"/>
    <cellStyle name="Total 2 2 4 5 4" xfId="2830" xr:uid="{5E1A4234-35F7-44F3-957D-0CCA8361FD00}"/>
    <cellStyle name="Total 2 2 4 5 4 2" xfId="11785" xr:uid="{A0B09101-72C6-4FCA-89CF-05958F3E2AA1}"/>
    <cellStyle name="Total 2 2 4 5 5" xfId="3947" xr:uid="{C06F6395-0DFC-4E62-B347-6C7FC03898DA}"/>
    <cellStyle name="Total 2 2 4 5 5 2" xfId="12902" xr:uid="{E2EAF37F-E2EF-4481-82E5-1D41A1805E7A}"/>
    <cellStyle name="Total 2 2 4 5 6" xfId="5047" xr:uid="{F2A09C32-CD47-42B3-A6F6-EFD2B438F5D5}"/>
    <cellStyle name="Total 2 2 4 5 6 2" xfId="14002" xr:uid="{655780DD-6E1A-4787-83FA-E2385791E67F}"/>
    <cellStyle name="Total 2 2 4 5 7" xfId="6164" xr:uid="{F15EC193-2376-4DCD-A4F1-4A2843429F83}"/>
    <cellStyle name="Total 2 2 4 5 7 2" xfId="15119" xr:uid="{B7C88FDB-D004-4C56-A5DB-0915E507BE9D}"/>
    <cellStyle name="Total 2 2 4 5 8" xfId="7365" xr:uid="{E60965C7-38B3-467F-9604-B2DBBADBABE3}"/>
    <cellStyle name="Total 2 2 4 5 8 2" xfId="16245" xr:uid="{8411F2BD-C02A-4C8B-B62F-9C47CC08F5B7}"/>
    <cellStyle name="Total 2 2 4 5 9" xfId="8502" xr:uid="{69E84D47-E569-4CBE-9C05-B0D18D014B36}"/>
    <cellStyle name="Total 2 2 4 5 9 2" xfId="17355" xr:uid="{23F327A6-586D-4959-89CC-489BAAACB35D}"/>
    <cellStyle name="Total 2 2 4 6" xfId="723" xr:uid="{77F8D5FD-1F1B-4F60-B0ED-70C14FDB709C}"/>
    <cellStyle name="Total 2 2 4 6 2" xfId="1877" xr:uid="{454F82C7-7194-4690-8E9B-0F91D5FA8EFC}"/>
    <cellStyle name="Total 2 2 4 6 2 2" xfId="10832" xr:uid="{95CA71F2-0238-4AE0-867F-C768497987A0}"/>
    <cellStyle name="Total 2 2 4 6 3" xfId="3005" xr:uid="{DBD03F18-094F-443D-89D2-3095B4EEFCB7}"/>
    <cellStyle name="Total 2 2 4 6 3 2" xfId="11960" xr:uid="{1CA8D8B5-926D-4ABA-A3D6-3105B4EDF042}"/>
    <cellStyle name="Total 2 2 4 6 4" xfId="4122" xr:uid="{1CB58C91-49E1-47B3-8AE8-AA0D40FF36D8}"/>
    <cellStyle name="Total 2 2 4 6 4 2" xfId="13077" xr:uid="{9139D5B2-62A6-4D16-AD40-380009FE3936}"/>
    <cellStyle name="Total 2 2 4 6 5" xfId="5222" xr:uid="{A404306B-AFFE-4DE3-83DF-A93ED557C238}"/>
    <cellStyle name="Total 2 2 4 6 5 2" xfId="14177" xr:uid="{BADC18F3-9AE6-4176-AC2B-BD3D794B6ACC}"/>
    <cellStyle name="Total 2 2 4 6 6" xfId="6339" xr:uid="{01EEEC76-60B4-45CB-A4A9-53C5CB149602}"/>
    <cellStyle name="Total 2 2 4 6 6 2" xfId="15294" xr:uid="{91939FA3-2634-4FC0-9877-69E5EF322FA8}"/>
    <cellStyle name="Total 2 2 4 6 7" xfId="7540" xr:uid="{3B640C02-F8F9-414B-B2E6-F1E771094EF1}"/>
    <cellStyle name="Total 2 2 4 6 7 2" xfId="16420" xr:uid="{CFDAE9C9-9E9D-48D8-A90E-2DC5BDA9DF7B}"/>
    <cellStyle name="Total 2 2 4 6 8" xfId="8677" xr:uid="{8C3D7FD6-E64A-4CE5-9F09-D083AFE4DF3C}"/>
    <cellStyle name="Total 2 2 4 6 8 2" xfId="17530" xr:uid="{11C5580A-7F05-4F5C-89C4-916D6F494B68}"/>
    <cellStyle name="Total 2 2 4 6 9" xfId="9410" xr:uid="{2D3EDE37-B31D-4C4D-B453-8557BA658ABA}"/>
    <cellStyle name="Total 2 2 4 7" xfId="1323" xr:uid="{963C570F-05DC-46D3-AD3E-FB88B362915E}"/>
    <cellStyle name="Total 2 2 4 7 2" xfId="10278" xr:uid="{EB57AAFB-E63A-43BC-B903-208CA7503FEA}"/>
    <cellStyle name="Total 2 2 4 8" xfId="2439" xr:uid="{17F9F966-31C5-4FF9-83A3-CDB1F33E87C7}"/>
    <cellStyle name="Total 2 2 4 8 2" xfId="11394" xr:uid="{89BC15D2-52C7-492D-B0DA-9464964ECAAB}"/>
    <cellStyle name="Total 2 2 4 9" xfId="3557" xr:uid="{D2E10555-416D-41DE-9C77-BBF3109D0F57}"/>
    <cellStyle name="Total 2 2 4 9 2" xfId="12512" xr:uid="{1AC34221-F34D-4C78-850D-188CDA758296}"/>
    <cellStyle name="Total 2 2 5" xfId="156" xr:uid="{025626E8-31A2-454A-A921-4AD71C4D446A}"/>
    <cellStyle name="Total 2 2 5 10" xfId="4672" xr:uid="{C99D304B-A1B7-4E34-8328-D131AF6C2E02}"/>
    <cellStyle name="Total 2 2 5 10 2" xfId="13627" xr:uid="{2C237EE7-08E2-42D1-A047-C11592A1DE27}"/>
    <cellStyle name="Total 2 2 5 11" xfId="5789" xr:uid="{4F116144-13B4-410A-A2D7-4FBF6002383F}"/>
    <cellStyle name="Total 2 2 5 11 2" xfId="14744" xr:uid="{E38D108E-DF51-4C1A-95B1-1E54C4DF7676}"/>
    <cellStyle name="Total 2 2 5 12" xfId="6978" xr:uid="{1F07D46F-63E4-4101-A3F0-CA67259ED9C7}"/>
    <cellStyle name="Total 2 2 5 12 2" xfId="15867" xr:uid="{5F452027-06B7-4513-8962-67B9307227B9}"/>
    <cellStyle name="Total 2 2 5 13" xfId="8112" xr:uid="{9E139F8E-7997-4A56-929E-226612464378}"/>
    <cellStyle name="Total 2 2 5 13 2" xfId="16980" xr:uid="{1B3A8624-4D2E-4E84-9E75-0451E6CBCBE8}"/>
    <cellStyle name="Total 2 2 5 14" xfId="9248" xr:uid="{48C0930F-87F5-459D-861F-88E6164EAFF6}"/>
    <cellStyle name="Total 2 2 5 2" xfId="261" xr:uid="{FF0683C8-716C-40C9-BF71-C6A879DCE2A0}"/>
    <cellStyle name="Total 2 2 5 2 10" xfId="7078" xr:uid="{E6B93345-1990-44F6-9961-28AF4DA41467}"/>
    <cellStyle name="Total 2 2 5 2 10 2" xfId="15958" xr:uid="{964AE361-9D1C-4BA7-9461-F46D34F2D669}"/>
    <cellStyle name="Total 2 2 5 2 11" xfId="8215" xr:uid="{52C1460B-9C2F-4B72-9417-676F52023F43}"/>
    <cellStyle name="Total 2 2 5 2 11 2" xfId="17068" xr:uid="{77340674-7781-4B4C-9149-E3403CCE8AD4}"/>
    <cellStyle name="Total 2 2 5 2 12" xfId="9607" xr:uid="{6DFE14B3-EE63-4460-8809-0E9951A935AE}"/>
    <cellStyle name="Total 2 2 5 2 2" xfId="466" xr:uid="{07C16001-0996-444C-9DC0-4A35ED68B49E}"/>
    <cellStyle name="Total 2 2 5 2 2 10" xfId="9760" xr:uid="{690EBBB1-4506-4D84-9372-9A3C2559995C}"/>
    <cellStyle name="Total 2 2 5 2 2 2" xfId="1017" xr:uid="{46F3004D-92D5-4098-B8B4-83260D72DCCB}"/>
    <cellStyle name="Total 2 2 5 2 2 2 2" xfId="2171" xr:uid="{41903C64-BD2C-435C-B12B-7E3E3720888A}"/>
    <cellStyle name="Total 2 2 5 2 2 2 2 2" xfId="11126" xr:uid="{058C0024-DF81-45A1-A261-02EEAA3BB803}"/>
    <cellStyle name="Total 2 2 5 2 2 2 3" xfId="3299" xr:uid="{92E244BF-FB47-4462-B932-781CB4CFCE23}"/>
    <cellStyle name="Total 2 2 5 2 2 2 3 2" xfId="12254" xr:uid="{54C55BD1-FA94-4C0F-8B03-328A93AFEF97}"/>
    <cellStyle name="Total 2 2 5 2 2 2 4" xfId="4416" xr:uid="{71C84966-2FFA-4F61-80CA-E07B1668DD89}"/>
    <cellStyle name="Total 2 2 5 2 2 2 4 2" xfId="13371" xr:uid="{10CBB249-A5DF-4D18-A53A-1FBEB59AD870}"/>
    <cellStyle name="Total 2 2 5 2 2 2 5" xfId="5516" xr:uid="{177DD9F3-5C89-4B29-918A-09D33235D797}"/>
    <cellStyle name="Total 2 2 5 2 2 2 5 2" xfId="14471" xr:uid="{938BA374-F5C6-4966-B9D0-E159BF172042}"/>
    <cellStyle name="Total 2 2 5 2 2 2 6" xfId="6633" xr:uid="{5B2033F7-0767-43EE-AA86-AE59BCC6A1DB}"/>
    <cellStyle name="Total 2 2 5 2 2 2 6 2" xfId="15588" xr:uid="{EAB1B4A8-ECE7-444D-8507-C32B9845D419}"/>
    <cellStyle name="Total 2 2 5 2 2 2 7" xfId="7834" xr:uid="{FB92D6D7-9F7B-42AD-AABF-045004C24175}"/>
    <cellStyle name="Total 2 2 5 2 2 2 7 2" xfId="16714" xr:uid="{4E463AC0-88AC-4DCC-82A1-7A30CD46B4E6}"/>
    <cellStyle name="Total 2 2 5 2 2 2 8" xfId="8971" xr:uid="{CAC6BCF0-8CE0-4887-88CC-E5D1975EA1F9}"/>
    <cellStyle name="Total 2 2 5 2 2 2 8 2" xfId="17824" xr:uid="{F388D934-9DDD-4F7C-B64A-1E9F63555935}"/>
    <cellStyle name="Total 2 2 5 2 2 2 9" xfId="9467" xr:uid="{192C0113-E296-4981-A660-34BC17627451}"/>
    <cellStyle name="Total 2 2 5 2 2 3" xfId="1624" xr:uid="{5AEFA05F-D89F-422F-8208-8C5E6810D0B7}"/>
    <cellStyle name="Total 2 2 5 2 2 3 2" xfId="10579" xr:uid="{1573BE39-08F9-4272-8205-077EDB0C7B45}"/>
    <cellStyle name="Total 2 2 5 2 2 4" xfId="2748" xr:uid="{42042FBF-5E0F-4683-8535-B10714D986B5}"/>
    <cellStyle name="Total 2 2 5 2 2 4 2" xfId="11703" xr:uid="{3E965ED8-74AA-4EAE-A822-6913D616C32C}"/>
    <cellStyle name="Total 2 2 5 2 2 5" xfId="3865" xr:uid="{52028339-06E2-4276-92FA-774922FD9F1F}"/>
    <cellStyle name="Total 2 2 5 2 2 5 2" xfId="12820" xr:uid="{65DFCBB8-2F45-43E0-BF98-A9900B81941D}"/>
    <cellStyle name="Total 2 2 5 2 2 6" xfId="4965" xr:uid="{975DB113-104D-465A-8F69-93546366F09E}"/>
    <cellStyle name="Total 2 2 5 2 2 6 2" xfId="13920" xr:uid="{4809C622-39C9-4EEA-B04D-0F28F872A1F1}"/>
    <cellStyle name="Total 2 2 5 2 2 7" xfId="6082" xr:uid="{FC5D60A5-851B-4BFF-9A52-B1621873C6B6}"/>
    <cellStyle name="Total 2 2 5 2 2 7 2" xfId="15037" xr:uid="{965A5CAF-BE49-4DF1-9112-9567475154C1}"/>
    <cellStyle name="Total 2 2 5 2 2 8" xfId="7283" xr:uid="{E09EA0BF-9721-4AD6-AF5A-AEB6DC6B5337}"/>
    <cellStyle name="Total 2 2 5 2 2 8 2" xfId="16163" xr:uid="{A6C886AE-CBE8-421B-BF05-C0F509545514}"/>
    <cellStyle name="Total 2 2 5 2 2 9" xfId="8420" xr:uid="{7C00C8B4-288B-440B-8356-0BA2A8318E15}"/>
    <cellStyle name="Total 2 2 5 2 2 9 2" xfId="17273" xr:uid="{4591D3FB-E80F-47EE-B170-533F93FD3488}"/>
    <cellStyle name="Total 2 2 5 2 3" xfId="629" xr:uid="{4B6F9338-A008-4921-AA95-006C2E2F5881}"/>
    <cellStyle name="Total 2 2 5 2 3 10" xfId="9740" xr:uid="{1FA158DD-618B-4DFF-B40F-57020985AA06}"/>
    <cellStyle name="Total 2 2 5 2 3 2" xfId="1180" xr:uid="{1C9BC2C1-C977-4BA3-A2AF-A58B11B29D0C}"/>
    <cellStyle name="Total 2 2 5 2 3 2 2" xfId="2339" xr:uid="{EE0C2E4B-20D2-4F6A-9FF5-5E2DD202D61A}"/>
    <cellStyle name="Total 2 2 5 2 3 2 2 2" xfId="11294" xr:uid="{E612BB2B-D320-4389-A595-92FE1740D7FC}"/>
    <cellStyle name="Total 2 2 5 2 3 2 3" xfId="3462" xr:uid="{15AC735A-55A9-479A-B18E-40D194AAC050}"/>
    <cellStyle name="Total 2 2 5 2 3 2 3 2" xfId="12417" xr:uid="{FE7E7CD8-FEB1-48C4-BC27-459A3DE87A79}"/>
    <cellStyle name="Total 2 2 5 2 3 2 4" xfId="4579" xr:uid="{069F8DE9-E418-4929-AFC0-2DBC0CBAC0F2}"/>
    <cellStyle name="Total 2 2 5 2 3 2 4 2" xfId="13534" xr:uid="{2237D468-E3ED-4350-91CC-DC1394AF5C24}"/>
    <cellStyle name="Total 2 2 5 2 3 2 5" xfId="5679" xr:uid="{160FF83D-89D5-4166-A8AC-BE2270E5D323}"/>
    <cellStyle name="Total 2 2 5 2 3 2 5 2" xfId="14634" xr:uid="{10658834-126F-4C4B-89E4-81A0B6D6D7C5}"/>
    <cellStyle name="Total 2 2 5 2 3 2 6" xfId="6796" xr:uid="{C935840C-0C88-4BB8-AE6E-B045B6A4A732}"/>
    <cellStyle name="Total 2 2 5 2 3 2 6 2" xfId="15751" xr:uid="{E29F1B21-8B6B-4937-BF56-D4B43CCA553E}"/>
    <cellStyle name="Total 2 2 5 2 3 2 7" xfId="7997" xr:uid="{023D5FA3-B6A1-4EF3-A25A-7F96BDFAA64C}"/>
    <cellStyle name="Total 2 2 5 2 3 2 7 2" xfId="16877" xr:uid="{DF55A6EF-9647-4B65-90EC-600732EBD6C8}"/>
    <cellStyle name="Total 2 2 5 2 3 2 8" xfId="9134" xr:uid="{E6138B41-5455-41C4-991A-E5545E1EB870}"/>
    <cellStyle name="Total 2 2 5 2 3 2 8 2" xfId="17987" xr:uid="{0C9F2488-AF9D-44CE-BB70-0B1A4915ADE5}"/>
    <cellStyle name="Total 2 2 5 2 3 2 9" xfId="10178" xr:uid="{071691B3-D382-41AB-A9F2-975488C51EC5}"/>
    <cellStyle name="Total 2 2 5 2 3 3" xfId="1787" xr:uid="{98343741-C2B9-4E43-B9EE-43B91761B50C}"/>
    <cellStyle name="Total 2 2 5 2 3 3 2" xfId="10742" xr:uid="{5CF3541C-3DA4-4EC3-88FE-BA9BF5D568D9}"/>
    <cellStyle name="Total 2 2 5 2 3 4" xfId="2911" xr:uid="{B07DC6CC-9384-4E9B-AD29-C306AE759D16}"/>
    <cellStyle name="Total 2 2 5 2 3 4 2" xfId="11866" xr:uid="{965258D1-1E94-4F47-AF9A-6B33D7ECBBAC}"/>
    <cellStyle name="Total 2 2 5 2 3 5" xfId="4028" xr:uid="{A9A8C7F0-547E-48CF-A356-CFED37D9498D}"/>
    <cellStyle name="Total 2 2 5 2 3 5 2" xfId="12983" xr:uid="{8D984379-8B6A-415D-BFC6-8768A1B1E365}"/>
    <cellStyle name="Total 2 2 5 2 3 6" xfId="5128" xr:uid="{A792DA93-4AC4-41D1-99E9-3323A537D506}"/>
    <cellStyle name="Total 2 2 5 2 3 6 2" xfId="14083" xr:uid="{0AA7C3A1-0FBF-44E6-ABFA-ECC2689891B5}"/>
    <cellStyle name="Total 2 2 5 2 3 7" xfId="6245" xr:uid="{0E5B18C7-A50C-438B-8257-01564192C86C}"/>
    <cellStyle name="Total 2 2 5 2 3 7 2" xfId="15200" xr:uid="{466CE0ED-5257-470C-B158-7723838B2DDF}"/>
    <cellStyle name="Total 2 2 5 2 3 8" xfId="7446" xr:uid="{97DB0D00-6C42-4C0E-9B61-BF2F9467B65B}"/>
    <cellStyle name="Total 2 2 5 2 3 8 2" xfId="16326" xr:uid="{7E1E58FD-D8A2-41DA-BD1B-90940E718092}"/>
    <cellStyle name="Total 2 2 5 2 3 9" xfId="8583" xr:uid="{09E63D65-3B36-4A98-B2EC-EEB0A5994C46}"/>
    <cellStyle name="Total 2 2 5 2 3 9 2" xfId="17436" xr:uid="{D4FEE0FC-021D-4E38-AB45-97EB681D8D53}"/>
    <cellStyle name="Total 2 2 5 2 4" xfId="818" xr:uid="{85E5C127-9E88-4451-ABC4-B5C596EAEE56}"/>
    <cellStyle name="Total 2 2 5 2 4 2" xfId="1972" xr:uid="{8CB70C2E-DECB-4B50-85DB-358D8879A05B}"/>
    <cellStyle name="Total 2 2 5 2 4 2 2" xfId="10927" xr:uid="{B26E1DCD-E0A7-49F2-9992-F2F1637ACDC3}"/>
    <cellStyle name="Total 2 2 5 2 4 3" xfId="3100" xr:uid="{DEE3E0F7-A1BD-4DE0-BED4-63C85926018E}"/>
    <cellStyle name="Total 2 2 5 2 4 3 2" xfId="12055" xr:uid="{73C6FFC3-EDF2-4434-A7F2-CD09067589AC}"/>
    <cellStyle name="Total 2 2 5 2 4 4" xfId="4217" xr:uid="{0AB7B200-43BE-4E49-81FF-2DDAFC7830D2}"/>
    <cellStyle name="Total 2 2 5 2 4 4 2" xfId="13172" xr:uid="{55956686-F37D-4BB9-9B7E-7CC2094682FB}"/>
    <cellStyle name="Total 2 2 5 2 4 5" xfId="5317" xr:uid="{806879A7-0381-4BD0-A9FA-7ACCE1774594}"/>
    <cellStyle name="Total 2 2 5 2 4 5 2" xfId="14272" xr:uid="{CDB9ACA4-CA72-4CC3-86EC-C99E64E0C7B1}"/>
    <cellStyle name="Total 2 2 5 2 4 6" xfId="6434" xr:uid="{258F89D5-B879-415F-B89A-4F46BF587AE0}"/>
    <cellStyle name="Total 2 2 5 2 4 6 2" xfId="15389" xr:uid="{2163CA75-E3D1-4B25-9D11-D2DE0ACF947F}"/>
    <cellStyle name="Total 2 2 5 2 4 7" xfId="7635" xr:uid="{29F19A03-7291-48FD-A8DA-5DA7C96F09A1}"/>
    <cellStyle name="Total 2 2 5 2 4 7 2" xfId="16515" xr:uid="{56A2520D-8CEB-49E6-B0A7-A4D3950BBC60}"/>
    <cellStyle name="Total 2 2 5 2 4 8" xfId="8772" xr:uid="{EA69B00C-384E-477A-AAD3-A4FB7662A493}"/>
    <cellStyle name="Total 2 2 5 2 4 8 2" xfId="17625" xr:uid="{2A5DD47E-7802-4289-B333-0970281323E0}"/>
    <cellStyle name="Total 2 2 5 2 4 9" xfId="10069" xr:uid="{7090B4DC-8A31-4088-8920-99787441DBC4}"/>
    <cellStyle name="Total 2 2 5 2 5" xfId="1423" xr:uid="{406E8541-7593-4D5C-B87A-F80133E9A1A5}"/>
    <cellStyle name="Total 2 2 5 2 5 2" xfId="10378" xr:uid="{CFA835D7-15F6-479C-BC19-C6C865D1F0A5}"/>
    <cellStyle name="Total 2 2 5 2 6" xfId="2543" xr:uid="{8E87DDEB-8C7B-43A4-B0AD-4DBB936BA362}"/>
    <cellStyle name="Total 2 2 5 2 6 2" xfId="11498" xr:uid="{83E4CB1B-8CBE-4864-AEF8-195C7A91A7B9}"/>
    <cellStyle name="Total 2 2 5 2 7" xfId="3660" xr:uid="{14AFD455-9919-459D-8686-6E6CF59A6F5A}"/>
    <cellStyle name="Total 2 2 5 2 7 2" xfId="12615" xr:uid="{736CB507-24DF-413C-AA25-83C0F69321A9}"/>
    <cellStyle name="Total 2 2 5 2 8" xfId="4760" xr:uid="{C2BFC795-881E-4626-9964-52525421EE01}"/>
    <cellStyle name="Total 2 2 5 2 8 2" xfId="13715" xr:uid="{A93F35F2-DC4F-446E-967B-DDABDCC8F4FA}"/>
    <cellStyle name="Total 2 2 5 2 9" xfId="5877" xr:uid="{064BFE6F-5C98-443D-93B8-AB12E792A81A}"/>
    <cellStyle name="Total 2 2 5 2 9 2" xfId="14832" xr:uid="{219C5C41-5CF1-4965-B1A3-6669EDA60DDA}"/>
    <cellStyle name="Total 2 2 5 3" xfId="316" xr:uid="{C3742D4B-23A5-4B32-9710-E63C8C37A8A8}"/>
    <cellStyle name="Total 2 2 5 3 10" xfId="7133" xr:uid="{63EE9C20-BCAA-491C-8375-D1D0A2F5BDA7}"/>
    <cellStyle name="Total 2 2 5 3 10 2" xfId="16013" xr:uid="{4BE60354-37DE-4A84-A518-0EA408233EFF}"/>
    <cellStyle name="Total 2 2 5 3 11" xfId="8270" xr:uid="{0C8132A8-90BE-4E4B-90BF-3AD208A0EC19}"/>
    <cellStyle name="Total 2 2 5 3 11 2" xfId="17123" xr:uid="{79EB4F41-284F-4D83-B5F9-ECA61FAB6CC8}"/>
    <cellStyle name="Total 2 2 5 3 12" xfId="8134" xr:uid="{3170390E-5809-4D3A-AC0D-5371FD500750}"/>
    <cellStyle name="Total 2 2 5 3 2" xfId="516" xr:uid="{CBD0103D-41B6-4C31-AC41-8A5AF58B3228}"/>
    <cellStyle name="Total 2 2 5 3 2 10" xfId="10055" xr:uid="{7675FED4-8A25-4619-AC8C-B787EB4E5FAF}"/>
    <cellStyle name="Total 2 2 5 3 2 2" xfId="1067" xr:uid="{76B8FA73-13CD-48BE-8A79-F087098F4368}"/>
    <cellStyle name="Total 2 2 5 3 2 2 2" xfId="2221" xr:uid="{AEA7DD9B-D4D4-4FA1-812E-200C8DC30ED1}"/>
    <cellStyle name="Total 2 2 5 3 2 2 2 2" xfId="11176" xr:uid="{75B2209F-AF5F-46B1-8987-213769F0075B}"/>
    <cellStyle name="Total 2 2 5 3 2 2 3" xfId="3349" xr:uid="{7CA26A73-815C-4791-B97B-9C1DAA624BFA}"/>
    <cellStyle name="Total 2 2 5 3 2 2 3 2" xfId="12304" xr:uid="{4574C9FD-8399-45D6-A46C-8213114BC9C4}"/>
    <cellStyle name="Total 2 2 5 3 2 2 4" xfId="4466" xr:uid="{5C5394C5-98FB-49EA-94CB-EE981F759CA4}"/>
    <cellStyle name="Total 2 2 5 3 2 2 4 2" xfId="13421" xr:uid="{696E5AFE-BEAA-420B-823F-7A8CC7487277}"/>
    <cellStyle name="Total 2 2 5 3 2 2 5" xfId="5566" xr:uid="{1BCBA05A-1CD2-4676-9FF0-84F0329F3619}"/>
    <cellStyle name="Total 2 2 5 3 2 2 5 2" xfId="14521" xr:uid="{19186491-A116-429D-9B50-A0B5A598CE6F}"/>
    <cellStyle name="Total 2 2 5 3 2 2 6" xfId="6683" xr:uid="{F6B49777-1602-4FB5-93A7-23AE207DF82F}"/>
    <cellStyle name="Total 2 2 5 3 2 2 6 2" xfId="15638" xr:uid="{D34CFDCD-E381-4B1A-8010-2D98719FA8BB}"/>
    <cellStyle name="Total 2 2 5 3 2 2 7" xfId="7884" xr:uid="{7E185921-AC85-4544-97CC-5AF2A8C8B5CC}"/>
    <cellStyle name="Total 2 2 5 3 2 2 7 2" xfId="16764" xr:uid="{1ADD2750-0C5E-48EE-8314-F6E95138EA9D}"/>
    <cellStyle name="Total 2 2 5 3 2 2 8" xfId="9021" xr:uid="{E45DD3D2-2875-458F-92A8-FC11126CEC72}"/>
    <cellStyle name="Total 2 2 5 3 2 2 8 2" xfId="17874" xr:uid="{24E7EDA8-E914-4FD4-87FB-9B8ED0749C86}"/>
    <cellStyle name="Total 2 2 5 3 2 2 9" xfId="10130" xr:uid="{A12520D8-1C7C-465C-AC69-CF187F53464E}"/>
    <cellStyle name="Total 2 2 5 3 2 3" xfId="1674" xr:uid="{E6F51B11-6BD2-4A95-8548-3FFB6D240CCA}"/>
    <cellStyle name="Total 2 2 5 3 2 3 2" xfId="10629" xr:uid="{107F9BBF-BF64-4D5A-866C-9E3D5B214018}"/>
    <cellStyle name="Total 2 2 5 3 2 4" xfId="2798" xr:uid="{BC89C0EC-8257-4A2E-9AD8-B80A11431FCB}"/>
    <cellStyle name="Total 2 2 5 3 2 4 2" xfId="11753" xr:uid="{D09441EB-5057-4851-AF29-DC4431568427}"/>
    <cellStyle name="Total 2 2 5 3 2 5" xfId="3915" xr:uid="{33CC97A7-F1D4-4F09-BAF4-83DF2BF73B01}"/>
    <cellStyle name="Total 2 2 5 3 2 5 2" xfId="12870" xr:uid="{C495B8A0-5B05-447A-A70F-C9C8479631D7}"/>
    <cellStyle name="Total 2 2 5 3 2 6" xfId="5015" xr:uid="{F5318ADB-9CA5-4B88-8235-CF771B37888E}"/>
    <cellStyle name="Total 2 2 5 3 2 6 2" xfId="13970" xr:uid="{3783EA89-9D35-4B8A-A40F-EBEC312F3CA7}"/>
    <cellStyle name="Total 2 2 5 3 2 7" xfId="6132" xr:uid="{851ED1AD-4638-4D34-899C-6C4F909428C9}"/>
    <cellStyle name="Total 2 2 5 3 2 7 2" xfId="15087" xr:uid="{BE7D5210-A923-44C8-AFAE-21A64EA76BB4}"/>
    <cellStyle name="Total 2 2 5 3 2 8" xfId="7333" xr:uid="{301DDF1D-B73D-441A-8B8E-3A3E7CADC6A1}"/>
    <cellStyle name="Total 2 2 5 3 2 8 2" xfId="16213" xr:uid="{CBEEC1DE-D829-4D17-AF65-5C16FE38D0D5}"/>
    <cellStyle name="Total 2 2 5 3 2 9" xfId="8470" xr:uid="{D30D156B-B31A-497F-B95F-E765514172E0}"/>
    <cellStyle name="Total 2 2 5 3 2 9 2" xfId="17323" xr:uid="{73768EF3-38A7-4CE4-9D57-90C56807FD05}"/>
    <cellStyle name="Total 2 2 5 3 3" xfId="679" xr:uid="{637C387A-CD39-47DA-A37B-81E6225A6C68}"/>
    <cellStyle name="Total 2 2 5 3 3 10" xfId="8116" xr:uid="{8C4A1573-4292-462C-B077-13409A204F57}"/>
    <cellStyle name="Total 2 2 5 3 3 2" xfId="1230" xr:uid="{A89CA84E-3670-4EF0-AFE1-F057DA5847A9}"/>
    <cellStyle name="Total 2 2 5 3 3 2 2" xfId="2389" xr:uid="{2475143D-685F-4D12-9937-B9B381E59F1F}"/>
    <cellStyle name="Total 2 2 5 3 3 2 2 2" xfId="11344" xr:uid="{329E1120-1BD7-4F75-86AE-E5562B5028CD}"/>
    <cellStyle name="Total 2 2 5 3 3 2 3" xfId="3512" xr:uid="{84921B69-C23F-4CF9-A121-F2F2954B9B62}"/>
    <cellStyle name="Total 2 2 5 3 3 2 3 2" xfId="12467" xr:uid="{62A7ECA3-34EE-4FD0-8A62-CB7D6078E8BD}"/>
    <cellStyle name="Total 2 2 5 3 3 2 4" xfId="4629" xr:uid="{9C6D4665-1598-4185-BE99-D85C2E4320CE}"/>
    <cellStyle name="Total 2 2 5 3 3 2 4 2" xfId="13584" xr:uid="{B7A720E7-FFDE-4421-8EF1-9E0567098AAE}"/>
    <cellStyle name="Total 2 2 5 3 3 2 5" xfId="5729" xr:uid="{F641A131-82FE-4025-8F05-5C03F5120A7F}"/>
    <cellStyle name="Total 2 2 5 3 3 2 5 2" xfId="14684" xr:uid="{9C6861FE-7164-4021-A0B7-A23AEAEAD1D5}"/>
    <cellStyle name="Total 2 2 5 3 3 2 6" xfId="6846" xr:uid="{0E0ABED6-930F-45CF-B0F4-3EF69C9ECB3A}"/>
    <cellStyle name="Total 2 2 5 3 3 2 6 2" xfId="15801" xr:uid="{F98666BA-5043-4B84-93E1-21E1EB8B337B}"/>
    <cellStyle name="Total 2 2 5 3 3 2 7" xfId="8047" xr:uid="{EA0973E7-99C8-4470-814F-2EEDFB45036E}"/>
    <cellStyle name="Total 2 2 5 3 3 2 7 2" xfId="16927" xr:uid="{55B3F62D-EB79-491D-8307-3F46C27A66B2}"/>
    <cellStyle name="Total 2 2 5 3 3 2 8" xfId="9184" xr:uid="{B105E35D-D7F8-4335-A3A5-6876AC0CB2A7}"/>
    <cellStyle name="Total 2 2 5 3 3 2 8 2" xfId="18037" xr:uid="{83FA82E7-A4A0-482B-89E1-B306871F6A83}"/>
    <cellStyle name="Total 2 2 5 3 3 2 9" xfId="8120" xr:uid="{B7E2CAAD-93C8-431B-9097-EB27938BDD56}"/>
    <cellStyle name="Total 2 2 5 3 3 3" xfId="1837" xr:uid="{82E721C4-C61D-481B-B4EC-7E326CEF5369}"/>
    <cellStyle name="Total 2 2 5 3 3 3 2" xfId="10792" xr:uid="{F52FA587-9B63-4602-B5AF-880348A8FA42}"/>
    <cellStyle name="Total 2 2 5 3 3 4" xfId="2961" xr:uid="{002ACB4F-F6D2-4765-A0F3-3D457E50B098}"/>
    <cellStyle name="Total 2 2 5 3 3 4 2" xfId="11916" xr:uid="{8AF6E056-CF1D-46A4-BE0F-2C044453CA25}"/>
    <cellStyle name="Total 2 2 5 3 3 5" xfId="4078" xr:uid="{F1C047AE-4F52-424E-B4D9-71A588DDB354}"/>
    <cellStyle name="Total 2 2 5 3 3 5 2" xfId="13033" xr:uid="{37FE7487-6C35-42F8-AD5C-D9ADD2945320}"/>
    <cellStyle name="Total 2 2 5 3 3 6" xfId="5178" xr:uid="{8CDB7234-44EA-47C1-A531-A689E063711E}"/>
    <cellStyle name="Total 2 2 5 3 3 6 2" xfId="14133" xr:uid="{41103DB4-C175-4365-B4F8-6CF600DE1BD1}"/>
    <cellStyle name="Total 2 2 5 3 3 7" xfId="6295" xr:uid="{A1D6E35E-1148-4A55-A603-642A8A5360D0}"/>
    <cellStyle name="Total 2 2 5 3 3 7 2" xfId="15250" xr:uid="{AB8755EF-5D43-442C-9396-20EED8E9E5B5}"/>
    <cellStyle name="Total 2 2 5 3 3 8" xfId="7496" xr:uid="{6C056D8E-D568-45F1-AB93-A6D7953F00A5}"/>
    <cellStyle name="Total 2 2 5 3 3 8 2" xfId="16376" xr:uid="{17C819DD-77A4-45EB-9723-082963F9BDF5}"/>
    <cellStyle name="Total 2 2 5 3 3 9" xfId="8633" xr:uid="{0A347DAB-9CCC-42FD-AF6F-0F62D6A950FA}"/>
    <cellStyle name="Total 2 2 5 3 3 9 2" xfId="17486" xr:uid="{1530D4F0-5F72-410B-9618-BC6F751B5C3E}"/>
    <cellStyle name="Total 2 2 5 3 4" xfId="871" xr:uid="{33C3ED73-8527-483F-BA87-3CAFE0BC13C9}"/>
    <cellStyle name="Total 2 2 5 3 4 2" xfId="2025" xr:uid="{CEFA35DF-68AD-4217-AD1B-5BFD38463745}"/>
    <cellStyle name="Total 2 2 5 3 4 2 2" xfId="10980" xr:uid="{70407F2A-6151-4AF0-891C-80AEDD9219C1}"/>
    <cellStyle name="Total 2 2 5 3 4 3" xfId="3153" xr:uid="{7F8CB8A7-DDBA-4918-BA96-32054445A06D}"/>
    <cellStyle name="Total 2 2 5 3 4 3 2" xfId="12108" xr:uid="{596BC493-6482-4FA8-8018-657055A746EC}"/>
    <cellStyle name="Total 2 2 5 3 4 4" xfId="4270" xr:uid="{E6B64B4D-0EB9-44B8-9EAE-2602622B7BF0}"/>
    <cellStyle name="Total 2 2 5 3 4 4 2" xfId="13225" xr:uid="{8F1E158A-65A0-4C25-A4FB-CC6E89DFEEFD}"/>
    <cellStyle name="Total 2 2 5 3 4 5" xfId="5370" xr:uid="{808613ED-6129-4590-B1BB-E79A1A9CEE89}"/>
    <cellStyle name="Total 2 2 5 3 4 5 2" xfId="14325" xr:uid="{8D7925A0-FC13-49F1-8BAE-EE98B4EEE3A9}"/>
    <cellStyle name="Total 2 2 5 3 4 6" xfId="6487" xr:uid="{6D206368-6634-4D50-B0AC-EE4CC211CA81}"/>
    <cellStyle name="Total 2 2 5 3 4 6 2" xfId="15442" xr:uid="{6A9A069F-08FC-4140-8F90-6CE202081C1C}"/>
    <cellStyle name="Total 2 2 5 3 4 7" xfId="7688" xr:uid="{D0BF927F-C0D7-4962-92C8-F0261CB04CB0}"/>
    <cellStyle name="Total 2 2 5 3 4 7 2" xfId="16568" xr:uid="{70893D8F-0B97-4DC2-9276-79417FA85BE7}"/>
    <cellStyle name="Total 2 2 5 3 4 8" xfId="8825" xr:uid="{D8D42BF6-D10D-427B-BC70-C71520BEF690}"/>
    <cellStyle name="Total 2 2 5 3 4 8 2" xfId="17678" xr:uid="{8DF40C66-CC16-43E2-B1D2-CB5836CB30B7}"/>
    <cellStyle name="Total 2 2 5 3 4 9" xfId="9512" xr:uid="{69490996-40CB-43F5-A41E-4D343648EC9F}"/>
    <cellStyle name="Total 2 2 5 3 5" xfId="1478" xr:uid="{41184B4E-DE0E-4D34-9EE8-8153C4EEE54B}"/>
    <cellStyle name="Total 2 2 5 3 5 2" xfId="10433" xr:uid="{987E1BD4-9D74-4E2C-AE0D-14FFF8A53EB1}"/>
    <cellStyle name="Total 2 2 5 3 6" xfId="2598" xr:uid="{99CD0F6D-C816-4B31-BAE7-DA95F380AC7F}"/>
    <cellStyle name="Total 2 2 5 3 6 2" xfId="11553" xr:uid="{56A62061-4551-4774-8372-34B6D7255AD4}"/>
    <cellStyle name="Total 2 2 5 3 7" xfId="3715" xr:uid="{569EB2AD-8C60-4CE7-B585-CF9BC9ACF853}"/>
    <cellStyle name="Total 2 2 5 3 7 2" xfId="12670" xr:uid="{AF9EE4F1-EAA7-4AFB-8196-93912D5B3669}"/>
    <cellStyle name="Total 2 2 5 3 8" xfId="4815" xr:uid="{3D196F43-9935-496B-AC52-C2377CA78407}"/>
    <cellStyle name="Total 2 2 5 3 8 2" xfId="13770" xr:uid="{D35F260A-C058-4517-96EF-8F31D9CF3A29}"/>
    <cellStyle name="Total 2 2 5 3 9" xfId="5932" xr:uid="{37F368B3-0021-4CF7-AA1E-16B613E057BC}"/>
    <cellStyle name="Total 2 2 5 3 9 2" xfId="14887" xr:uid="{72CF7617-2DAC-412A-9E77-013045DE5FA9}"/>
    <cellStyle name="Total 2 2 5 4" xfId="388" xr:uid="{C67B7208-C434-4C35-BABC-4D11CBD8937E}"/>
    <cellStyle name="Total 2 2 5 4 10" xfId="9584" xr:uid="{AC47701C-9C93-4664-9BBB-AE3DFBDEA9CE}"/>
    <cellStyle name="Total 2 2 5 4 2" xfId="939" xr:uid="{D994D792-12BA-4E48-9989-B047F9C33F0B}"/>
    <cellStyle name="Total 2 2 5 4 2 2" xfId="2093" xr:uid="{D5959FFB-571C-4F7D-950A-050D18EB9A0C}"/>
    <cellStyle name="Total 2 2 5 4 2 2 2" xfId="11048" xr:uid="{405E9835-95F2-428B-8229-F4CE368FD789}"/>
    <cellStyle name="Total 2 2 5 4 2 3" xfId="3221" xr:uid="{994DEF88-E10F-401C-8838-4EEDE417F04B}"/>
    <cellStyle name="Total 2 2 5 4 2 3 2" xfId="12176" xr:uid="{2EDA1E4C-3C3D-4FC8-B97C-78D23FBE6C92}"/>
    <cellStyle name="Total 2 2 5 4 2 4" xfId="4338" xr:uid="{D560057A-3747-465F-AFE5-5A3AE42E30AF}"/>
    <cellStyle name="Total 2 2 5 4 2 4 2" xfId="13293" xr:uid="{B6ED4681-4214-493A-B365-8D3A9BAFDE41}"/>
    <cellStyle name="Total 2 2 5 4 2 5" xfId="5438" xr:uid="{A86ED9E2-29BB-415A-B7C2-048206D50A6C}"/>
    <cellStyle name="Total 2 2 5 4 2 5 2" xfId="14393" xr:uid="{7224737F-0D97-4B15-AF86-5949506E458A}"/>
    <cellStyle name="Total 2 2 5 4 2 6" xfId="6555" xr:uid="{6687B929-04D0-40AE-9296-B1FE205EFB75}"/>
    <cellStyle name="Total 2 2 5 4 2 6 2" xfId="15510" xr:uid="{33E3C6C7-C8A1-422D-B1A1-D109797083B9}"/>
    <cellStyle name="Total 2 2 5 4 2 7" xfId="7756" xr:uid="{CA581647-E2FF-4CF6-BA53-D1B89F435349}"/>
    <cellStyle name="Total 2 2 5 4 2 7 2" xfId="16636" xr:uid="{157641FF-95C2-4B65-B5EB-6F9C8FD5581A}"/>
    <cellStyle name="Total 2 2 5 4 2 8" xfId="8893" xr:uid="{C9F014FA-37E9-412A-85EC-F45937DDB9C9}"/>
    <cellStyle name="Total 2 2 5 4 2 8 2" xfId="17746" xr:uid="{6E38BC70-17C1-402E-9C3C-DB7A48D1D07D}"/>
    <cellStyle name="Total 2 2 5 4 2 9" xfId="10043" xr:uid="{804A4A3F-1091-44ED-ACA6-0CF5C1C5D793}"/>
    <cellStyle name="Total 2 2 5 4 3" xfId="1546" xr:uid="{3BBA9C6C-0AFA-4260-BE96-528BDC97DE4E}"/>
    <cellStyle name="Total 2 2 5 4 3 2" xfId="10501" xr:uid="{8A963DD4-6E95-46C3-BA4E-2D7CCBA3294C}"/>
    <cellStyle name="Total 2 2 5 4 4" xfId="2670" xr:uid="{DC42B5BC-35D5-4FAA-ABE6-6EC6214AF2BF}"/>
    <cellStyle name="Total 2 2 5 4 4 2" xfId="11625" xr:uid="{3C317875-CC61-4835-AAB0-823C2734EB39}"/>
    <cellStyle name="Total 2 2 5 4 5" xfId="3787" xr:uid="{4E551D28-A690-446B-ABAD-1100F18C5E5D}"/>
    <cellStyle name="Total 2 2 5 4 5 2" xfId="12742" xr:uid="{687F5E0B-CDFB-4A08-A7A6-27B9D4F0C367}"/>
    <cellStyle name="Total 2 2 5 4 6" xfId="4887" xr:uid="{19760F08-9ED8-425A-85A2-07AE66473E1D}"/>
    <cellStyle name="Total 2 2 5 4 6 2" xfId="13842" xr:uid="{052C3CE6-C5FE-45A4-B638-A800DF63723A}"/>
    <cellStyle name="Total 2 2 5 4 7" xfId="6004" xr:uid="{1EBB4B74-8A92-4ED2-84A8-773C6465557C}"/>
    <cellStyle name="Total 2 2 5 4 7 2" xfId="14959" xr:uid="{1DDBD753-5DC7-4BE1-A9D6-0CA8C93AA721}"/>
    <cellStyle name="Total 2 2 5 4 8" xfId="7205" xr:uid="{E42E7DE0-4C39-4C6E-B5C7-58FD02266FA7}"/>
    <cellStyle name="Total 2 2 5 4 8 2" xfId="16085" xr:uid="{56CFE83E-1CBE-4E9A-A51C-635A024104FC}"/>
    <cellStyle name="Total 2 2 5 4 9" xfId="8342" xr:uid="{442EBAEF-FABB-4E93-8E8D-ED82183EE131}"/>
    <cellStyle name="Total 2 2 5 4 9 2" xfId="17195" xr:uid="{581E1003-8E4D-4BD3-8085-2793196A6AEB}"/>
    <cellStyle name="Total 2 2 5 5" xfId="557" xr:uid="{518F9DC4-54D7-42C5-BB26-6E3CCCC95C31}"/>
    <cellStyle name="Total 2 2 5 5 10" xfId="10028" xr:uid="{5612DD80-C942-454D-AAF2-E740F6C099D7}"/>
    <cellStyle name="Total 2 2 5 5 2" xfId="1108" xr:uid="{08D2324C-BCA4-4F80-95AF-7B86C8624ED9}"/>
    <cellStyle name="Total 2 2 5 5 2 2" xfId="2262" xr:uid="{4AC7549A-7482-4EFF-B821-42123EEB43B4}"/>
    <cellStyle name="Total 2 2 5 5 2 2 2" xfId="11217" xr:uid="{0CE3E546-AE88-4D0C-B85B-45BD64249388}"/>
    <cellStyle name="Total 2 2 5 5 2 3" xfId="3390" xr:uid="{E29CC3DD-421D-4148-A1ED-56829AF933B2}"/>
    <cellStyle name="Total 2 2 5 5 2 3 2" xfId="12345" xr:uid="{874990E0-7EF4-4BC2-B18B-91592D714CC3}"/>
    <cellStyle name="Total 2 2 5 5 2 4" xfId="4507" xr:uid="{DDC6903E-8B17-43E2-AF54-0B477E9AEC99}"/>
    <cellStyle name="Total 2 2 5 5 2 4 2" xfId="13462" xr:uid="{094C8894-5CCE-4FDC-AA98-626E6BE95039}"/>
    <cellStyle name="Total 2 2 5 5 2 5" xfId="5607" xr:uid="{AF1685B6-682F-4947-A4BB-3BFAF5ACA470}"/>
    <cellStyle name="Total 2 2 5 5 2 5 2" xfId="14562" xr:uid="{D063D471-1C3A-4C6D-8165-050948B7A161}"/>
    <cellStyle name="Total 2 2 5 5 2 6" xfId="6724" xr:uid="{64CFC948-6609-4928-AB61-9BEDC939467E}"/>
    <cellStyle name="Total 2 2 5 5 2 6 2" xfId="15679" xr:uid="{687333D6-801B-4D1C-958E-F3DBF5925ADA}"/>
    <cellStyle name="Total 2 2 5 5 2 7" xfId="7925" xr:uid="{781217FD-4180-4CC4-8C2E-DDF2D137DEBF}"/>
    <cellStyle name="Total 2 2 5 5 2 7 2" xfId="16805" xr:uid="{271F7EEE-47AD-43DC-8954-309ECE3A1E4A}"/>
    <cellStyle name="Total 2 2 5 5 2 8" xfId="9062" xr:uid="{E6DFBAE8-FB21-4035-93FB-3B36EBC4AC6C}"/>
    <cellStyle name="Total 2 2 5 5 2 8 2" xfId="17915" xr:uid="{F881C3FD-1AD7-4E05-8220-3D6D5C11E169}"/>
    <cellStyle name="Total 2 2 5 5 2 9" xfId="9209" xr:uid="{4C8174A0-BE96-4B3C-9837-D25EF6B10D4C}"/>
    <cellStyle name="Total 2 2 5 5 3" xfId="1715" xr:uid="{FCDB57AF-EA56-497E-923E-1B470FA417FD}"/>
    <cellStyle name="Total 2 2 5 5 3 2" xfId="10670" xr:uid="{D8295780-A640-4716-B03A-98D5BF3A2DA8}"/>
    <cellStyle name="Total 2 2 5 5 4" xfId="2839" xr:uid="{955B7611-1C07-4057-814B-B5CFC4E9C4E1}"/>
    <cellStyle name="Total 2 2 5 5 4 2" xfId="11794" xr:uid="{CCA5AA4B-AB91-49A9-ACF0-D33F2C0CF6B1}"/>
    <cellStyle name="Total 2 2 5 5 5" xfId="3956" xr:uid="{4B5255FE-CDD6-4930-867E-98A0340E537C}"/>
    <cellStyle name="Total 2 2 5 5 5 2" xfId="12911" xr:uid="{71B023FA-353A-4F98-BC42-98E53869E138}"/>
    <cellStyle name="Total 2 2 5 5 6" xfId="5056" xr:uid="{5BFA41CC-36CD-4EF2-8FF5-E85353DE42C3}"/>
    <cellStyle name="Total 2 2 5 5 6 2" xfId="14011" xr:uid="{87807390-F0F8-474B-8373-89F40522EBA8}"/>
    <cellStyle name="Total 2 2 5 5 7" xfId="6173" xr:uid="{9C7AA608-382B-43FF-A8DC-F329BEDF616F}"/>
    <cellStyle name="Total 2 2 5 5 7 2" xfId="15128" xr:uid="{CE4D5011-748D-4EF3-90A0-727DE39A4B16}"/>
    <cellStyle name="Total 2 2 5 5 8" xfId="7374" xr:uid="{12058247-F53C-49AB-B8F6-1191A1F1A4F7}"/>
    <cellStyle name="Total 2 2 5 5 8 2" xfId="16254" xr:uid="{379F182D-5C2F-4440-B21C-41AFC67A6E96}"/>
    <cellStyle name="Total 2 2 5 5 9" xfId="8511" xr:uid="{1CA141DF-B92C-4AED-A287-654FCF615B49}"/>
    <cellStyle name="Total 2 2 5 5 9 2" xfId="17364" xr:uid="{B479E551-21B7-4B91-A7A4-8C3D57A1B0D5}"/>
    <cellStyle name="Total 2 2 5 6" xfId="732" xr:uid="{C4C97F95-C41B-46D8-9710-D314A725C703}"/>
    <cellStyle name="Total 2 2 5 6 2" xfId="1886" xr:uid="{BFBAC9C7-6857-40B2-88AC-522A17F4960E}"/>
    <cellStyle name="Total 2 2 5 6 2 2" xfId="10841" xr:uid="{0E8E27EE-2B48-4026-B14C-8BAECCA590BA}"/>
    <cellStyle name="Total 2 2 5 6 3" xfId="3014" xr:uid="{173A5B6F-E9BF-4F00-9F8E-990FC01FB663}"/>
    <cellStyle name="Total 2 2 5 6 3 2" xfId="11969" xr:uid="{07CFFA12-FD05-412C-A421-55E00009BA57}"/>
    <cellStyle name="Total 2 2 5 6 4" xfId="4131" xr:uid="{E608FBBE-4019-4BC3-B1DD-766384DA07D2}"/>
    <cellStyle name="Total 2 2 5 6 4 2" xfId="13086" xr:uid="{C1216675-2163-419A-B691-27662A24AF4B}"/>
    <cellStyle name="Total 2 2 5 6 5" xfId="5231" xr:uid="{D59ADC40-5634-4C72-832D-31D3E7F86636}"/>
    <cellStyle name="Total 2 2 5 6 5 2" xfId="14186" xr:uid="{C6BD02E7-3906-4693-A32D-21F85CF6D9DC}"/>
    <cellStyle name="Total 2 2 5 6 6" xfId="6348" xr:uid="{50B88C39-AF40-41AD-A214-0DF396808DD6}"/>
    <cellStyle name="Total 2 2 5 6 6 2" xfId="15303" xr:uid="{A8759EA2-AB04-4564-92DD-C6C6831A7F14}"/>
    <cellStyle name="Total 2 2 5 6 7" xfId="7549" xr:uid="{E44939E5-785C-4147-AD00-C1CCC73F39CD}"/>
    <cellStyle name="Total 2 2 5 6 7 2" xfId="16429" xr:uid="{EB0A4AE8-5F3F-45F6-99DF-869FDCD0B552}"/>
    <cellStyle name="Total 2 2 5 6 8" xfId="8686" xr:uid="{FF48DF7F-84C1-4CA5-93E3-EA580340E4B5}"/>
    <cellStyle name="Total 2 2 5 6 8 2" xfId="17539" xr:uid="{8058D215-6C9D-4259-B72A-ECB8B298F2DE}"/>
    <cellStyle name="Total 2 2 5 6 9" xfId="9595" xr:uid="{570F20A3-5C25-44B0-90A2-C1045DE63DF7}"/>
    <cellStyle name="Total 2 2 5 7" xfId="1332" xr:uid="{0D47D6A5-A09F-4ADB-A629-BDFF4772F0C6}"/>
    <cellStyle name="Total 2 2 5 7 2" xfId="10287" xr:uid="{94843A0D-C3C0-4A27-B556-920A5261BDCB}"/>
    <cellStyle name="Total 2 2 5 8" xfId="2448" xr:uid="{C66F0831-D5EF-46D5-9503-3CBBA18F507D}"/>
    <cellStyle name="Total 2 2 5 8 2" xfId="11403" xr:uid="{6A5775EB-D431-4AEC-BEB4-E84A354757CB}"/>
    <cellStyle name="Total 2 2 5 9" xfId="3566" xr:uid="{17D8F4A6-6BD7-4537-8788-19E061D1FD3C}"/>
    <cellStyle name="Total 2 2 5 9 2" xfId="12521" xr:uid="{384B121B-9AA8-4F8A-9F66-075344710983}"/>
    <cellStyle name="Total 2 2 6" xfId="120" xr:uid="{572A62C9-9EDB-4B9D-8B9B-F9975C20F7E5}"/>
    <cellStyle name="Total 2 2 6 10" xfId="3532" xr:uid="{089DCD27-98EC-470F-B4DA-5B1CD5EA3069}"/>
    <cellStyle name="Total 2 2 6 10 2" xfId="12487" xr:uid="{044B3265-7C59-4CAA-A796-03B24F548002}"/>
    <cellStyle name="Total 2 2 6 11" xfId="2463" xr:uid="{C32751B3-CD3F-410A-B546-2750B85608CC}"/>
    <cellStyle name="Total 2 2 6 11 2" xfId="11418" xr:uid="{D1B668C6-03D2-4564-A6B9-F593B4AC1AAE}"/>
    <cellStyle name="Total 2 2 6 12" xfId="5755" xr:uid="{23FABE5C-9A82-4441-A83E-D41411B090AE}"/>
    <cellStyle name="Total 2 2 6 12 2" xfId="14710" xr:uid="{944C6E35-92EB-4052-9DC5-C76607A0BEDB}"/>
    <cellStyle name="Total 2 2 6 13" xfId="6944" xr:uid="{7D02B490-63B7-424B-B164-DE0966BAEB45}"/>
    <cellStyle name="Total 2 2 6 13 2" xfId="15833" xr:uid="{59B03DB5-B659-4354-8BF3-1C23801AEBB8}"/>
    <cellStyle name="Total 2 2 6 14" xfId="8077" xr:uid="{4DF14FB7-7FC9-4268-B504-97AF2C6F098E}"/>
    <cellStyle name="Total 2 2 6 14 2" xfId="16946" xr:uid="{EE02C48C-374A-47D5-A5D0-F2A7CF07E141}"/>
    <cellStyle name="Total 2 2 6 15" xfId="9973" xr:uid="{95709FA0-7D90-42C5-BE6C-A8888F9957C3}"/>
    <cellStyle name="Total 2 2 6 2" xfId="192" xr:uid="{EFFC8ADD-3A59-45F9-8996-C27EA1A1BABD}"/>
    <cellStyle name="Total 2 2 6 2 10" xfId="5808" xr:uid="{55F41CA9-9D3A-4585-B4E4-7A3D761BFFBC}"/>
    <cellStyle name="Total 2 2 6 2 10 2" xfId="14763" xr:uid="{F3208075-F3EC-45CD-BE34-7B142AC809D2}"/>
    <cellStyle name="Total 2 2 6 2 11" xfId="7009" xr:uid="{549AE38C-F61C-41CA-B8FB-8A7F3113BA00}"/>
    <cellStyle name="Total 2 2 6 2 11 2" xfId="15889" xr:uid="{9EC9D2F7-E6AB-45F0-8388-268FAA303B9A}"/>
    <cellStyle name="Total 2 2 6 2 12" xfId="8146" xr:uid="{96732015-7D35-4BFF-ADDA-45E086123CD5}"/>
    <cellStyle name="Total 2 2 6 2 12 2" xfId="16999" xr:uid="{202789AC-D4A5-4F0C-BB3E-F2D5C835EB1D}"/>
    <cellStyle name="Total 2 2 6 2 13" xfId="9941" xr:uid="{F593F051-8F43-4DAA-B9F2-F9954580DA71}"/>
    <cellStyle name="Total 2 2 6 2 2" xfId="326" xr:uid="{05245EDF-B9A0-47E8-ADA0-EF2843A721ED}"/>
    <cellStyle name="Total 2 2 6 2 2 10" xfId="7143" xr:uid="{59DF996F-A138-406D-8385-061AAF61C6F5}"/>
    <cellStyle name="Total 2 2 6 2 2 10 2" xfId="16023" xr:uid="{EB716806-6C5A-4DE8-AFBF-89DADBF7544B}"/>
    <cellStyle name="Total 2 2 6 2 2 11" xfId="8280" xr:uid="{4044E493-E59A-40C1-8975-F079092CA002}"/>
    <cellStyle name="Total 2 2 6 2 2 11 2" xfId="17133" xr:uid="{276C82C7-121A-4F1B-81C3-5F34B055E13F}"/>
    <cellStyle name="Total 2 2 6 2 2 12" xfId="9249" xr:uid="{56295726-A917-41A7-A977-46816DF693B5}"/>
    <cellStyle name="Total 2 2 6 2 2 2" xfId="526" xr:uid="{808B6FF8-6F9E-45B3-8B04-B7BA076D4EF2}"/>
    <cellStyle name="Total 2 2 6 2 2 2 10" xfId="9391" xr:uid="{E5F0DCF4-6BA4-46B9-A848-860EEA0B0959}"/>
    <cellStyle name="Total 2 2 6 2 2 2 2" xfId="1077" xr:uid="{253BE038-3385-4703-971E-6B3FDA4F3988}"/>
    <cellStyle name="Total 2 2 6 2 2 2 2 2" xfId="2231" xr:uid="{1D5E632D-B428-4BBC-85B1-3CEEDAA9B3F6}"/>
    <cellStyle name="Total 2 2 6 2 2 2 2 2 2" xfId="11186" xr:uid="{445C0F5A-409B-4B33-B02C-C944AD0C29D8}"/>
    <cellStyle name="Total 2 2 6 2 2 2 2 3" xfId="3359" xr:uid="{4F9A2AF6-7377-4443-84CF-1DF5C79CA557}"/>
    <cellStyle name="Total 2 2 6 2 2 2 2 3 2" xfId="12314" xr:uid="{73C52FB7-D94F-4D8B-BB90-D77B31E32613}"/>
    <cellStyle name="Total 2 2 6 2 2 2 2 4" xfId="4476" xr:uid="{E7BB99DD-C3BF-444E-8CA5-3CAE30B3B79F}"/>
    <cellStyle name="Total 2 2 6 2 2 2 2 4 2" xfId="13431" xr:uid="{0177D4E7-AF6E-4502-A45E-44D526350515}"/>
    <cellStyle name="Total 2 2 6 2 2 2 2 5" xfId="5576" xr:uid="{1DC7AED8-91D5-4BD3-8EA7-AFFFAF4AE471}"/>
    <cellStyle name="Total 2 2 6 2 2 2 2 5 2" xfId="14531" xr:uid="{A56E69C3-6C00-4382-88B8-2635B4951F71}"/>
    <cellStyle name="Total 2 2 6 2 2 2 2 6" xfId="6693" xr:uid="{0956DCF8-0973-47D9-8664-32D062FC9A26}"/>
    <cellStyle name="Total 2 2 6 2 2 2 2 6 2" xfId="15648" xr:uid="{52344030-750C-479C-A3D4-948492275D5E}"/>
    <cellStyle name="Total 2 2 6 2 2 2 2 7" xfId="7894" xr:uid="{8DB75ED2-4A42-4897-BFB2-A1D76B433F93}"/>
    <cellStyle name="Total 2 2 6 2 2 2 2 7 2" xfId="16774" xr:uid="{44A27179-4EC4-4EF1-88A1-661611A8D75A}"/>
    <cellStyle name="Total 2 2 6 2 2 2 2 8" xfId="9031" xr:uid="{32485B4E-D745-428F-9A36-80C2D062FC60}"/>
    <cellStyle name="Total 2 2 6 2 2 2 2 8 2" xfId="17884" xr:uid="{7342AEC6-2B34-4449-BA99-E23B58CE04C3}"/>
    <cellStyle name="Total 2 2 6 2 2 2 2 9" xfId="9208" xr:uid="{04157A3A-494F-4659-AB02-7E510674A9A6}"/>
    <cellStyle name="Total 2 2 6 2 2 2 3" xfId="1684" xr:uid="{8985E464-7424-4FB5-B8BC-95D7DD57EB34}"/>
    <cellStyle name="Total 2 2 6 2 2 2 3 2" xfId="10639" xr:uid="{80FE5492-A4F2-4E33-B9EC-1198F0F6B4BD}"/>
    <cellStyle name="Total 2 2 6 2 2 2 4" xfId="2808" xr:uid="{54E3AEAC-EAC4-44EF-8E51-AC30737E9EDE}"/>
    <cellStyle name="Total 2 2 6 2 2 2 4 2" xfId="11763" xr:uid="{069427B9-667C-4B95-8A7F-FF4DDCEB7662}"/>
    <cellStyle name="Total 2 2 6 2 2 2 5" xfId="3925" xr:uid="{1255DA6C-9E6D-432D-AAFD-42F19D072F2C}"/>
    <cellStyle name="Total 2 2 6 2 2 2 5 2" xfId="12880" xr:uid="{3983CD46-BD23-4CB4-A2AE-B86A96FAD4A7}"/>
    <cellStyle name="Total 2 2 6 2 2 2 6" xfId="5025" xr:uid="{FF722467-E179-4D79-95AF-82F4FAB915A0}"/>
    <cellStyle name="Total 2 2 6 2 2 2 6 2" xfId="13980" xr:uid="{36AFB22C-1987-4CB4-941B-C6CEAD9060F1}"/>
    <cellStyle name="Total 2 2 6 2 2 2 7" xfId="6142" xr:uid="{602C79C1-43A2-4867-B6C7-04EC3D82C08C}"/>
    <cellStyle name="Total 2 2 6 2 2 2 7 2" xfId="15097" xr:uid="{B7124176-0732-4934-ABD1-8E51809A5225}"/>
    <cellStyle name="Total 2 2 6 2 2 2 8" xfId="7343" xr:uid="{E258D259-57AD-45C2-BF8D-F083995CC1B8}"/>
    <cellStyle name="Total 2 2 6 2 2 2 8 2" xfId="16223" xr:uid="{98FFC474-8178-4BCC-AA6F-227F4A39E903}"/>
    <cellStyle name="Total 2 2 6 2 2 2 9" xfId="8480" xr:uid="{B4A3F9F7-A8A0-4FF9-BC23-E46F4664FEB2}"/>
    <cellStyle name="Total 2 2 6 2 2 2 9 2" xfId="17333" xr:uid="{07D4AD46-3F89-423A-8FE7-5207F7B5AE8D}"/>
    <cellStyle name="Total 2 2 6 2 2 3" xfId="689" xr:uid="{5CEB98BE-591F-41A2-B0B8-5DF89736273A}"/>
    <cellStyle name="Total 2 2 6 2 2 3 10" xfId="9354" xr:uid="{33972A05-542E-498A-84B7-B10E2D776719}"/>
    <cellStyle name="Total 2 2 6 2 2 3 2" xfId="1240" xr:uid="{73F1C2C5-42A1-4A67-8B5C-9D9FB5FC54E3}"/>
    <cellStyle name="Total 2 2 6 2 2 3 2 2" xfId="2399" xr:uid="{4CD7FCA2-EC67-4C39-8109-E0AB04A3ADB8}"/>
    <cellStyle name="Total 2 2 6 2 2 3 2 2 2" xfId="11354" xr:uid="{B6F59633-2E36-4529-8795-2FD4FA859B20}"/>
    <cellStyle name="Total 2 2 6 2 2 3 2 3" xfId="3522" xr:uid="{8EE3CFB6-F2B3-465D-8DE7-C3CE518555FF}"/>
    <cellStyle name="Total 2 2 6 2 2 3 2 3 2" xfId="12477" xr:uid="{42A19608-3743-4C96-80A3-89C939DFD415}"/>
    <cellStyle name="Total 2 2 6 2 2 3 2 4" xfId="4639" xr:uid="{6FDFC2B6-69A7-4D2A-B8CB-7C964E937396}"/>
    <cellStyle name="Total 2 2 6 2 2 3 2 4 2" xfId="13594" xr:uid="{548C1FF4-5E06-487B-BB1F-33DCBAB0A53A}"/>
    <cellStyle name="Total 2 2 6 2 2 3 2 5" xfId="5739" xr:uid="{4DFCDE78-AD48-44E8-B522-D367C883F208}"/>
    <cellStyle name="Total 2 2 6 2 2 3 2 5 2" xfId="14694" xr:uid="{7DE35F6E-6BC8-4580-939A-A35F4C525352}"/>
    <cellStyle name="Total 2 2 6 2 2 3 2 6" xfId="6856" xr:uid="{459D3C48-49AC-4A50-9A36-BBFF4064869D}"/>
    <cellStyle name="Total 2 2 6 2 2 3 2 6 2" xfId="15811" xr:uid="{EF7F983E-30C4-4AC7-BA6F-204EC30E9813}"/>
    <cellStyle name="Total 2 2 6 2 2 3 2 7" xfId="8057" xr:uid="{3E43380A-F0C5-4EAA-A988-7FDE0836A956}"/>
    <cellStyle name="Total 2 2 6 2 2 3 2 7 2" xfId="16937" xr:uid="{AB190EB4-EC9F-4DE3-B1DB-16FE91BA9864}"/>
    <cellStyle name="Total 2 2 6 2 2 3 2 8" xfId="9194" xr:uid="{75388F69-CFA3-4DD8-A90D-DBB140FDD57F}"/>
    <cellStyle name="Total 2 2 6 2 2 3 2 8 2" xfId="18047" xr:uid="{641FEE58-7791-49C4-84E3-6BEB26255365}"/>
    <cellStyle name="Total 2 2 6 2 2 3 2 9" xfId="6876" xr:uid="{C2D446A7-46AB-4A47-9F64-23C7F851FF11}"/>
    <cellStyle name="Total 2 2 6 2 2 3 3" xfId="1847" xr:uid="{9BF8071F-E099-4C62-9EA1-DEE87ED2F9C0}"/>
    <cellStyle name="Total 2 2 6 2 2 3 3 2" xfId="10802" xr:uid="{328865E6-6C44-4FDD-86F0-DC9C3D9D5CB2}"/>
    <cellStyle name="Total 2 2 6 2 2 3 4" xfId="2971" xr:uid="{B082BB4D-5F9E-496E-91DA-FD4529F88259}"/>
    <cellStyle name="Total 2 2 6 2 2 3 4 2" xfId="11926" xr:uid="{F2741A96-E4EB-4EDC-92F7-5AC4B1A766DC}"/>
    <cellStyle name="Total 2 2 6 2 2 3 5" xfId="4088" xr:uid="{FB9610D1-2C1F-45F6-BE53-F671286A0762}"/>
    <cellStyle name="Total 2 2 6 2 2 3 5 2" xfId="13043" xr:uid="{1844AD8E-F670-4577-8A1C-CE3DB3B953E4}"/>
    <cellStyle name="Total 2 2 6 2 2 3 6" xfId="5188" xr:uid="{338CC2B4-3BF5-459B-98C4-494F7942FEC8}"/>
    <cellStyle name="Total 2 2 6 2 2 3 6 2" xfId="14143" xr:uid="{D036B9F5-2E77-4A04-9A91-62470EFB6203}"/>
    <cellStyle name="Total 2 2 6 2 2 3 7" xfId="6305" xr:uid="{C6479C54-73DF-4F31-878E-81924DFE1E56}"/>
    <cellStyle name="Total 2 2 6 2 2 3 7 2" xfId="15260" xr:uid="{85C1E385-4A8A-47B8-95DF-0FAA563C173F}"/>
    <cellStyle name="Total 2 2 6 2 2 3 8" xfId="7506" xr:uid="{702817DA-C86B-4A2F-8682-3D9EDCC2FD08}"/>
    <cellStyle name="Total 2 2 6 2 2 3 8 2" xfId="16386" xr:uid="{9E0556DF-E990-4B01-8218-08A2D4FC2FA5}"/>
    <cellStyle name="Total 2 2 6 2 2 3 9" xfId="8643" xr:uid="{AACEC253-58AB-4E3E-92F4-58A8FC4B01C0}"/>
    <cellStyle name="Total 2 2 6 2 2 3 9 2" xfId="17496" xr:uid="{29B41F0D-A883-456D-9A88-7522BDCB961B}"/>
    <cellStyle name="Total 2 2 6 2 2 4" xfId="881" xr:uid="{F67FB944-6145-49B1-A0C3-FDB0BA9FC913}"/>
    <cellStyle name="Total 2 2 6 2 2 4 2" xfId="2035" xr:uid="{9C87F1A0-CD82-44A0-92A2-148FE7E4F52F}"/>
    <cellStyle name="Total 2 2 6 2 2 4 2 2" xfId="10990" xr:uid="{263CC812-0B75-4E6C-AADA-A2F407EB575A}"/>
    <cellStyle name="Total 2 2 6 2 2 4 3" xfId="3163" xr:uid="{C88D22B7-3E6C-4E55-B5F8-B1333A87580C}"/>
    <cellStyle name="Total 2 2 6 2 2 4 3 2" xfId="12118" xr:uid="{C05FE13A-9951-4DEE-8186-4DCD2ABBA7A0}"/>
    <cellStyle name="Total 2 2 6 2 2 4 4" xfId="4280" xr:uid="{C74A2B4A-84C9-4FE8-87BB-54EC7CF743E8}"/>
    <cellStyle name="Total 2 2 6 2 2 4 4 2" xfId="13235" xr:uid="{F82A9C66-19DA-49DB-81F3-DD73672654B2}"/>
    <cellStyle name="Total 2 2 6 2 2 4 5" xfId="5380" xr:uid="{20ED7104-AE59-416B-9643-4EC591911BFA}"/>
    <cellStyle name="Total 2 2 6 2 2 4 5 2" xfId="14335" xr:uid="{74CDB1AD-DB02-4A2D-B72A-9C223575451D}"/>
    <cellStyle name="Total 2 2 6 2 2 4 6" xfId="6497" xr:uid="{58E47C20-C8A2-4B87-8B79-E634DCDC76AF}"/>
    <cellStyle name="Total 2 2 6 2 2 4 6 2" xfId="15452" xr:uid="{5CF3978C-E249-4C8F-85DA-45664FCFA4ED}"/>
    <cellStyle name="Total 2 2 6 2 2 4 7" xfId="7698" xr:uid="{129D119C-323C-45CD-AADE-A9F5E79621E6}"/>
    <cellStyle name="Total 2 2 6 2 2 4 7 2" xfId="16578" xr:uid="{FD9ABB47-A0AF-404E-B4C1-AAFFEBFB4D78}"/>
    <cellStyle name="Total 2 2 6 2 2 4 8" xfId="8835" xr:uid="{DD44CF0E-625C-40CE-AE18-63012B0CBD5D}"/>
    <cellStyle name="Total 2 2 6 2 2 4 8 2" xfId="17688" xr:uid="{FC31E3FA-76EB-47B7-8901-ECED0B9E41F1}"/>
    <cellStyle name="Total 2 2 6 2 2 4 9" xfId="9998" xr:uid="{6857B086-67F3-460C-8D52-0042F476291E}"/>
    <cellStyle name="Total 2 2 6 2 2 5" xfId="1488" xr:uid="{7C5FDF85-5664-43CA-9B5C-3F1993D0CF7B}"/>
    <cellStyle name="Total 2 2 6 2 2 5 2" xfId="10443" xr:uid="{C36501D7-FCEB-41B9-BF02-9F3B1367E877}"/>
    <cellStyle name="Total 2 2 6 2 2 6" xfId="2608" xr:uid="{770728A8-659C-4286-A553-D8C2DD2B2F08}"/>
    <cellStyle name="Total 2 2 6 2 2 6 2" xfId="11563" xr:uid="{C02F9BF0-FF06-4E2C-BADB-118D9F977EDF}"/>
    <cellStyle name="Total 2 2 6 2 2 7" xfId="3725" xr:uid="{A1808DDE-A2CA-44DB-8695-65C08A28AD35}"/>
    <cellStyle name="Total 2 2 6 2 2 7 2" xfId="12680" xr:uid="{D7F008A4-16D0-4E82-A714-62836145919E}"/>
    <cellStyle name="Total 2 2 6 2 2 8" xfId="4825" xr:uid="{743CD736-2823-4066-8C4F-2CFF33371277}"/>
    <cellStyle name="Total 2 2 6 2 2 8 2" xfId="13780" xr:uid="{6DC1CCF2-BD07-471A-BF5E-BFED4C0B3165}"/>
    <cellStyle name="Total 2 2 6 2 2 9" xfId="5942" xr:uid="{DAADE617-58A2-474A-997C-4127C313918F}"/>
    <cellStyle name="Total 2 2 6 2 2 9 2" xfId="14897" xr:uid="{3C11F5A0-A838-4FB5-A0A8-D2221E0E86B1}"/>
    <cellStyle name="Total 2 2 6 2 3" xfId="404" xr:uid="{86EC674C-9DD6-4672-8398-579ABD12D2A6}"/>
    <cellStyle name="Total 2 2 6 2 3 10" xfId="9502" xr:uid="{8F9096A8-5653-43B5-8990-E2082E4BBEE9}"/>
    <cellStyle name="Total 2 2 6 2 3 2" xfId="955" xr:uid="{9035C75F-F77B-49C6-A59F-D2ABF51445B7}"/>
    <cellStyle name="Total 2 2 6 2 3 2 2" xfId="2109" xr:uid="{AC92EC09-BAEB-4785-B6A7-D4B0A911DB5A}"/>
    <cellStyle name="Total 2 2 6 2 3 2 2 2" xfId="11064" xr:uid="{6A1EA80F-0256-4175-80B8-607A4012ADB3}"/>
    <cellStyle name="Total 2 2 6 2 3 2 3" xfId="3237" xr:uid="{D29EAF66-D975-41D2-90C7-2D2FD3E6689C}"/>
    <cellStyle name="Total 2 2 6 2 3 2 3 2" xfId="12192" xr:uid="{686B340D-B152-4FBD-98A3-F020B1AF8CC2}"/>
    <cellStyle name="Total 2 2 6 2 3 2 4" xfId="4354" xr:uid="{15D9340D-F6EB-409A-9369-9ADC27AFA361}"/>
    <cellStyle name="Total 2 2 6 2 3 2 4 2" xfId="13309" xr:uid="{8284392C-380D-438E-BE02-CF2D65A5044F}"/>
    <cellStyle name="Total 2 2 6 2 3 2 5" xfId="5454" xr:uid="{25F49757-BB8C-442A-B0A2-EA0AFC8378D4}"/>
    <cellStyle name="Total 2 2 6 2 3 2 5 2" xfId="14409" xr:uid="{8BB745F8-66B3-44C2-B8D5-D9EAA8915E5B}"/>
    <cellStyle name="Total 2 2 6 2 3 2 6" xfId="6571" xr:uid="{2C30944C-31E6-4B6D-BE62-D84E7FF56485}"/>
    <cellStyle name="Total 2 2 6 2 3 2 6 2" xfId="15526" xr:uid="{F50A2E86-ADAD-4DCA-9021-C8A200BA5AF6}"/>
    <cellStyle name="Total 2 2 6 2 3 2 7" xfId="7772" xr:uid="{9BCD16A1-4796-4DEA-87B9-8374D31EDA20}"/>
    <cellStyle name="Total 2 2 6 2 3 2 7 2" xfId="16652" xr:uid="{E6369357-D4BF-47E8-844C-8085A30469C4}"/>
    <cellStyle name="Total 2 2 6 2 3 2 8" xfId="8909" xr:uid="{057F4DD5-69B4-4ADD-89CC-09DA22C64CEB}"/>
    <cellStyle name="Total 2 2 6 2 3 2 8 2" xfId="17762" xr:uid="{987C5AF7-3A9A-47CE-9B66-2EA78684CA01}"/>
    <cellStyle name="Total 2 2 6 2 3 2 9" xfId="9223" xr:uid="{F71D8E21-F959-4046-A60A-CB368C77AC48}"/>
    <cellStyle name="Total 2 2 6 2 3 3" xfId="1562" xr:uid="{3AF3D906-E9A4-405F-B2C9-B2B8960B899F}"/>
    <cellStyle name="Total 2 2 6 2 3 3 2" xfId="10517" xr:uid="{F548765D-05CB-4C8E-8147-0A0E9871B60C}"/>
    <cellStyle name="Total 2 2 6 2 3 4" xfId="2686" xr:uid="{1C1CDB8A-81E0-4A9E-9B4C-AA50FE1B2CAC}"/>
    <cellStyle name="Total 2 2 6 2 3 4 2" xfId="11641" xr:uid="{3EF81D28-A2A2-461B-8896-94CBC289038E}"/>
    <cellStyle name="Total 2 2 6 2 3 5" xfId="3803" xr:uid="{9BEF0EB7-ACEE-49DA-AD80-B594F5921316}"/>
    <cellStyle name="Total 2 2 6 2 3 5 2" xfId="12758" xr:uid="{D39E1DF4-9DA1-43F5-9C23-70E172E583FD}"/>
    <cellStyle name="Total 2 2 6 2 3 6" xfId="4903" xr:uid="{201C5385-A6DF-42C1-AD55-9ABF0DA7A541}"/>
    <cellStyle name="Total 2 2 6 2 3 6 2" xfId="13858" xr:uid="{C6982CBB-5E76-4C7D-AE14-CF836EC4EF3A}"/>
    <cellStyle name="Total 2 2 6 2 3 7" xfId="6020" xr:uid="{56293F8E-73C7-4023-871D-7E96E996904F}"/>
    <cellStyle name="Total 2 2 6 2 3 7 2" xfId="14975" xr:uid="{0F6E2517-4AE9-4C6E-8EDE-92EEC7D2361D}"/>
    <cellStyle name="Total 2 2 6 2 3 8" xfId="7221" xr:uid="{EA7F2ABE-B65C-414A-9A9C-7BB42AB70437}"/>
    <cellStyle name="Total 2 2 6 2 3 8 2" xfId="16101" xr:uid="{5D2161B9-8525-4426-94D1-930E07A67D34}"/>
    <cellStyle name="Total 2 2 6 2 3 9" xfId="8358" xr:uid="{A37A00A1-E576-4C12-B7D4-94F230A05D23}"/>
    <cellStyle name="Total 2 2 6 2 3 9 2" xfId="17211" xr:uid="{62BA5374-F070-46F4-856A-A8AE58EAA0DE}"/>
    <cellStyle name="Total 2 2 6 2 4" xfId="567" xr:uid="{B0B0C911-1EA5-48CA-88CA-02057D0268A1}"/>
    <cellStyle name="Total 2 2 6 2 4 10" xfId="9713" xr:uid="{76072345-D11B-4783-852F-A4C1E01A9353}"/>
    <cellStyle name="Total 2 2 6 2 4 2" xfId="1118" xr:uid="{D06D80EC-4B02-41B0-9E34-70497C5BFAA0}"/>
    <cellStyle name="Total 2 2 6 2 4 2 2" xfId="2272" xr:uid="{0D05F5F0-EDE6-4104-A6BF-4EF095885EAF}"/>
    <cellStyle name="Total 2 2 6 2 4 2 2 2" xfId="11227" xr:uid="{0AB4D08C-2D6D-4902-A387-FBC09CCCB3CA}"/>
    <cellStyle name="Total 2 2 6 2 4 2 3" xfId="3400" xr:uid="{5DC670D6-68AC-46F3-821F-8550C9153659}"/>
    <cellStyle name="Total 2 2 6 2 4 2 3 2" xfId="12355" xr:uid="{8B217428-FE41-43ED-8282-1C760DCAAC6D}"/>
    <cellStyle name="Total 2 2 6 2 4 2 4" xfId="4517" xr:uid="{9F8FAABC-DD0A-46E7-B47F-9C19208ADAF7}"/>
    <cellStyle name="Total 2 2 6 2 4 2 4 2" xfId="13472" xr:uid="{90777CFC-AD4B-4DB4-BE12-04DEC8C266B2}"/>
    <cellStyle name="Total 2 2 6 2 4 2 5" xfId="5617" xr:uid="{69AD484E-859F-4EE6-B40E-E452AABD9B1D}"/>
    <cellStyle name="Total 2 2 6 2 4 2 5 2" xfId="14572" xr:uid="{5ED35125-1062-4CC1-9810-B2C6E47015A7}"/>
    <cellStyle name="Total 2 2 6 2 4 2 6" xfId="6734" xr:uid="{BF27BAA0-DC6C-45C0-A17C-767FC3111AB4}"/>
    <cellStyle name="Total 2 2 6 2 4 2 6 2" xfId="15689" xr:uid="{BF693046-FEED-4ABF-8375-E83777274EE5}"/>
    <cellStyle name="Total 2 2 6 2 4 2 7" xfId="7935" xr:uid="{1B1563DE-CEAC-420E-83F6-624BEEF88E38}"/>
    <cellStyle name="Total 2 2 6 2 4 2 7 2" xfId="16815" xr:uid="{0D038AD4-E555-4BF4-B797-4072EC53B457}"/>
    <cellStyle name="Total 2 2 6 2 4 2 8" xfId="9072" xr:uid="{FFF849FF-8EE5-462E-AEE3-36E16ADE76F3}"/>
    <cellStyle name="Total 2 2 6 2 4 2 8 2" xfId="17925" xr:uid="{75B88C4C-426C-4FFB-809B-0DA05821176B}"/>
    <cellStyle name="Total 2 2 6 2 4 2 9" xfId="9826" xr:uid="{FB7C827B-EE5A-4DCC-84B3-4E7EFA9E4B8B}"/>
    <cellStyle name="Total 2 2 6 2 4 3" xfId="1725" xr:uid="{A9AAB817-0927-460F-8400-96B775F4FD5F}"/>
    <cellStyle name="Total 2 2 6 2 4 3 2" xfId="10680" xr:uid="{A34F074A-5B4E-4D1E-8C6E-FB36E00F25A6}"/>
    <cellStyle name="Total 2 2 6 2 4 4" xfId="2849" xr:uid="{5AF3EEC5-065D-4B4A-883D-748265392BA8}"/>
    <cellStyle name="Total 2 2 6 2 4 4 2" xfId="11804" xr:uid="{CE127E16-3168-449E-A66D-8FD25AFC5527}"/>
    <cellStyle name="Total 2 2 6 2 4 5" xfId="3966" xr:uid="{7AF2E2DA-68D0-469E-A884-9EBAAC832149}"/>
    <cellStyle name="Total 2 2 6 2 4 5 2" xfId="12921" xr:uid="{3A89BA5D-48AA-4899-9324-145BCC922C31}"/>
    <cellStyle name="Total 2 2 6 2 4 6" xfId="5066" xr:uid="{A2A276ED-CB44-456E-B4AA-C0570893C99E}"/>
    <cellStyle name="Total 2 2 6 2 4 6 2" xfId="14021" xr:uid="{8367A16B-93BD-4863-A972-961303E78E54}"/>
    <cellStyle name="Total 2 2 6 2 4 7" xfId="6183" xr:uid="{CFE7C35E-CE0D-4E35-99C8-5CF85193CFF1}"/>
    <cellStyle name="Total 2 2 6 2 4 7 2" xfId="15138" xr:uid="{EF03F706-E1D0-4753-BD01-DFE739B4F064}"/>
    <cellStyle name="Total 2 2 6 2 4 8" xfId="7384" xr:uid="{FCBDE255-467E-44A2-8946-A6CCBD537500}"/>
    <cellStyle name="Total 2 2 6 2 4 8 2" xfId="16264" xr:uid="{4464A8BA-8734-4D8B-931D-13593473DDFF}"/>
    <cellStyle name="Total 2 2 6 2 4 9" xfId="8521" xr:uid="{071FF200-2624-41FB-88E6-E6834CC45E28}"/>
    <cellStyle name="Total 2 2 6 2 4 9 2" xfId="17374" xr:uid="{05F39A63-7CBB-497E-A5DA-FE7EAC5946E3}"/>
    <cellStyle name="Total 2 2 6 2 5" xfId="750" xr:uid="{CC6CCAD1-0FF6-4527-9C59-5FCA8BD8C51B}"/>
    <cellStyle name="Total 2 2 6 2 5 2" xfId="1904" xr:uid="{9D5BBD87-33B7-46D1-AD64-D14A058442C8}"/>
    <cellStyle name="Total 2 2 6 2 5 2 2" xfId="10859" xr:uid="{E63EE610-DB7D-42CB-8FD1-586554C13D23}"/>
    <cellStyle name="Total 2 2 6 2 5 3" xfId="3032" xr:uid="{15E1DAE9-5938-4263-9202-88CE13AE66AC}"/>
    <cellStyle name="Total 2 2 6 2 5 3 2" xfId="11987" xr:uid="{46C21FF9-9142-4C54-9873-CFBC0FD75189}"/>
    <cellStyle name="Total 2 2 6 2 5 4" xfId="4149" xr:uid="{6CE0066C-1C34-4498-B75A-EB63D8F9B853}"/>
    <cellStyle name="Total 2 2 6 2 5 4 2" xfId="13104" xr:uid="{0E2AC563-BB64-4FFB-A592-D92C9DEFD62D}"/>
    <cellStyle name="Total 2 2 6 2 5 5" xfId="5249" xr:uid="{277EDD38-7325-42A7-A555-1C5F0F4CCEAD}"/>
    <cellStyle name="Total 2 2 6 2 5 5 2" xfId="14204" xr:uid="{BD68E1E6-253E-4CDC-B1C1-E2E1AC360EE7}"/>
    <cellStyle name="Total 2 2 6 2 5 6" xfId="6366" xr:uid="{7E71DB78-99D2-4D4D-883D-BBD6E31E0A39}"/>
    <cellStyle name="Total 2 2 6 2 5 6 2" xfId="15321" xr:uid="{6C299E1E-9A99-48F0-972C-BB9D97C1C378}"/>
    <cellStyle name="Total 2 2 6 2 5 7" xfId="7567" xr:uid="{32ED3D74-552D-4336-959F-C361410BD7A8}"/>
    <cellStyle name="Total 2 2 6 2 5 7 2" xfId="16447" xr:uid="{9C9F9FE0-83D2-45B3-86CB-2BDB07AFF3AF}"/>
    <cellStyle name="Total 2 2 6 2 5 8" xfId="8704" xr:uid="{906EC7CE-6F63-4307-8A95-C07D970416DC}"/>
    <cellStyle name="Total 2 2 6 2 5 8 2" xfId="17557" xr:uid="{14598BB5-941C-4617-A486-2B82198C8B43}"/>
    <cellStyle name="Total 2 2 6 2 5 9" xfId="9745" xr:uid="{5AC96FCA-8311-4A99-BB63-EDEE8D285D99}"/>
    <cellStyle name="Total 2 2 6 2 6" xfId="1354" xr:uid="{77193E1C-C995-4421-81A8-62D43CE33486}"/>
    <cellStyle name="Total 2 2 6 2 6 2" xfId="10309" xr:uid="{BB0D8A2A-2BE5-4F39-9F47-3B202F93F875}"/>
    <cellStyle name="Total 2 2 6 2 7" xfId="2474" xr:uid="{F562B6C0-0BD3-471C-B436-A40063E7466B}"/>
    <cellStyle name="Total 2 2 6 2 7 2" xfId="11429" xr:uid="{BC1F9EE9-7C6B-4DF4-A000-C70B41C7C9E5}"/>
    <cellStyle name="Total 2 2 6 2 8" xfId="3591" xr:uid="{AB980843-51EE-43C1-A574-FC1F81CF317B}"/>
    <cellStyle name="Total 2 2 6 2 8 2" xfId="12546" xr:uid="{BD160463-34AE-447B-8E83-C46AEACD7FA4}"/>
    <cellStyle name="Total 2 2 6 2 9" xfId="4691" xr:uid="{EAF287D5-B3E0-4E65-96BD-F79FF22DB1F1}"/>
    <cellStyle name="Total 2 2 6 2 9 2" xfId="13646" xr:uid="{079638C3-3B94-40C4-BF44-F97BBA70C547}"/>
    <cellStyle name="Total 2 2 6 3" xfId="227" xr:uid="{0D0EF707-1F7A-451E-AF97-F6268E1B9F07}"/>
    <cellStyle name="Total 2 2 6 3 10" xfId="7044" xr:uid="{BF1A7F1B-0A91-4F8C-839E-DC8268AE0256}"/>
    <cellStyle name="Total 2 2 6 3 10 2" xfId="15924" xr:uid="{87E41AB1-7015-4F9E-A818-5141A7F07CAD}"/>
    <cellStyle name="Total 2 2 6 3 11" xfId="8181" xr:uid="{81CD7671-95F0-46D0-BC41-40C5AEE6C247}"/>
    <cellStyle name="Total 2 2 6 3 11 2" xfId="17034" xr:uid="{D691D904-493C-4785-95AE-4F179933C745}"/>
    <cellStyle name="Total 2 2 6 3 12" xfId="9386" xr:uid="{579119E5-380D-4056-8136-BA336B25847A}"/>
    <cellStyle name="Total 2 2 6 3 2" xfId="432" xr:uid="{15654FBC-591F-4FBA-8974-AA9E6F68FC95}"/>
    <cellStyle name="Total 2 2 6 3 2 10" xfId="6859" xr:uid="{8CBAAC33-6874-4C49-9B13-A00A35F367F4}"/>
    <cellStyle name="Total 2 2 6 3 2 2" xfId="983" xr:uid="{D7069D90-0916-47B8-BAFA-E210A3ED222E}"/>
    <cellStyle name="Total 2 2 6 3 2 2 2" xfId="2137" xr:uid="{3DC0817F-4C16-486A-8CBD-32855D199806}"/>
    <cellStyle name="Total 2 2 6 3 2 2 2 2" xfId="11092" xr:uid="{03D5DAF9-8161-4B48-95B9-059D1E056000}"/>
    <cellStyle name="Total 2 2 6 3 2 2 3" xfId="3265" xr:uid="{DDBDFB4D-79CD-4FA4-BC56-9743ACDB825B}"/>
    <cellStyle name="Total 2 2 6 3 2 2 3 2" xfId="12220" xr:uid="{3D1B52F2-744D-4CDC-BD8F-2025B15D6592}"/>
    <cellStyle name="Total 2 2 6 3 2 2 4" xfId="4382" xr:uid="{9314FD81-60FD-452F-870A-C92F41CE1C39}"/>
    <cellStyle name="Total 2 2 6 3 2 2 4 2" xfId="13337" xr:uid="{46DA453D-CC08-4BDE-8B2B-02D444C77C45}"/>
    <cellStyle name="Total 2 2 6 3 2 2 5" xfId="5482" xr:uid="{1CC12866-F36D-4DC6-8B8E-30DED66D9BDA}"/>
    <cellStyle name="Total 2 2 6 3 2 2 5 2" xfId="14437" xr:uid="{59242FEF-645A-4C9F-8CA5-3ABB1A2A2EF3}"/>
    <cellStyle name="Total 2 2 6 3 2 2 6" xfId="6599" xr:uid="{5BDF79FD-D1A5-4AD3-8D88-3EB713B9A9F7}"/>
    <cellStyle name="Total 2 2 6 3 2 2 6 2" xfId="15554" xr:uid="{14AB0CA3-D76F-4728-A573-A23AB7269AFC}"/>
    <cellStyle name="Total 2 2 6 3 2 2 7" xfId="7800" xr:uid="{45A8F29C-EB64-441A-8BF9-F45FC37755D6}"/>
    <cellStyle name="Total 2 2 6 3 2 2 7 2" xfId="16680" xr:uid="{2EB0C1D0-D207-47EA-814E-0385AAE00675}"/>
    <cellStyle name="Total 2 2 6 3 2 2 8" xfId="8937" xr:uid="{B32A89B4-326B-44A8-919F-AC02E0062F28}"/>
    <cellStyle name="Total 2 2 6 3 2 2 8 2" xfId="17790" xr:uid="{EBF4EE9F-9E19-4B54-9817-E39BF3DF5A0C}"/>
    <cellStyle name="Total 2 2 6 3 2 2 9" xfId="9656" xr:uid="{AB15F657-CF91-4558-AD5B-EE879F4C43F6}"/>
    <cellStyle name="Total 2 2 6 3 2 3" xfId="1590" xr:uid="{CDC8BA1C-BF59-4F17-9FB4-BC2A10C1E293}"/>
    <cellStyle name="Total 2 2 6 3 2 3 2" xfId="10545" xr:uid="{D7B74A89-A88C-4657-9DEE-1B2724083A0E}"/>
    <cellStyle name="Total 2 2 6 3 2 4" xfId="2714" xr:uid="{E8021DFE-43F9-4493-A40F-F5F607262FBB}"/>
    <cellStyle name="Total 2 2 6 3 2 4 2" xfId="11669" xr:uid="{AB4A9AC2-E18B-47F8-A7A7-CF6F29A7CBFC}"/>
    <cellStyle name="Total 2 2 6 3 2 5" xfId="3831" xr:uid="{84D388D3-17F3-48AD-84AA-D862BC610025}"/>
    <cellStyle name="Total 2 2 6 3 2 5 2" xfId="12786" xr:uid="{5AFB5FB0-8C16-43DE-AD05-5671CB158C27}"/>
    <cellStyle name="Total 2 2 6 3 2 6" xfId="4931" xr:uid="{D745CC46-8E1D-4934-8FB0-667DC31AF2D3}"/>
    <cellStyle name="Total 2 2 6 3 2 6 2" xfId="13886" xr:uid="{D995212F-9586-41BB-8573-E5A5A60CD790}"/>
    <cellStyle name="Total 2 2 6 3 2 7" xfId="6048" xr:uid="{97130670-F0CB-4508-99EF-3A3342C55F97}"/>
    <cellStyle name="Total 2 2 6 3 2 7 2" xfId="15003" xr:uid="{2E813742-A273-4F22-8C6D-B125EED1E4C2}"/>
    <cellStyle name="Total 2 2 6 3 2 8" xfId="7249" xr:uid="{5EC4DE83-A04C-49DC-A9B2-865DA9023FEF}"/>
    <cellStyle name="Total 2 2 6 3 2 8 2" xfId="16129" xr:uid="{57EBDABF-8700-4D6B-8799-C1B58F71A861}"/>
    <cellStyle name="Total 2 2 6 3 2 9" xfId="8386" xr:uid="{B01F84B3-20A0-4E00-A307-87E9DBE969D8}"/>
    <cellStyle name="Total 2 2 6 3 2 9 2" xfId="17239" xr:uid="{9F18ED8E-322E-470D-8E74-492A7DBE6A46}"/>
    <cellStyle name="Total 2 2 6 3 3" xfId="595" xr:uid="{DB7BE98A-DFD0-4338-98A0-D502D67C3B2A}"/>
    <cellStyle name="Total 2 2 6 3 3 10" xfId="9387" xr:uid="{25CBBE1C-5FB7-4FF4-A5F2-87280105D87E}"/>
    <cellStyle name="Total 2 2 6 3 3 2" xfId="1146" xr:uid="{BE70533E-D260-432B-9866-309C20A122A6}"/>
    <cellStyle name="Total 2 2 6 3 3 2 2" xfId="2305" xr:uid="{1D151F95-CB21-46DB-BA4C-A512D2F418CE}"/>
    <cellStyle name="Total 2 2 6 3 3 2 2 2" xfId="11260" xr:uid="{69540E02-1B80-4C60-93F4-F10334B4FD4C}"/>
    <cellStyle name="Total 2 2 6 3 3 2 3" xfId="3428" xr:uid="{00EAE396-6712-411F-BEB0-F1E207C191AD}"/>
    <cellStyle name="Total 2 2 6 3 3 2 3 2" xfId="12383" xr:uid="{1EDC35C3-1A8A-480B-8924-760994911895}"/>
    <cellStyle name="Total 2 2 6 3 3 2 4" xfId="4545" xr:uid="{FF4892EF-8645-423A-B7B0-E02F9230AB2B}"/>
    <cellStyle name="Total 2 2 6 3 3 2 4 2" xfId="13500" xr:uid="{2391250E-D99E-4516-BB33-73240D626D76}"/>
    <cellStyle name="Total 2 2 6 3 3 2 5" xfId="5645" xr:uid="{F771034F-3A3D-4FBB-91EF-D7E7C0F588AD}"/>
    <cellStyle name="Total 2 2 6 3 3 2 5 2" xfId="14600" xr:uid="{080C2005-E0E7-47AA-89D3-7C39C7D99C31}"/>
    <cellStyle name="Total 2 2 6 3 3 2 6" xfId="6762" xr:uid="{63719193-512B-49B4-99C4-E538E8DA98A2}"/>
    <cellStyle name="Total 2 2 6 3 3 2 6 2" xfId="15717" xr:uid="{9C0D283D-4790-4810-9272-A7EF6454ECD0}"/>
    <cellStyle name="Total 2 2 6 3 3 2 7" xfId="7963" xr:uid="{8E177FE6-61C0-4CF4-BDF3-33C7984B2BE6}"/>
    <cellStyle name="Total 2 2 6 3 3 2 7 2" xfId="16843" xr:uid="{92824799-99E9-47F7-8D6E-826FC2F10E58}"/>
    <cellStyle name="Total 2 2 6 3 3 2 8" xfId="9100" xr:uid="{A7312715-18D6-448E-B256-638DAD604741}"/>
    <cellStyle name="Total 2 2 6 3 3 2 8 2" xfId="17953" xr:uid="{FF98E69B-AE5A-43F9-9AF0-ED64D39A05B9}"/>
    <cellStyle name="Total 2 2 6 3 3 2 9" xfId="6988" xr:uid="{3C13F349-4736-409A-82DC-46B3094382E6}"/>
    <cellStyle name="Total 2 2 6 3 3 3" xfId="1753" xr:uid="{292691B3-F98D-4537-B53B-5D287E79ECAE}"/>
    <cellStyle name="Total 2 2 6 3 3 3 2" xfId="10708" xr:uid="{AF663125-6DB9-4786-8153-5DB5512C0126}"/>
    <cellStyle name="Total 2 2 6 3 3 4" xfId="2877" xr:uid="{DA5432E2-36F6-46A4-8E20-DE5095C77F93}"/>
    <cellStyle name="Total 2 2 6 3 3 4 2" xfId="11832" xr:uid="{61AA6019-DA25-40FA-8CC1-AC61BE1E5C93}"/>
    <cellStyle name="Total 2 2 6 3 3 5" xfId="3994" xr:uid="{E0BA4A83-B38B-4E54-90D8-6D338A2CCEBD}"/>
    <cellStyle name="Total 2 2 6 3 3 5 2" xfId="12949" xr:uid="{D20701FF-BEB5-41C3-B252-ADED9D56C11A}"/>
    <cellStyle name="Total 2 2 6 3 3 6" xfId="5094" xr:uid="{4007FD03-CDEB-453F-8D54-CA04F33910D9}"/>
    <cellStyle name="Total 2 2 6 3 3 6 2" xfId="14049" xr:uid="{01684583-8EDA-4C18-8F14-44B591F5AD82}"/>
    <cellStyle name="Total 2 2 6 3 3 7" xfId="6211" xr:uid="{45BC19E8-1701-455A-8EB1-0CC2C0638610}"/>
    <cellStyle name="Total 2 2 6 3 3 7 2" xfId="15166" xr:uid="{561389C2-32E8-4988-A752-0413E6E4B874}"/>
    <cellStyle name="Total 2 2 6 3 3 8" xfId="7412" xr:uid="{ABC3D385-2870-4AC1-9AFC-4BEFE0C829FE}"/>
    <cellStyle name="Total 2 2 6 3 3 8 2" xfId="16292" xr:uid="{CD28E2C8-3C5C-4702-B33F-3FC34814BB1C}"/>
    <cellStyle name="Total 2 2 6 3 3 9" xfId="8549" xr:uid="{BD5FBCE1-81FF-4E66-B426-1818A08A32F9}"/>
    <cellStyle name="Total 2 2 6 3 3 9 2" xfId="17402" xr:uid="{267A5901-BB68-447A-A7AF-99A89085AC70}"/>
    <cellStyle name="Total 2 2 6 3 4" xfId="784" xr:uid="{57FCD483-86D7-42EF-9F27-3BE23A22395D}"/>
    <cellStyle name="Total 2 2 6 3 4 2" xfId="1938" xr:uid="{5E757F01-C188-451D-ADEA-0BBD2EA418B9}"/>
    <cellStyle name="Total 2 2 6 3 4 2 2" xfId="10893" xr:uid="{3C9E33C1-9145-4AE5-9B2A-CEEEA8770DD1}"/>
    <cellStyle name="Total 2 2 6 3 4 3" xfId="3066" xr:uid="{3C2CA130-0AFC-437F-A425-DDDABB06C8E4}"/>
    <cellStyle name="Total 2 2 6 3 4 3 2" xfId="12021" xr:uid="{B5770CB4-FD1A-4F85-9061-8D46B32CEA68}"/>
    <cellStyle name="Total 2 2 6 3 4 4" xfId="4183" xr:uid="{73727060-132B-4E68-80E5-20235A67D90B}"/>
    <cellStyle name="Total 2 2 6 3 4 4 2" xfId="13138" xr:uid="{B035CFC0-F66D-47DA-83B0-9BAEFF840D7C}"/>
    <cellStyle name="Total 2 2 6 3 4 5" xfId="5283" xr:uid="{2B0DAAB0-B837-45F6-A394-2B3CBB728339}"/>
    <cellStyle name="Total 2 2 6 3 4 5 2" xfId="14238" xr:uid="{AB316A12-E6E1-4745-80C6-72E140597524}"/>
    <cellStyle name="Total 2 2 6 3 4 6" xfId="6400" xr:uid="{B8472A6F-8757-4E85-B702-2DEDC076414A}"/>
    <cellStyle name="Total 2 2 6 3 4 6 2" xfId="15355" xr:uid="{7E82556F-DFEF-403A-882B-B4ADBCA15841}"/>
    <cellStyle name="Total 2 2 6 3 4 7" xfId="7601" xr:uid="{33424305-9F46-4D6D-B19F-44BD85BF325D}"/>
    <cellStyle name="Total 2 2 6 3 4 7 2" xfId="16481" xr:uid="{947AB449-B63F-4B9A-91CD-6B8E93974EF8}"/>
    <cellStyle name="Total 2 2 6 3 4 8" xfId="8738" xr:uid="{552A746F-EA44-4D3F-81EB-3465C749B677}"/>
    <cellStyle name="Total 2 2 6 3 4 8 2" xfId="17591" xr:uid="{AD322724-B039-48CE-97A2-A46F78A2CAB9}"/>
    <cellStyle name="Total 2 2 6 3 4 9" xfId="9889" xr:uid="{7FC6EDD3-ABF9-4877-A90B-44B0FB92622E}"/>
    <cellStyle name="Total 2 2 6 3 5" xfId="1389" xr:uid="{C1C4151A-B94B-48F7-995A-B7FA3C72D932}"/>
    <cellStyle name="Total 2 2 6 3 5 2" xfId="10344" xr:uid="{AB5FF72D-0E36-4E4D-853B-CDAA9FEA6552}"/>
    <cellStyle name="Total 2 2 6 3 6" xfId="2509" xr:uid="{F209D527-31CE-410C-89EE-05E83B5BEFC2}"/>
    <cellStyle name="Total 2 2 6 3 6 2" xfId="11464" xr:uid="{6564DEB1-C084-49D6-AC09-35347A80F493}"/>
    <cellStyle name="Total 2 2 6 3 7" xfId="3626" xr:uid="{00905336-8688-4781-844F-2E9F18E77272}"/>
    <cellStyle name="Total 2 2 6 3 7 2" xfId="12581" xr:uid="{81D68FB1-694E-4A96-8941-BE1725DF11BD}"/>
    <cellStyle name="Total 2 2 6 3 8" xfId="4726" xr:uid="{E7CF31AE-A4B1-4E31-A147-79D7A5AE77E1}"/>
    <cellStyle name="Total 2 2 6 3 8 2" xfId="13681" xr:uid="{F23993B2-6846-4C78-8EB1-E9DD4522D68F}"/>
    <cellStyle name="Total 2 2 6 3 9" xfId="5843" xr:uid="{19FA8799-C25F-4031-8CD7-F8E278D85C67}"/>
    <cellStyle name="Total 2 2 6 3 9 2" xfId="14798" xr:uid="{682FF4EB-0408-42A7-AAF9-1455E8707E65}"/>
    <cellStyle name="Total 2 2 6 4" xfId="282" xr:uid="{362A9F3C-B55F-4FE5-A42C-C5D6C999BC53}"/>
    <cellStyle name="Total 2 2 6 4 10" xfId="7099" xr:uid="{5DD23E56-746D-46F2-AAF4-3419598AC637}"/>
    <cellStyle name="Total 2 2 6 4 10 2" xfId="15979" xr:uid="{0C605234-7946-4D85-AB62-3CC556C169B7}"/>
    <cellStyle name="Total 2 2 6 4 11" xfId="8236" xr:uid="{7705C161-3753-401A-A2A7-5B1DC1B828A7}"/>
    <cellStyle name="Total 2 2 6 4 11 2" xfId="17089" xr:uid="{43EBF713-BAD5-4FE2-A6C0-7AAD8445EE66}"/>
    <cellStyle name="Total 2 2 6 4 12" xfId="10089" xr:uid="{B8BE9D0A-217F-448E-9436-006455757749}"/>
    <cellStyle name="Total 2 2 6 4 2" xfId="482" xr:uid="{9017C3A2-C7CA-4EA6-8F9C-9154B9CA59D5}"/>
    <cellStyle name="Total 2 2 6 4 2 10" xfId="9795" xr:uid="{EA895CED-205B-43DB-A594-DD4004EC1903}"/>
    <cellStyle name="Total 2 2 6 4 2 2" xfId="1033" xr:uid="{FA91826D-E2C5-4D90-B1A7-4290008F9034}"/>
    <cellStyle name="Total 2 2 6 4 2 2 2" xfId="2187" xr:uid="{922F3959-B9A3-486A-8A04-8D2369F0929A}"/>
    <cellStyle name="Total 2 2 6 4 2 2 2 2" xfId="11142" xr:uid="{0E31566B-1EB7-4E4C-BD38-3B502B480202}"/>
    <cellStyle name="Total 2 2 6 4 2 2 3" xfId="3315" xr:uid="{A741F66A-544A-449A-B29B-18A314BF4783}"/>
    <cellStyle name="Total 2 2 6 4 2 2 3 2" xfId="12270" xr:uid="{A9883DA7-4908-4E8F-9C96-3C1BD6E972CC}"/>
    <cellStyle name="Total 2 2 6 4 2 2 4" xfId="4432" xr:uid="{F5111950-3E27-410D-8931-EFF43AC46EE3}"/>
    <cellStyle name="Total 2 2 6 4 2 2 4 2" xfId="13387" xr:uid="{C68E0F11-1C3B-4852-B47F-ACB13B310492}"/>
    <cellStyle name="Total 2 2 6 4 2 2 5" xfId="5532" xr:uid="{DC1F52AF-E5D0-4CD0-B125-D6EA7815907E}"/>
    <cellStyle name="Total 2 2 6 4 2 2 5 2" xfId="14487" xr:uid="{2EBD90FB-4C7F-4FCE-BABF-9F288699C81A}"/>
    <cellStyle name="Total 2 2 6 4 2 2 6" xfId="6649" xr:uid="{0E42E25E-8E4A-426C-BC31-6D2D6DC268DF}"/>
    <cellStyle name="Total 2 2 6 4 2 2 6 2" xfId="15604" xr:uid="{AA8200B1-C44D-4C80-AD51-BC58D75A258A}"/>
    <cellStyle name="Total 2 2 6 4 2 2 7" xfId="7850" xr:uid="{69ED57EE-5511-49C3-AE78-92B48E786D76}"/>
    <cellStyle name="Total 2 2 6 4 2 2 7 2" xfId="16730" xr:uid="{6CD8192A-848A-4566-B804-E8CFAE78B7B0}"/>
    <cellStyle name="Total 2 2 6 4 2 2 8" xfId="8987" xr:uid="{AA1E6C6B-66B2-4C6A-BE90-5136344DA30D}"/>
    <cellStyle name="Total 2 2 6 4 2 2 8 2" xfId="17840" xr:uid="{2FE88754-4587-4C93-9EE5-445B3E529C72}"/>
    <cellStyle name="Total 2 2 6 4 2 2 9" xfId="9409" xr:uid="{EA27F718-E783-4451-B7D9-4AA1386E5367}"/>
    <cellStyle name="Total 2 2 6 4 2 3" xfId="1640" xr:uid="{2E6A045F-2C5B-400C-8DDD-3CAE1D3B78E4}"/>
    <cellStyle name="Total 2 2 6 4 2 3 2" xfId="10595" xr:uid="{9659C127-E1B6-4334-928A-ED039F38A237}"/>
    <cellStyle name="Total 2 2 6 4 2 4" xfId="2764" xr:uid="{66247E80-CE8F-4F7C-9B30-5F9095CCEB14}"/>
    <cellStyle name="Total 2 2 6 4 2 4 2" xfId="11719" xr:uid="{B7B05F9C-D012-4089-8070-62D1EA306CF4}"/>
    <cellStyle name="Total 2 2 6 4 2 5" xfId="3881" xr:uid="{AFEA68CD-C7E2-44B7-87ED-DF89218D4EB8}"/>
    <cellStyle name="Total 2 2 6 4 2 5 2" xfId="12836" xr:uid="{D080A05A-7BE5-44C7-BCF3-4905293C1A34}"/>
    <cellStyle name="Total 2 2 6 4 2 6" xfId="4981" xr:uid="{86AA45FC-DD44-4220-A3DB-897B278F5B94}"/>
    <cellStyle name="Total 2 2 6 4 2 6 2" xfId="13936" xr:uid="{B5B49D2D-C3D7-4B52-AFFE-F02F8B04CA54}"/>
    <cellStyle name="Total 2 2 6 4 2 7" xfId="6098" xr:uid="{06F1865B-A71E-4133-813A-536253E41FE2}"/>
    <cellStyle name="Total 2 2 6 4 2 7 2" xfId="15053" xr:uid="{82861729-CA36-4E11-A979-640D5991DA27}"/>
    <cellStyle name="Total 2 2 6 4 2 8" xfId="7299" xr:uid="{552493DF-ED59-43E6-BBFE-9200C9EB58B6}"/>
    <cellStyle name="Total 2 2 6 4 2 8 2" xfId="16179" xr:uid="{DECCFAB6-75C2-480E-BCD8-5A33666FDFF8}"/>
    <cellStyle name="Total 2 2 6 4 2 9" xfId="8436" xr:uid="{40E71424-060D-41DC-B114-2FE34253C2DB}"/>
    <cellStyle name="Total 2 2 6 4 2 9 2" xfId="17289" xr:uid="{CA3FFEE5-C6F9-4E81-8CDA-5EF736868DA8}"/>
    <cellStyle name="Total 2 2 6 4 3" xfId="645" xr:uid="{E952ED7C-3052-486B-A65B-79271946A91D}"/>
    <cellStyle name="Total 2 2 6 4 3 10" xfId="9511" xr:uid="{6CCB3797-DBFC-4C25-A557-A64E56568F9D}"/>
    <cellStyle name="Total 2 2 6 4 3 2" xfId="1196" xr:uid="{5ABB65EA-32C0-4760-B812-6354452FF51B}"/>
    <cellStyle name="Total 2 2 6 4 3 2 2" xfId="2355" xr:uid="{3E700551-A2A9-4CA4-803C-7765D20F15FD}"/>
    <cellStyle name="Total 2 2 6 4 3 2 2 2" xfId="11310" xr:uid="{DD829DF6-81E7-45F3-A323-D121D7AF2838}"/>
    <cellStyle name="Total 2 2 6 4 3 2 3" xfId="3478" xr:uid="{C27D5D64-461F-424E-8A73-6CA082EC2367}"/>
    <cellStyle name="Total 2 2 6 4 3 2 3 2" xfId="12433" xr:uid="{46B0979D-4A1F-44B4-B8D6-3F5424B00B7D}"/>
    <cellStyle name="Total 2 2 6 4 3 2 4" xfId="4595" xr:uid="{BA7B3FBE-C98E-4AD6-9118-88D24E2C6888}"/>
    <cellStyle name="Total 2 2 6 4 3 2 4 2" xfId="13550" xr:uid="{18748329-84FE-4C85-95F5-A51AD389EA4C}"/>
    <cellStyle name="Total 2 2 6 4 3 2 5" xfId="5695" xr:uid="{CF46A954-C03C-411B-9E48-FFA6668EF57D}"/>
    <cellStyle name="Total 2 2 6 4 3 2 5 2" xfId="14650" xr:uid="{F173C934-532A-44D6-A6C1-EE3A6356D176}"/>
    <cellStyle name="Total 2 2 6 4 3 2 6" xfId="6812" xr:uid="{C384F4DE-E685-44B5-A4D9-71348C72B5AD}"/>
    <cellStyle name="Total 2 2 6 4 3 2 6 2" xfId="15767" xr:uid="{8EF53633-9CA9-4AE8-B261-0ED17F0B8150}"/>
    <cellStyle name="Total 2 2 6 4 3 2 7" xfId="8013" xr:uid="{08753F3D-0527-4200-819E-B953529BEE15}"/>
    <cellStyle name="Total 2 2 6 4 3 2 7 2" xfId="16893" xr:uid="{18243CA8-90F6-459D-BDDA-43A35C767E99}"/>
    <cellStyle name="Total 2 2 6 4 3 2 8" xfId="9150" xr:uid="{EC2CBE0A-58E7-4506-9BC0-08F4E304A6D7}"/>
    <cellStyle name="Total 2 2 6 4 3 2 8 2" xfId="18003" xr:uid="{6705AC86-5736-4B2F-A184-B4D4ED4469DB}"/>
    <cellStyle name="Total 2 2 6 4 3 2 9" xfId="9211" xr:uid="{04F89D3F-50FF-4513-9FB8-5562E9A5E381}"/>
    <cellStyle name="Total 2 2 6 4 3 3" xfId="1803" xr:uid="{BF9E4195-C0A5-4D01-A527-C09623BD38BB}"/>
    <cellStyle name="Total 2 2 6 4 3 3 2" xfId="10758" xr:uid="{BD838858-02C4-417B-81E5-E9AFEF4C63FB}"/>
    <cellStyle name="Total 2 2 6 4 3 4" xfId="2927" xr:uid="{6EE82724-6AC5-4980-A327-F638C4867EE3}"/>
    <cellStyle name="Total 2 2 6 4 3 4 2" xfId="11882" xr:uid="{3EF258A9-B1FB-449A-9F7E-C77BEA9595E1}"/>
    <cellStyle name="Total 2 2 6 4 3 5" xfId="4044" xr:uid="{87C16850-A9D8-4C95-9813-77C9AE0224AB}"/>
    <cellStyle name="Total 2 2 6 4 3 5 2" xfId="12999" xr:uid="{8AC8E56B-43A9-4C2D-A1FC-3B2A8718F7AF}"/>
    <cellStyle name="Total 2 2 6 4 3 6" xfId="5144" xr:uid="{B457EBCB-AF81-48D2-9EE4-A91DE283C0EC}"/>
    <cellStyle name="Total 2 2 6 4 3 6 2" xfId="14099" xr:uid="{5E024600-B173-4402-8F43-C8F2E79B689B}"/>
    <cellStyle name="Total 2 2 6 4 3 7" xfId="6261" xr:uid="{4561AF7E-243E-4BD8-B4AB-04B8A7BCDCDD}"/>
    <cellStyle name="Total 2 2 6 4 3 7 2" xfId="15216" xr:uid="{911EAEEA-C438-438E-9108-647622A8F199}"/>
    <cellStyle name="Total 2 2 6 4 3 8" xfId="7462" xr:uid="{C51E5307-4116-4E8D-9892-0EBD63DDD992}"/>
    <cellStyle name="Total 2 2 6 4 3 8 2" xfId="16342" xr:uid="{9908D22D-8001-4348-8BC6-FC7EEFF0256F}"/>
    <cellStyle name="Total 2 2 6 4 3 9" xfId="8599" xr:uid="{9B0844B3-CB34-4627-8FFF-5B9F7440BF7B}"/>
    <cellStyle name="Total 2 2 6 4 3 9 2" xfId="17452" xr:uid="{3F407B67-ACD2-4FCE-A0C3-1270B34DEDEF}"/>
    <cellStyle name="Total 2 2 6 4 4" xfId="837" xr:uid="{224527AF-F884-40D6-AAB7-60BD6D0DEF4A}"/>
    <cellStyle name="Total 2 2 6 4 4 2" xfId="1991" xr:uid="{78AB297D-9121-4057-92D6-DFA732459809}"/>
    <cellStyle name="Total 2 2 6 4 4 2 2" xfId="10946" xr:uid="{58236CF5-2890-4392-B2AD-92633EE84A12}"/>
    <cellStyle name="Total 2 2 6 4 4 3" xfId="3119" xr:uid="{13402587-C8AF-4F96-BCD2-6112CC20BBC1}"/>
    <cellStyle name="Total 2 2 6 4 4 3 2" xfId="12074" xr:uid="{D37D9354-7669-410B-A9E5-57AA5BAF9CF4}"/>
    <cellStyle name="Total 2 2 6 4 4 4" xfId="4236" xr:uid="{1C7B2B56-71D0-4227-82AB-692C3FFB9BFB}"/>
    <cellStyle name="Total 2 2 6 4 4 4 2" xfId="13191" xr:uid="{1078897E-0882-4F8B-93F8-DA20746CAD68}"/>
    <cellStyle name="Total 2 2 6 4 4 5" xfId="5336" xr:uid="{00A73B20-B7F5-4FBA-9362-040F032D9757}"/>
    <cellStyle name="Total 2 2 6 4 4 5 2" xfId="14291" xr:uid="{B4B616B1-1FA7-4DA5-993F-8B9CD0F9B840}"/>
    <cellStyle name="Total 2 2 6 4 4 6" xfId="6453" xr:uid="{9D7AC972-712C-4B9D-BB33-513E67654FF6}"/>
    <cellStyle name="Total 2 2 6 4 4 6 2" xfId="15408" xr:uid="{8ED7AFCF-0337-43AB-9D7F-D70575B8E256}"/>
    <cellStyle name="Total 2 2 6 4 4 7" xfId="7654" xr:uid="{7206806F-5A72-4A21-832E-272261E7BCF5}"/>
    <cellStyle name="Total 2 2 6 4 4 7 2" xfId="16534" xr:uid="{C6B9DEE2-A7B4-4EC2-84EF-641F60706593}"/>
    <cellStyle name="Total 2 2 6 4 4 8" xfId="8791" xr:uid="{695BA480-6BB1-4FCB-BEF9-81528436B169}"/>
    <cellStyle name="Total 2 2 6 4 4 8 2" xfId="17644" xr:uid="{3DC233E0-362A-4ACB-8AA3-FC1CD8148647}"/>
    <cellStyle name="Total 2 2 6 4 4 9" xfId="9306" xr:uid="{BB7DB00D-5A0C-4501-82D2-FF12C164F6D2}"/>
    <cellStyle name="Total 2 2 6 4 5" xfId="1444" xr:uid="{A1274532-5A73-4242-A41E-1AD30752C2AE}"/>
    <cellStyle name="Total 2 2 6 4 5 2" xfId="10399" xr:uid="{68C9BF60-9C61-4636-BBCE-06AE0DA7967E}"/>
    <cellStyle name="Total 2 2 6 4 6" xfId="2564" xr:uid="{7B5278E0-63C4-497F-9B34-61710D34764A}"/>
    <cellStyle name="Total 2 2 6 4 6 2" xfId="11519" xr:uid="{F67CF1D1-A726-4554-92C0-D4171E5A104C}"/>
    <cellStyle name="Total 2 2 6 4 7" xfId="3681" xr:uid="{D0F6A666-DD1F-41C7-8479-EDAA41DFC207}"/>
    <cellStyle name="Total 2 2 6 4 7 2" xfId="12636" xr:uid="{38670625-18D0-421F-87A0-6654F76F6D91}"/>
    <cellStyle name="Total 2 2 6 4 8" xfId="4781" xr:uid="{B2137196-355E-4521-8EB0-08FD8F82428B}"/>
    <cellStyle name="Total 2 2 6 4 8 2" xfId="13736" xr:uid="{3C9A2D6B-B96D-4740-B212-7F1DA5E4A9A6}"/>
    <cellStyle name="Total 2 2 6 4 9" xfId="5898" xr:uid="{D041AE14-DF93-494D-B76F-9B5575D5B67E}"/>
    <cellStyle name="Total 2 2 6 4 9 2" xfId="14853" xr:uid="{BF6DFC86-3432-4606-8D1C-211D29DEAB6C}"/>
    <cellStyle name="Total 2 2 6 5" xfId="354" xr:uid="{AA209315-76A7-40C7-AAF2-2A2277666CFB}"/>
    <cellStyle name="Total 2 2 6 5 10" xfId="10021" xr:uid="{300498A5-7A20-43A4-865A-CF72764B0B71}"/>
    <cellStyle name="Total 2 2 6 5 2" xfId="905" xr:uid="{9C1A64AB-7D4F-43EB-855B-39640FBC0AD1}"/>
    <cellStyle name="Total 2 2 6 5 2 2" xfId="2059" xr:uid="{4CD78D3F-4134-422C-AA29-E20AE658DBD1}"/>
    <cellStyle name="Total 2 2 6 5 2 2 2" xfId="11014" xr:uid="{E3001971-4681-4842-9E2D-D2BC12BD867C}"/>
    <cellStyle name="Total 2 2 6 5 2 3" xfId="3187" xr:uid="{E88417C1-7063-4640-A9B3-8104668B7023}"/>
    <cellStyle name="Total 2 2 6 5 2 3 2" xfId="12142" xr:uid="{189837C3-0FA8-437D-BABC-ACC9EBF665F0}"/>
    <cellStyle name="Total 2 2 6 5 2 4" xfId="4304" xr:uid="{D5B96BB8-F5C5-416B-AF4C-05EA1E2C20FC}"/>
    <cellStyle name="Total 2 2 6 5 2 4 2" xfId="13259" xr:uid="{0BF860F6-E8CE-426C-A152-777929164631}"/>
    <cellStyle name="Total 2 2 6 5 2 5" xfId="5404" xr:uid="{603E861E-15A8-497E-A85A-A064656C4338}"/>
    <cellStyle name="Total 2 2 6 5 2 5 2" xfId="14359" xr:uid="{6891A129-7FF7-4444-8B99-BF3C12D88A0F}"/>
    <cellStyle name="Total 2 2 6 5 2 6" xfId="6521" xr:uid="{D8D4D6AA-44DE-4170-8FEE-95AF58F6F7CA}"/>
    <cellStyle name="Total 2 2 6 5 2 6 2" xfId="15476" xr:uid="{9283397E-BC15-449D-A36C-1F8385157EBE}"/>
    <cellStyle name="Total 2 2 6 5 2 7" xfId="7722" xr:uid="{C2169296-24CA-4843-B262-038D4D0805D8}"/>
    <cellStyle name="Total 2 2 6 5 2 7 2" xfId="16602" xr:uid="{91D12055-B1DA-4C99-B2BB-6F9C99C8E412}"/>
    <cellStyle name="Total 2 2 6 5 2 8" xfId="8859" xr:uid="{11372036-A60E-4D76-8E41-95E3A9FE9005}"/>
    <cellStyle name="Total 2 2 6 5 2 8 2" xfId="17712" xr:uid="{8D286D1E-87C2-4B1F-ABEF-C58A5EB8AFB0}"/>
    <cellStyle name="Total 2 2 6 5 2 9" xfId="9455" xr:uid="{2CF28BF5-B685-4E00-B5CF-7198D58D74A0}"/>
    <cellStyle name="Total 2 2 6 5 3" xfId="1516" xr:uid="{03040E0D-BDB0-480D-81A2-FF89EFBAE6A3}"/>
    <cellStyle name="Total 2 2 6 5 3 2" xfId="10471" xr:uid="{2C471573-D49B-401F-9340-BB3CF462AF4B}"/>
    <cellStyle name="Total 2 2 6 5 4" xfId="2636" xr:uid="{CE7E82BD-456C-402C-ADA6-6F0375DF87D0}"/>
    <cellStyle name="Total 2 2 6 5 4 2" xfId="11591" xr:uid="{71570B08-91EE-403B-A2F9-7E67F73E67C7}"/>
    <cellStyle name="Total 2 2 6 5 5" xfId="3753" xr:uid="{505CB625-77B9-4BF8-BD81-BAF1D99C7CC3}"/>
    <cellStyle name="Total 2 2 6 5 5 2" xfId="12708" xr:uid="{0FBAC38B-1572-4DC8-B99F-B95E452EB3F4}"/>
    <cellStyle name="Total 2 2 6 5 6" xfId="4853" xr:uid="{F407DBEE-0792-4B50-8FFA-C8EB051ABA23}"/>
    <cellStyle name="Total 2 2 6 5 6 2" xfId="13808" xr:uid="{A5D4B995-227C-4DEC-80AC-F4A25BE306A2}"/>
    <cellStyle name="Total 2 2 6 5 7" xfId="5970" xr:uid="{EB86E147-CD6D-4A7D-A746-355E3ED974F8}"/>
    <cellStyle name="Total 2 2 6 5 7 2" xfId="14925" xr:uid="{657664C6-D7A0-452A-92E4-B7B622F808E7}"/>
    <cellStyle name="Total 2 2 6 5 8" xfId="7171" xr:uid="{640541BC-C4B0-4E32-B087-DC55AAD5EDC2}"/>
    <cellStyle name="Total 2 2 6 5 8 2" xfId="16051" xr:uid="{4B764790-5D0C-4F92-A30F-44B2B8C73DC4}"/>
    <cellStyle name="Total 2 2 6 5 9" xfId="8308" xr:uid="{9A0FB189-05EA-4F14-9CDC-BA385048CF43}"/>
    <cellStyle name="Total 2 2 6 5 9 2" xfId="17161" xr:uid="{23719CB7-B3B2-4A61-BB78-15B54C1DB07F}"/>
    <cellStyle name="Total 2 2 6 6" xfId="265" xr:uid="{79BD4088-3006-4CF5-9CB6-02AA33EDBED7}"/>
    <cellStyle name="Total 2 2 6 6 10" xfId="6874" xr:uid="{C763E751-3F98-4AC2-B821-0AB6ECB36D66}"/>
    <cellStyle name="Total 2 2 6 6 2" xfId="821" xr:uid="{AF00AFCB-4291-4EDC-8D9F-032138FA8DC9}"/>
    <cellStyle name="Total 2 2 6 6 2 2" xfId="1975" xr:uid="{DE4A34BD-F104-4299-BC60-34B91A52EE67}"/>
    <cellStyle name="Total 2 2 6 6 2 2 2" xfId="10930" xr:uid="{92B34D92-ABCC-4206-84B4-44C3F4D12922}"/>
    <cellStyle name="Total 2 2 6 6 2 3" xfId="3103" xr:uid="{CE46664C-A648-4E72-8D36-AC958F322CCD}"/>
    <cellStyle name="Total 2 2 6 6 2 3 2" xfId="12058" xr:uid="{FD2A2110-DDFF-4B71-9BAB-D3B8BA864A9C}"/>
    <cellStyle name="Total 2 2 6 6 2 4" xfId="4220" xr:uid="{C66ED037-2B60-494D-AB7E-66CA923E3468}"/>
    <cellStyle name="Total 2 2 6 6 2 4 2" xfId="13175" xr:uid="{875946DC-F1A6-4A51-870C-217EC5915113}"/>
    <cellStyle name="Total 2 2 6 6 2 5" xfId="5320" xr:uid="{5B84D945-4D00-4909-A049-254BF43171B6}"/>
    <cellStyle name="Total 2 2 6 6 2 5 2" xfId="14275" xr:uid="{492C2F47-2731-46BE-BB8C-5D82952B14F5}"/>
    <cellStyle name="Total 2 2 6 6 2 6" xfId="6437" xr:uid="{7EDB62C2-6AAF-4515-A26C-8530328C38B9}"/>
    <cellStyle name="Total 2 2 6 6 2 6 2" xfId="15392" xr:uid="{5158543E-53B2-4717-A1C1-0021315EE7BE}"/>
    <cellStyle name="Total 2 2 6 6 2 7" xfId="7638" xr:uid="{A339A65F-25AA-4254-8977-0DEE2F73457A}"/>
    <cellStyle name="Total 2 2 6 6 2 7 2" xfId="16518" xr:uid="{DE5710B8-7745-4626-9A3A-03A9DAE0D078}"/>
    <cellStyle name="Total 2 2 6 6 2 8" xfId="8775" xr:uid="{B4537538-F863-4271-907B-5114C9B3E963}"/>
    <cellStyle name="Total 2 2 6 6 2 8 2" xfId="17628" xr:uid="{E818BDEC-9A90-47B4-B4D8-867F82F962A6}"/>
    <cellStyle name="Total 2 2 6 6 2 9" xfId="6913" xr:uid="{FB9EA088-FDE4-40F8-A802-2BA6D0D741B8}"/>
    <cellStyle name="Total 2 2 6 6 3" xfId="1427" xr:uid="{2D9A1C8D-B3A4-47E4-86A7-B64212F220D6}"/>
    <cellStyle name="Total 2 2 6 6 3 2" xfId="10382" xr:uid="{5A921ACD-A7F9-46E0-B25F-06584126F803}"/>
    <cellStyle name="Total 2 2 6 6 4" xfId="2547" xr:uid="{9A72377C-B9B9-4F9B-81DE-2ED0BD0EFB30}"/>
    <cellStyle name="Total 2 2 6 6 4 2" xfId="11502" xr:uid="{716CF637-0F64-48A4-B107-0C29E4AB836D}"/>
    <cellStyle name="Total 2 2 6 6 5" xfId="3664" xr:uid="{79EBBEBB-5E0C-479C-BD28-FA022B7A50FE}"/>
    <cellStyle name="Total 2 2 6 6 5 2" xfId="12619" xr:uid="{CA83B4FB-C508-44E7-89F6-ABAACEADF1D7}"/>
    <cellStyle name="Total 2 2 6 6 6" xfId="4764" xr:uid="{D2CC224C-2523-4A0B-AA0C-8D71A5878CB9}"/>
    <cellStyle name="Total 2 2 6 6 6 2" xfId="13719" xr:uid="{AECF2720-89A8-421C-9DB1-178F1BBD7161}"/>
    <cellStyle name="Total 2 2 6 6 7" xfId="5881" xr:uid="{23E80A08-A00E-457E-9FD2-3D6F4D54B11B}"/>
    <cellStyle name="Total 2 2 6 6 7 2" xfId="14836" xr:uid="{B01BD57A-DDCD-4C8F-ABF1-DF59EA142852}"/>
    <cellStyle name="Total 2 2 6 6 8" xfId="7082" xr:uid="{15B876D8-5BD7-465D-BB92-A1FB1F56DEC6}"/>
    <cellStyle name="Total 2 2 6 6 8 2" xfId="15962" xr:uid="{6D454695-3B61-444E-A3E6-218CBB5B8C1C}"/>
    <cellStyle name="Total 2 2 6 6 9" xfId="8219" xr:uid="{715E62FD-CA0C-48CC-A4AA-4357656D5240}"/>
    <cellStyle name="Total 2 2 6 6 9 2" xfId="17072" xr:uid="{4558DAB4-65DD-46B1-89D2-6E8B25290E24}"/>
    <cellStyle name="Total 2 2 6 7" xfId="698" xr:uid="{971F066F-172E-42CF-BB6C-72DADF7726DD}"/>
    <cellStyle name="Total 2 2 6 7 2" xfId="2300" xr:uid="{79A9C4CA-F255-4EEB-8A4D-3FC964A8AFE8}"/>
    <cellStyle name="Total 2 2 6 7 2 2" xfId="11255" xr:uid="{20E4AA94-5306-46F2-A8B5-2E285EE7354E}"/>
    <cellStyle name="Total 2 2 6 7 3" xfId="2980" xr:uid="{F327E027-9A88-42E4-B63D-568E0B12FCDE}"/>
    <cellStyle name="Total 2 2 6 7 3 2" xfId="11935" xr:uid="{3C9E55B5-9A40-46E4-BC14-3E9BA6C42DAC}"/>
    <cellStyle name="Total 2 2 6 7 4" xfId="4097" xr:uid="{0778F9D2-30F4-416D-BD46-C5B6EDE34CA6}"/>
    <cellStyle name="Total 2 2 6 7 4 2" xfId="13052" xr:uid="{5109BE6B-CF3C-464E-8B59-84C8AA5686B5}"/>
    <cellStyle name="Total 2 2 6 7 5" xfId="5197" xr:uid="{4BCA4536-F186-4C1E-ACE5-9895007EB3F3}"/>
    <cellStyle name="Total 2 2 6 7 5 2" xfId="14152" xr:uid="{2131E8DE-41DA-4DF5-9A52-C91F43543B50}"/>
    <cellStyle name="Total 2 2 6 7 6" xfId="6314" xr:uid="{F3C0F5D7-C487-486C-B839-15511EA47338}"/>
    <cellStyle name="Total 2 2 6 7 6 2" xfId="15269" xr:uid="{5137545A-4DBA-45C4-8E21-7DBC28615ED8}"/>
    <cellStyle name="Total 2 2 6 7 7" xfId="7515" xr:uid="{84E968F4-C457-42CB-BCA2-F609B2FB19CB}"/>
    <cellStyle name="Total 2 2 6 7 7 2" xfId="16395" xr:uid="{661ED43C-DDD3-4FAF-B056-F84F4BE21D01}"/>
    <cellStyle name="Total 2 2 6 7 8" xfId="8652" xr:uid="{57C063CB-32FD-405C-B859-2DD05E5EE2F2}"/>
    <cellStyle name="Total 2 2 6 7 8 2" xfId="17505" xr:uid="{F403BE73-DC92-4679-93AE-77333A9A6585}"/>
    <cellStyle name="Total 2 2 6 7 9" xfId="9807" xr:uid="{40AA4BF2-E4C0-493A-BFFD-889FE95AC468}"/>
    <cellStyle name="Total 2 2 6 8" xfId="1298" xr:uid="{B9722C37-FD58-41F4-B4AC-5C8C44817562}"/>
    <cellStyle name="Total 2 2 6 8 2" xfId="10253" xr:uid="{C3CAAC1D-AF69-4CF5-BA7C-5EA582A7560C}"/>
    <cellStyle name="Total 2 2 6 9" xfId="2414" xr:uid="{0AF59F16-ED15-4AD0-83CB-959947E490EB}"/>
    <cellStyle name="Total 2 2 6 9 2" xfId="11369" xr:uid="{1015AE19-0B7A-45E8-BDF4-190EC31B1FB1}"/>
    <cellStyle name="Total 2 2 7" xfId="209" xr:uid="{9E461992-337D-4436-9510-21CCB430C6EA}"/>
    <cellStyle name="Total 2 2 7 10" xfId="7026" xr:uid="{25F32795-1276-43D0-840D-1B60D877B68C}"/>
    <cellStyle name="Total 2 2 7 10 2" xfId="15906" xr:uid="{B77D3008-5560-49FA-A69A-20CE944C792C}"/>
    <cellStyle name="Total 2 2 7 11" xfId="8163" xr:uid="{74F268F0-61A9-4EFB-A1A9-0AF72076F1AE}"/>
    <cellStyle name="Total 2 2 7 11 2" xfId="17016" xr:uid="{3D45CD88-0086-4B55-B0B8-093EC293EE71}"/>
    <cellStyle name="Total 2 2 7 12" xfId="9228" xr:uid="{CA35796C-7760-4EA8-9BCA-7E7C1D28F7C5}"/>
    <cellStyle name="Total 2 2 7 2" xfId="414" xr:uid="{4A2466C5-0FA0-433E-9724-D998F8083B27}"/>
    <cellStyle name="Total 2 2 7 2 10" xfId="9735" xr:uid="{EE4E58A6-BBF3-4391-9E30-E1DA769A4AE0}"/>
    <cellStyle name="Total 2 2 7 2 2" xfId="965" xr:uid="{64CA07BF-55E1-4538-A1BF-F37770E33F1A}"/>
    <cellStyle name="Total 2 2 7 2 2 2" xfId="2119" xr:uid="{AC9B1D83-6697-4F45-9412-E56C40A6C588}"/>
    <cellStyle name="Total 2 2 7 2 2 2 2" xfId="11074" xr:uid="{845EF323-BB3F-441F-8EF1-A75288B10EC9}"/>
    <cellStyle name="Total 2 2 7 2 2 3" xfId="3247" xr:uid="{0C43E7FD-5435-4D93-B5B6-6A059EB8EDC0}"/>
    <cellStyle name="Total 2 2 7 2 2 3 2" xfId="12202" xr:uid="{C7DB3723-C202-4A2B-A787-B2B81C2B30FE}"/>
    <cellStyle name="Total 2 2 7 2 2 4" xfId="4364" xr:uid="{77D4070C-A053-4F18-BF27-5733B3549673}"/>
    <cellStyle name="Total 2 2 7 2 2 4 2" xfId="13319" xr:uid="{9BB6545A-72D4-4C92-BBAB-24E29C58AD74}"/>
    <cellStyle name="Total 2 2 7 2 2 5" xfId="5464" xr:uid="{1BB34B22-B15E-4C4B-B595-D25AE28B66A7}"/>
    <cellStyle name="Total 2 2 7 2 2 5 2" xfId="14419" xr:uid="{AFF1684B-48AA-45F7-BCE4-DDB149B4E367}"/>
    <cellStyle name="Total 2 2 7 2 2 6" xfId="6581" xr:uid="{A2896C5C-6550-44FB-93C2-E47E54C839AA}"/>
    <cellStyle name="Total 2 2 7 2 2 6 2" xfId="15536" xr:uid="{9B59D7C3-3A7E-4ACF-9A68-9E036E2C5991}"/>
    <cellStyle name="Total 2 2 7 2 2 7" xfId="7782" xr:uid="{7CF8DD21-C933-4AEF-8573-7D69EEB801F8}"/>
    <cellStyle name="Total 2 2 7 2 2 7 2" xfId="16662" xr:uid="{C7D75204-D5ED-45B1-98C8-45CC50CF8001}"/>
    <cellStyle name="Total 2 2 7 2 2 8" xfId="8919" xr:uid="{DFAFF7BA-9FF6-48D6-AD5B-87EC4140883C}"/>
    <cellStyle name="Total 2 2 7 2 2 8 2" xfId="17772" xr:uid="{DDACB029-B149-46EA-8734-36497494EC17}"/>
    <cellStyle name="Total 2 2 7 2 2 9" xfId="9198" xr:uid="{8D4C2263-E041-44BB-8B5E-B7AA9EF38CEE}"/>
    <cellStyle name="Total 2 2 7 2 3" xfId="1572" xr:uid="{3032CFF3-70EF-489D-AF2C-346A7E59E9D7}"/>
    <cellStyle name="Total 2 2 7 2 3 2" xfId="10527" xr:uid="{C55C8974-BC04-4B8A-BE12-8F885F016EE6}"/>
    <cellStyle name="Total 2 2 7 2 4" xfId="2696" xr:uid="{69FE2BD7-65F6-40E1-840C-BAAE2720B4EC}"/>
    <cellStyle name="Total 2 2 7 2 4 2" xfId="11651" xr:uid="{62D33C13-7AEE-4A9D-B554-B53EEAE3116E}"/>
    <cellStyle name="Total 2 2 7 2 5" xfId="3813" xr:uid="{A46201F8-EF0D-4BF3-919A-421BAC5758E5}"/>
    <cellStyle name="Total 2 2 7 2 5 2" xfId="12768" xr:uid="{9F098DC2-380F-46E9-8B84-20F0FFFACAFB}"/>
    <cellStyle name="Total 2 2 7 2 6" xfId="4913" xr:uid="{E2E8B392-B5E5-4B9B-B944-20C59AD17146}"/>
    <cellStyle name="Total 2 2 7 2 6 2" xfId="13868" xr:uid="{F429EEF1-826B-480B-B60F-CB5469C9AFB8}"/>
    <cellStyle name="Total 2 2 7 2 7" xfId="6030" xr:uid="{1CB4F60B-41A1-46F1-82EB-5F426622E890}"/>
    <cellStyle name="Total 2 2 7 2 7 2" xfId="14985" xr:uid="{9573E6DA-4AEA-40B3-9B74-802874A4154E}"/>
    <cellStyle name="Total 2 2 7 2 8" xfId="7231" xr:uid="{E6AECC3F-57CC-4D72-8BB1-9D33A657DFAD}"/>
    <cellStyle name="Total 2 2 7 2 8 2" xfId="16111" xr:uid="{879DD57E-E0CD-4303-A856-F6CF7A0EED92}"/>
    <cellStyle name="Total 2 2 7 2 9" xfId="8368" xr:uid="{EF386608-88C6-4066-A6FA-F01B80CFBBF1}"/>
    <cellStyle name="Total 2 2 7 2 9 2" xfId="17221" xr:uid="{FA199713-F67A-4DB0-90EC-AFD4C4D597BD}"/>
    <cellStyle name="Total 2 2 7 3" xfId="577" xr:uid="{C6A6CF7A-BDF3-438A-9C84-CB02DBBA1C4F}"/>
    <cellStyle name="Total 2 2 7 3 10" xfId="9212" xr:uid="{77BA05C5-AF26-4D20-ABB8-A0BB41D1F0FB}"/>
    <cellStyle name="Total 2 2 7 3 2" xfId="1128" xr:uid="{4895DCE9-E69B-4B05-96BB-DFC7AC4CAF67}"/>
    <cellStyle name="Total 2 2 7 3 2 2" xfId="2282" xr:uid="{C18A2F70-302D-4461-8FFE-070EA9BD68AA}"/>
    <cellStyle name="Total 2 2 7 3 2 2 2" xfId="11237" xr:uid="{8A7A4B26-249A-4E64-B829-85E5DC4A52E6}"/>
    <cellStyle name="Total 2 2 7 3 2 3" xfId="3410" xr:uid="{84DB4194-B92A-4A4A-9C01-0A980BCE7377}"/>
    <cellStyle name="Total 2 2 7 3 2 3 2" xfId="12365" xr:uid="{45BE937B-8A84-4804-94F8-4A06874033C3}"/>
    <cellStyle name="Total 2 2 7 3 2 4" xfId="4527" xr:uid="{9B5543E4-C2CC-4436-9807-C7C473C649AE}"/>
    <cellStyle name="Total 2 2 7 3 2 4 2" xfId="13482" xr:uid="{559B9713-A74A-47D8-997D-D29C1B8D3DFA}"/>
    <cellStyle name="Total 2 2 7 3 2 5" xfId="5627" xr:uid="{A33C3CB5-C458-4E5F-BE43-8E387D47C4E8}"/>
    <cellStyle name="Total 2 2 7 3 2 5 2" xfId="14582" xr:uid="{820F7C90-C0E1-4BDE-B161-998274995300}"/>
    <cellStyle name="Total 2 2 7 3 2 6" xfId="6744" xr:uid="{20BCB967-41C6-4BCC-A42B-32B3B08C3CE4}"/>
    <cellStyle name="Total 2 2 7 3 2 6 2" xfId="15699" xr:uid="{969A414B-52B7-48AB-A94B-DE0AF0242987}"/>
    <cellStyle name="Total 2 2 7 3 2 7" xfId="7945" xr:uid="{53383160-7EB9-4B84-8BCC-F0876E1A1158}"/>
    <cellStyle name="Total 2 2 7 3 2 7 2" xfId="16825" xr:uid="{B03E54B0-9C78-4E6D-8738-77E95A560734}"/>
    <cellStyle name="Total 2 2 7 3 2 8" xfId="9082" xr:uid="{8439CA74-5B63-4777-B193-466AC8D61FE6}"/>
    <cellStyle name="Total 2 2 7 3 2 8 2" xfId="17935" xr:uid="{2203F320-5348-4B0C-9ABE-3A38B8BD91D2}"/>
    <cellStyle name="Total 2 2 7 3 2 9" xfId="6920" xr:uid="{C212E90A-11C6-4395-B121-D1205FDD6BC5}"/>
    <cellStyle name="Total 2 2 7 3 3" xfId="1735" xr:uid="{3FDFB294-9604-4418-9EA8-BBF4BCE21CC3}"/>
    <cellStyle name="Total 2 2 7 3 3 2" xfId="10690" xr:uid="{B706DB81-55AB-46A2-B877-C06BF5234B37}"/>
    <cellStyle name="Total 2 2 7 3 4" xfId="2859" xr:uid="{7FE4E760-47B4-4454-8D54-9C480EF4691E}"/>
    <cellStyle name="Total 2 2 7 3 4 2" xfId="11814" xr:uid="{CCD56A03-749C-4992-A05F-D5482C53753C}"/>
    <cellStyle name="Total 2 2 7 3 5" xfId="3976" xr:uid="{A32AAE9F-8967-40C3-AEE5-D754091A50FE}"/>
    <cellStyle name="Total 2 2 7 3 5 2" xfId="12931" xr:uid="{CF3F2024-0AC6-4F4B-9CC2-732E1374037E}"/>
    <cellStyle name="Total 2 2 7 3 6" xfId="5076" xr:uid="{6F5ADEE7-A7C1-43F6-8185-CD5ECB123332}"/>
    <cellStyle name="Total 2 2 7 3 6 2" xfId="14031" xr:uid="{78E2433F-F90D-4C5F-B993-E2758C9A54DF}"/>
    <cellStyle name="Total 2 2 7 3 7" xfId="6193" xr:uid="{01035C59-144C-4E75-A474-461A46B0F12B}"/>
    <cellStyle name="Total 2 2 7 3 7 2" xfId="15148" xr:uid="{3CE0AB5A-88D7-459A-96EF-0D25D00440B6}"/>
    <cellStyle name="Total 2 2 7 3 8" xfId="7394" xr:uid="{58042361-ABAF-4159-BC17-EE557EE2CAC2}"/>
    <cellStyle name="Total 2 2 7 3 8 2" xfId="16274" xr:uid="{7AD1AA34-B3D0-40B5-A2EF-D034493CB2F8}"/>
    <cellStyle name="Total 2 2 7 3 9" xfId="8531" xr:uid="{FB033150-AC70-4786-9C43-72D9FAC8D4C4}"/>
    <cellStyle name="Total 2 2 7 3 9 2" xfId="17384" xr:uid="{6CECBA87-1AA1-4F48-A791-723477C3FFCF}"/>
    <cellStyle name="Total 2 2 7 4" xfId="766" xr:uid="{0A7AD358-71FF-4CC1-B9DC-101A9C3BE137}"/>
    <cellStyle name="Total 2 2 7 4 2" xfId="1920" xr:uid="{3DD38D8D-CB12-4DFC-9893-39699E285795}"/>
    <cellStyle name="Total 2 2 7 4 2 2" xfId="10875" xr:uid="{493B650C-B0B6-48F4-A71C-C4675F42F63E}"/>
    <cellStyle name="Total 2 2 7 4 3" xfId="3048" xr:uid="{8A7979B9-4F7F-40F8-9136-35641137413B}"/>
    <cellStyle name="Total 2 2 7 4 3 2" xfId="12003" xr:uid="{53991E98-8241-48F3-9078-D8D6387A6D68}"/>
    <cellStyle name="Total 2 2 7 4 4" xfId="4165" xr:uid="{F4005D8B-632D-4249-A253-3C4B3DE7C4FD}"/>
    <cellStyle name="Total 2 2 7 4 4 2" xfId="13120" xr:uid="{DC7F88E5-5104-4919-9C97-DB90ABFFAC73}"/>
    <cellStyle name="Total 2 2 7 4 5" xfId="5265" xr:uid="{355969C3-A52A-4613-96D1-72DB465EAE39}"/>
    <cellStyle name="Total 2 2 7 4 5 2" xfId="14220" xr:uid="{86A6B1C3-993E-41E2-9BC5-FE560BF3F0DE}"/>
    <cellStyle name="Total 2 2 7 4 6" xfId="6382" xr:uid="{2C0D90E5-86A4-4EA1-868C-ECA13341E72E}"/>
    <cellStyle name="Total 2 2 7 4 6 2" xfId="15337" xr:uid="{7D7F2CCE-23B9-46FD-8E7C-8F37FBDF186A}"/>
    <cellStyle name="Total 2 2 7 4 7" xfId="7583" xr:uid="{5F12C152-8DDC-46EA-B05C-C9369350DE7D}"/>
    <cellStyle name="Total 2 2 7 4 7 2" xfId="16463" xr:uid="{CDB96574-0A3F-4349-9592-FF2F98EAF7AA}"/>
    <cellStyle name="Total 2 2 7 4 8" xfId="8720" xr:uid="{FA398224-57E9-4466-976D-3653DF2366E7}"/>
    <cellStyle name="Total 2 2 7 4 8 2" xfId="17573" xr:uid="{0D7C118A-548F-45EE-BD3E-8556F86ED878}"/>
    <cellStyle name="Total 2 2 7 4 9" xfId="9556" xr:uid="{B7E2AB81-4B2D-4CFA-94F5-B664AD2E9AA4}"/>
    <cellStyle name="Total 2 2 7 5" xfId="1371" xr:uid="{B3C7642E-2F39-4C4F-A6C5-61D43A33312B}"/>
    <cellStyle name="Total 2 2 7 5 2" xfId="10326" xr:uid="{91DC0917-1813-4E78-B3CE-3149AB26C80F}"/>
    <cellStyle name="Total 2 2 7 6" xfId="2491" xr:uid="{BE9166B4-2711-4EF6-A001-11D39F15DD9E}"/>
    <cellStyle name="Total 2 2 7 6 2" xfId="11446" xr:uid="{05A0ED44-AB24-4694-9FB2-70096FDE08FF}"/>
    <cellStyle name="Total 2 2 7 7" xfId="3608" xr:uid="{FBCBBCFB-3B89-4381-AB8C-5E094F4A0609}"/>
    <cellStyle name="Total 2 2 7 7 2" xfId="12563" xr:uid="{15FD809D-6A47-4F3A-B23A-504A6DC44B03}"/>
    <cellStyle name="Total 2 2 7 8" xfId="4708" xr:uid="{3BCE7042-18A9-4B40-B046-76C18271FFDC}"/>
    <cellStyle name="Total 2 2 7 8 2" xfId="13663" xr:uid="{CB0CF1BF-3B15-4682-84B9-BAA525FD0827}"/>
    <cellStyle name="Total 2 2 7 9" xfId="5825" xr:uid="{0C9191D2-73EB-4CBD-A77A-0BDE669BCFAA}"/>
    <cellStyle name="Total 2 2 7 9 2" xfId="14780" xr:uid="{6D4CA74C-317C-4B32-B162-3DCA14454D83}"/>
    <cellStyle name="Total 2 2 8" xfId="400" xr:uid="{65BD3B08-94F6-40E2-B2A3-EE401F39E88A}"/>
    <cellStyle name="Total 2 2 8 10" xfId="9378" xr:uid="{16511364-4AFD-4419-91B7-AED2A8010C26}"/>
    <cellStyle name="Total 2 2 8 2" xfId="951" xr:uid="{EF5A6A95-CF07-40C0-B2CE-4E0122A35CFA}"/>
    <cellStyle name="Total 2 2 8 2 2" xfId="2105" xr:uid="{B5E20511-4772-4371-9C92-B5097C27AC49}"/>
    <cellStyle name="Total 2 2 8 2 2 2" xfId="11060" xr:uid="{C6EA274F-D91D-449A-9AFD-517AE46B972D}"/>
    <cellStyle name="Total 2 2 8 2 3" xfId="3233" xr:uid="{73809B8D-C049-4AF0-A44E-2CED55E8063B}"/>
    <cellStyle name="Total 2 2 8 2 3 2" xfId="12188" xr:uid="{0CCEFD30-811F-4D2B-9F09-3BF4A6F3B3FD}"/>
    <cellStyle name="Total 2 2 8 2 4" xfId="4350" xr:uid="{8A6588C8-74D2-4D50-8793-A5EE728B07EA}"/>
    <cellStyle name="Total 2 2 8 2 4 2" xfId="13305" xr:uid="{1B398BFB-E62E-4C05-B5D8-ACB2E7B61CD7}"/>
    <cellStyle name="Total 2 2 8 2 5" xfId="5450" xr:uid="{266E448E-D5F8-42A2-8BA6-73269948D296}"/>
    <cellStyle name="Total 2 2 8 2 5 2" xfId="14405" xr:uid="{F62CE211-BCFF-439E-AE9C-FA7B864693BF}"/>
    <cellStyle name="Total 2 2 8 2 6" xfId="6567" xr:uid="{34C07529-7D68-4470-80F1-014272926172}"/>
    <cellStyle name="Total 2 2 8 2 6 2" xfId="15522" xr:uid="{D86CD074-AD6E-486D-A4A7-2B8A5C35BD10}"/>
    <cellStyle name="Total 2 2 8 2 7" xfId="7768" xr:uid="{65E121CB-0636-4ECE-B648-30F554B04B0D}"/>
    <cellStyle name="Total 2 2 8 2 7 2" xfId="16648" xr:uid="{1E9420BE-D80B-4E65-A5D7-E3F310CB9A45}"/>
    <cellStyle name="Total 2 2 8 2 8" xfId="8905" xr:uid="{EBAA8175-F96C-486A-ABB2-435090340827}"/>
    <cellStyle name="Total 2 2 8 2 8 2" xfId="17758" xr:uid="{3916838F-3EBC-45FE-8CE2-9B298EE5BF1E}"/>
    <cellStyle name="Total 2 2 8 2 9" xfId="9933" xr:uid="{ACD30BB2-900B-4496-8C6A-DB5AFDC61CBA}"/>
    <cellStyle name="Total 2 2 8 3" xfId="1558" xr:uid="{7455AB5B-BB2D-4E64-94BE-51B193CFC063}"/>
    <cellStyle name="Total 2 2 8 3 2" xfId="10513" xr:uid="{CF60CED3-0BC6-4EE2-86C9-682B45197EDD}"/>
    <cellStyle name="Total 2 2 8 4" xfId="2682" xr:uid="{B3935C9B-46C6-49D4-95D7-9B3B63B6DCDF}"/>
    <cellStyle name="Total 2 2 8 4 2" xfId="11637" xr:uid="{715C73E0-8EB9-4BD1-A3F7-528E28A43ED3}"/>
    <cellStyle name="Total 2 2 8 5" xfId="3799" xr:uid="{E0CBB96E-B4AC-4BAE-8B60-D9C3464D8D6A}"/>
    <cellStyle name="Total 2 2 8 5 2" xfId="12754" xr:uid="{9C5C2FD2-25F4-4F36-AE09-9988AA52D1EB}"/>
    <cellStyle name="Total 2 2 8 6" xfId="4899" xr:uid="{A2BFDE0E-D748-456A-88E9-CE6302190C09}"/>
    <cellStyle name="Total 2 2 8 6 2" xfId="13854" xr:uid="{B66E72BE-5A69-4F13-AA5E-3D8E3E2CEB58}"/>
    <cellStyle name="Total 2 2 8 7" xfId="6016" xr:uid="{3C790BE7-1900-4178-880F-0455D5674A8C}"/>
    <cellStyle name="Total 2 2 8 7 2" xfId="14971" xr:uid="{B825A89B-AA58-41AD-AD44-AC114E0E57D6}"/>
    <cellStyle name="Total 2 2 8 8" xfId="7217" xr:uid="{6E66EA24-5B53-4F4B-A973-F9584E6660EB}"/>
    <cellStyle name="Total 2 2 8 8 2" xfId="16097" xr:uid="{E7F63EC7-2CD8-4BA8-A40B-5E28F341A964}"/>
    <cellStyle name="Total 2 2 8 9" xfId="8354" xr:uid="{77D3FD90-91F6-4FCC-86C2-7097B253824F}"/>
    <cellStyle name="Total 2 2 8 9 2" xfId="17207" xr:uid="{F936029B-91EC-4603-82E2-ABA964FD49CC}"/>
    <cellStyle name="Total 2 2 9" xfId="1287" xr:uid="{92F5832D-5A43-4FC8-9DA5-AD2D72174648}"/>
    <cellStyle name="Total 2 2 9 2" xfId="10242" xr:uid="{2C0A3015-52B5-4A04-B234-EB5DD58348D7}"/>
    <cellStyle name="Total 2 3" xfId="114" xr:uid="{7D8FB873-B3BD-477B-B9E8-25599605A2EE}"/>
    <cellStyle name="Total 2 3 10" xfId="3527" xr:uid="{03B0BE77-EBB4-4D30-99C6-8AC30594009E}"/>
    <cellStyle name="Total 2 3 10 2" xfId="12482" xr:uid="{D29112C7-53C2-4B33-AD91-D8DFB06B62C4}"/>
    <cellStyle name="Total 2 3 11" xfId="4646" xr:uid="{17386E00-01D3-493F-AA67-C5F7C3BCE9B9}"/>
    <cellStyle name="Total 2 3 11 2" xfId="13601" xr:uid="{5986697F-B963-4C61-BE2C-52E8EE90DB1F}"/>
    <cellStyle name="Total 2 3 12" xfId="5750" xr:uid="{03E33331-5008-4E8C-A372-CF07ED5433EF}"/>
    <cellStyle name="Total 2 3 12 2" xfId="14705" xr:uid="{14A47D12-04D5-4DB0-99B9-E2014E756777}"/>
    <cellStyle name="Total 2 3 13" xfId="6939" xr:uid="{AF581678-703F-4383-8704-9F105F8A8C0B}"/>
    <cellStyle name="Total 2 3 13 2" xfId="15828" xr:uid="{22D449F0-6BB1-4B1B-8629-964C261DEA23}"/>
    <cellStyle name="Total 2 3 14" xfId="8071" xr:uid="{C0EC8BFF-B07F-46E4-89A4-4571E82A560A}"/>
    <cellStyle name="Total 2 3 14 2" xfId="16941" xr:uid="{3233420D-2C5E-4A4E-8EDC-CA1C4D6FB487}"/>
    <cellStyle name="Total 2 3 15" xfId="6898" xr:uid="{7AD9E3DB-55E8-4CED-9071-A56918B9B1F9}"/>
    <cellStyle name="Total 2 3 2" xfId="190" xr:uid="{7AA25072-D6E2-48DE-846B-949371BC24B0}"/>
    <cellStyle name="Total 2 3 2 10" xfId="5806" xr:uid="{465FBE2D-AAD0-4487-8200-80CEEA92AE63}"/>
    <cellStyle name="Total 2 3 2 10 2" xfId="14761" xr:uid="{72285AF6-E744-4786-9AAE-C4EC64ED5781}"/>
    <cellStyle name="Total 2 3 2 11" xfId="7007" xr:uid="{EA2DE17E-5979-48A8-A922-43E58ABA2E52}"/>
    <cellStyle name="Total 2 3 2 11 2" xfId="15887" xr:uid="{E3DF6C96-DAFA-4D38-A86D-8DDFC717EB35}"/>
    <cellStyle name="Total 2 3 2 12" xfId="8144" xr:uid="{71B10886-9B0C-4ABF-A647-E1319301C169}"/>
    <cellStyle name="Total 2 3 2 12 2" xfId="16997" xr:uid="{9F506740-04D4-4266-9513-6C540C5820FE}"/>
    <cellStyle name="Total 2 3 2 13" xfId="8121" xr:uid="{D6C0F928-2658-476F-8028-938816473119}"/>
    <cellStyle name="Total 2 3 2 2" xfId="324" xr:uid="{73CFD1FB-13EB-48A8-ADBF-69172B374AD6}"/>
    <cellStyle name="Total 2 3 2 2 10" xfId="7141" xr:uid="{C8201AC7-9EBA-4251-99E4-5261A254D5BA}"/>
    <cellStyle name="Total 2 3 2 2 10 2" xfId="16021" xr:uid="{A2D3DB43-1737-443D-8783-D9DC5C37AFC8}"/>
    <cellStyle name="Total 2 3 2 2 11" xfId="8278" xr:uid="{BC0DD2F7-8FA3-4367-A00A-D14112213A6B}"/>
    <cellStyle name="Total 2 3 2 2 11 2" xfId="17131" xr:uid="{D319C08A-5D79-45D5-9739-022A7F3B0672}"/>
    <cellStyle name="Total 2 3 2 2 12" xfId="10024" xr:uid="{29369849-A343-4C2D-AEFE-6F8AAC15F9BE}"/>
    <cellStyle name="Total 2 3 2 2 2" xfId="524" xr:uid="{B0801E54-ADDD-4035-B69F-09AF5BB496E7}"/>
    <cellStyle name="Total 2 3 2 2 2 10" xfId="9738" xr:uid="{E9B1AA1F-622B-4059-B9E8-FE4EBFFFDF71}"/>
    <cellStyle name="Total 2 3 2 2 2 2" xfId="1075" xr:uid="{AD7DCFFB-9518-4240-B955-E4E2AC970FF3}"/>
    <cellStyle name="Total 2 3 2 2 2 2 2" xfId="2229" xr:uid="{1EE8AF6F-3406-4082-B999-A2E903FE27B1}"/>
    <cellStyle name="Total 2 3 2 2 2 2 2 2" xfId="11184" xr:uid="{86C347BA-0F8A-416C-81AD-11A7E60F11A7}"/>
    <cellStyle name="Total 2 3 2 2 2 2 3" xfId="3357" xr:uid="{1CF003D0-62EE-4FCD-92C6-6E2C0938C41E}"/>
    <cellStyle name="Total 2 3 2 2 2 2 3 2" xfId="12312" xr:uid="{F5C04386-462F-4243-8C21-FB90CF67F5C0}"/>
    <cellStyle name="Total 2 3 2 2 2 2 4" xfId="4474" xr:uid="{77445C8B-66E3-4CB9-9DEE-A25A8C528566}"/>
    <cellStyle name="Total 2 3 2 2 2 2 4 2" xfId="13429" xr:uid="{C0DC3D5D-D8D6-4D8D-8CD6-CA3C09981431}"/>
    <cellStyle name="Total 2 3 2 2 2 2 5" xfId="5574" xr:uid="{C7BF7FBE-FBBF-4826-A653-360F29CF3B59}"/>
    <cellStyle name="Total 2 3 2 2 2 2 5 2" xfId="14529" xr:uid="{7F14F981-4929-49C4-877F-987C0ED41882}"/>
    <cellStyle name="Total 2 3 2 2 2 2 6" xfId="6691" xr:uid="{6D3500FD-07D1-49D9-AD82-C683257A33E8}"/>
    <cellStyle name="Total 2 3 2 2 2 2 6 2" xfId="15646" xr:uid="{EC441C5A-B671-4414-AAA1-65177340F736}"/>
    <cellStyle name="Total 2 3 2 2 2 2 7" xfId="7892" xr:uid="{FA2A2712-93CF-4FD4-9622-4D8DD00F9651}"/>
    <cellStyle name="Total 2 3 2 2 2 2 7 2" xfId="16772" xr:uid="{0D592A92-8F44-4A60-856A-877A9F897836}"/>
    <cellStyle name="Total 2 3 2 2 2 2 8" xfId="9029" xr:uid="{42298600-1844-4B35-935E-26791A1B3F4B}"/>
    <cellStyle name="Total 2 3 2 2 2 2 8 2" xfId="17882" xr:uid="{0B935B62-6310-49DB-A308-B926DC66ADBF}"/>
    <cellStyle name="Total 2 3 2 2 2 2 9" xfId="9412" xr:uid="{DAAFE04D-91EB-45F8-A7AA-FB952D49CE7E}"/>
    <cellStyle name="Total 2 3 2 2 2 3" xfId="1682" xr:uid="{75B136E0-5B0F-40E1-A46A-6C0A0E418734}"/>
    <cellStyle name="Total 2 3 2 2 2 3 2" xfId="10637" xr:uid="{853389CB-48EB-4029-B370-F9D0FB44384E}"/>
    <cellStyle name="Total 2 3 2 2 2 4" xfId="2806" xr:uid="{9FFE9348-D227-4272-9D6B-0412C1788E8B}"/>
    <cellStyle name="Total 2 3 2 2 2 4 2" xfId="11761" xr:uid="{977558AA-75B7-4E6D-8E08-8E85DE5E7261}"/>
    <cellStyle name="Total 2 3 2 2 2 5" xfId="3923" xr:uid="{D1C29134-4270-4444-A994-F9542C175F2B}"/>
    <cellStyle name="Total 2 3 2 2 2 5 2" xfId="12878" xr:uid="{C03B4B15-7F4F-474B-ABC4-5F1B5EA310AA}"/>
    <cellStyle name="Total 2 3 2 2 2 6" xfId="5023" xr:uid="{755D744E-79AD-41C2-A635-942E11B4895B}"/>
    <cellStyle name="Total 2 3 2 2 2 6 2" xfId="13978" xr:uid="{D49DD542-B87E-42E9-AF87-81152FE563F2}"/>
    <cellStyle name="Total 2 3 2 2 2 7" xfId="6140" xr:uid="{F2F6E9C4-EB73-421C-92DA-2862654B4DD4}"/>
    <cellStyle name="Total 2 3 2 2 2 7 2" xfId="15095" xr:uid="{6D79A129-2328-46C5-BB3C-F4806B13964B}"/>
    <cellStyle name="Total 2 3 2 2 2 8" xfId="7341" xr:uid="{9A715312-54C5-4E91-8054-32FDA8559D3F}"/>
    <cellStyle name="Total 2 3 2 2 2 8 2" xfId="16221" xr:uid="{F6636BE2-4E0C-4F3F-A6CE-45D11E1E90C5}"/>
    <cellStyle name="Total 2 3 2 2 2 9" xfId="8478" xr:uid="{69203345-DD0D-41D0-88C2-DC180667DE2C}"/>
    <cellStyle name="Total 2 3 2 2 2 9 2" xfId="17331" xr:uid="{955E63DB-B039-4CC4-9B70-3AB3F9FA0DF9}"/>
    <cellStyle name="Total 2 3 2 2 3" xfId="687" xr:uid="{7C6E2834-CCFF-4FD9-89A7-1188486755D4}"/>
    <cellStyle name="Total 2 3 2 2 3 10" xfId="9728" xr:uid="{B2E532A1-5171-4633-87B9-912178803B18}"/>
    <cellStyle name="Total 2 3 2 2 3 2" xfId="1238" xr:uid="{7AAFA133-62DF-4B7A-86F4-9BA9003C178A}"/>
    <cellStyle name="Total 2 3 2 2 3 2 2" xfId="2397" xr:uid="{B5B8EB28-C7FB-4E1D-9329-DD44D1C5520C}"/>
    <cellStyle name="Total 2 3 2 2 3 2 2 2" xfId="11352" xr:uid="{886E970E-6182-4D0A-9D2B-EC0F5C3F3452}"/>
    <cellStyle name="Total 2 3 2 2 3 2 3" xfId="3520" xr:uid="{E1C0B758-5ED6-4208-8956-608DDA1CC934}"/>
    <cellStyle name="Total 2 3 2 2 3 2 3 2" xfId="12475" xr:uid="{8F619669-EADC-45E5-829D-7AAB39842328}"/>
    <cellStyle name="Total 2 3 2 2 3 2 4" xfId="4637" xr:uid="{ABEA2AAA-9100-468B-9388-72D7EDE0B663}"/>
    <cellStyle name="Total 2 3 2 2 3 2 4 2" xfId="13592" xr:uid="{685E1304-2696-455A-9B4B-1F08A830B5D6}"/>
    <cellStyle name="Total 2 3 2 2 3 2 5" xfId="5737" xr:uid="{EBC91916-53A2-4CD0-BB48-3FAFA5BD4C63}"/>
    <cellStyle name="Total 2 3 2 2 3 2 5 2" xfId="14692" xr:uid="{C8AE20F0-F2C9-4346-A10E-399AC60B53C2}"/>
    <cellStyle name="Total 2 3 2 2 3 2 6" xfId="6854" xr:uid="{413F26BD-30E5-4A02-B840-91723D612983}"/>
    <cellStyle name="Total 2 3 2 2 3 2 6 2" xfId="15809" xr:uid="{783C8F0B-929B-446B-8343-0891B6185B8C}"/>
    <cellStyle name="Total 2 3 2 2 3 2 7" xfId="8055" xr:uid="{106E5294-F880-4440-8AF7-3D2E95715CED}"/>
    <cellStyle name="Total 2 3 2 2 3 2 7 2" xfId="16935" xr:uid="{0E9F51C5-2CC8-4EDE-AF88-B9F860D199CB}"/>
    <cellStyle name="Total 2 3 2 2 3 2 8" xfId="9192" xr:uid="{39C1627A-AB76-4BD3-8B72-86418A381667}"/>
    <cellStyle name="Total 2 3 2 2 3 2 8 2" xfId="18045" xr:uid="{F3593C50-CB20-4E3C-AC07-BDFCA07B2274}"/>
    <cellStyle name="Total 2 3 2 2 3 2 9" xfId="9854" xr:uid="{C0D6D0B7-9840-41CC-BA96-3D1156BB6C85}"/>
    <cellStyle name="Total 2 3 2 2 3 3" xfId="1845" xr:uid="{3AA89B9F-82E9-4D4B-8C16-9C31A5F5D991}"/>
    <cellStyle name="Total 2 3 2 2 3 3 2" xfId="10800" xr:uid="{BE99703D-86F8-4CCF-AD57-F32776AC4F47}"/>
    <cellStyle name="Total 2 3 2 2 3 4" xfId="2969" xr:uid="{0A3B5F32-44B2-4809-980D-984A26FC0AF0}"/>
    <cellStyle name="Total 2 3 2 2 3 4 2" xfId="11924" xr:uid="{7C7368A1-8C79-48E4-9F6B-39EDF30070D0}"/>
    <cellStyle name="Total 2 3 2 2 3 5" xfId="4086" xr:uid="{93588F48-9344-48AA-A46F-5427578F33D1}"/>
    <cellStyle name="Total 2 3 2 2 3 5 2" xfId="13041" xr:uid="{E7454D6C-CA40-4EFC-8431-27AB768F8CDC}"/>
    <cellStyle name="Total 2 3 2 2 3 6" xfId="5186" xr:uid="{014BAA71-79DF-42C9-BEFC-63E4FC9F388D}"/>
    <cellStyle name="Total 2 3 2 2 3 6 2" xfId="14141" xr:uid="{7D3D29BA-1FE8-4D42-95E1-1BA007772CD6}"/>
    <cellStyle name="Total 2 3 2 2 3 7" xfId="6303" xr:uid="{3A99DAD8-355C-4294-BAEB-DC49D0BE7232}"/>
    <cellStyle name="Total 2 3 2 2 3 7 2" xfId="15258" xr:uid="{F151B9A9-84D0-4D67-83FD-8BAFC8547EB9}"/>
    <cellStyle name="Total 2 3 2 2 3 8" xfId="7504" xr:uid="{9914F43D-2207-4D01-8484-DB8BDAF00E61}"/>
    <cellStyle name="Total 2 3 2 2 3 8 2" xfId="16384" xr:uid="{2A4DEA48-3203-4925-9C20-43E7BA4FDE3E}"/>
    <cellStyle name="Total 2 3 2 2 3 9" xfId="8641" xr:uid="{F0A30285-20D4-4617-A96E-D4B104A3DBC0}"/>
    <cellStyle name="Total 2 3 2 2 3 9 2" xfId="17494" xr:uid="{B872FDFF-5785-4DFB-9C5E-BEF858236326}"/>
    <cellStyle name="Total 2 3 2 2 4" xfId="879" xr:uid="{160DA6EF-0350-4369-9FAD-616833B92CE8}"/>
    <cellStyle name="Total 2 3 2 2 4 2" xfId="2033" xr:uid="{2AD8D196-282C-41B7-BF40-8798D2A2A2AA}"/>
    <cellStyle name="Total 2 3 2 2 4 2 2" xfId="10988" xr:uid="{84A0C575-F1C2-4DF3-989C-7D18EDDF9002}"/>
    <cellStyle name="Total 2 3 2 2 4 3" xfId="3161" xr:uid="{B354CE0F-164C-4DB9-995D-ADE22E82706D}"/>
    <cellStyle name="Total 2 3 2 2 4 3 2" xfId="12116" xr:uid="{01A8B155-4190-4FEA-AC27-4396AA4C60F4}"/>
    <cellStyle name="Total 2 3 2 2 4 4" xfId="4278" xr:uid="{E7C89CCB-F1B3-4223-9B26-EF62137F6BC9}"/>
    <cellStyle name="Total 2 3 2 2 4 4 2" xfId="13233" xr:uid="{6F57E21F-C087-4B93-AE01-C572CCF522A7}"/>
    <cellStyle name="Total 2 3 2 2 4 5" xfId="5378" xr:uid="{801018E1-44C0-487A-B98A-87A4FAAEBF42}"/>
    <cellStyle name="Total 2 3 2 2 4 5 2" xfId="14333" xr:uid="{959F22EB-0344-412F-9987-CBE3C9451DE5}"/>
    <cellStyle name="Total 2 3 2 2 4 6" xfId="6495" xr:uid="{DD578910-9E2F-44ED-9251-903E32FCF455}"/>
    <cellStyle name="Total 2 3 2 2 4 6 2" xfId="15450" xr:uid="{6D264A66-438C-4636-AB77-F3BB182ED65D}"/>
    <cellStyle name="Total 2 3 2 2 4 7" xfId="7696" xr:uid="{1CAB6797-EA12-4633-9B5B-C9CE9DD9A32E}"/>
    <cellStyle name="Total 2 3 2 2 4 7 2" xfId="16576" xr:uid="{AA08DB4A-CAEB-4483-A4F0-DE3B9C9128C5}"/>
    <cellStyle name="Total 2 3 2 2 4 8" xfId="8833" xr:uid="{96AC356A-CC79-4DF2-A772-A1B7E76B32A9}"/>
    <cellStyle name="Total 2 3 2 2 4 8 2" xfId="17686" xr:uid="{BE87FF92-3A31-4AD7-A6E2-5A1CE4464C3E}"/>
    <cellStyle name="Total 2 3 2 2 4 9" xfId="9260" xr:uid="{58A54F87-EEFC-4FA2-8640-2F84CD17EF0A}"/>
    <cellStyle name="Total 2 3 2 2 5" xfId="1486" xr:uid="{B4444932-2907-4DCE-95E5-8BB60E1734D6}"/>
    <cellStyle name="Total 2 3 2 2 5 2" xfId="10441" xr:uid="{789AFA62-73F1-463E-A2EA-E94365666DAD}"/>
    <cellStyle name="Total 2 3 2 2 6" xfId="2606" xr:uid="{D251B6D4-816D-4C84-8B10-113050B8B56D}"/>
    <cellStyle name="Total 2 3 2 2 6 2" xfId="11561" xr:uid="{810CCDEE-A8E1-4E27-8859-85C971C04A1F}"/>
    <cellStyle name="Total 2 3 2 2 7" xfId="3723" xr:uid="{0CBD8EB3-6CDE-410D-A7F5-51679DEB97D6}"/>
    <cellStyle name="Total 2 3 2 2 7 2" xfId="12678" xr:uid="{E7AFC326-D667-4991-A686-90F5EC1CFB9F}"/>
    <cellStyle name="Total 2 3 2 2 8" xfId="4823" xr:uid="{65D7E869-5D6B-48EC-99A0-B6E14491B4D1}"/>
    <cellStyle name="Total 2 3 2 2 8 2" xfId="13778" xr:uid="{E2CBFC57-73A7-4130-99E4-4515B0EE88BD}"/>
    <cellStyle name="Total 2 3 2 2 9" xfId="5940" xr:uid="{05C80702-A2AE-4CBC-BCF2-F1E141179C27}"/>
    <cellStyle name="Total 2 3 2 2 9 2" xfId="14895" xr:uid="{FD431AA7-DF80-4611-9349-8A31119248A6}"/>
    <cellStyle name="Total 2 3 2 3" xfId="402" xr:uid="{2030ECA0-EBD1-480F-ADC5-6330BD97472E}"/>
    <cellStyle name="Total 2 3 2 3 10" xfId="9995" xr:uid="{46C196D1-2CD9-4C85-8FE4-8B808726ABC2}"/>
    <cellStyle name="Total 2 3 2 3 2" xfId="953" xr:uid="{EB6FD268-8674-4EED-89AB-7E1F0EF11EC1}"/>
    <cellStyle name="Total 2 3 2 3 2 2" xfId="2107" xr:uid="{0834E24E-A7B4-4A2D-9753-09690FBB6249}"/>
    <cellStyle name="Total 2 3 2 3 2 2 2" xfId="11062" xr:uid="{91076F1A-EB44-4CC6-A850-EBB7462680CC}"/>
    <cellStyle name="Total 2 3 2 3 2 3" xfId="3235" xr:uid="{7880F8C0-336F-4C56-A661-0C155248E833}"/>
    <cellStyle name="Total 2 3 2 3 2 3 2" xfId="12190" xr:uid="{0BE0D362-F39B-4A83-B04C-438254B0C0BE}"/>
    <cellStyle name="Total 2 3 2 3 2 4" xfId="4352" xr:uid="{FEF78F45-082B-40AE-9B46-3536B60A1D06}"/>
    <cellStyle name="Total 2 3 2 3 2 4 2" xfId="13307" xr:uid="{8EDFEA6E-C7BA-4FC9-ADD7-8D7E4AA265DC}"/>
    <cellStyle name="Total 2 3 2 3 2 5" xfId="5452" xr:uid="{E5DAB573-2FD2-4DDA-8D79-37A28DE57578}"/>
    <cellStyle name="Total 2 3 2 3 2 5 2" xfId="14407" xr:uid="{9D0B9A2B-008F-43AD-8244-9C9AB12C47DD}"/>
    <cellStyle name="Total 2 3 2 3 2 6" xfId="6569" xr:uid="{C13CBD85-FE39-4A82-94BE-618E5135A49C}"/>
    <cellStyle name="Total 2 3 2 3 2 6 2" xfId="15524" xr:uid="{C3D80FFE-B38D-4A41-BD89-D3F40C85D86E}"/>
    <cellStyle name="Total 2 3 2 3 2 7" xfId="7770" xr:uid="{16335577-82E2-400F-8C1C-5EDC2894E2E6}"/>
    <cellStyle name="Total 2 3 2 3 2 7 2" xfId="16650" xr:uid="{DB497E95-DFB3-456A-BC19-77E76A0D359D}"/>
    <cellStyle name="Total 2 3 2 3 2 8" xfId="8907" xr:uid="{4D00273B-B9F8-419C-9CCC-12D1D3C20192}"/>
    <cellStyle name="Total 2 3 2 3 2 8 2" xfId="17760" xr:uid="{E6A0425E-87A8-4259-B033-F7B963DDCE39}"/>
    <cellStyle name="Total 2 3 2 3 2 9" xfId="9492" xr:uid="{1053391F-EDB5-4237-8C71-8636C166DC03}"/>
    <cellStyle name="Total 2 3 2 3 3" xfId="1560" xr:uid="{50C70401-FAFB-42C8-9706-987DA0A5EFAC}"/>
    <cellStyle name="Total 2 3 2 3 3 2" xfId="10515" xr:uid="{9D521D68-CE41-42FB-B776-33BD2AFB2671}"/>
    <cellStyle name="Total 2 3 2 3 4" xfId="2684" xr:uid="{7BF50138-680A-4F37-BD96-47D1E07DA043}"/>
    <cellStyle name="Total 2 3 2 3 4 2" xfId="11639" xr:uid="{B8BD4488-0AF7-4F9D-AE0F-D63AD830F1EA}"/>
    <cellStyle name="Total 2 3 2 3 5" xfId="3801" xr:uid="{57D02ABA-0FB9-4558-8257-10E8D7FD9A9F}"/>
    <cellStyle name="Total 2 3 2 3 5 2" xfId="12756" xr:uid="{2A4FB553-FC7E-4D3D-A006-EA642796F13C}"/>
    <cellStyle name="Total 2 3 2 3 6" xfId="4901" xr:uid="{1F6B560D-9A08-4C98-8025-9DD1E92E4C2C}"/>
    <cellStyle name="Total 2 3 2 3 6 2" xfId="13856" xr:uid="{9A2C90A2-D10A-4C4E-A9BE-42DA3428896A}"/>
    <cellStyle name="Total 2 3 2 3 7" xfId="6018" xr:uid="{A98D01DB-E407-47A2-A269-76DAE7AA66B9}"/>
    <cellStyle name="Total 2 3 2 3 7 2" xfId="14973" xr:uid="{E45CDBDF-0ABE-4DA0-A0B5-8D0F8CB3CF10}"/>
    <cellStyle name="Total 2 3 2 3 8" xfId="7219" xr:uid="{504131CC-DADA-4FB8-903E-2EC0A8D50350}"/>
    <cellStyle name="Total 2 3 2 3 8 2" xfId="16099" xr:uid="{1041B805-B545-48DD-AA70-44FA99FFB3E8}"/>
    <cellStyle name="Total 2 3 2 3 9" xfId="8356" xr:uid="{40F6FCAC-D307-448A-A43D-DA520FEB1529}"/>
    <cellStyle name="Total 2 3 2 3 9 2" xfId="17209" xr:uid="{37991959-2588-47AE-9A0F-A732844AF810}"/>
    <cellStyle name="Total 2 3 2 4" xfId="565" xr:uid="{EE305CCE-8C61-4277-8671-E587C711F0FD}"/>
    <cellStyle name="Total 2 3 2 4 10" xfId="6882" xr:uid="{B3679416-DFC5-4977-A8FD-6DEB7714E1AE}"/>
    <cellStyle name="Total 2 3 2 4 2" xfId="1116" xr:uid="{64D1FA2C-AA9F-4ACD-BB6F-916EFCBB822B}"/>
    <cellStyle name="Total 2 3 2 4 2 2" xfId="2270" xr:uid="{13B0638A-1625-4C8C-92A4-E41E7A29CA38}"/>
    <cellStyle name="Total 2 3 2 4 2 2 2" xfId="11225" xr:uid="{6E969BBF-1B74-4039-90C7-980C4E06E36B}"/>
    <cellStyle name="Total 2 3 2 4 2 3" xfId="3398" xr:uid="{7E7975E9-91CB-4FD1-B58B-D90FCA3B0F04}"/>
    <cellStyle name="Total 2 3 2 4 2 3 2" xfId="12353" xr:uid="{217231D9-3C39-4CA5-83A5-A278836AF1FA}"/>
    <cellStyle name="Total 2 3 2 4 2 4" xfId="4515" xr:uid="{8835511F-30D7-4E74-ACD0-33EBE5A2C2F6}"/>
    <cellStyle name="Total 2 3 2 4 2 4 2" xfId="13470" xr:uid="{4FB71FB8-FE6D-49F1-8F46-3950F42036FD}"/>
    <cellStyle name="Total 2 3 2 4 2 5" xfId="5615" xr:uid="{B211F443-3AEB-4C70-80E0-F5320D327F00}"/>
    <cellStyle name="Total 2 3 2 4 2 5 2" xfId="14570" xr:uid="{051ED79A-E91F-46EE-9F60-6F50B763875A}"/>
    <cellStyle name="Total 2 3 2 4 2 6" xfId="6732" xr:uid="{4067DA98-865B-40D5-82AA-9D83E12B2E9E}"/>
    <cellStyle name="Total 2 3 2 4 2 6 2" xfId="15687" xr:uid="{0B0092E0-C944-4C4F-AE68-307B8EC363A2}"/>
    <cellStyle name="Total 2 3 2 4 2 7" xfId="7933" xr:uid="{8C6489A8-1339-4119-BA42-E5E67B0BE3A6}"/>
    <cellStyle name="Total 2 3 2 4 2 7 2" xfId="16813" xr:uid="{8221CEEE-6A55-493B-B8E5-D8F8D5AE3FAC}"/>
    <cellStyle name="Total 2 3 2 4 2 8" xfId="9070" xr:uid="{DEE40F02-3742-4224-A8D9-AEC829B44AC0}"/>
    <cellStyle name="Total 2 3 2 4 2 8 2" xfId="17923" xr:uid="{6D54E6A8-69CD-4881-B100-0F263ADECCCC}"/>
    <cellStyle name="Total 2 3 2 4 2 9" xfId="9904" xr:uid="{0EE77EED-DF0F-4906-8976-81BCB8F6DE23}"/>
    <cellStyle name="Total 2 3 2 4 3" xfId="1723" xr:uid="{8CF3FCA9-F195-476F-9FE4-3A2D653D57F7}"/>
    <cellStyle name="Total 2 3 2 4 3 2" xfId="10678" xr:uid="{A456D823-D4F5-4E20-899F-497E358D108A}"/>
    <cellStyle name="Total 2 3 2 4 4" xfId="2847" xr:uid="{FB0DC4C4-3EC0-49BD-9C82-D1DACFB0F109}"/>
    <cellStyle name="Total 2 3 2 4 4 2" xfId="11802" xr:uid="{D7B2DEC3-C34C-4905-A337-9D2FEEF65D05}"/>
    <cellStyle name="Total 2 3 2 4 5" xfId="3964" xr:uid="{14F4D174-639D-4F79-BB82-034904A632BF}"/>
    <cellStyle name="Total 2 3 2 4 5 2" xfId="12919" xr:uid="{F9C0D7AB-00E5-45FC-855E-78CF90A68FCC}"/>
    <cellStyle name="Total 2 3 2 4 6" xfId="5064" xr:uid="{1E8FD785-9FFF-442C-95C1-3D7739BE5FDC}"/>
    <cellStyle name="Total 2 3 2 4 6 2" xfId="14019" xr:uid="{F1F43042-B2AC-433E-AD82-EB5498328C1C}"/>
    <cellStyle name="Total 2 3 2 4 7" xfId="6181" xr:uid="{3C0B884E-A1E0-4A40-A8E0-E25645634011}"/>
    <cellStyle name="Total 2 3 2 4 7 2" xfId="15136" xr:uid="{09DB7580-E0F3-429C-B20A-E298D791B193}"/>
    <cellStyle name="Total 2 3 2 4 8" xfId="7382" xr:uid="{96003816-73DA-40E0-9998-CE481D649236}"/>
    <cellStyle name="Total 2 3 2 4 8 2" xfId="16262" xr:uid="{3A54DCAD-C239-487A-BB6A-FE8B6B249D50}"/>
    <cellStyle name="Total 2 3 2 4 9" xfId="8519" xr:uid="{ED8C57CD-C6F5-4F72-9296-1D3FEA35435F}"/>
    <cellStyle name="Total 2 3 2 4 9 2" xfId="17372" xr:uid="{3923691D-74EA-428D-B826-D6380D7AF52C}"/>
    <cellStyle name="Total 2 3 2 5" xfId="748" xr:uid="{08F64E27-67D5-4A32-8BE5-C14F9D725C8C}"/>
    <cellStyle name="Total 2 3 2 5 2" xfId="1902" xr:uid="{E0075B36-A11C-4C16-84BA-C994E8DAE998}"/>
    <cellStyle name="Total 2 3 2 5 2 2" xfId="10857" xr:uid="{77E49583-DA22-4FA4-9C6B-533F5CDCF722}"/>
    <cellStyle name="Total 2 3 2 5 3" xfId="3030" xr:uid="{EA070824-E587-4CF6-AEB2-57EC7B96BF28}"/>
    <cellStyle name="Total 2 3 2 5 3 2" xfId="11985" xr:uid="{A2DCE30B-FF6A-408A-8A86-5E19AE06D133}"/>
    <cellStyle name="Total 2 3 2 5 4" xfId="4147" xr:uid="{1C089CAE-6EC9-4292-B093-92CD6AEF69F9}"/>
    <cellStyle name="Total 2 3 2 5 4 2" xfId="13102" xr:uid="{E2F1F38E-7025-4FBE-BEAF-7049A75D254D}"/>
    <cellStyle name="Total 2 3 2 5 5" xfId="5247" xr:uid="{A16E3843-72F3-4B83-A550-04D713006406}"/>
    <cellStyle name="Total 2 3 2 5 5 2" xfId="14202" xr:uid="{91FFD98E-0D25-447D-A69C-E93F36A2706C}"/>
    <cellStyle name="Total 2 3 2 5 6" xfId="6364" xr:uid="{30290743-274C-478C-9EFE-C32CD4B4A946}"/>
    <cellStyle name="Total 2 3 2 5 6 2" xfId="15319" xr:uid="{20215D69-98CE-4674-887B-8257DE70EC28}"/>
    <cellStyle name="Total 2 3 2 5 7" xfId="7565" xr:uid="{1710AB9B-83B6-4E9D-995C-F0E3F8FF66AF}"/>
    <cellStyle name="Total 2 3 2 5 7 2" xfId="16445" xr:uid="{AF8A47BB-5461-4BAA-9020-59BF9B6D7E12}"/>
    <cellStyle name="Total 2 3 2 5 8" xfId="8702" xr:uid="{6CC21463-98B4-4C67-B060-1EA6C1667F63}"/>
    <cellStyle name="Total 2 3 2 5 8 2" xfId="17555" xr:uid="{68C61B23-5CD0-4C3E-B594-AF02921606D7}"/>
    <cellStyle name="Total 2 3 2 5 9" xfId="9501" xr:uid="{2A0C2A7F-76ED-444E-AC26-1FAB0F5A16ED}"/>
    <cellStyle name="Total 2 3 2 6" xfId="1352" xr:uid="{0AD92BAD-83B3-46B6-A249-EFE6454BBBD1}"/>
    <cellStyle name="Total 2 3 2 6 2" xfId="10307" xr:uid="{20360786-94E6-44C3-8953-E80AFAE21444}"/>
    <cellStyle name="Total 2 3 2 7" xfId="2472" xr:uid="{B0A15F2A-DF7E-48B0-9290-C102C82D1906}"/>
    <cellStyle name="Total 2 3 2 7 2" xfId="11427" xr:uid="{93C3BB06-E8C8-47A8-9160-A9BDFE0A7137}"/>
    <cellStyle name="Total 2 3 2 8" xfId="3589" xr:uid="{63AA49D1-2529-4822-B0C1-15FEF5E04B50}"/>
    <cellStyle name="Total 2 3 2 8 2" xfId="12544" xr:uid="{1AE5472F-6BBC-4DBB-823D-52BA340C9837}"/>
    <cellStyle name="Total 2 3 2 9" xfId="4689" xr:uid="{15ECCCB7-16F9-43A8-A4B6-1013C196FF27}"/>
    <cellStyle name="Total 2 3 2 9 2" xfId="13644" xr:uid="{E0F489D2-D10F-410D-929D-A8C55D41F70C}"/>
    <cellStyle name="Total 2 3 3" xfId="222" xr:uid="{FC2D75A5-51A5-4FBD-AE54-16BDD975B751}"/>
    <cellStyle name="Total 2 3 3 10" xfId="7039" xr:uid="{A64DA44B-C920-4B95-8CF2-A1E742606DFA}"/>
    <cellStyle name="Total 2 3 3 10 2" xfId="15919" xr:uid="{34BF721B-86B1-4FB7-BA25-A8A5EC75461D}"/>
    <cellStyle name="Total 2 3 3 11" xfId="8176" xr:uid="{368D897E-32B3-4B03-9A1B-BBCDEFD3E094}"/>
    <cellStyle name="Total 2 3 3 11 2" xfId="17029" xr:uid="{9650B12B-203C-4B44-9DB3-24D4B763F866}"/>
    <cellStyle name="Total 2 3 3 12" xfId="9236" xr:uid="{7F1AB1CE-F4D5-47DE-83A2-CF280689F12B}"/>
    <cellStyle name="Total 2 3 3 2" xfId="427" xr:uid="{7DA9AC75-935F-4804-9059-D96BB2B659FA}"/>
    <cellStyle name="Total 2 3 3 2 10" xfId="9828" xr:uid="{6FD0D8BF-1001-4259-89C9-8DE2ED6D3BDC}"/>
    <cellStyle name="Total 2 3 3 2 2" xfId="978" xr:uid="{3DD118F8-3A41-4F70-9E3A-E53CFD7293E2}"/>
    <cellStyle name="Total 2 3 3 2 2 2" xfId="2132" xr:uid="{7998C627-CC28-4419-A0F2-936427E4CCDF}"/>
    <cellStyle name="Total 2 3 3 2 2 2 2" xfId="11087" xr:uid="{FDBECAAB-CF4A-4851-8DD2-BAD784E83CA7}"/>
    <cellStyle name="Total 2 3 3 2 2 3" xfId="3260" xr:uid="{2B165E91-B6A5-47BC-9E61-9DB71F5F3017}"/>
    <cellStyle name="Total 2 3 3 2 2 3 2" xfId="12215" xr:uid="{29E058B9-3ADD-44D7-BE32-84ACBA6FF6CC}"/>
    <cellStyle name="Total 2 3 3 2 2 4" xfId="4377" xr:uid="{25FB0A72-70EF-468D-A38E-E4BE0B20EBD6}"/>
    <cellStyle name="Total 2 3 3 2 2 4 2" xfId="13332" xr:uid="{1EE79328-D5D0-4C11-9166-50C394C4853C}"/>
    <cellStyle name="Total 2 3 3 2 2 5" xfId="5477" xr:uid="{060A0B4A-422C-4FB8-8F5E-12F66665EC74}"/>
    <cellStyle name="Total 2 3 3 2 2 5 2" xfId="14432" xr:uid="{18C537C9-AE84-40E7-A3DF-7132324A845F}"/>
    <cellStyle name="Total 2 3 3 2 2 6" xfId="6594" xr:uid="{AE6FAF48-6294-4320-81B5-9EC150C57002}"/>
    <cellStyle name="Total 2 3 3 2 2 6 2" xfId="15549" xr:uid="{407143A2-EDAF-405B-A268-60D7F6A0F42B}"/>
    <cellStyle name="Total 2 3 3 2 2 7" xfId="7795" xr:uid="{51D52574-1E2B-48F3-BC4E-F1BE9E42E552}"/>
    <cellStyle name="Total 2 3 3 2 2 7 2" xfId="16675" xr:uid="{A5B64DA1-815C-4374-9833-66270DD5103F}"/>
    <cellStyle name="Total 2 3 3 2 2 8" xfId="8932" xr:uid="{CA99A37B-F691-4B86-B691-4A186954BA9D}"/>
    <cellStyle name="Total 2 3 3 2 2 8 2" xfId="17785" xr:uid="{60FF91CF-8A55-453D-BF3E-DB3307BC4E9C}"/>
    <cellStyle name="Total 2 3 3 2 2 9" xfId="6887" xr:uid="{1B0831BF-DC9D-4CA2-A53A-DB5E9F39F5F5}"/>
    <cellStyle name="Total 2 3 3 2 3" xfId="1585" xr:uid="{BC79B42D-796E-4A42-9C7E-6D6636F16DA3}"/>
    <cellStyle name="Total 2 3 3 2 3 2" xfId="10540" xr:uid="{80D769E5-A936-48C2-923C-12EE53F432CB}"/>
    <cellStyle name="Total 2 3 3 2 4" xfId="2709" xr:uid="{043A489A-2C3E-489B-87FD-C420F9B66383}"/>
    <cellStyle name="Total 2 3 3 2 4 2" xfId="11664" xr:uid="{CB40604C-8F91-471E-9971-63C4C395AD33}"/>
    <cellStyle name="Total 2 3 3 2 5" xfId="3826" xr:uid="{1EE6F170-B2C6-4AA4-8A5E-5C13C4B45209}"/>
    <cellStyle name="Total 2 3 3 2 5 2" xfId="12781" xr:uid="{201B713D-A3B7-44E3-BDEF-23FDA4C685CB}"/>
    <cellStyle name="Total 2 3 3 2 6" xfId="4926" xr:uid="{7D44B8A2-6343-4C87-B0F4-4079A12E95B1}"/>
    <cellStyle name="Total 2 3 3 2 6 2" xfId="13881" xr:uid="{4F2ABAB1-EAD8-47C8-B498-005BE4D3D5C7}"/>
    <cellStyle name="Total 2 3 3 2 7" xfId="6043" xr:uid="{C4E6BAFB-C9F2-430C-AD66-E9C140EC277E}"/>
    <cellStyle name="Total 2 3 3 2 7 2" xfId="14998" xr:uid="{8F5335F1-5A36-4ED8-97C1-C6E68D7C905C}"/>
    <cellStyle name="Total 2 3 3 2 8" xfId="7244" xr:uid="{A95C02FC-A4EB-4263-ABE0-ACF5BAB23079}"/>
    <cellStyle name="Total 2 3 3 2 8 2" xfId="16124" xr:uid="{0C52FF57-364C-4970-842A-B1F1265049EC}"/>
    <cellStyle name="Total 2 3 3 2 9" xfId="8381" xr:uid="{C9F6CEDF-3249-4920-B0F9-7E45DB20EC1C}"/>
    <cellStyle name="Total 2 3 3 2 9 2" xfId="17234" xr:uid="{51DA687C-B5B1-4471-9AC6-BBD4AB729723}"/>
    <cellStyle name="Total 2 3 3 3" xfId="590" xr:uid="{99153611-E7F5-44DB-9466-911BA7F09E59}"/>
    <cellStyle name="Total 2 3 3 3 10" xfId="6886" xr:uid="{43C41B4B-57F6-4722-9DF9-D2E63D58DBC4}"/>
    <cellStyle name="Total 2 3 3 3 2" xfId="1141" xr:uid="{5714E62D-59A4-40DC-AA2D-DC629B800570}"/>
    <cellStyle name="Total 2 3 3 3 2 2" xfId="2295" xr:uid="{3A5AFC1D-0F72-4267-9D9A-1D1A9C0C0694}"/>
    <cellStyle name="Total 2 3 3 3 2 2 2" xfId="11250" xr:uid="{53BDC1CD-D04F-46FF-A7BC-B5300B4B67ED}"/>
    <cellStyle name="Total 2 3 3 3 2 3" xfId="3423" xr:uid="{BB53FF0F-4DEF-4DF7-AE64-5DF23180D8F3}"/>
    <cellStyle name="Total 2 3 3 3 2 3 2" xfId="12378" xr:uid="{63059943-7FF2-49EA-8134-619BD43C51D1}"/>
    <cellStyle name="Total 2 3 3 3 2 4" xfId="4540" xr:uid="{98EBC2B8-943B-4A58-B279-DB39B7343D72}"/>
    <cellStyle name="Total 2 3 3 3 2 4 2" xfId="13495" xr:uid="{4F01BF98-FABC-4D17-BC5B-B439219CDB17}"/>
    <cellStyle name="Total 2 3 3 3 2 5" xfId="5640" xr:uid="{E29B0068-BD74-4D1E-94C2-647AF16DC7C3}"/>
    <cellStyle name="Total 2 3 3 3 2 5 2" xfId="14595" xr:uid="{80A24D39-0D0D-42AD-B3D9-5BBED475AC3B}"/>
    <cellStyle name="Total 2 3 3 3 2 6" xfId="6757" xr:uid="{A96AF187-AB8B-4539-B3A9-1E76C1FE44C3}"/>
    <cellStyle name="Total 2 3 3 3 2 6 2" xfId="15712" xr:uid="{36C6C646-7A74-4A4A-A9E9-5108C6F3D48B}"/>
    <cellStyle name="Total 2 3 3 3 2 7" xfId="7958" xr:uid="{E9280A5D-D1AA-4B10-9CEB-80BB446FAA44}"/>
    <cellStyle name="Total 2 3 3 3 2 7 2" xfId="16838" xr:uid="{87336483-42E1-4ADE-A7D3-942BE8123496}"/>
    <cellStyle name="Total 2 3 3 3 2 8" xfId="9095" xr:uid="{0EFFFDA3-1A0B-4DB7-B043-F307025458A8}"/>
    <cellStyle name="Total 2 3 3 3 2 8 2" xfId="17948" xr:uid="{522173DD-970A-4E97-BF53-40CB0B3B96DA}"/>
    <cellStyle name="Total 2 3 3 3 2 9" xfId="10187" xr:uid="{4CFE118D-FDBE-4339-8328-61149706404A}"/>
    <cellStyle name="Total 2 3 3 3 3" xfId="1748" xr:uid="{6DFE0A04-449F-4A20-83E9-9C87111A8835}"/>
    <cellStyle name="Total 2 3 3 3 3 2" xfId="10703" xr:uid="{71E978F4-D07C-4183-BA79-EAF727D5ED5B}"/>
    <cellStyle name="Total 2 3 3 3 4" xfId="2872" xr:uid="{01D6A01A-7D06-42B3-87BC-0AED646F4B05}"/>
    <cellStyle name="Total 2 3 3 3 4 2" xfId="11827" xr:uid="{1BD07523-C6F5-4ADE-931C-3BA464936AD2}"/>
    <cellStyle name="Total 2 3 3 3 5" xfId="3989" xr:uid="{0518ECBF-6AA4-41B7-9509-9A3E089297EE}"/>
    <cellStyle name="Total 2 3 3 3 5 2" xfId="12944" xr:uid="{E1426B68-50FE-45F9-97E2-53CB724CAEA2}"/>
    <cellStyle name="Total 2 3 3 3 6" xfId="5089" xr:uid="{FE736E86-186D-447A-8307-E16E8812525B}"/>
    <cellStyle name="Total 2 3 3 3 6 2" xfId="14044" xr:uid="{0C9317A1-AB32-4A32-A120-B6D1894D3341}"/>
    <cellStyle name="Total 2 3 3 3 7" xfId="6206" xr:uid="{131102D1-B151-49EA-A052-224ACCDD4179}"/>
    <cellStyle name="Total 2 3 3 3 7 2" xfId="15161" xr:uid="{3491FECF-C47C-40E4-991E-168474EBB81F}"/>
    <cellStyle name="Total 2 3 3 3 8" xfId="7407" xr:uid="{BD21BD12-44CD-4B89-B5A2-D70C26F13E8D}"/>
    <cellStyle name="Total 2 3 3 3 8 2" xfId="16287" xr:uid="{52339EAF-36C8-4B7A-856D-01F411F63C0D}"/>
    <cellStyle name="Total 2 3 3 3 9" xfId="8544" xr:uid="{6E5CC3F9-082D-4FFD-8050-AB823A476156}"/>
    <cellStyle name="Total 2 3 3 3 9 2" xfId="17397" xr:uid="{78BC7A03-439B-47B4-95F3-A717F0655E9B}"/>
    <cellStyle name="Total 2 3 3 4" xfId="779" xr:uid="{8128EBF0-3742-4F3A-A9CC-1DA9B6860F1D}"/>
    <cellStyle name="Total 2 3 3 4 2" xfId="1933" xr:uid="{7FDA24E7-E511-439D-819C-D529C9EC39BA}"/>
    <cellStyle name="Total 2 3 3 4 2 2" xfId="10888" xr:uid="{6FD67E04-FC78-4EB9-8860-4DD64E917E4C}"/>
    <cellStyle name="Total 2 3 3 4 3" xfId="3061" xr:uid="{2A55C9B7-6C8E-4FA6-8E15-7900DFE78F22}"/>
    <cellStyle name="Total 2 3 3 4 3 2" xfId="12016" xr:uid="{53997958-8B54-4785-A31A-BD432D1996EA}"/>
    <cellStyle name="Total 2 3 3 4 4" xfId="4178" xr:uid="{6B4A9624-98BE-4D99-B79F-96C724BE2AAB}"/>
    <cellStyle name="Total 2 3 3 4 4 2" xfId="13133" xr:uid="{C505A494-A4A6-4122-8890-E58DCC1D2532}"/>
    <cellStyle name="Total 2 3 3 4 5" xfId="5278" xr:uid="{90B5C294-8B86-4BC6-9824-A55A16FABFC3}"/>
    <cellStyle name="Total 2 3 3 4 5 2" xfId="14233" xr:uid="{493DBFBE-B8BF-4512-A686-DB7D082257C9}"/>
    <cellStyle name="Total 2 3 3 4 6" xfId="6395" xr:uid="{3B95080E-1903-4E6B-93CD-4F64CD71BAFB}"/>
    <cellStyle name="Total 2 3 3 4 6 2" xfId="15350" xr:uid="{27B89DA8-6843-4F84-AB95-F692514CC4B6}"/>
    <cellStyle name="Total 2 3 3 4 7" xfId="7596" xr:uid="{BD724734-F496-41A9-B294-1DF210106691}"/>
    <cellStyle name="Total 2 3 3 4 7 2" xfId="16476" xr:uid="{F676FAB7-6F83-420C-8777-D688BE2135A4}"/>
    <cellStyle name="Total 2 3 3 4 8" xfId="8733" xr:uid="{60BEE647-6536-4F13-9126-04845D438574}"/>
    <cellStyle name="Total 2 3 3 4 8 2" xfId="17586" xr:uid="{AC97FF99-7771-4C4A-81D8-CCAC752EA161}"/>
    <cellStyle name="Total 2 3 3 4 9" xfId="9617" xr:uid="{6C361A15-D28E-43FD-8DEF-F2BA25DC41B1}"/>
    <cellStyle name="Total 2 3 3 5" xfId="1384" xr:uid="{7A769A46-572C-4413-84A7-53809BAA573C}"/>
    <cellStyle name="Total 2 3 3 5 2" xfId="10339" xr:uid="{01EBFDA8-26D8-4D45-9FE8-6FB32A0082D3}"/>
    <cellStyle name="Total 2 3 3 6" xfId="2504" xr:uid="{13A613F4-DBEE-4C72-B8FF-33A497FE2A07}"/>
    <cellStyle name="Total 2 3 3 6 2" xfId="11459" xr:uid="{5EEB0EF3-F1A6-446E-AE0A-485579E6C8C3}"/>
    <cellStyle name="Total 2 3 3 7" xfId="3621" xr:uid="{C760168A-A813-46F8-97B6-9A8FFDAA1800}"/>
    <cellStyle name="Total 2 3 3 7 2" xfId="12576" xr:uid="{3111A528-F7C9-4F85-ABC8-9FAD4B6A78AA}"/>
    <cellStyle name="Total 2 3 3 8" xfId="4721" xr:uid="{1DF37EFC-52E0-46BD-AC99-0E4F5D54BBF0}"/>
    <cellStyle name="Total 2 3 3 8 2" xfId="13676" xr:uid="{407BFB5F-5E04-4204-B24F-F1ABCD9C4E71}"/>
    <cellStyle name="Total 2 3 3 9" xfId="5838" xr:uid="{9FAF5042-8EE8-451D-9AE1-C2C8801130A0}"/>
    <cellStyle name="Total 2 3 3 9 2" xfId="14793" xr:uid="{E8C0650D-080A-4614-9A40-5213CA7AA052}"/>
    <cellStyle name="Total 2 3 4" xfId="277" xr:uid="{6FE1ACA4-3395-4801-80AD-DCEEEAC8FC62}"/>
    <cellStyle name="Total 2 3 4 10" xfId="7094" xr:uid="{56B77E6C-540F-478B-B310-47DE424E88CE}"/>
    <cellStyle name="Total 2 3 4 10 2" xfId="15974" xr:uid="{53D09DA3-8B5F-482D-930F-CC48313F860B}"/>
    <cellStyle name="Total 2 3 4 11" xfId="8231" xr:uid="{9226AD75-1EDE-46AE-85F6-696E7D25CABE}"/>
    <cellStyle name="Total 2 3 4 11 2" xfId="17084" xr:uid="{9B880454-2F22-4E98-99F3-FAD5D94791B0}"/>
    <cellStyle name="Total 2 3 4 12" xfId="9957" xr:uid="{665CF0B9-D4EE-4751-B9B0-8D104EDA9DD6}"/>
    <cellStyle name="Total 2 3 4 2" xfId="477" xr:uid="{D8FC67D3-7462-4FEF-B89F-37AB1D39748D}"/>
    <cellStyle name="Total 2 3 4 2 10" xfId="10160" xr:uid="{79F848F6-9F44-44C7-B03D-05244642C4A6}"/>
    <cellStyle name="Total 2 3 4 2 2" xfId="1028" xr:uid="{B40D04D0-9C85-419F-9000-CD10D96D79C3}"/>
    <cellStyle name="Total 2 3 4 2 2 2" xfId="2182" xr:uid="{50F04FAA-70E0-431B-88D0-10C2821E2623}"/>
    <cellStyle name="Total 2 3 4 2 2 2 2" xfId="11137" xr:uid="{1E75EE54-B2B4-4A85-92F7-C16296711169}"/>
    <cellStyle name="Total 2 3 4 2 2 3" xfId="3310" xr:uid="{528634F8-4FE1-4CA1-804D-723378660163}"/>
    <cellStyle name="Total 2 3 4 2 2 3 2" xfId="12265" xr:uid="{E53EA909-AEE9-4F6E-93F3-122442909644}"/>
    <cellStyle name="Total 2 3 4 2 2 4" xfId="4427" xr:uid="{E898C825-0302-4E17-986F-7871E22A7343}"/>
    <cellStyle name="Total 2 3 4 2 2 4 2" xfId="13382" xr:uid="{91C2593D-0287-4FB3-907C-24158A865AEF}"/>
    <cellStyle name="Total 2 3 4 2 2 5" xfId="5527" xr:uid="{E870D39E-A035-4B0F-AE57-A00D7ABFD2C0}"/>
    <cellStyle name="Total 2 3 4 2 2 5 2" xfId="14482" xr:uid="{7EFF5A6C-0E32-4B3B-AF11-89751BEB1AB9}"/>
    <cellStyle name="Total 2 3 4 2 2 6" xfId="6644" xr:uid="{07BDC7C8-7D03-498D-8B77-2A3C452485B5}"/>
    <cellStyle name="Total 2 3 4 2 2 6 2" xfId="15599" xr:uid="{71D73EFF-AC0B-4938-89D6-B2130FFC7E9F}"/>
    <cellStyle name="Total 2 3 4 2 2 7" xfId="7845" xr:uid="{9DBADA9C-9DED-41ED-9B58-BE118207A6F2}"/>
    <cellStyle name="Total 2 3 4 2 2 7 2" xfId="16725" xr:uid="{ED3402FE-5994-4F0F-8D18-6D647CD60B6A}"/>
    <cellStyle name="Total 2 3 4 2 2 8" xfId="8982" xr:uid="{41A85A6F-ADC4-4989-AFDB-6B02082B9F99}"/>
    <cellStyle name="Total 2 3 4 2 2 8 2" xfId="17835" xr:uid="{7C706A36-CE35-4805-A64A-8521C7264598}"/>
    <cellStyle name="Total 2 3 4 2 2 9" xfId="9415" xr:uid="{43240B72-8FCB-445C-99BB-ACFD690A5BAB}"/>
    <cellStyle name="Total 2 3 4 2 3" xfId="1635" xr:uid="{88675C5F-1C33-4B12-A117-C14987ACFBD8}"/>
    <cellStyle name="Total 2 3 4 2 3 2" xfId="10590" xr:uid="{94A58EF7-A16F-4606-BA89-F9B4730C6334}"/>
    <cellStyle name="Total 2 3 4 2 4" xfId="2759" xr:uid="{004B4B32-1751-4E70-B5C8-1C4FF948E8E0}"/>
    <cellStyle name="Total 2 3 4 2 4 2" xfId="11714" xr:uid="{4923C1AF-ED07-4694-A35D-5BC8FDBB90B8}"/>
    <cellStyle name="Total 2 3 4 2 5" xfId="3876" xr:uid="{8CF3491A-39AD-4E6A-AFBD-C87BB09D0537}"/>
    <cellStyle name="Total 2 3 4 2 5 2" xfId="12831" xr:uid="{D66B6CA6-8905-400E-8119-744585C8B8DD}"/>
    <cellStyle name="Total 2 3 4 2 6" xfId="4976" xr:uid="{B3E2D816-5BAF-4C89-B220-572451BC146D}"/>
    <cellStyle name="Total 2 3 4 2 6 2" xfId="13931" xr:uid="{31B1B51B-AAED-4C61-9F9F-35D6B250F308}"/>
    <cellStyle name="Total 2 3 4 2 7" xfId="6093" xr:uid="{7666C483-24D1-483D-8B58-145B84070393}"/>
    <cellStyle name="Total 2 3 4 2 7 2" xfId="15048" xr:uid="{3D681433-5DC5-4C44-ADAD-17645BD98BDE}"/>
    <cellStyle name="Total 2 3 4 2 8" xfId="7294" xr:uid="{452538F4-A06D-48B7-8D41-DDE12F033E6A}"/>
    <cellStyle name="Total 2 3 4 2 8 2" xfId="16174" xr:uid="{EE1223A1-00C6-4DBB-BAEA-3971B6B63594}"/>
    <cellStyle name="Total 2 3 4 2 9" xfId="8431" xr:uid="{29D77820-479E-47C3-84A5-F3DD6CF51FF1}"/>
    <cellStyle name="Total 2 3 4 2 9 2" xfId="17284" xr:uid="{B026C7B8-5569-4B7E-BE5F-BE562CC578C4}"/>
    <cellStyle name="Total 2 3 4 3" xfId="640" xr:uid="{B2386BFC-C018-40B6-BEE5-CE3A82C6E301}"/>
    <cellStyle name="Total 2 3 4 3 10" xfId="9257" xr:uid="{44D9CCCF-8EE4-40CF-8AE9-6AB837462B90}"/>
    <cellStyle name="Total 2 3 4 3 2" xfId="1191" xr:uid="{F0A1F018-2E5C-4F4F-A7B9-F1FD5A1761CA}"/>
    <cellStyle name="Total 2 3 4 3 2 2" xfId="2350" xr:uid="{4888659A-6C02-40A0-8AD8-334C58732AD3}"/>
    <cellStyle name="Total 2 3 4 3 2 2 2" xfId="11305" xr:uid="{84C5CF1C-BEB5-4BC1-A755-6AEAD0C5B4A5}"/>
    <cellStyle name="Total 2 3 4 3 2 3" xfId="3473" xr:uid="{4018A1D9-4C4B-49AD-94A6-DC051F0AAD3E}"/>
    <cellStyle name="Total 2 3 4 3 2 3 2" xfId="12428" xr:uid="{E43CFB58-ADB9-4431-99B0-E2DB91651EFF}"/>
    <cellStyle name="Total 2 3 4 3 2 4" xfId="4590" xr:uid="{ABE75BBF-602F-45C9-B335-CACE4F710B2D}"/>
    <cellStyle name="Total 2 3 4 3 2 4 2" xfId="13545" xr:uid="{E0D0927D-60F6-43C9-B916-7A04A3E7AB3F}"/>
    <cellStyle name="Total 2 3 4 3 2 5" xfId="5690" xr:uid="{F3C0E7B2-A49F-4C8C-8C17-221607E42B2D}"/>
    <cellStyle name="Total 2 3 4 3 2 5 2" xfId="14645" xr:uid="{D0B2589B-1842-474B-8339-188CABCA8918}"/>
    <cellStyle name="Total 2 3 4 3 2 6" xfId="6807" xr:uid="{3277760C-BECE-4B69-875B-B721BFB2CD0A}"/>
    <cellStyle name="Total 2 3 4 3 2 6 2" xfId="15762" xr:uid="{D7F71B2A-4BED-4171-A706-DC49684CBD70}"/>
    <cellStyle name="Total 2 3 4 3 2 7" xfId="8008" xr:uid="{48FD3A31-ED3B-44AE-9F7C-595ED5A3B909}"/>
    <cellStyle name="Total 2 3 4 3 2 7 2" xfId="16888" xr:uid="{C2ABF8C4-60F5-4285-9829-F357A662C889}"/>
    <cellStyle name="Total 2 3 4 3 2 8" xfId="9145" xr:uid="{16A79C93-1B7C-4574-9F94-BF09070C3A12}"/>
    <cellStyle name="Total 2 3 4 3 2 8 2" xfId="17998" xr:uid="{7754D0C5-32E8-4153-9132-5B5767185E74}"/>
    <cellStyle name="Total 2 3 4 3 2 9" xfId="9684" xr:uid="{365D9709-5AA8-4C02-9813-6FB0685A6534}"/>
    <cellStyle name="Total 2 3 4 3 3" xfId="1798" xr:uid="{8D2D1600-2FCC-4E07-A863-A314B83AE829}"/>
    <cellStyle name="Total 2 3 4 3 3 2" xfId="10753" xr:uid="{BEF1E11B-3D8F-4E6C-92BD-84130C5F6641}"/>
    <cellStyle name="Total 2 3 4 3 4" xfId="2922" xr:uid="{B6A3A6D6-28E2-431A-9BE4-BD2F1031FD3B}"/>
    <cellStyle name="Total 2 3 4 3 4 2" xfId="11877" xr:uid="{CC73FB51-3C79-47FF-9F08-942BA861CBCF}"/>
    <cellStyle name="Total 2 3 4 3 5" xfId="4039" xr:uid="{4AFC80A0-F780-4707-B583-9B11A879DDAA}"/>
    <cellStyle name="Total 2 3 4 3 5 2" xfId="12994" xr:uid="{1E865CFE-E92C-4D68-92DB-F254D9096FFC}"/>
    <cellStyle name="Total 2 3 4 3 6" xfId="5139" xr:uid="{64D30497-3EA6-4598-9A55-B5DBC8F0CA7B}"/>
    <cellStyle name="Total 2 3 4 3 6 2" xfId="14094" xr:uid="{2DDE193B-D5FF-48FB-A736-22DF6356F68F}"/>
    <cellStyle name="Total 2 3 4 3 7" xfId="6256" xr:uid="{8466D2FA-3BD1-453D-A393-DFBF03544C5B}"/>
    <cellStyle name="Total 2 3 4 3 7 2" xfId="15211" xr:uid="{D6DD2ED1-5C3E-43FC-BAFF-7D7204C11A2E}"/>
    <cellStyle name="Total 2 3 4 3 8" xfId="7457" xr:uid="{F3810484-593C-4C1B-85AA-E5C024316876}"/>
    <cellStyle name="Total 2 3 4 3 8 2" xfId="16337" xr:uid="{B45D305F-1090-46DA-8678-C6CDD42A588D}"/>
    <cellStyle name="Total 2 3 4 3 9" xfId="8594" xr:uid="{B95D088B-4FE7-42E8-A279-C507479C96AB}"/>
    <cellStyle name="Total 2 3 4 3 9 2" xfId="17447" xr:uid="{B3866D5D-AE89-4ECC-AB1B-34C14D418676}"/>
    <cellStyle name="Total 2 3 4 4" xfId="832" xr:uid="{E9C2C431-4FE0-47F7-89C7-D54A40AAFC83}"/>
    <cellStyle name="Total 2 3 4 4 2" xfId="1986" xr:uid="{984CED81-A136-4AE6-A600-F26D3C5DA06B}"/>
    <cellStyle name="Total 2 3 4 4 2 2" xfId="10941" xr:uid="{B5420E3E-A471-42D2-804A-E8360C3708A0}"/>
    <cellStyle name="Total 2 3 4 4 3" xfId="3114" xr:uid="{8E110BE5-BDA1-491C-B3C2-955443E36066}"/>
    <cellStyle name="Total 2 3 4 4 3 2" xfId="12069" xr:uid="{23B864F3-43E8-4C56-993E-90C4ABAB54EE}"/>
    <cellStyle name="Total 2 3 4 4 4" xfId="4231" xr:uid="{6EF224E5-11E8-4D81-AC76-529D6882E497}"/>
    <cellStyle name="Total 2 3 4 4 4 2" xfId="13186" xr:uid="{5BA2632F-49DC-4040-A39A-1CBAB27D1945}"/>
    <cellStyle name="Total 2 3 4 4 5" xfId="5331" xr:uid="{2F429B54-9CA9-4E3E-AE0D-449668F66B2E}"/>
    <cellStyle name="Total 2 3 4 4 5 2" xfId="14286" xr:uid="{19D10A9D-A884-49AB-B6DB-4A4A3A461014}"/>
    <cellStyle name="Total 2 3 4 4 6" xfId="6448" xr:uid="{57BD66C0-EE4D-4BAD-B6C5-638267CAAD6C}"/>
    <cellStyle name="Total 2 3 4 4 6 2" xfId="15403" xr:uid="{403BD3C4-2107-4B70-9023-2E69E52AAB12}"/>
    <cellStyle name="Total 2 3 4 4 7" xfId="7649" xr:uid="{D59EFFE4-5153-4B65-9D45-830A80FEA3C5}"/>
    <cellStyle name="Total 2 3 4 4 7 2" xfId="16529" xr:uid="{7F80773E-0504-47DF-B2FE-C4357F178635}"/>
    <cellStyle name="Total 2 3 4 4 8" xfId="8786" xr:uid="{80E00614-476F-4730-88A8-B4B3D287F85F}"/>
    <cellStyle name="Total 2 3 4 4 8 2" xfId="17639" xr:uid="{DE3C5957-E271-41C0-ABB3-E98A81DF080F}"/>
    <cellStyle name="Total 2 3 4 4 9" xfId="10139" xr:uid="{490A08FE-8978-46AE-827F-D55568DC3FDA}"/>
    <cellStyle name="Total 2 3 4 5" xfId="1439" xr:uid="{389EFB3B-C29D-4D5E-8335-FD582D891F2D}"/>
    <cellStyle name="Total 2 3 4 5 2" xfId="10394" xr:uid="{ECBE3280-B016-443A-AC0D-43AA34E12DCB}"/>
    <cellStyle name="Total 2 3 4 6" xfId="2559" xr:uid="{AD1172CC-D52C-451A-BE16-132E5ADCAA41}"/>
    <cellStyle name="Total 2 3 4 6 2" xfId="11514" xr:uid="{1D0AD1EE-5451-4A05-93FE-B1B7F8DEB686}"/>
    <cellStyle name="Total 2 3 4 7" xfId="3676" xr:uid="{3C398866-E3D4-43B7-9AA5-96C67EF9EF7A}"/>
    <cellStyle name="Total 2 3 4 7 2" xfId="12631" xr:uid="{85FA9664-3077-4DE8-841A-25DD9CE11B10}"/>
    <cellStyle name="Total 2 3 4 8" xfId="4776" xr:uid="{EF81D948-494F-4C9A-A7A5-B23FC0EF0F17}"/>
    <cellStyle name="Total 2 3 4 8 2" xfId="13731" xr:uid="{8D58AA95-6E81-422A-B4DB-CDA507FE1E53}"/>
    <cellStyle name="Total 2 3 4 9" xfId="5893" xr:uid="{764BD6A7-F9EA-465F-9D9C-EB252E21EB2C}"/>
    <cellStyle name="Total 2 3 4 9 2" xfId="14848" xr:uid="{407E066D-574A-4495-AAB4-AC14C74C2119}"/>
    <cellStyle name="Total 2 3 5" xfId="347" xr:uid="{794165CE-0402-443F-9BD0-51E5DA0E3061}"/>
    <cellStyle name="Total 2 3 5 10" xfId="9806" xr:uid="{467E1557-1ECE-49FA-AB48-5175178D4C94}"/>
    <cellStyle name="Total 2 3 5 2" xfId="898" xr:uid="{71064320-428C-4020-86A3-6FC22DD8A82E}"/>
    <cellStyle name="Total 2 3 5 2 2" xfId="2052" xr:uid="{81F204F1-6D60-44CB-9450-38A2F7B32913}"/>
    <cellStyle name="Total 2 3 5 2 2 2" xfId="11007" xr:uid="{E3DABBDB-F326-4868-AC3B-205D20CF213D}"/>
    <cellStyle name="Total 2 3 5 2 3" xfId="3180" xr:uid="{D9E25783-059E-4B43-BF3D-58CD7EF8C665}"/>
    <cellStyle name="Total 2 3 5 2 3 2" xfId="12135" xr:uid="{AD944FF5-97F9-4DF5-ABA3-9F3A1090FAF2}"/>
    <cellStyle name="Total 2 3 5 2 4" xfId="4297" xr:uid="{2A8FBB73-6F08-4E9C-B9FF-2FC95B3F7B9E}"/>
    <cellStyle name="Total 2 3 5 2 4 2" xfId="13252" xr:uid="{888F4E6D-D4EE-414E-AEF7-98D5CD10F976}"/>
    <cellStyle name="Total 2 3 5 2 5" xfId="5397" xr:uid="{817C58AE-CB42-4CAC-9AA9-707274ED5BB8}"/>
    <cellStyle name="Total 2 3 5 2 5 2" xfId="14352" xr:uid="{4D0E3C2C-AC1F-4246-9ED1-50F8C1532142}"/>
    <cellStyle name="Total 2 3 5 2 6" xfId="6514" xr:uid="{19B4FFA6-C258-4FD1-8BEF-21614B4D1288}"/>
    <cellStyle name="Total 2 3 5 2 6 2" xfId="15469" xr:uid="{3DF1B92E-FD9A-4B83-B87B-1134E6D5975A}"/>
    <cellStyle name="Total 2 3 5 2 7" xfId="7715" xr:uid="{6D435662-B5E6-43A6-B994-F48283BCAA9E}"/>
    <cellStyle name="Total 2 3 5 2 7 2" xfId="16595" xr:uid="{F81C8F8A-FCF3-4D55-8FD0-4C62A8CE7A5C}"/>
    <cellStyle name="Total 2 3 5 2 8" xfId="8852" xr:uid="{5810D61D-5270-4FF7-8B54-420377BF431E}"/>
    <cellStyle name="Total 2 3 5 2 8 2" xfId="17705" xr:uid="{D5BD127E-0004-45EF-B693-3202270126C0}"/>
    <cellStyle name="Total 2 3 5 2 9" xfId="9541" xr:uid="{9C59A7A8-57B5-4E1E-A2B0-E92F5ABE7DE3}"/>
    <cellStyle name="Total 2 3 5 3" xfId="1509" xr:uid="{ABA8CCD9-3E5F-40F2-95AD-58CCB3C6C99E}"/>
    <cellStyle name="Total 2 3 5 3 2" xfId="10464" xr:uid="{FEE2D996-6634-4FD4-8009-D16EF8498A95}"/>
    <cellStyle name="Total 2 3 5 4" xfId="2629" xr:uid="{FC04D364-1A2A-491A-A1D5-A61E2C6BE499}"/>
    <cellStyle name="Total 2 3 5 4 2" xfId="11584" xr:uid="{7D94A00B-AE19-449E-BC40-99E0AEF04434}"/>
    <cellStyle name="Total 2 3 5 5" xfId="3746" xr:uid="{8CDB1D7F-0D61-4F1D-AF69-11560C63CD1F}"/>
    <cellStyle name="Total 2 3 5 5 2" xfId="12701" xr:uid="{02FBBDAE-2BDF-4BE1-B838-2C26EE2BF246}"/>
    <cellStyle name="Total 2 3 5 6" xfId="4846" xr:uid="{29604D14-1343-4213-96B8-BA30E3D7C64C}"/>
    <cellStyle name="Total 2 3 5 6 2" xfId="13801" xr:uid="{BD0A3CDC-B33D-418C-880B-D3502634EA34}"/>
    <cellStyle name="Total 2 3 5 7" xfId="5963" xr:uid="{98BCFAD2-83FA-4321-BF89-BD73B80DDCC8}"/>
    <cellStyle name="Total 2 3 5 7 2" xfId="14918" xr:uid="{9F72DEEC-CE45-465C-B1D1-E4CFF1EBA4AC}"/>
    <cellStyle name="Total 2 3 5 8" xfId="7164" xr:uid="{BA7F6567-539D-41F0-8A00-F289622FEF5F}"/>
    <cellStyle name="Total 2 3 5 8 2" xfId="16044" xr:uid="{27525E84-ABC7-4FBC-828B-120564C33E91}"/>
    <cellStyle name="Total 2 3 5 9" xfId="8301" xr:uid="{F711F821-7366-4D1A-B770-4FDD79F6C862}"/>
    <cellStyle name="Total 2 3 5 9 2" xfId="17154" xr:uid="{4F83C16F-7CC4-4483-A5BF-7AA4B4C23F15}"/>
    <cellStyle name="Total 2 3 6" xfId="175" xr:uid="{8D89A7CD-760B-4CEF-9774-F7ED316BEA72}"/>
    <cellStyle name="Total 2 3 6 10" xfId="9237" xr:uid="{49E40C2B-7B21-4A9A-B701-E8AB8ADF660E}"/>
    <cellStyle name="Total 2 3 6 2" xfId="737" xr:uid="{D89A5443-00FD-4EF8-B1BD-5BD5DF1AB6BD}"/>
    <cellStyle name="Total 2 3 6 2 2" xfId="1891" xr:uid="{03C2845F-EF8D-4786-B53A-FA6C185BC475}"/>
    <cellStyle name="Total 2 3 6 2 2 2" xfId="10846" xr:uid="{967DD04F-F080-4217-A2FF-40B94EA23D5F}"/>
    <cellStyle name="Total 2 3 6 2 3" xfId="3019" xr:uid="{12E64030-4AE5-4EAC-95F6-98AB99AF6422}"/>
    <cellStyle name="Total 2 3 6 2 3 2" xfId="11974" xr:uid="{59FBC6D9-3412-41A4-8533-58EA9A7A2D26}"/>
    <cellStyle name="Total 2 3 6 2 4" xfId="4136" xr:uid="{296AAAB7-B3A6-4914-92D9-6BFB3A893B5A}"/>
    <cellStyle name="Total 2 3 6 2 4 2" xfId="13091" xr:uid="{ECF40782-A73D-45FE-A59D-3B999BD58DB5}"/>
    <cellStyle name="Total 2 3 6 2 5" xfId="5236" xr:uid="{C280F6B6-AE41-4230-B80D-E3D37B348913}"/>
    <cellStyle name="Total 2 3 6 2 5 2" xfId="14191" xr:uid="{4259ECB3-F483-4C89-BC73-1C5659D38436}"/>
    <cellStyle name="Total 2 3 6 2 6" xfId="6353" xr:uid="{6F5A957F-2436-469F-B5D7-FF412259526D}"/>
    <cellStyle name="Total 2 3 6 2 6 2" xfId="15308" xr:uid="{1A0DB561-E54E-4123-BDD3-56BB2F67FB8C}"/>
    <cellStyle name="Total 2 3 6 2 7" xfId="7554" xr:uid="{8DE97140-12D4-4683-9912-43449222D563}"/>
    <cellStyle name="Total 2 3 6 2 7 2" xfId="16434" xr:uid="{BC26AA92-4218-4C64-AF10-ADF6D26FE781}"/>
    <cellStyle name="Total 2 3 6 2 8" xfId="8691" xr:uid="{9FA2DA4A-3BDE-4097-BD39-61381A330C19}"/>
    <cellStyle name="Total 2 3 6 2 8 2" xfId="17544" xr:uid="{DB99682E-1203-41EE-B1A6-CF4B03570B74}"/>
    <cellStyle name="Total 2 3 6 2 9" xfId="9848" xr:uid="{9CF44C92-ABC6-49C0-8F1F-49C3E52A4821}"/>
    <cellStyle name="Total 2 3 6 3" xfId="1341" xr:uid="{935D811A-0817-4932-BAEB-5FCA807543C8}"/>
    <cellStyle name="Total 2 3 6 3 2" xfId="10296" xr:uid="{B9DB6CFF-DBB2-448E-A6C5-072C0C1771F1}"/>
    <cellStyle name="Total 2 3 6 4" xfId="2460" xr:uid="{BC1412B3-0DB0-487F-8397-A7BDB8A2E4E2}"/>
    <cellStyle name="Total 2 3 6 4 2" xfId="11415" xr:uid="{60D8182F-2BC4-4CE8-B130-DA3E1DCB177E}"/>
    <cellStyle name="Total 2 3 6 5" xfId="3577" xr:uid="{3BE21069-8876-48A9-9AFF-9CEF8A1DB137}"/>
    <cellStyle name="Total 2 3 6 5 2" xfId="12532" xr:uid="{9FDEFDA6-B52A-41DC-A67E-D3C55BD59682}"/>
    <cellStyle name="Total 2 3 6 6" xfId="4678" xr:uid="{AF8DB1E3-B7AE-4D82-BFC5-E0FAD1CFCA95}"/>
    <cellStyle name="Total 2 3 6 6 2" xfId="13633" xr:uid="{99FE9CD1-5DC1-4FEE-86E7-B03D66CA764C}"/>
    <cellStyle name="Total 2 3 6 7" xfId="5795" xr:uid="{439D1133-73F8-450E-8C2D-CCAFF6E03A97}"/>
    <cellStyle name="Total 2 3 6 7 2" xfId="14750" xr:uid="{4758BADB-51C9-4EE0-987F-F9C4C6133985}"/>
    <cellStyle name="Total 2 3 6 8" xfId="6994" xr:uid="{0D7E332E-05E5-417E-8C4E-C9A413EBF174}"/>
    <cellStyle name="Total 2 3 6 8 2" xfId="15876" xr:uid="{0352783F-AEFB-476D-BB64-37102232DAD3}"/>
    <cellStyle name="Total 2 3 6 9" xfId="8129" xr:uid="{5C287D91-5501-4E2B-8654-005884B234BC}"/>
    <cellStyle name="Total 2 3 6 9 2" xfId="16986" xr:uid="{D5ED40F0-0C28-4711-89DB-FB013F7CB38B}"/>
    <cellStyle name="Total 2 3 7" xfId="693" xr:uid="{C661E62A-295D-4C9E-8C5D-347E37C97BB2}"/>
    <cellStyle name="Total 2 3 7 2" xfId="1849" xr:uid="{F6E4504B-50F7-4269-BFDC-67B496EBC3E2}"/>
    <cellStyle name="Total 2 3 7 2 2" xfId="10804" xr:uid="{65CD6EEA-ED75-4099-B90D-60DD11B50044}"/>
    <cellStyle name="Total 2 3 7 3" xfId="2975" xr:uid="{C769A435-ADB7-4950-BA89-B31C4FD45563}"/>
    <cellStyle name="Total 2 3 7 3 2" xfId="11930" xr:uid="{F4FF56D1-55D9-4E13-800C-684E9BE463B1}"/>
    <cellStyle name="Total 2 3 7 4" xfId="4092" xr:uid="{4E922575-9763-4157-AFC2-F7D16BC8C39E}"/>
    <cellStyle name="Total 2 3 7 4 2" xfId="13047" xr:uid="{17D1C8A6-79A1-4AAD-B382-AFD02CFBF6E4}"/>
    <cellStyle name="Total 2 3 7 5" xfId="5192" xr:uid="{6D551CDC-E078-49C1-8187-4440148A710D}"/>
    <cellStyle name="Total 2 3 7 5 2" xfId="14147" xr:uid="{2B6A8F2E-DC86-4717-AED3-D6A3B2FD3CC3}"/>
    <cellStyle name="Total 2 3 7 6" xfId="6309" xr:uid="{02B55ECC-DC94-4C17-B60C-5DD0FE294147}"/>
    <cellStyle name="Total 2 3 7 6 2" xfId="15264" xr:uid="{B7C71FDF-7E1D-4C58-A57D-71FA2F7D0854}"/>
    <cellStyle name="Total 2 3 7 7" xfId="7510" xr:uid="{4AC5332D-9C9C-434D-85C8-599E42673798}"/>
    <cellStyle name="Total 2 3 7 7 2" xfId="16390" xr:uid="{EB6FBCA9-98DC-4A31-B5C0-ABD16BAE3311}"/>
    <cellStyle name="Total 2 3 7 8" xfId="8647" xr:uid="{1A7B9489-AA83-4B81-9E6E-39605FAA5F5A}"/>
    <cellStyle name="Total 2 3 7 8 2" xfId="17500" xr:uid="{E0F10BC6-8981-49CA-9043-8CD5773FC485}"/>
    <cellStyle name="Total 2 3 7 9" xfId="9331" xr:uid="{39C65FA2-95FD-4C88-B188-FE9D2080057D}"/>
    <cellStyle name="Total 2 3 8" xfId="1293" xr:uid="{A41F4D3E-CA92-40AC-94A2-540E70F4536B}"/>
    <cellStyle name="Total 2 3 8 2" xfId="10248" xr:uid="{2B724F93-B804-4F6E-BA8C-43B25646A6E4}"/>
    <cellStyle name="Total 2 3 9" xfId="2409" xr:uid="{1B6678D6-CC8F-4073-B935-B73148E28476}"/>
    <cellStyle name="Total 2 3 9 2" xfId="11364" xr:uid="{5432B1AB-5F6A-4370-A277-1FDB80A1811C}"/>
    <cellStyle name="Total 2 4" xfId="121" xr:uid="{46B0900E-31AB-44F2-991D-BB327ACAEDF1}"/>
    <cellStyle name="Total 2 4 10" xfId="1264" xr:uid="{A6A7AA36-6FCA-4800-8EA4-D0D31BBB7419}"/>
    <cellStyle name="Total 2 4 10 2" xfId="10219" xr:uid="{520390D4-21AB-4682-9E06-4D50199B2825}"/>
    <cellStyle name="Total 2 4 11" xfId="5756" xr:uid="{92B5481F-1F87-4F95-96B3-1C0045E856D1}"/>
    <cellStyle name="Total 2 4 11 2" xfId="14711" xr:uid="{43B38747-CC27-4C04-AEAD-70A4EDBCC403}"/>
    <cellStyle name="Total 2 4 12" xfId="6945" xr:uid="{CE59782B-AE9D-4CB2-A22A-F6C7D0CA8A93}"/>
    <cellStyle name="Total 2 4 12 2" xfId="15834" xr:uid="{DCCA3984-E002-4FDC-955C-1E1790D48858}"/>
    <cellStyle name="Total 2 4 13" xfId="8078" xr:uid="{9DCBAFC5-DE04-4F08-B867-A0E6B55CF14D}"/>
    <cellStyle name="Total 2 4 13 2" xfId="16947" xr:uid="{91358EAE-D395-4404-834E-8F63CF14261E}"/>
    <cellStyle name="Total 2 4 14" xfId="9871" xr:uid="{C0266F5F-1055-4344-8700-5DC98E9A7677}"/>
    <cellStyle name="Total 2 4 2" xfId="228" xr:uid="{6427B23B-54F5-42BD-A332-272361532C5E}"/>
    <cellStyle name="Total 2 4 2 10" xfId="7045" xr:uid="{EC55E05D-7D7A-4865-9960-14C853672D14}"/>
    <cellStyle name="Total 2 4 2 10 2" xfId="15925" xr:uid="{410F4C49-851D-4566-9959-EE5F10FB5F80}"/>
    <cellStyle name="Total 2 4 2 11" xfId="8182" xr:uid="{C7DE2900-B61A-4A45-A2A7-2D03A64807BA}"/>
    <cellStyle name="Total 2 4 2 11 2" xfId="17035" xr:uid="{714B93F7-3939-44FC-A2FE-4EF127E26947}"/>
    <cellStyle name="Total 2 4 2 12" xfId="9201" xr:uid="{CB0CB404-7595-4676-AB21-025A87E5F9DE}"/>
    <cellStyle name="Total 2 4 2 2" xfId="433" xr:uid="{10D066F8-B212-41F6-BAC4-7A4B507C5B7E}"/>
    <cellStyle name="Total 2 4 2 2 10" xfId="6892" xr:uid="{8D4546AD-C531-4691-8797-24AFF3A6F4D8}"/>
    <cellStyle name="Total 2 4 2 2 2" xfId="984" xr:uid="{AEB15972-D9B6-4759-9FAE-E98B18321FBC}"/>
    <cellStyle name="Total 2 4 2 2 2 2" xfId="2138" xr:uid="{289BA0D7-FCF1-4DBC-89FF-98622FCB4DEA}"/>
    <cellStyle name="Total 2 4 2 2 2 2 2" xfId="11093" xr:uid="{B1944263-EA98-4C81-8E93-F0C11B74DF46}"/>
    <cellStyle name="Total 2 4 2 2 2 3" xfId="3266" xr:uid="{5B795B9C-1858-4DED-86D1-A7103753D402}"/>
    <cellStyle name="Total 2 4 2 2 2 3 2" xfId="12221" xr:uid="{D43D2C84-6D3C-4752-89F1-E703F2A67883}"/>
    <cellStyle name="Total 2 4 2 2 2 4" xfId="4383" xr:uid="{55563EA3-15B4-438C-BAF5-7697E23DAED5}"/>
    <cellStyle name="Total 2 4 2 2 2 4 2" xfId="13338" xr:uid="{41598DA1-B487-4445-B326-E66DE5CF8016}"/>
    <cellStyle name="Total 2 4 2 2 2 5" xfId="5483" xr:uid="{43C3FD4D-D6D8-45FC-AEA8-3568120D17CE}"/>
    <cellStyle name="Total 2 4 2 2 2 5 2" xfId="14438" xr:uid="{3E352D24-6310-40A8-827F-3D00BCF6978A}"/>
    <cellStyle name="Total 2 4 2 2 2 6" xfId="6600" xr:uid="{7440684A-36E6-489A-A4E4-2974C05B1988}"/>
    <cellStyle name="Total 2 4 2 2 2 6 2" xfId="15555" xr:uid="{C4665686-D3C6-43AD-802E-DC679652ACF8}"/>
    <cellStyle name="Total 2 4 2 2 2 7" xfId="7801" xr:uid="{95C7AD4E-2E53-4702-9C68-08F66FAD2B4E}"/>
    <cellStyle name="Total 2 4 2 2 2 7 2" xfId="16681" xr:uid="{53D2A0D4-731E-4986-8A8D-3AF54BFB2063}"/>
    <cellStyle name="Total 2 4 2 2 2 8" xfId="8938" xr:uid="{A46298DA-355D-4D86-B272-17045D2F52C8}"/>
    <cellStyle name="Total 2 4 2 2 2 8 2" xfId="17791" xr:uid="{6B706C94-F157-4554-BDC9-A3F42CF0C17C}"/>
    <cellStyle name="Total 2 4 2 2 2 9" xfId="6896" xr:uid="{026E2DB3-BB9E-4893-9236-950F0647E399}"/>
    <cellStyle name="Total 2 4 2 2 3" xfId="1591" xr:uid="{71EB1ECE-0D90-4964-A083-1709C531C383}"/>
    <cellStyle name="Total 2 4 2 2 3 2" xfId="10546" xr:uid="{37FC14AA-1EFF-4127-AE16-085B15B5E37B}"/>
    <cellStyle name="Total 2 4 2 2 4" xfId="2715" xr:uid="{69F7B9E8-9F97-4A33-9092-778C771FCD06}"/>
    <cellStyle name="Total 2 4 2 2 4 2" xfId="11670" xr:uid="{BBFA86B0-E133-418C-ADB9-42719826F371}"/>
    <cellStyle name="Total 2 4 2 2 5" xfId="3832" xr:uid="{2C3E2789-EDBC-4346-A5BE-985E793771D6}"/>
    <cellStyle name="Total 2 4 2 2 5 2" xfId="12787" xr:uid="{F8119367-B455-404F-985A-992411CE0CBD}"/>
    <cellStyle name="Total 2 4 2 2 6" xfId="4932" xr:uid="{0DE40E18-117E-45C1-B520-126B149AE826}"/>
    <cellStyle name="Total 2 4 2 2 6 2" xfId="13887" xr:uid="{58374C1C-63A3-4400-B365-D61D823F11BE}"/>
    <cellStyle name="Total 2 4 2 2 7" xfId="6049" xr:uid="{B5D72DA7-A3CE-452C-AB5D-4171B6727041}"/>
    <cellStyle name="Total 2 4 2 2 7 2" xfId="15004" xr:uid="{0B22ED67-752F-40E0-A90F-434FB5461E4F}"/>
    <cellStyle name="Total 2 4 2 2 8" xfId="7250" xr:uid="{057816B7-E645-4583-B430-F23A4AFAC4C5}"/>
    <cellStyle name="Total 2 4 2 2 8 2" xfId="16130" xr:uid="{36C64E07-FAB0-4815-9212-27EBAECCBD63}"/>
    <cellStyle name="Total 2 4 2 2 9" xfId="8387" xr:uid="{38FE7271-9A1B-4141-A417-5210EA156584}"/>
    <cellStyle name="Total 2 4 2 2 9 2" xfId="17240" xr:uid="{4F15342D-FAB5-4C8C-BD6F-6C70FB1D3A38}"/>
    <cellStyle name="Total 2 4 2 3" xfId="596" xr:uid="{45A80993-00C9-43A6-9869-4214F628488F}"/>
    <cellStyle name="Total 2 4 2 3 10" xfId="9695" xr:uid="{6EB7FFF7-41A4-42A1-91A5-6649A0CE7255}"/>
    <cellStyle name="Total 2 4 2 3 2" xfId="1147" xr:uid="{ECF1C3DC-25B8-4078-8517-AEBD4F4B8A15}"/>
    <cellStyle name="Total 2 4 2 3 2 2" xfId="2306" xr:uid="{B567A6D9-D26B-4B5F-A18E-3CBEC0A835E8}"/>
    <cellStyle name="Total 2 4 2 3 2 2 2" xfId="11261" xr:uid="{18CB610D-E019-4421-A115-792FCF9B48C8}"/>
    <cellStyle name="Total 2 4 2 3 2 3" xfId="3429" xr:uid="{2C145E65-6809-4A4D-9615-7873F05E6482}"/>
    <cellStyle name="Total 2 4 2 3 2 3 2" xfId="12384" xr:uid="{5EB6F162-D98F-41FD-897F-F0ADEBC3FA2E}"/>
    <cellStyle name="Total 2 4 2 3 2 4" xfId="4546" xr:uid="{4C878AFE-742D-4F9B-9C75-3BD6E5DDD66B}"/>
    <cellStyle name="Total 2 4 2 3 2 4 2" xfId="13501" xr:uid="{787C3E99-E19B-42D3-8800-2D0DD8F472D1}"/>
    <cellStyle name="Total 2 4 2 3 2 5" xfId="5646" xr:uid="{EE84432D-AFB6-4A92-AF93-F951ED633B6E}"/>
    <cellStyle name="Total 2 4 2 3 2 5 2" xfId="14601" xr:uid="{FCD13ADD-F396-4D3E-9958-F618D6B041C4}"/>
    <cellStyle name="Total 2 4 2 3 2 6" xfId="6763" xr:uid="{69E49315-3F0B-44B4-81D3-DAE9D89B3559}"/>
    <cellStyle name="Total 2 4 2 3 2 6 2" xfId="15718" xr:uid="{74184B42-21AF-4371-ACBA-C72FDBC859E9}"/>
    <cellStyle name="Total 2 4 2 3 2 7" xfId="7964" xr:uid="{03249AC7-79F1-462B-A107-1DD59CFD60AB}"/>
    <cellStyle name="Total 2 4 2 3 2 7 2" xfId="16844" xr:uid="{A121601E-0526-42E5-8E0A-C9471F56DC2B}"/>
    <cellStyle name="Total 2 4 2 3 2 8" xfId="9101" xr:uid="{DE73ACFD-1C06-44BE-ABB2-7AEA8C70F11A}"/>
    <cellStyle name="Total 2 4 2 3 2 8 2" xfId="17954" xr:uid="{46A485DF-C516-47D6-BDA7-A521E007AC8E}"/>
    <cellStyle name="Total 2 4 2 3 2 9" xfId="9475" xr:uid="{E771DA36-7E89-4D56-B423-8D4629012E70}"/>
    <cellStyle name="Total 2 4 2 3 3" xfId="1754" xr:uid="{AF6998AB-E19F-4895-A157-8EA160AC82B4}"/>
    <cellStyle name="Total 2 4 2 3 3 2" xfId="10709" xr:uid="{4F58EBE2-13AB-491E-AB16-C57FA49FBDE7}"/>
    <cellStyle name="Total 2 4 2 3 4" xfId="2878" xr:uid="{CABF0179-FFD7-4B04-A1EF-5C8461AB85F9}"/>
    <cellStyle name="Total 2 4 2 3 4 2" xfId="11833" xr:uid="{BE0F3D44-546D-4680-9301-0037E55F112A}"/>
    <cellStyle name="Total 2 4 2 3 5" xfId="3995" xr:uid="{473B5AE1-3236-4349-B63C-9F87898B9298}"/>
    <cellStyle name="Total 2 4 2 3 5 2" xfId="12950" xr:uid="{8C26E0B5-AFA4-422F-85E6-B4495732C98C}"/>
    <cellStyle name="Total 2 4 2 3 6" xfId="5095" xr:uid="{4FABE3B6-4AA5-4B51-9CC4-D78E6EA477A5}"/>
    <cellStyle name="Total 2 4 2 3 6 2" xfId="14050" xr:uid="{B19DBDE1-4AFD-4517-A25A-3FFFEC6F773D}"/>
    <cellStyle name="Total 2 4 2 3 7" xfId="6212" xr:uid="{A0633965-36A7-4581-8997-54462C76273A}"/>
    <cellStyle name="Total 2 4 2 3 7 2" xfId="15167" xr:uid="{330DFAEE-B8A7-4668-8786-0100BED1DB18}"/>
    <cellStyle name="Total 2 4 2 3 8" xfId="7413" xr:uid="{F434F289-F5CE-4CF4-B305-66B01F4CAC47}"/>
    <cellStyle name="Total 2 4 2 3 8 2" xfId="16293" xr:uid="{9CEADCE2-F447-4F3B-AC1C-1C83B31363AB}"/>
    <cellStyle name="Total 2 4 2 3 9" xfId="8550" xr:uid="{6348416B-B683-49AF-B64B-517F564EC194}"/>
    <cellStyle name="Total 2 4 2 3 9 2" xfId="17403" xr:uid="{995AB1BA-2496-4C89-AF83-EE8BBE308366}"/>
    <cellStyle name="Total 2 4 2 4" xfId="785" xr:uid="{8E6F2A8C-0886-4320-80B8-7FF32CB52706}"/>
    <cellStyle name="Total 2 4 2 4 2" xfId="1939" xr:uid="{CE600EBB-62D5-46CE-B5D2-591C3C65B4BF}"/>
    <cellStyle name="Total 2 4 2 4 2 2" xfId="10894" xr:uid="{1BCFE51C-3145-41CA-BC8F-D1EEA8C1DBDA}"/>
    <cellStyle name="Total 2 4 2 4 3" xfId="3067" xr:uid="{72C2B7A7-8115-4905-8152-568AAB688853}"/>
    <cellStyle name="Total 2 4 2 4 3 2" xfId="12022" xr:uid="{80FC2837-3622-46DE-A565-BD82B72BD2EB}"/>
    <cellStyle name="Total 2 4 2 4 4" xfId="4184" xr:uid="{1D959A6F-AFEC-4F5B-A2A9-DDE0D23C6CAE}"/>
    <cellStyle name="Total 2 4 2 4 4 2" xfId="13139" xr:uid="{C34A977B-C8DF-4479-997E-14677C034EFE}"/>
    <cellStyle name="Total 2 4 2 4 5" xfId="5284" xr:uid="{9F263C92-FC17-4A5A-97A9-207A31B27FAD}"/>
    <cellStyle name="Total 2 4 2 4 5 2" xfId="14239" xr:uid="{AC11F015-7377-4517-A94E-A97BE74A7ABB}"/>
    <cellStyle name="Total 2 4 2 4 6" xfId="6401" xr:uid="{8F85012F-53D0-411B-AA48-1BF6968DAF51}"/>
    <cellStyle name="Total 2 4 2 4 6 2" xfId="15356" xr:uid="{21E3EF15-0637-42AE-9B90-029FE476DD65}"/>
    <cellStyle name="Total 2 4 2 4 7" xfId="7602" xr:uid="{B5C68B47-0A57-487D-B668-9D93C349EF46}"/>
    <cellStyle name="Total 2 4 2 4 7 2" xfId="16482" xr:uid="{4EACA5E0-79BA-48CB-981B-8EEFF1064B21}"/>
    <cellStyle name="Total 2 4 2 4 8" xfId="8739" xr:uid="{45AEA935-4E6B-4FC5-9A6B-FF4EFF0EEED9}"/>
    <cellStyle name="Total 2 4 2 4 8 2" xfId="17592" xr:uid="{BB42A0DC-B294-40CF-AB6D-A5236AA52494}"/>
    <cellStyle name="Total 2 4 2 4 9" xfId="10048" xr:uid="{DBA1DD62-ADC3-4B04-98EB-97EF1EEB3647}"/>
    <cellStyle name="Total 2 4 2 5" xfId="1390" xr:uid="{E098C92F-BAD2-483B-95B2-B5223CA0C16E}"/>
    <cellStyle name="Total 2 4 2 5 2" xfId="10345" xr:uid="{ADA728A0-11F9-4DD3-ADD3-F77F3B333E8F}"/>
    <cellStyle name="Total 2 4 2 6" xfId="2510" xr:uid="{8BA078CC-1656-4E4E-A397-D63E6DCD6B48}"/>
    <cellStyle name="Total 2 4 2 6 2" xfId="11465" xr:uid="{8E4D7FD8-1C3F-43E0-868C-03628FAB0053}"/>
    <cellStyle name="Total 2 4 2 7" xfId="3627" xr:uid="{6313F99A-A94C-4BB7-ABEC-EA43019BF050}"/>
    <cellStyle name="Total 2 4 2 7 2" xfId="12582" xr:uid="{6B9C2242-7984-43F9-AE9E-36D606F40DF6}"/>
    <cellStyle name="Total 2 4 2 8" xfId="4727" xr:uid="{64EB063D-09B4-41E4-9179-7008CF550531}"/>
    <cellStyle name="Total 2 4 2 8 2" xfId="13682" xr:uid="{C62CE00B-DE87-4165-9F40-F29371DB6396}"/>
    <cellStyle name="Total 2 4 2 9" xfId="5844" xr:uid="{1DE4BD27-C5F2-4CED-AABF-4E74B9265D53}"/>
    <cellStyle name="Total 2 4 2 9 2" xfId="14799" xr:uid="{3166B933-9292-4B0B-9DB0-6D195DCE451E}"/>
    <cellStyle name="Total 2 4 3" xfId="283" xr:uid="{07E6FF3C-52AF-4D8B-910F-B6B225F54D9D}"/>
    <cellStyle name="Total 2 4 3 10" xfId="7100" xr:uid="{F3A74E23-5AA0-44B8-A619-83231CCE347A}"/>
    <cellStyle name="Total 2 4 3 10 2" xfId="15980" xr:uid="{C2100E8F-2AF1-4A1B-9A5E-4AB30697175F}"/>
    <cellStyle name="Total 2 4 3 11" xfId="8237" xr:uid="{94789D23-55C3-45A1-806A-5B8AE0FF9E57}"/>
    <cellStyle name="Total 2 4 3 11 2" xfId="17090" xr:uid="{F4C1800C-A9D7-4B3C-93DE-E26234CA4578}"/>
    <cellStyle name="Total 2 4 3 12" xfId="9872" xr:uid="{4DF12617-2A48-485B-8AA7-5DA06DABB09D}"/>
    <cellStyle name="Total 2 4 3 2" xfId="483" xr:uid="{27405EDC-6585-4A89-A24B-DD92EB22A665}"/>
    <cellStyle name="Total 2 4 3 2 10" xfId="9459" xr:uid="{1A8DDEEF-F967-41F6-A6B8-69B1A40C6A28}"/>
    <cellStyle name="Total 2 4 3 2 2" xfId="1034" xr:uid="{E4F95245-871C-47E5-BC31-1424A22AA650}"/>
    <cellStyle name="Total 2 4 3 2 2 2" xfId="2188" xr:uid="{9056E3CD-DF01-42BE-BB3D-9E684B2F8CB8}"/>
    <cellStyle name="Total 2 4 3 2 2 2 2" xfId="11143" xr:uid="{7C2772C6-53A0-4A94-BD23-C16D95C185E9}"/>
    <cellStyle name="Total 2 4 3 2 2 3" xfId="3316" xr:uid="{5F84D182-B0AB-43E1-B285-D7F63E6BD2C5}"/>
    <cellStyle name="Total 2 4 3 2 2 3 2" xfId="12271" xr:uid="{80F4E71E-7809-4366-84AA-55AD48CA269A}"/>
    <cellStyle name="Total 2 4 3 2 2 4" xfId="4433" xr:uid="{53CA5F7C-1C13-4855-9E4D-36AA1830AF5F}"/>
    <cellStyle name="Total 2 4 3 2 2 4 2" xfId="13388" xr:uid="{DBFC44C8-F5E4-4374-9C97-C3FACBC063BD}"/>
    <cellStyle name="Total 2 4 3 2 2 5" xfId="5533" xr:uid="{D5AB551A-A0EF-4276-8E8A-375139F0965E}"/>
    <cellStyle name="Total 2 4 3 2 2 5 2" xfId="14488" xr:uid="{2DF29A55-34BB-41F6-ACB2-0255692B5927}"/>
    <cellStyle name="Total 2 4 3 2 2 6" xfId="6650" xr:uid="{F91381A5-746C-4D19-83F9-BC686C76E4BE}"/>
    <cellStyle name="Total 2 4 3 2 2 6 2" xfId="15605" xr:uid="{1F46A6F2-8712-4B5A-B761-952DED11107C}"/>
    <cellStyle name="Total 2 4 3 2 2 7" xfId="7851" xr:uid="{928BD305-51DB-4210-8898-411DE77E5C6A}"/>
    <cellStyle name="Total 2 4 3 2 2 7 2" xfId="16731" xr:uid="{A1A69580-DE7A-4146-8189-D6343800E1DE}"/>
    <cellStyle name="Total 2 4 3 2 2 8" xfId="8988" xr:uid="{29047CCF-0B2E-42F1-A53D-4B9FD3D81B1D}"/>
    <cellStyle name="Total 2 4 3 2 2 8 2" xfId="17841" xr:uid="{E6FEA22B-B14F-406B-A066-C292FFF2A1DC}"/>
    <cellStyle name="Total 2 4 3 2 2 9" xfId="9289" xr:uid="{46BB39A4-CEA9-49E4-A44C-E39BDCA0533C}"/>
    <cellStyle name="Total 2 4 3 2 3" xfId="1641" xr:uid="{33DD8AB2-EDB7-482E-8369-2EC1ADBAA3CC}"/>
    <cellStyle name="Total 2 4 3 2 3 2" xfId="10596" xr:uid="{8A18E90E-9999-4B01-A19C-FEA685FAC3A2}"/>
    <cellStyle name="Total 2 4 3 2 4" xfId="2765" xr:uid="{E83DC417-764D-475E-BC9B-F025D044E494}"/>
    <cellStyle name="Total 2 4 3 2 4 2" xfId="11720" xr:uid="{4D31BA73-129D-4849-8878-580D3E4B1BEF}"/>
    <cellStyle name="Total 2 4 3 2 5" xfId="3882" xr:uid="{AC3A350B-AECA-435F-839B-D49539FDA630}"/>
    <cellStyle name="Total 2 4 3 2 5 2" xfId="12837" xr:uid="{44869E81-BB09-4829-BCDC-C04AFE7F2A09}"/>
    <cellStyle name="Total 2 4 3 2 6" xfId="4982" xr:uid="{CD1EA877-9462-4E2E-81D2-7E1C89DADBE3}"/>
    <cellStyle name="Total 2 4 3 2 6 2" xfId="13937" xr:uid="{30EE02C6-A8D7-4EE2-87F8-75C19B5F49F5}"/>
    <cellStyle name="Total 2 4 3 2 7" xfId="6099" xr:uid="{85D7E965-070F-47D1-BD1A-B22EBAD00849}"/>
    <cellStyle name="Total 2 4 3 2 7 2" xfId="15054" xr:uid="{23B8040E-5F65-4D94-B185-018AF6381F8F}"/>
    <cellStyle name="Total 2 4 3 2 8" xfId="7300" xr:uid="{E00D2BC5-4397-40F5-B7C2-69ED8385E4E1}"/>
    <cellStyle name="Total 2 4 3 2 8 2" xfId="16180" xr:uid="{9C30EF0C-63F0-4785-8ED4-D73FC1F37C58}"/>
    <cellStyle name="Total 2 4 3 2 9" xfId="8437" xr:uid="{B1883343-073D-4631-A348-39E25FA4F547}"/>
    <cellStyle name="Total 2 4 3 2 9 2" xfId="17290" xr:uid="{CCCB4210-8189-45FD-9C08-F4073627AC71}"/>
    <cellStyle name="Total 2 4 3 3" xfId="646" xr:uid="{9662399C-49B5-47B0-9CF0-4B0CF655918D}"/>
    <cellStyle name="Total 2 4 3 3 10" xfId="9436" xr:uid="{668AD88E-80D5-4DEB-AB37-01EACDD73CBE}"/>
    <cellStyle name="Total 2 4 3 3 2" xfId="1197" xr:uid="{05BA4B7D-49AD-437C-90E2-DECE31010476}"/>
    <cellStyle name="Total 2 4 3 3 2 2" xfId="2356" xr:uid="{B9277564-8A80-471D-8C3F-F45723AA3AB2}"/>
    <cellStyle name="Total 2 4 3 3 2 2 2" xfId="11311" xr:uid="{EC5A8C6E-BDB2-4C77-AACB-70815E9B7B79}"/>
    <cellStyle name="Total 2 4 3 3 2 3" xfId="3479" xr:uid="{02C23BF1-7AA6-47CF-946B-7B1BFA181B8D}"/>
    <cellStyle name="Total 2 4 3 3 2 3 2" xfId="12434" xr:uid="{F26D8A2F-4E5A-45D8-9527-14F0C5585792}"/>
    <cellStyle name="Total 2 4 3 3 2 4" xfId="4596" xr:uid="{F8BC4EE1-773E-46CF-8A3F-AC161A81F156}"/>
    <cellStyle name="Total 2 4 3 3 2 4 2" xfId="13551" xr:uid="{608B160C-2391-41B4-B2A0-CFE477B4FB84}"/>
    <cellStyle name="Total 2 4 3 3 2 5" xfId="5696" xr:uid="{28E65E5A-43D5-4466-92F2-2D311B7AEECE}"/>
    <cellStyle name="Total 2 4 3 3 2 5 2" xfId="14651" xr:uid="{FFEACCDB-EC7E-46BB-853B-EF62B8371683}"/>
    <cellStyle name="Total 2 4 3 3 2 6" xfId="6813" xr:uid="{BFA7E4DF-31AC-40A7-B567-D4688AF176DF}"/>
    <cellStyle name="Total 2 4 3 3 2 6 2" xfId="15768" xr:uid="{F414F3DD-2E98-4C35-9A80-1DF27FB6DE34}"/>
    <cellStyle name="Total 2 4 3 3 2 7" xfId="8014" xr:uid="{EFF2CAC7-A328-4E7B-9242-61DE24512B69}"/>
    <cellStyle name="Total 2 4 3 3 2 7 2" xfId="16894" xr:uid="{7A4C48EF-CFCA-49CB-A915-3F21EAEB3F22}"/>
    <cellStyle name="Total 2 4 3 3 2 8" xfId="9151" xr:uid="{0802D687-301D-4B8B-8057-CB7377FB9761}"/>
    <cellStyle name="Total 2 4 3 3 2 8 2" xfId="18004" xr:uid="{78E16821-3451-4E81-B017-CA651634F4C8}"/>
    <cellStyle name="Total 2 4 3 3 2 9" xfId="9729" xr:uid="{1F381DD2-2FEF-4FDE-BF00-57031DF4C576}"/>
    <cellStyle name="Total 2 4 3 3 3" xfId="1804" xr:uid="{2826EC40-59D9-4E9A-92B5-D99D96BF06AE}"/>
    <cellStyle name="Total 2 4 3 3 3 2" xfId="10759" xr:uid="{3C05CADD-745B-484F-B4E4-F5D2F8E432C9}"/>
    <cellStyle name="Total 2 4 3 3 4" xfId="2928" xr:uid="{87C9DB3A-4932-4202-BD6E-FD58292F5E3C}"/>
    <cellStyle name="Total 2 4 3 3 4 2" xfId="11883" xr:uid="{1A069657-B103-4E2F-B40E-18601EE7F7E8}"/>
    <cellStyle name="Total 2 4 3 3 5" xfId="4045" xr:uid="{F04FB04C-37B8-4BDF-B23F-93866DC309F2}"/>
    <cellStyle name="Total 2 4 3 3 5 2" xfId="13000" xr:uid="{C59526F5-EADC-497F-B000-FE5D0B31565D}"/>
    <cellStyle name="Total 2 4 3 3 6" xfId="5145" xr:uid="{4773FBC6-5B76-4DA7-91D2-80CD73DC9F58}"/>
    <cellStyle name="Total 2 4 3 3 6 2" xfId="14100" xr:uid="{2FDED81D-0E96-463D-A5FE-A5A7896657CB}"/>
    <cellStyle name="Total 2 4 3 3 7" xfId="6262" xr:uid="{A2BCA997-FE80-4E89-96BA-F9D4F4EE2C1C}"/>
    <cellStyle name="Total 2 4 3 3 7 2" xfId="15217" xr:uid="{A80A516D-BF88-43D0-8115-9F5099DE4F8D}"/>
    <cellStyle name="Total 2 4 3 3 8" xfId="7463" xr:uid="{04E79602-BBBA-41C6-A444-C61E57608194}"/>
    <cellStyle name="Total 2 4 3 3 8 2" xfId="16343" xr:uid="{C59E8E7A-6DF3-44C8-A379-24F9984E7547}"/>
    <cellStyle name="Total 2 4 3 3 9" xfId="8600" xr:uid="{407A7805-DC37-473D-ACF9-C1F0C43073D2}"/>
    <cellStyle name="Total 2 4 3 3 9 2" xfId="17453" xr:uid="{5DAE2107-87AE-4E15-BEBF-66E60D04EF60}"/>
    <cellStyle name="Total 2 4 3 4" xfId="838" xr:uid="{30C239FD-6E40-4F76-9DA4-4A365CFE7C4A}"/>
    <cellStyle name="Total 2 4 3 4 2" xfId="1992" xr:uid="{1B5279CE-33AF-4786-A2FD-3A13EEAC4B1C}"/>
    <cellStyle name="Total 2 4 3 4 2 2" xfId="10947" xr:uid="{497AB060-D895-4DB1-929A-DEC9377A4D74}"/>
    <cellStyle name="Total 2 4 3 4 3" xfId="3120" xr:uid="{5AD55661-79F5-4E66-84F3-B51BA6A280E1}"/>
    <cellStyle name="Total 2 4 3 4 3 2" xfId="12075" xr:uid="{FEF761E1-F754-4711-960A-93BD71AF7ED1}"/>
    <cellStyle name="Total 2 4 3 4 4" xfId="4237" xr:uid="{B1785305-247C-40C2-9E2C-0C73513B36A1}"/>
    <cellStyle name="Total 2 4 3 4 4 2" xfId="13192" xr:uid="{BD285AF6-EE55-40EB-848A-1744EF49AE7F}"/>
    <cellStyle name="Total 2 4 3 4 5" xfId="5337" xr:uid="{79DF3D4F-854A-47B1-B411-66C7EF7C31C1}"/>
    <cellStyle name="Total 2 4 3 4 5 2" xfId="14292" xr:uid="{10538065-0BC7-4547-B06F-A94B358FADB6}"/>
    <cellStyle name="Total 2 4 3 4 6" xfId="6454" xr:uid="{DD95E51D-59E0-473D-8462-42809BDDEDDD}"/>
    <cellStyle name="Total 2 4 3 4 6 2" xfId="15409" xr:uid="{AD277748-8001-4ED2-8B3D-72D43AFC4A7D}"/>
    <cellStyle name="Total 2 4 3 4 7" xfId="7655" xr:uid="{2FED3291-F592-404C-876A-3987A1C8FCE1}"/>
    <cellStyle name="Total 2 4 3 4 7 2" xfId="16535" xr:uid="{EFE992C7-C8F8-446C-B1BE-FC3557D37632}"/>
    <cellStyle name="Total 2 4 3 4 8" xfId="8792" xr:uid="{5111AD95-F3DE-4FE0-8D02-FAA8DCB879F2}"/>
    <cellStyle name="Total 2 4 3 4 8 2" xfId="17645" xr:uid="{A10249C7-25E9-4463-A2F2-5FDD6E10FD3F}"/>
    <cellStyle name="Total 2 4 3 4 9" xfId="9356" xr:uid="{104D34A7-C416-426E-8E14-28654E9F0D75}"/>
    <cellStyle name="Total 2 4 3 5" xfId="1445" xr:uid="{FA707B1A-9AB4-48B1-BE8A-69A0454209EE}"/>
    <cellStyle name="Total 2 4 3 5 2" xfId="10400" xr:uid="{3AD7FD27-2746-40E0-B2C0-6BA93F543B3A}"/>
    <cellStyle name="Total 2 4 3 6" xfId="2565" xr:uid="{DE5D01C1-6F16-4072-AA80-92A91FBD5442}"/>
    <cellStyle name="Total 2 4 3 6 2" xfId="11520" xr:uid="{26105728-87A2-438B-BB2B-683981C8AE59}"/>
    <cellStyle name="Total 2 4 3 7" xfId="3682" xr:uid="{1CB7AF8D-F80D-429D-93D9-A3974D1B7518}"/>
    <cellStyle name="Total 2 4 3 7 2" xfId="12637" xr:uid="{9BF81B18-79DF-4D7D-A74F-436BBEEBB6E9}"/>
    <cellStyle name="Total 2 4 3 8" xfId="4782" xr:uid="{E4A21850-EEE6-4E6C-AD5F-13E86CA5CA4D}"/>
    <cellStyle name="Total 2 4 3 8 2" xfId="13737" xr:uid="{51893144-E9FD-4C34-83AD-C6734BDF1E8A}"/>
    <cellStyle name="Total 2 4 3 9" xfId="5899" xr:uid="{4D98F04F-B670-4A63-A6E2-445B7A25A74B}"/>
    <cellStyle name="Total 2 4 3 9 2" xfId="14854" xr:uid="{589BD30B-A4A3-4160-97A1-E69339C2B48D}"/>
    <cellStyle name="Total 2 4 4" xfId="355" xr:uid="{F3E10E43-1CC3-4CF9-9DAB-62FCD7EFEC8E}"/>
    <cellStyle name="Total 2 4 4 10" xfId="10131" xr:uid="{707BC87E-935D-425B-AD7F-8831155537C5}"/>
    <cellStyle name="Total 2 4 4 2" xfId="906" xr:uid="{4410B469-DF1E-49D8-9CAB-3084C97C651C}"/>
    <cellStyle name="Total 2 4 4 2 2" xfId="2060" xr:uid="{551C661D-8E23-423C-884A-CA644FD0B849}"/>
    <cellStyle name="Total 2 4 4 2 2 2" xfId="11015" xr:uid="{857BAD70-7C00-4059-85B3-8EAB419079CF}"/>
    <cellStyle name="Total 2 4 4 2 3" xfId="3188" xr:uid="{307573FB-58AA-4F6F-B33F-A9E716C024E5}"/>
    <cellStyle name="Total 2 4 4 2 3 2" xfId="12143" xr:uid="{43EEE73F-CE4F-457B-9F60-808BB82926CA}"/>
    <cellStyle name="Total 2 4 4 2 4" xfId="4305" xr:uid="{F5425F04-AF8E-4198-A966-77B47F031C33}"/>
    <cellStyle name="Total 2 4 4 2 4 2" xfId="13260" xr:uid="{9C269903-EA8E-4991-9B2C-AB80F7556BCF}"/>
    <cellStyle name="Total 2 4 4 2 5" xfId="5405" xr:uid="{F00A4C1C-FC4A-4A26-84C4-CEFA94457EFE}"/>
    <cellStyle name="Total 2 4 4 2 5 2" xfId="14360" xr:uid="{864CD21C-D546-4D25-A391-ACFEE05742AA}"/>
    <cellStyle name="Total 2 4 4 2 6" xfId="6522" xr:uid="{13660090-7630-40AC-9057-A0BF275808DF}"/>
    <cellStyle name="Total 2 4 4 2 6 2" xfId="15477" xr:uid="{70E77BBF-F73F-4AC8-AA5C-9C7EFD3E2CD3}"/>
    <cellStyle name="Total 2 4 4 2 7" xfId="7723" xr:uid="{2A10E6D5-19B8-4B61-BEDD-19A9A24B6144}"/>
    <cellStyle name="Total 2 4 4 2 7 2" xfId="16603" xr:uid="{7648E074-7771-451F-97B1-10F9CC1E98C1}"/>
    <cellStyle name="Total 2 4 4 2 8" xfId="8860" xr:uid="{FB42602A-35C2-493C-AFB9-45791747CB1D}"/>
    <cellStyle name="Total 2 4 4 2 8 2" xfId="17713" xr:uid="{EDDDA4CD-61A2-4D08-A022-9FD73F33E648}"/>
    <cellStyle name="Total 2 4 4 2 9" xfId="9895" xr:uid="{57A3B5D8-71ED-47F9-BF43-270DBA3C4AF1}"/>
    <cellStyle name="Total 2 4 4 3" xfId="1517" xr:uid="{4831199B-73D4-4B86-A46C-042A9F6EEDF0}"/>
    <cellStyle name="Total 2 4 4 3 2" xfId="10472" xr:uid="{80BCCD9E-C91F-4E8B-B381-86D9C8D45B6F}"/>
    <cellStyle name="Total 2 4 4 4" xfId="2637" xr:uid="{B391C484-FA0F-4D6A-B40E-B89A892B687C}"/>
    <cellStyle name="Total 2 4 4 4 2" xfId="11592" xr:uid="{E1959A5C-B7F1-4A23-B62D-E53C24D4BA66}"/>
    <cellStyle name="Total 2 4 4 5" xfId="3754" xr:uid="{837F5C74-A5BF-49A9-B1ED-F8B8DF43A4A5}"/>
    <cellStyle name="Total 2 4 4 5 2" xfId="12709" xr:uid="{B818CE51-B85D-451C-8F17-62B9C70042B0}"/>
    <cellStyle name="Total 2 4 4 6" xfId="4854" xr:uid="{A486F78A-C0EB-4D15-864D-80A95E3D4AAB}"/>
    <cellStyle name="Total 2 4 4 6 2" xfId="13809" xr:uid="{97C47072-AACA-48B9-A14E-55CDA6BFD951}"/>
    <cellStyle name="Total 2 4 4 7" xfId="5971" xr:uid="{E1C49D50-7B63-4BBF-B4EB-9020B1043B82}"/>
    <cellStyle name="Total 2 4 4 7 2" xfId="14926" xr:uid="{70FDAF18-72A8-4DD5-8885-04E3D0DB4F87}"/>
    <cellStyle name="Total 2 4 4 8" xfId="7172" xr:uid="{8CE40D4A-C786-4285-8272-3CBA1D1BABCA}"/>
    <cellStyle name="Total 2 4 4 8 2" xfId="16052" xr:uid="{12BDAAEA-79D2-4C2E-B2FB-F8CF76B74466}"/>
    <cellStyle name="Total 2 4 4 9" xfId="8309" xr:uid="{908CDE9C-1328-43B1-A4C2-89FC129C1FA6}"/>
    <cellStyle name="Total 2 4 4 9 2" xfId="17162" xr:uid="{4E8F3985-C413-464D-81D6-AC364D72C878}"/>
    <cellStyle name="Total 2 4 5" xfId="389" xr:uid="{9EE19D58-0FB2-4B30-855B-3FFF9F2AE870}"/>
    <cellStyle name="Total 2 4 5 10" xfId="9798" xr:uid="{13B9E130-B5E2-4254-9A1B-853F6D824560}"/>
    <cellStyle name="Total 2 4 5 2" xfId="940" xr:uid="{2FA10332-243A-4FB6-B7C4-4E2958A36383}"/>
    <cellStyle name="Total 2 4 5 2 2" xfId="2094" xr:uid="{DD2DB612-F260-49B3-A0A6-3B0A7DD7E1D2}"/>
    <cellStyle name="Total 2 4 5 2 2 2" xfId="11049" xr:uid="{0E1B1888-8551-4B9B-AC64-FF54151D92CE}"/>
    <cellStyle name="Total 2 4 5 2 3" xfId="3222" xr:uid="{B7287CD2-7CDE-45C5-9B00-1160139562CF}"/>
    <cellStyle name="Total 2 4 5 2 3 2" xfId="12177" xr:uid="{B153E8B0-FD04-4C99-93BF-7DF83C101942}"/>
    <cellStyle name="Total 2 4 5 2 4" xfId="4339" xr:uid="{D8B9F39B-75CC-49A9-989F-6751BC1CA716}"/>
    <cellStyle name="Total 2 4 5 2 4 2" xfId="13294" xr:uid="{C89AB016-F5F4-48C2-BCC4-335BE5E42627}"/>
    <cellStyle name="Total 2 4 5 2 5" xfId="5439" xr:uid="{26B49D28-B268-4BFC-918C-E36C6E3E85C0}"/>
    <cellStyle name="Total 2 4 5 2 5 2" xfId="14394" xr:uid="{52B5A197-D094-4868-AC6B-3E3102357379}"/>
    <cellStyle name="Total 2 4 5 2 6" xfId="6556" xr:uid="{56529BFE-47E2-4136-98F2-E06F655B244B}"/>
    <cellStyle name="Total 2 4 5 2 6 2" xfId="15511" xr:uid="{561EF459-E1BD-43C4-9A00-7C59AD071ABF}"/>
    <cellStyle name="Total 2 4 5 2 7" xfId="7757" xr:uid="{737FC905-60D4-4EE0-9D07-39D60C3AEC95}"/>
    <cellStyle name="Total 2 4 5 2 7 2" xfId="16637" xr:uid="{8B0A05ED-5F43-4EE7-9118-051FF598EAFF}"/>
    <cellStyle name="Total 2 4 5 2 8" xfId="8894" xr:uid="{5A0FC642-8721-46EB-9DD3-7D294664DF1E}"/>
    <cellStyle name="Total 2 4 5 2 8 2" xfId="17747" xr:uid="{934F843F-3BAF-4E94-983F-E65745577061}"/>
    <cellStyle name="Total 2 4 5 2 9" xfId="6889" xr:uid="{AD326FD1-5EA7-4039-A10B-DD7727B2283B}"/>
    <cellStyle name="Total 2 4 5 3" xfId="1547" xr:uid="{93CE37AD-6964-430F-A7A1-991F54CF6014}"/>
    <cellStyle name="Total 2 4 5 3 2" xfId="10502" xr:uid="{D07AAEE1-A570-49BC-B557-3C26AF96A0C4}"/>
    <cellStyle name="Total 2 4 5 4" xfId="2671" xr:uid="{11FB991B-7D4D-43C2-A02D-35BD6210914A}"/>
    <cellStyle name="Total 2 4 5 4 2" xfId="11626" xr:uid="{7C628768-1FFD-40EC-8A12-F6CA39D5D3C3}"/>
    <cellStyle name="Total 2 4 5 5" xfId="3788" xr:uid="{7C9C5262-0389-419D-A419-C39447EC644E}"/>
    <cellStyle name="Total 2 4 5 5 2" xfId="12743" xr:uid="{B71BC421-FFE5-4860-B24F-4C90D641C6F6}"/>
    <cellStyle name="Total 2 4 5 6" xfId="4888" xr:uid="{F65F9504-0E10-4525-B8B5-6F43F192DFC9}"/>
    <cellStyle name="Total 2 4 5 6 2" xfId="13843" xr:uid="{8CB97E62-B5ED-41C9-86E6-0D6BA7E0BB18}"/>
    <cellStyle name="Total 2 4 5 7" xfId="6005" xr:uid="{657480EF-A9E5-47C1-BC59-6D3E62A90A46}"/>
    <cellStyle name="Total 2 4 5 7 2" xfId="14960" xr:uid="{2CF61084-A0F9-4B22-AFDD-4D19E20996CE}"/>
    <cellStyle name="Total 2 4 5 8" xfId="7206" xr:uid="{0CDBD66C-48C2-439D-99F6-D4B53F094D09}"/>
    <cellStyle name="Total 2 4 5 8 2" xfId="16086" xr:uid="{34021BEC-1965-4F27-8E04-D17BBC96C91D}"/>
    <cellStyle name="Total 2 4 5 9" xfId="8343" xr:uid="{CDF1C5AB-2030-4091-A026-3C3266731761}"/>
    <cellStyle name="Total 2 4 5 9 2" xfId="17196" xr:uid="{EF9F7E0D-E0BE-4140-942B-8B9D0B8AE98E}"/>
    <cellStyle name="Total 2 4 6" xfId="699" xr:uid="{FAB023BE-63D8-4BDE-99FD-F8199CC07911}"/>
    <cellStyle name="Total 2 4 6 2" xfId="1853" xr:uid="{D095B25F-6D45-40DD-9F2A-A83688DE544C}"/>
    <cellStyle name="Total 2 4 6 2 2" xfId="10808" xr:uid="{D843AF0A-501F-4D32-937B-47D983DD6177}"/>
    <cellStyle name="Total 2 4 6 3" xfId="2981" xr:uid="{F2421342-C14E-4832-A009-F37639240622}"/>
    <cellStyle name="Total 2 4 6 3 2" xfId="11936" xr:uid="{354D5D69-1D19-43EF-ABEB-5170850FFA18}"/>
    <cellStyle name="Total 2 4 6 4" xfId="4098" xr:uid="{C16334AC-696C-46AA-8899-5226F163DCED}"/>
    <cellStyle name="Total 2 4 6 4 2" xfId="13053" xr:uid="{7EA8D8DC-58F4-4A58-8FB9-9A5D1AE68957}"/>
    <cellStyle name="Total 2 4 6 5" xfId="5198" xr:uid="{30EDEE81-F54E-468F-96BB-1824F9A194CD}"/>
    <cellStyle name="Total 2 4 6 5 2" xfId="14153" xr:uid="{32639F2F-B7D2-45C5-949D-84C47B11897D}"/>
    <cellStyle name="Total 2 4 6 6" xfId="6315" xr:uid="{CDCFA94B-2870-46B9-8D38-F8F6E3C2BD1E}"/>
    <cellStyle name="Total 2 4 6 6 2" xfId="15270" xr:uid="{FD692421-2FC9-44BB-8F7C-157D82D15398}"/>
    <cellStyle name="Total 2 4 6 7" xfId="7516" xr:uid="{6D8007F2-5C9E-41C1-ADFC-C32E5FC1CEBC}"/>
    <cellStyle name="Total 2 4 6 7 2" xfId="16396" xr:uid="{40F0D16E-277F-41A3-81BE-D51FF57E3FCB}"/>
    <cellStyle name="Total 2 4 6 8" xfId="8653" xr:uid="{8BFCAB1D-A609-4072-A9F5-E93A1362DE55}"/>
    <cellStyle name="Total 2 4 6 8 2" xfId="17506" xr:uid="{F323CD52-DE95-4598-A6EA-0A2A36C696B2}"/>
    <cellStyle name="Total 2 4 6 9" xfId="9544" xr:uid="{CE91A44D-B3E7-4445-9E70-6E62274594C9}"/>
    <cellStyle name="Total 2 4 7" xfId="1299" xr:uid="{10043E49-A4B4-4A08-98CF-576EA52DE4A5}"/>
    <cellStyle name="Total 2 4 7 2" xfId="10254" xr:uid="{B80140EC-40FA-422A-949A-64CDAD947E0C}"/>
    <cellStyle name="Total 2 4 8" xfId="2415" xr:uid="{787C93E8-A660-483F-93BC-6B2368AE6B7C}"/>
    <cellStyle name="Total 2 4 8 2" xfId="11370" xr:uid="{B75C950F-76B6-4198-93BE-7D52A282579E}"/>
    <cellStyle name="Total 2 4 9" xfId="3533" xr:uid="{FA25E0E9-25CF-4859-905D-EE444D3B3562}"/>
    <cellStyle name="Total 2 4 9 2" xfId="12488" xr:uid="{B1087D2B-9383-4717-A871-6A1BE483DFA3}"/>
    <cellStyle name="Total 2 5" xfId="129" xr:uid="{61C8FEAD-9B3C-43A0-8195-77E9BA5559C3}"/>
    <cellStyle name="Total 2 5 10" xfId="1267" xr:uid="{9614666C-864E-44B2-AD68-05B00623F428}"/>
    <cellStyle name="Total 2 5 10 2" xfId="10222" xr:uid="{A48F22FA-3515-41B9-8C59-BA24CAFBA299}"/>
    <cellStyle name="Total 2 5 11" xfId="5764" xr:uid="{D007A646-6170-4C09-940F-5F2809876951}"/>
    <cellStyle name="Total 2 5 11 2" xfId="14719" xr:uid="{1C71A7F4-E6B8-4EAA-8453-214D01C082C5}"/>
    <cellStyle name="Total 2 5 12" xfId="6953" xr:uid="{F93C08B0-2220-4160-85EF-30265CA4E2B6}"/>
    <cellStyle name="Total 2 5 12 2" xfId="15842" xr:uid="{049B13C3-3AB6-4267-85A6-1C91E727A302}"/>
    <cellStyle name="Total 2 5 13" xfId="8086" xr:uid="{ECE012D4-61E8-490D-945E-6D6310F01EF0}"/>
    <cellStyle name="Total 2 5 13 2" xfId="16955" xr:uid="{710FCBBD-4B6F-469C-9047-385A27330E4F}"/>
    <cellStyle name="Total 2 5 14" xfId="9905" xr:uid="{A39C8FB7-CEAB-4B45-AC48-AD658AD442EF}"/>
    <cellStyle name="Total 2 5 2" xfId="236" xr:uid="{17876B81-8B48-4BCA-B108-E6DB291EB723}"/>
    <cellStyle name="Total 2 5 2 10" xfId="7053" xr:uid="{FD461C05-E785-4B87-9956-77D2F917789D}"/>
    <cellStyle name="Total 2 5 2 10 2" xfId="15933" xr:uid="{1813DF76-8BF6-4C8A-A659-8562ED703130}"/>
    <cellStyle name="Total 2 5 2 11" xfId="8190" xr:uid="{23CE914D-B867-4066-BE9E-42B59ABE0D1E}"/>
    <cellStyle name="Total 2 5 2 11 2" xfId="17043" xr:uid="{A13D81B2-3B27-40E0-98CB-C81A7D2C4E75}"/>
    <cellStyle name="Total 2 5 2 12" xfId="9390" xr:uid="{21B3AF59-FB64-4CE8-9F43-B389C17607AA}"/>
    <cellStyle name="Total 2 5 2 2" xfId="441" xr:uid="{87C8C35B-197C-4B5E-9789-C0997816DE46}"/>
    <cellStyle name="Total 2 5 2 2 10" xfId="9722" xr:uid="{96CF27CE-58B5-4802-92B3-E46AE9E5F86C}"/>
    <cellStyle name="Total 2 5 2 2 2" xfId="992" xr:uid="{642B0169-C355-4C2D-A768-FD0DEA237D90}"/>
    <cellStyle name="Total 2 5 2 2 2 2" xfId="2146" xr:uid="{3B1B18B9-9073-430B-9CBB-48F55D45229C}"/>
    <cellStyle name="Total 2 5 2 2 2 2 2" xfId="11101" xr:uid="{004F7208-FE92-47BA-95A6-F071F442CD9E}"/>
    <cellStyle name="Total 2 5 2 2 2 3" xfId="3274" xr:uid="{E0088EFE-EF07-46E5-BC0B-D7306E2B98CC}"/>
    <cellStyle name="Total 2 5 2 2 2 3 2" xfId="12229" xr:uid="{4D7B872F-DBF0-451E-9D19-66615A912ED6}"/>
    <cellStyle name="Total 2 5 2 2 2 4" xfId="4391" xr:uid="{E12A0EE9-C3E0-41C5-B771-A73926BA83F5}"/>
    <cellStyle name="Total 2 5 2 2 2 4 2" xfId="13346" xr:uid="{3053FF01-23B6-40DB-9F68-0071155D093B}"/>
    <cellStyle name="Total 2 5 2 2 2 5" xfId="5491" xr:uid="{A3D8F8A4-7151-400B-8449-C364FF9D79F2}"/>
    <cellStyle name="Total 2 5 2 2 2 5 2" xfId="14446" xr:uid="{775DDF60-E3C3-4FB4-BDED-74FB0A015D6B}"/>
    <cellStyle name="Total 2 5 2 2 2 6" xfId="6608" xr:uid="{2EF6BE49-055C-4DD7-9436-42D999083288}"/>
    <cellStyle name="Total 2 5 2 2 2 6 2" xfId="15563" xr:uid="{6BD578CB-5E2E-44CE-B648-0C0C2D99EC36}"/>
    <cellStyle name="Total 2 5 2 2 2 7" xfId="7809" xr:uid="{12F30EE6-CAB1-4D8F-9793-D862775B5E32}"/>
    <cellStyle name="Total 2 5 2 2 2 7 2" xfId="16689" xr:uid="{B00F4154-F2CF-4D00-8007-4560C0D70665}"/>
    <cellStyle name="Total 2 5 2 2 2 8" xfId="8946" xr:uid="{5AC662EB-798A-48A8-9B2B-4A62EE8802DF}"/>
    <cellStyle name="Total 2 5 2 2 2 8 2" xfId="17799" xr:uid="{55162B17-4DEC-4124-A19E-F6BEDC132767}"/>
    <cellStyle name="Total 2 5 2 2 2 9" xfId="10183" xr:uid="{9F318812-1583-4EAD-9E59-EDFB4401F278}"/>
    <cellStyle name="Total 2 5 2 2 3" xfId="1599" xr:uid="{3445582A-F0CE-4348-8027-CE2D93A5F925}"/>
    <cellStyle name="Total 2 5 2 2 3 2" xfId="10554" xr:uid="{A3969F77-1A1B-4744-BF3A-6C561CC0830A}"/>
    <cellStyle name="Total 2 5 2 2 4" xfId="2723" xr:uid="{99BB4130-D9F0-47AB-844A-55A22F451DA1}"/>
    <cellStyle name="Total 2 5 2 2 4 2" xfId="11678" xr:uid="{D3E39AFA-9AB1-49AC-8BD2-CFD9C09F3EDA}"/>
    <cellStyle name="Total 2 5 2 2 5" xfId="3840" xr:uid="{F3859B65-7F4F-47B1-BD90-B9BCFFD36B4C}"/>
    <cellStyle name="Total 2 5 2 2 5 2" xfId="12795" xr:uid="{5D2F0969-5D0E-47EA-A6D3-20DFAB30911F}"/>
    <cellStyle name="Total 2 5 2 2 6" xfId="4940" xr:uid="{28147E26-546B-486A-836B-4BBFC2039809}"/>
    <cellStyle name="Total 2 5 2 2 6 2" xfId="13895" xr:uid="{8EA5CC0C-836A-40AC-80C2-D2F0D43EE6EA}"/>
    <cellStyle name="Total 2 5 2 2 7" xfId="6057" xr:uid="{E875E0F3-6CFE-4F57-876B-659066FB1102}"/>
    <cellStyle name="Total 2 5 2 2 7 2" xfId="15012" xr:uid="{49BA2A45-B018-498A-907B-A14B7E075F79}"/>
    <cellStyle name="Total 2 5 2 2 8" xfId="7258" xr:uid="{C6B4C0C9-91C3-459C-9729-61284E4D5185}"/>
    <cellStyle name="Total 2 5 2 2 8 2" xfId="16138" xr:uid="{C07DE004-218A-4EA4-A91C-4522B619A809}"/>
    <cellStyle name="Total 2 5 2 2 9" xfId="8395" xr:uid="{89C3480D-288A-4FAF-896D-A97D1661F334}"/>
    <cellStyle name="Total 2 5 2 2 9 2" xfId="17248" xr:uid="{7FFBA09F-371C-4A26-8139-8FB2299C6BB6}"/>
    <cellStyle name="Total 2 5 2 3" xfId="604" xr:uid="{95B0DC12-A7D7-4214-B0B0-1B0C23CBDEAA}"/>
    <cellStyle name="Total 2 5 2 3 10" xfId="10186" xr:uid="{1ECA6012-7749-4101-93E4-017D1BDA0C67}"/>
    <cellStyle name="Total 2 5 2 3 2" xfId="1155" xr:uid="{DA042C47-6BBE-4CEF-8106-E357CF46BAC9}"/>
    <cellStyle name="Total 2 5 2 3 2 2" xfId="2314" xr:uid="{7E47C810-31B9-4336-869F-B706E09751EA}"/>
    <cellStyle name="Total 2 5 2 3 2 2 2" xfId="11269" xr:uid="{FE0A1432-65B0-4CA2-935D-1C2164FD7F60}"/>
    <cellStyle name="Total 2 5 2 3 2 3" xfId="3437" xr:uid="{EB824F2B-2F8E-4C13-9EF8-8F1FEAE753BA}"/>
    <cellStyle name="Total 2 5 2 3 2 3 2" xfId="12392" xr:uid="{438E1BB6-83EC-43D0-AD41-FEE127E4BC39}"/>
    <cellStyle name="Total 2 5 2 3 2 4" xfId="4554" xr:uid="{E5DA021F-EEF3-4779-8F03-26B62DDFB64F}"/>
    <cellStyle name="Total 2 5 2 3 2 4 2" xfId="13509" xr:uid="{A60A8EB1-6D52-478A-843E-4D29D2DD0830}"/>
    <cellStyle name="Total 2 5 2 3 2 5" xfId="5654" xr:uid="{48FDE2F5-91A5-40B1-90A0-ABCC1370A506}"/>
    <cellStyle name="Total 2 5 2 3 2 5 2" xfId="14609" xr:uid="{24F35578-39B4-4430-914F-5315EDF46C69}"/>
    <cellStyle name="Total 2 5 2 3 2 6" xfId="6771" xr:uid="{33ED9B9E-A65E-4574-8F78-2837EC501F45}"/>
    <cellStyle name="Total 2 5 2 3 2 6 2" xfId="15726" xr:uid="{0A27D987-B929-42A7-A75A-A0B61D0361E6}"/>
    <cellStyle name="Total 2 5 2 3 2 7" xfId="7972" xr:uid="{2591B5C8-AA7B-4FFB-9571-9440151448F3}"/>
    <cellStyle name="Total 2 5 2 3 2 7 2" xfId="16852" xr:uid="{4ED37F8A-0CA8-4B51-B880-000114CD3A20}"/>
    <cellStyle name="Total 2 5 2 3 2 8" xfId="9109" xr:uid="{8FAFC2C6-E14C-4CED-82D7-A739B67FB401}"/>
    <cellStyle name="Total 2 5 2 3 2 8 2" xfId="17962" xr:uid="{82D79E18-A277-4D5A-A867-F3573D04F37A}"/>
    <cellStyle name="Total 2 5 2 3 2 9" xfId="6867" xr:uid="{58EE165E-EC0F-4C9F-BD21-4855591FFF39}"/>
    <cellStyle name="Total 2 5 2 3 3" xfId="1762" xr:uid="{335C98A1-F526-46D5-9EC8-B18D6A368549}"/>
    <cellStyle name="Total 2 5 2 3 3 2" xfId="10717" xr:uid="{55CE6121-426B-4091-9271-A0AB60B39655}"/>
    <cellStyle name="Total 2 5 2 3 4" xfId="2886" xr:uid="{BA1AB6A7-483A-4C75-B5D8-AC65E5BF39DA}"/>
    <cellStyle name="Total 2 5 2 3 4 2" xfId="11841" xr:uid="{0200E6C3-4687-4E4A-924E-C41F04E3D037}"/>
    <cellStyle name="Total 2 5 2 3 5" xfId="4003" xr:uid="{8008E2D0-571A-423C-9C88-82FE108E01A4}"/>
    <cellStyle name="Total 2 5 2 3 5 2" xfId="12958" xr:uid="{7796F7F5-16D1-4278-8C39-208B26B37FEC}"/>
    <cellStyle name="Total 2 5 2 3 6" xfId="5103" xr:uid="{6E636DBE-0973-44BC-B85C-9ED1050D16F0}"/>
    <cellStyle name="Total 2 5 2 3 6 2" xfId="14058" xr:uid="{F5173DA8-D318-4E43-BA19-36E5D17A11BF}"/>
    <cellStyle name="Total 2 5 2 3 7" xfId="6220" xr:uid="{F9C90810-172E-4C28-9B2F-3ED65CEF51ED}"/>
    <cellStyle name="Total 2 5 2 3 7 2" xfId="15175" xr:uid="{BB74D19B-DEFA-4C1E-B14D-A1689028A04D}"/>
    <cellStyle name="Total 2 5 2 3 8" xfId="7421" xr:uid="{E7DE17DA-D5C0-4CA3-9366-E2F47FC21CC9}"/>
    <cellStyle name="Total 2 5 2 3 8 2" xfId="16301" xr:uid="{CC267835-CC94-4539-969A-1CB7C64BFE43}"/>
    <cellStyle name="Total 2 5 2 3 9" xfId="8558" xr:uid="{D039EC90-E382-430D-A1DD-9CA3F08849E1}"/>
    <cellStyle name="Total 2 5 2 3 9 2" xfId="17411" xr:uid="{2465FA91-7840-43AA-B05E-9C386371A993}"/>
    <cellStyle name="Total 2 5 2 4" xfId="793" xr:uid="{851250CA-B491-4AAD-ADEB-6F029A2F25E2}"/>
    <cellStyle name="Total 2 5 2 4 2" xfId="1947" xr:uid="{607DE08C-0E2F-4E51-BD96-E33D1D2894A9}"/>
    <cellStyle name="Total 2 5 2 4 2 2" xfId="10902" xr:uid="{FFD3E44B-CDBF-4ED2-844B-95D84453D139}"/>
    <cellStyle name="Total 2 5 2 4 3" xfId="3075" xr:uid="{D77FDC7E-0C52-4C5E-A0C8-775FF12E5BA7}"/>
    <cellStyle name="Total 2 5 2 4 3 2" xfId="12030" xr:uid="{86C23720-3938-46A9-B949-FF27A21E4135}"/>
    <cellStyle name="Total 2 5 2 4 4" xfId="4192" xr:uid="{75DF36DF-1512-4081-978A-47FE775D02EA}"/>
    <cellStyle name="Total 2 5 2 4 4 2" xfId="13147" xr:uid="{018962C0-D772-4B86-BDA0-1F081E529201}"/>
    <cellStyle name="Total 2 5 2 4 5" xfId="5292" xr:uid="{3148C516-48B2-42DD-9AD6-165CE1CDA9D5}"/>
    <cellStyle name="Total 2 5 2 4 5 2" xfId="14247" xr:uid="{7C7099E3-3747-4F18-81D8-053CD554A272}"/>
    <cellStyle name="Total 2 5 2 4 6" xfId="6409" xr:uid="{616BFB0D-5641-4730-9ED9-7BC02D5612D7}"/>
    <cellStyle name="Total 2 5 2 4 6 2" xfId="15364" xr:uid="{91B40FDF-9195-4C66-89EF-10A92DFB4C83}"/>
    <cellStyle name="Total 2 5 2 4 7" xfId="7610" xr:uid="{DA8A7C6E-C6A7-4985-8753-0CC2083F03FA}"/>
    <cellStyle name="Total 2 5 2 4 7 2" xfId="16490" xr:uid="{640938F9-624C-462C-AC0E-A5D06C712337}"/>
    <cellStyle name="Total 2 5 2 4 8" xfId="8747" xr:uid="{7041BC6F-3EBD-4AB0-B299-2DF764871820}"/>
    <cellStyle name="Total 2 5 2 4 8 2" xfId="17600" xr:uid="{21ACFE1B-DF52-4D24-8B42-ED6662508AF9}"/>
    <cellStyle name="Total 2 5 2 4 9" xfId="9987" xr:uid="{DC8894B4-71AD-4773-A69C-8B84877CE10B}"/>
    <cellStyle name="Total 2 5 2 5" xfId="1398" xr:uid="{DC6D0EF8-9411-4775-92C6-7E4A3B3F7B9C}"/>
    <cellStyle name="Total 2 5 2 5 2" xfId="10353" xr:uid="{8916B752-CE9F-4A42-BBFB-7525B9D17795}"/>
    <cellStyle name="Total 2 5 2 6" xfId="2518" xr:uid="{A5E0589A-9B64-42B2-84F9-2259C1F92865}"/>
    <cellStyle name="Total 2 5 2 6 2" xfId="11473" xr:uid="{DC5F4DF7-4535-48DB-8EBD-CC6FD667CABD}"/>
    <cellStyle name="Total 2 5 2 7" xfId="3635" xr:uid="{4AFD06CA-7D22-4856-89FA-A2ED0690EA50}"/>
    <cellStyle name="Total 2 5 2 7 2" xfId="12590" xr:uid="{47E4B282-692E-4FC0-BFF3-9BACD90BF59F}"/>
    <cellStyle name="Total 2 5 2 8" xfId="4735" xr:uid="{17A96613-0EBA-4A99-A16D-7DB2963D2205}"/>
    <cellStyle name="Total 2 5 2 8 2" xfId="13690" xr:uid="{5E6C53A5-2681-446A-9341-0A34F6D0C811}"/>
    <cellStyle name="Total 2 5 2 9" xfId="5852" xr:uid="{A360D92D-7CA4-4DF6-A5CE-A630AE3873B4}"/>
    <cellStyle name="Total 2 5 2 9 2" xfId="14807" xr:uid="{316EE92C-9884-43E6-8B66-5FCA3B3DF867}"/>
    <cellStyle name="Total 2 5 3" xfId="291" xr:uid="{719F7F69-13CE-4AF3-AA3C-9345E72E70B7}"/>
    <cellStyle name="Total 2 5 3 10" xfId="7108" xr:uid="{D022A04C-E179-4087-8BB0-F9B5A76B131D}"/>
    <cellStyle name="Total 2 5 3 10 2" xfId="15988" xr:uid="{D0C90F5C-F1A8-45FC-B9CC-BAB8D0BDFC33}"/>
    <cellStyle name="Total 2 5 3 11" xfId="8245" xr:uid="{9C370031-363A-477D-BBBE-E8F3C61F5925}"/>
    <cellStyle name="Total 2 5 3 11 2" xfId="17098" xr:uid="{2064F36F-75F9-443B-96D0-F4B7887BEF94}"/>
    <cellStyle name="Total 2 5 3 12" xfId="10190" xr:uid="{C1CFF0F8-7C43-468F-8B82-48D049693EDF}"/>
    <cellStyle name="Total 2 5 3 2" xfId="491" xr:uid="{626D16C2-9A99-454C-8CC1-5A5EAE751E2F}"/>
    <cellStyle name="Total 2 5 3 2 10" xfId="9246" xr:uid="{89F7687C-0B43-43AD-B048-290872816E1F}"/>
    <cellStyle name="Total 2 5 3 2 2" xfId="1042" xr:uid="{CEF24F25-1D7B-46D2-BA55-2818D8BF8FAD}"/>
    <cellStyle name="Total 2 5 3 2 2 2" xfId="2196" xr:uid="{36A4A0CC-6D4C-4B6A-8E8B-60306AC3CA3B}"/>
    <cellStyle name="Total 2 5 3 2 2 2 2" xfId="11151" xr:uid="{353472B4-49D9-4F58-BB0E-670838FBA84A}"/>
    <cellStyle name="Total 2 5 3 2 2 3" xfId="3324" xr:uid="{B14C663C-EE77-4798-BB14-7C2148C9241C}"/>
    <cellStyle name="Total 2 5 3 2 2 3 2" xfId="12279" xr:uid="{DDE56369-5B49-4539-BCF4-0A554C709F88}"/>
    <cellStyle name="Total 2 5 3 2 2 4" xfId="4441" xr:uid="{0EEAA1EC-F967-4454-A22F-0E28EE58ADE1}"/>
    <cellStyle name="Total 2 5 3 2 2 4 2" xfId="13396" xr:uid="{7595D457-89B8-4FA1-B17E-489D5D9A05F0}"/>
    <cellStyle name="Total 2 5 3 2 2 5" xfId="5541" xr:uid="{590AE38C-4642-4118-BD15-9B422342DABD}"/>
    <cellStyle name="Total 2 5 3 2 2 5 2" xfId="14496" xr:uid="{20648E42-2796-4F6F-899B-FF7B3C48E18F}"/>
    <cellStyle name="Total 2 5 3 2 2 6" xfId="6658" xr:uid="{5AE865E6-E31C-4233-810B-C09A5E0A8189}"/>
    <cellStyle name="Total 2 5 3 2 2 6 2" xfId="15613" xr:uid="{772AADD5-BFE3-424F-9648-D6CF26A16D01}"/>
    <cellStyle name="Total 2 5 3 2 2 7" xfId="7859" xr:uid="{CB43A0F5-5A38-4F79-993E-E27C46DC1588}"/>
    <cellStyle name="Total 2 5 3 2 2 7 2" xfId="16739" xr:uid="{E1B0BAB9-A731-4AB2-9F6B-A285028DD69E}"/>
    <cellStyle name="Total 2 5 3 2 2 8" xfId="8996" xr:uid="{C15B8D55-2664-46A7-AEB3-6B8A1E53297B}"/>
    <cellStyle name="Total 2 5 3 2 2 8 2" xfId="17849" xr:uid="{6E4ADE6D-70DB-494F-9BB7-10962EB13CF2}"/>
    <cellStyle name="Total 2 5 3 2 2 9" xfId="9841" xr:uid="{1F53825A-334F-4D24-BAF7-412BC8F6949C}"/>
    <cellStyle name="Total 2 5 3 2 3" xfId="1649" xr:uid="{E97A1499-5E6E-4DDA-9D63-66A6766CA64F}"/>
    <cellStyle name="Total 2 5 3 2 3 2" xfId="10604" xr:uid="{B6163A38-D3DD-4FE2-91CB-2BEB7213EBF7}"/>
    <cellStyle name="Total 2 5 3 2 4" xfId="2773" xr:uid="{C1CEDCE8-DDD8-4EB8-B65E-C4EC30FCF8D8}"/>
    <cellStyle name="Total 2 5 3 2 4 2" xfId="11728" xr:uid="{578DD2B1-6631-4E39-99C8-A086D36BF639}"/>
    <cellStyle name="Total 2 5 3 2 5" xfId="3890" xr:uid="{143321B0-D082-41F4-BB54-A71AFFD59D0E}"/>
    <cellStyle name="Total 2 5 3 2 5 2" xfId="12845" xr:uid="{6A020E9A-3BAC-4B02-92A0-A19EBD562141}"/>
    <cellStyle name="Total 2 5 3 2 6" xfId="4990" xr:uid="{E95CBBFB-E100-4DF8-B9AD-BB49186330EE}"/>
    <cellStyle name="Total 2 5 3 2 6 2" xfId="13945" xr:uid="{1344F956-56E2-4CB0-96FE-F160687A36A9}"/>
    <cellStyle name="Total 2 5 3 2 7" xfId="6107" xr:uid="{9BFCBD31-C158-43FD-8875-4D73167B1E2E}"/>
    <cellStyle name="Total 2 5 3 2 7 2" xfId="15062" xr:uid="{273DCC58-AF44-40C6-8558-53F212829F13}"/>
    <cellStyle name="Total 2 5 3 2 8" xfId="7308" xr:uid="{FB443A1D-C1CC-4BE7-AB96-4260D15F1C38}"/>
    <cellStyle name="Total 2 5 3 2 8 2" xfId="16188" xr:uid="{89953CE2-F750-4D9C-944E-7C288D98459E}"/>
    <cellStyle name="Total 2 5 3 2 9" xfId="8445" xr:uid="{187D28AE-1FC4-4DEC-A6C5-CAD68263EE09}"/>
    <cellStyle name="Total 2 5 3 2 9 2" xfId="17298" xr:uid="{D6C06C57-5B09-4714-A222-D654E2B1836E}"/>
    <cellStyle name="Total 2 5 3 3" xfId="654" xr:uid="{FD1AC53D-7730-4609-8982-8BE6CB3EE2DA}"/>
    <cellStyle name="Total 2 5 3 3 10" xfId="9272" xr:uid="{FEC6FA6F-BB73-4497-8C47-B528188A7DB3}"/>
    <cellStyle name="Total 2 5 3 3 2" xfId="1205" xr:uid="{2946EB42-AFE8-4A03-AA1D-CC1813F7A00B}"/>
    <cellStyle name="Total 2 5 3 3 2 2" xfId="2364" xr:uid="{7D6EBAE3-F6AB-477D-9143-3C68EA51A157}"/>
    <cellStyle name="Total 2 5 3 3 2 2 2" xfId="11319" xr:uid="{155FAF33-9A5C-4BEF-BD67-6A25A2BB2F3C}"/>
    <cellStyle name="Total 2 5 3 3 2 3" xfId="3487" xr:uid="{16EC668B-4CD2-4E6F-8545-33F7438D7DE4}"/>
    <cellStyle name="Total 2 5 3 3 2 3 2" xfId="12442" xr:uid="{46A41F14-3175-4BFA-8837-CBBA9134C89C}"/>
    <cellStyle name="Total 2 5 3 3 2 4" xfId="4604" xr:uid="{A91C5CC2-4BE2-4E44-B56B-C64AD7E921AC}"/>
    <cellStyle name="Total 2 5 3 3 2 4 2" xfId="13559" xr:uid="{2BE1243A-B35D-4145-A9A5-5AE5213BACFD}"/>
    <cellStyle name="Total 2 5 3 3 2 5" xfId="5704" xr:uid="{D60A068C-FAD0-4B02-B159-E8709AA78C46}"/>
    <cellStyle name="Total 2 5 3 3 2 5 2" xfId="14659" xr:uid="{8F570AB0-3F6C-4228-BBD0-54D4D834341A}"/>
    <cellStyle name="Total 2 5 3 3 2 6" xfId="6821" xr:uid="{6D596457-11F4-40A2-930D-4E1DB1E67A8C}"/>
    <cellStyle name="Total 2 5 3 3 2 6 2" xfId="15776" xr:uid="{62E6C957-D2A2-406C-9492-69740EF120ED}"/>
    <cellStyle name="Total 2 5 3 3 2 7" xfId="8022" xr:uid="{79D02ED0-4CBD-40EA-B672-BF6C2AFB3A1D}"/>
    <cellStyle name="Total 2 5 3 3 2 7 2" xfId="16902" xr:uid="{F9E52114-D01F-46E9-9C7F-6B9A63C7203D}"/>
    <cellStyle name="Total 2 5 3 3 2 8" xfId="9159" xr:uid="{B4DA7375-3E31-48C6-A107-924564B3CC67}"/>
    <cellStyle name="Total 2 5 3 3 2 8 2" xfId="18012" xr:uid="{35F79BA8-6DA2-4154-8B55-98B77A8494FB}"/>
    <cellStyle name="Total 2 5 3 3 2 9" xfId="9437" xr:uid="{5AB521D9-B4F6-478B-BBCE-98400B4867E6}"/>
    <cellStyle name="Total 2 5 3 3 3" xfId="1812" xr:uid="{E76133F9-B5F8-4F45-A727-B76AE0E1911F}"/>
    <cellStyle name="Total 2 5 3 3 3 2" xfId="10767" xr:uid="{C534411D-0771-407D-A695-0B0BD11C3D99}"/>
    <cellStyle name="Total 2 5 3 3 4" xfId="2936" xr:uid="{47B8C9D4-91E6-498F-8DAC-227CD1D8E51A}"/>
    <cellStyle name="Total 2 5 3 3 4 2" xfId="11891" xr:uid="{44F92558-518E-424C-BA83-5DF58333597A}"/>
    <cellStyle name="Total 2 5 3 3 5" xfId="4053" xr:uid="{25CE7BAB-9164-4057-904A-204811A12D67}"/>
    <cellStyle name="Total 2 5 3 3 5 2" xfId="13008" xr:uid="{C20E109C-8C6C-412D-B2D4-5591B4E8DF6A}"/>
    <cellStyle name="Total 2 5 3 3 6" xfId="5153" xr:uid="{CB0DE3D0-EDD1-4DD2-8D26-D9CF22949A56}"/>
    <cellStyle name="Total 2 5 3 3 6 2" xfId="14108" xr:uid="{5B0B609A-C602-4035-9FDC-0257B6777630}"/>
    <cellStyle name="Total 2 5 3 3 7" xfId="6270" xr:uid="{25C52B2F-F461-44F4-AA2B-1CE61062223A}"/>
    <cellStyle name="Total 2 5 3 3 7 2" xfId="15225" xr:uid="{B8BF6D2C-9C54-4028-AA56-F7276FD14AC2}"/>
    <cellStyle name="Total 2 5 3 3 8" xfId="7471" xr:uid="{F411C985-1CD9-4D7F-BD6C-E4BEA587C105}"/>
    <cellStyle name="Total 2 5 3 3 8 2" xfId="16351" xr:uid="{0349C3FF-DB1A-4250-9D32-06735FBCB10C}"/>
    <cellStyle name="Total 2 5 3 3 9" xfId="8608" xr:uid="{87B2B3A0-3695-45F2-A70F-FE5CA2C1A283}"/>
    <cellStyle name="Total 2 5 3 3 9 2" xfId="17461" xr:uid="{3DC9F5D4-A7F2-4038-A9DA-1E3313FB8B2F}"/>
    <cellStyle name="Total 2 5 3 4" xfId="846" xr:uid="{4178334B-E22D-426D-9915-46BD5FFD3084}"/>
    <cellStyle name="Total 2 5 3 4 2" xfId="2000" xr:uid="{6576E7E7-1AB8-4825-B81F-26027E005904}"/>
    <cellStyle name="Total 2 5 3 4 2 2" xfId="10955" xr:uid="{0FC7C98D-9688-47B2-964A-9A450E019DE5}"/>
    <cellStyle name="Total 2 5 3 4 3" xfId="3128" xr:uid="{6EA9C01F-CCF9-47C3-8BC5-D181E029219E}"/>
    <cellStyle name="Total 2 5 3 4 3 2" xfId="12083" xr:uid="{8E67BFD5-F42A-4DD3-8058-86AD636FDD7E}"/>
    <cellStyle name="Total 2 5 3 4 4" xfId="4245" xr:uid="{6A11CB2F-B1DE-4E64-9FFE-0A1E469AC913}"/>
    <cellStyle name="Total 2 5 3 4 4 2" xfId="13200" xr:uid="{52B0F5D1-6873-4399-B6A5-4732EABBCEC9}"/>
    <cellStyle name="Total 2 5 3 4 5" xfId="5345" xr:uid="{198D39F4-D627-4BF9-9FF2-0F6B6FA561E3}"/>
    <cellStyle name="Total 2 5 3 4 5 2" xfId="14300" xr:uid="{148E67D8-F8C6-487B-9718-18169E2C214E}"/>
    <cellStyle name="Total 2 5 3 4 6" xfId="6462" xr:uid="{10E0861F-51BF-4406-9A91-DDB2B50AAFAC}"/>
    <cellStyle name="Total 2 5 3 4 6 2" xfId="15417" xr:uid="{B2730140-BBCD-428F-9B9A-E7CB51C8A397}"/>
    <cellStyle name="Total 2 5 3 4 7" xfId="7663" xr:uid="{E9C78B83-4992-436F-98C6-195D28410CF8}"/>
    <cellStyle name="Total 2 5 3 4 7 2" xfId="16543" xr:uid="{923D4DA9-81CA-4B81-B0B1-6A36F642248D}"/>
    <cellStyle name="Total 2 5 3 4 8" xfId="8800" xr:uid="{266C3846-2B9C-4D42-A01D-E8A32F34C09D}"/>
    <cellStyle name="Total 2 5 3 4 8 2" xfId="17653" xr:uid="{2DDF6024-4C3D-49AB-9923-D5EC6FA7F487}"/>
    <cellStyle name="Total 2 5 3 4 9" xfId="9341" xr:uid="{DB4DEC95-23E0-4DF0-974E-AC81550BB68B}"/>
    <cellStyle name="Total 2 5 3 5" xfId="1453" xr:uid="{8F013462-E4FC-4E0F-9072-0AB0F1858EB5}"/>
    <cellStyle name="Total 2 5 3 5 2" xfId="10408" xr:uid="{FE6741E8-B39E-4B54-BDB5-1E2554B187B8}"/>
    <cellStyle name="Total 2 5 3 6" xfId="2573" xr:uid="{A5BE5DD1-C66E-40D4-915D-C31F010EBB31}"/>
    <cellStyle name="Total 2 5 3 6 2" xfId="11528" xr:uid="{5CD5F52F-DAD0-4071-8B7F-C51577F3C202}"/>
    <cellStyle name="Total 2 5 3 7" xfId="3690" xr:uid="{10E6BFC7-DD04-4250-AABB-EF0FAB3C4F82}"/>
    <cellStyle name="Total 2 5 3 7 2" xfId="12645" xr:uid="{DAAFE8A0-DF7E-45DB-8E13-A1AFB95F0B13}"/>
    <cellStyle name="Total 2 5 3 8" xfId="4790" xr:uid="{A905710F-EF2C-40C4-B5B1-840D31538E22}"/>
    <cellStyle name="Total 2 5 3 8 2" xfId="13745" xr:uid="{6F6C309E-9055-4C02-9EF6-4C120D1DCACA}"/>
    <cellStyle name="Total 2 5 3 9" xfId="5907" xr:uid="{3B45D7F1-A814-4B59-B49C-6A40FC0821D7}"/>
    <cellStyle name="Total 2 5 3 9 2" xfId="14862" xr:uid="{4162369C-7203-484E-8036-DDF4FF769BF2}"/>
    <cellStyle name="Total 2 5 4" xfId="363" xr:uid="{539FEF23-2EE9-4364-9F0E-0B22784AC461}"/>
    <cellStyle name="Total 2 5 4 10" xfId="9382" xr:uid="{5C77F687-A355-4D51-BDBD-9DFAAF52FFDE}"/>
    <cellStyle name="Total 2 5 4 2" xfId="914" xr:uid="{14D814C8-0A67-4414-B743-3D0C9793E7C2}"/>
    <cellStyle name="Total 2 5 4 2 2" xfId="2068" xr:uid="{FF82977F-B06D-47D3-BB9D-5D4AC7B59A56}"/>
    <cellStyle name="Total 2 5 4 2 2 2" xfId="11023" xr:uid="{463E8956-7842-4AC7-828C-863FA6B418B0}"/>
    <cellStyle name="Total 2 5 4 2 3" xfId="3196" xr:uid="{6C8873C6-9911-4237-B0BF-27F64CC6B430}"/>
    <cellStyle name="Total 2 5 4 2 3 2" xfId="12151" xr:uid="{613AE817-E6E8-4CFD-A2FB-BC071CCDCCF0}"/>
    <cellStyle name="Total 2 5 4 2 4" xfId="4313" xr:uid="{E7CD159C-9E08-40A6-966A-76F3A44981D0}"/>
    <cellStyle name="Total 2 5 4 2 4 2" xfId="13268" xr:uid="{7CE97FEE-F68E-4CBF-9CE3-B8B60104C2F6}"/>
    <cellStyle name="Total 2 5 4 2 5" xfId="5413" xr:uid="{8E72A512-42B3-42BB-8F0B-29E0D6B0BD2E}"/>
    <cellStyle name="Total 2 5 4 2 5 2" xfId="14368" xr:uid="{A80C7254-42A7-4B9C-A8AB-C61E5C4017AD}"/>
    <cellStyle name="Total 2 5 4 2 6" xfId="6530" xr:uid="{8FE708C1-7326-4C7E-990F-0D67740F3D03}"/>
    <cellStyle name="Total 2 5 4 2 6 2" xfId="15485" xr:uid="{62FA8017-27B2-46F7-A500-7F2FC6CE109B}"/>
    <cellStyle name="Total 2 5 4 2 7" xfId="7731" xr:uid="{CA7B52A5-A871-4840-9658-9D59193CE659}"/>
    <cellStyle name="Total 2 5 4 2 7 2" xfId="16611" xr:uid="{F8285C4D-A666-4CA5-96F6-BE864D3E6A39}"/>
    <cellStyle name="Total 2 5 4 2 8" xfId="8868" xr:uid="{558B97A5-D4DD-43F0-B2E8-4F00A05EC522}"/>
    <cellStyle name="Total 2 5 4 2 8 2" xfId="17721" xr:uid="{90E7621C-6439-47BE-9933-5E364D18A79A}"/>
    <cellStyle name="Total 2 5 4 2 9" xfId="9484" xr:uid="{8637CDF7-A875-481B-BE6D-3A3D23E27CF4}"/>
    <cellStyle name="Total 2 5 4 3" xfId="1525" xr:uid="{77B50A3E-1A65-4FD1-9A7E-C4EE36B827B8}"/>
    <cellStyle name="Total 2 5 4 3 2" xfId="10480" xr:uid="{93A294CE-0D08-4194-9FB8-1940CA572E19}"/>
    <cellStyle name="Total 2 5 4 4" xfId="2645" xr:uid="{030B9C68-AD94-4AD1-8411-9C4C86B2D17D}"/>
    <cellStyle name="Total 2 5 4 4 2" xfId="11600" xr:uid="{D3333DF9-1BC2-47EC-B963-225806FF9F8A}"/>
    <cellStyle name="Total 2 5 4 5" xfId="3762" xr:uid="{F568E400-0925-4DF7-8688-595329E35F10}"/>
    <cellStyle name="Total 2 5 4 5 2" xfId="12717" xr:uid="{88041E94-4675-43FF-BEDC-0A812C87ECCA}"/>
    <cellStyle name="Total 2 5 4 6" xfId="4862" xr:uid="{25EB4445-3BAD-435A-B24C-79D33FD6C175}"/>
    <cellStyle name="Total 2 5 4 6 2" xfId="13817" xr:uid="{670AD92B-BA30-425C-B758-32195457A27B}"/>
    <cellStyle name="Total 2 5 4 7" xfId="5979" xr:uid="{76032CD6-62B4-4E59-BC90-FA84CB65C993}"/>
    <cellStyle name="Total 2 5 4 7 2" xfId="14934" xr:uid="{9D210700-9660-487A-AA78-D8910FCDF785}"/>
    <cellStyle name="Total 2 5 4 8" xfId="7180" xr:uid="{D06AED94-9600-429B-9CEA-5F8015B91523}"/>
    <cellStyle name="Total 2 5 4 8 2" xfId="16060" xr:uid="{869F10D6-0305-429D-821E-6870F36E30A9}"/>
    <cellStyle name="Total 2 5 4 9" xfId="8317" xr:uid="{1EC97BE1-9A27-4F10-BF01-19571109923D}"/>
    <cellStyle name="Total 2 5 4 9 2" xfId="17170" xr:uid="{C7BC891D-C37D-400F-BE91-74EA49BFC20A}"/>
    <cellStyle name="Total 2 5 5" xfId="532" xr:uid="{83436E71-8073-4DDA-BE70-8CB48F419A76}"/>
    <cellStyle name="Total 2 5 5 10" xfId="9796" xr:uid="{0421189B-0775-4B0C-B03E-57CBE7C51299}"/>
    <cellStyle name="Total 2 5 5 2" xfId="1083" xr:uid="{21F245F2-F3D6-4AF0-A572-2DBFCFFAC303}"/>
    <cellStyle name="Total 2 5 5 2 2" xfId="2237" xr:uid="{33315946-5E88-4D1B-B97D-D92072A516CC}"/>
    <cellStyle name="Total 2 5 5 2 2 2" xfId="11192" xr:uid="{561231AB-E6F4-4FD7-8BC9-BC2441F40397}"/>
    <cellStyle name="Total 2 5 5 2 3" xfId="3365" xr:uid="{A141DC84-C256-4BD4-8A0F-8D08DBC97AE2}"/>
    <cellStyle name="Total 2 5 5 2 3 2" xfId="12320" xr:uid="{19464340-D619-4C84-8D15-0E357E9E2675}"/>
    <cellStyle name="Total 2 5 5 2 4" xfId="4482" xr:uid="{3AF95E57-C305-4D3C-9FAC-0DA6B5BFE78E}"/>
    <cellStyle name="Total 2 5 5 2 4 2" xfId="13437" xr:uid="{743FBAAE-5A7D-419F-8A53-0FB26DE96936}"/>
    <cellStyle name="Total 2 5 5 2 5" xfId="5582" xr:uid="{9921F98F-0F3E-478C-815F-E29C0F533563}"/>
    <cellStyle name="Total 2 5 5 2 5 2" xfId="14537" xr:uid="{3A949EA9-34BE-482D-BB82-D397BEC5A83B}"/>
    <cellStyle name="Total 2 5 5 2 6" xfId="6699" xr:uid="{1916C483-6226-4940-846E-A0B0B8C0028C}"/>
    <cellStyle name="Total 2 5 5 2 6 2" xfId="15654" xr:uid="{C6CF337C-1A6E-482A-9BB5-CE4D991BD779}"/>
    <cellStyle name="Total 2 5 5 2 7" xfId="7900" xr:uid="{96FA4C75-206F-460F-8532-3DAA5A391BB9}"/>
    <cellStyle name="Total 2 5 5 2 7 2" xfId="16780" xr:uid="{E0E7318C-8DAF-4083-B0DB-A6C1B2AC6797}"/>
    <cellStyle name="Total 2 5 5 2 8" xfId="9037" xr:uid="{4131B71F-7F18-4062-AA1D-62FB69655638}"/>
    <cellStyle name="Total 2 5 5 2 8 2" xfId="17890" xr:uid="{0A4FC9AE-518B-4E9E-913A-885E847545C3}"/>
    <cellStyle name="Total 2 5 5 2 9" xfId="9559" xr:uid="{0D4B8F0A-8609-41E7-A64D-31610C21D17D}"/>
    <cellStyle name="Total 2 5 5 3" xfId="1690" xr:uid="{BB68B9F2-6297-45F7-AF9A-AFF7ACBAE721}"/>
    <cellStyle name="Total 2 5 5 3 2" xfId="10645" xr:uid="{CB46DE30-B2C4-48CE-AC64-280780B480A4}"/>
    <cellStyle name="Total 2 5 5 4" xfId="2814" xr:uid="{D9D7EBC6-1DC8-49BB-BF9B-EFA9AC83E564}"/>
    <cellStyle name="Total 2 5 5 4 2" xfId="11769" xr:uid="{8214CA35-973A-4BE9-B794-197CA4C13AD7}"/>
    <cellStyle name="Total 2 5 5 5" xfId="3931" xr:uid="{20EEB170-9758-4408-91FF-C3B8F59130D4}"/>
    <cellStyle name="Total 2 5 5 5 2" xfId="12886" xr:uid="{2126A3D3-A47E-44DC-8313-B75E0C97E97C}"/>
    <cellStyle name="Total 2 5 5 6" xfId="5031" xr:uid="{1BBD19A1-F0C9-4AB9-80C5-7438C7C182C4}"/>
    <cellStyle name="Total 2 5 5 6 2" xfId="13986" xr:uid="{F00FBD4E-FCC5-4002-81C9-F9C71B94E477}"/>
    <cellStyle name="Total 2 5 5 7" xfId="6148" xr:uid="{24A52AFC-6D52-4A6A-94A5-EA73B42513FA}"/>
    <cellStyle name="Total 2 5 5 7 2" xfId="15103" xr:uid="{9B659D8E-7054-4DB1-AC1C-B2AE20615850}"/>
    <cellStyle name="Total 2 5 5 8" xfId="7349" xr:uid="{E89D0EC7-EC3F-4195-A284-F7C1B6189678}"/>
    <cellStyle name="Total 2 5 5 8 2" xfId="16229" xr:uid="{112B341C-8805-4AB4-A1DA-EF9F0C1C1A37}"/>
    <cellStyle name="Total 2 5 5 9" xfId="8486" xr:uid="{EB7F5755-1819-4B98-B146-2A9FD5BE12F1}"/>
    <cellStyle name="Total 2 5 5 9 2" xfId="17339" xr:uid="{93D0F7C6-B5B2-4182-B95D-3EDFB2DA0689}"/>
    <cellStyle name="Total 2 5 6" xfId="707" xr:uid="{99498AC9-6B59-47E6-B55C-70B9946BBB04}"/>
    <cellStyle name="Total 2 5 6 2" xfId="1861" xr:uid="{07A0A407-A7AB-4C2E-8986-CC085CAF739C}"/>
    <cellStyle name="Total 2 5 6 2 2" xfId="10816" xr:uid="{7A29AE3F-98E6-4845-ADF9-9291289FEA0F}"/>
    <cellStyle name="Total 2 5 6 3" xfId="2989" xr:uid="{61DBF4EA-7557-45A6-A6E3-BEA8C2E0CA4E}"/>
    <cellStyle name="Total 2 5 6 3 2" xfId="11944" xr:uid="{812C6ABC-1B0E-4DAC-BC13-8D0E7CACDE7B}"/>
    <cellStyle name="Total 2 5 6 4" xfId="4106" xr:uid="{DD6C743D-023A-413C-A964-4DE15B787E0B}"/>
    <cellStyle name="Total 2 5 6 4 2" xfId="13061" xr:uid="{B75C878F-0460-48ED-AF81-FF922FC107B1}"/>
    <cellStyle name="Total 2 5 6 5" xfId="5206" xr:uid="{45AD5818-93A1-4221-A2F4-64480AC1A566}"/>
    <cellStyle name="Total 2 5 6 5 2" xfId="14161" xr:uid="{E314E994-AFD1-44E1-B222-19AB09D86C9B}"/>
    <cellStyle name="Total 2 5 6 6" xfId="6323" xr:uid="{07ABD3F8-E4F5-4B13-AD11-5932424F7794}"/>
    <cellStyle name="Total 2 5 6 6 2" xfId="15278" xr:uid="{8247FE09-C19A-4C92-9B25-73192B5DC334}"/>
    <cellStyle name="Total 2 5 6 7" xfId="7524" xr:uid="{C2C81A27-306E-466E-899A-8D9DFA1842E2}"/>
    <cellStyle name="Total 2 5 6 7 2" xfId="16404" xr:uid="{B500FDE8-AABE-498C-BCEA-1969E8146EE1}"/>
    <cellStyle name="Total 2 5 6 8" xfId="8661" xr:uid="{E7E4C2A4-2F2A-40FA-8B27-E455D37E36B5}"/>
    <cellStyle name="Total 2 5 6 8 2" xfId="17514" xr:uid="{CE58BED8-B39F-4D9C-8D8B-0DF57A4F342A}"/>
    <cellStyle name="Total 2 5 6 9" xfId="9458" xr:uid="{7F5DCB58-B28F-4FEC-B2BB-5666FF206937}"/>
    <cellStyle name="Total 2 5 7" xfId="1307" xr:uid="{CE6537AF-D6B1-4E02-A04E-12585E25D971}"/>
    <cellStyle name="Total 2 5 7 2" xfId="10262" xr:uid="{B923E01C-766A-4B18-B0B1-436061A876C0}"/>
    <cellStyle name="Total 2 5 8" xfId="2423" xr:uid="{BA2CAA3F-8D93-4016-879C-CC7AA3E3B82D}"/>
    <cellStyle name="Total 2 5 8 2" xfId="11378" xr:uid="{6AF1A167-A21A-48BA-84A2-124125B13D8B}"/>
    <cellStyle name="Total 2 5 9" xfId="3541" xr:uid="{69F256E8-BDF0-40B5-A090-11571EB487D4}"/>
    <cellStyle name="Total 2 5 9 2" xfId="12496" xr:uid="{1F83718D-F1E2-4FA4-A513-2A2914A5DC96}"/>
    <cellStyle name="Total 2 6" xfId="141" xr:uid="{C0DFC8F1-7366-47ED-99D4-F6ABBE6E1321}"/>
    <cellStyle name="Total 2 6 10" xfId="4658" xr:uid="{C66B6447-6224-4643-A330-804D96D144B8}"/>
    <cellStyle name="Total 2 6 10 2" xfId="13613" xr:uid="{76CA88D1-1A0B-4BF4-8FC7-7AE25583DF8B}"/>
    <cellStyle name="Total 2 6 11" xfId="5775" xr:uid="{02D49374-7001-4177-A022-2327F6232865}"/>
    <cellStyle name="Total 2 6 11 2" xfId="14730" xr:uid="{7E32179B-4A95-4EE5-A098-01B130D6EAD2}"/>
    <cellStyle name="Total 2 6 12" xfId="6964" xr:uid="{8C361B50-45EF-4DAC-BA1C-DCF3A4361F68}"/>
    <cellStyle name="Total 2 6 12 2" xfId="15853" xr:uid="{448C3EBA-C75B-4A64-B853-35523BE45ACC}"/>
    <cellStyle name="Total 2 6 13" xfId="8098" xr:uid="{DD87D964-239F-4F6B-8863-F4E226355D9A}"/>
    <cellStyle name="Total 2 6 13 2" xfId="16966" xr:uid="{15C35E8B-B171-4EDD-9F45-7FEE04C61359}"/>
    <cellStyle name="Total 2 6 14" xfId="9823" xr:uid="{CC9DFF55-F4B0-49BA-8905-11C9E817E685}"/>
    <cellStyle name="Total 2 6 2" xfId="247" xr:uid="{26222064-82AF-4386-A3C4-89841CE43C35}"/>
    <cellStyle name="Total 2 6 2 10" xfId="7064" xr:uid="{3B022B21-3874-42EA-96E7-C0C61AEDB2A3}"/>
    <cellStyle name="Total 2 6 2 10 2" xfId="15944" xr:uid="{A25E6717-8FCF-4EAA-88D2-F6A8425DF10D}"/>
    <cellStyle name="Total 2 6 2 11" xfId="8201" xr:uid="{CAD43D98-110D-4927-9693-0595EE35425F}"/>
    <cellStyle name="Total 2 6 2 11 2" xfId="17054" xr:uid="{82DF417E-8F62-4E00-A969-1F56DE11A7E4}"/>
    <cellStyle name="Total 2 6 2 12" xfId="9507" xr:uid="{13F76D31-2F60-4C1E-BC96-9FD03C5EA1DE}"/>
    <cellStyle name="Total 2 6 2 2" xfId="452" xr:uid="{BF8CB2FB-3EC6-4F6E-8D9F-3C7E3FA328B0}"/>
    <cellStyle name="Total 2 6 2 2 10" xfId="10110" xr:uid="{C3C1DCF4-9BDB-4C7A-B853-7F04816AA3A4}"/>
    <cellStyle name="Total 2 6 2 2 2" xfId="1003" xr:uid="{7516E63A-CBED-4C94-BB05-8D2B5ECEA929}"/>
    <cellStyle name="Total 2 6 2 2 2 2" xfId="2157" xr:uid="{C9CD4453-E705-4CA6-90BD-56A78577759A}"/>
    <cellStyle name="Total 2 6 2 2 2 2 2" xfId="11112" xr:uid="{C60CE220-DF7E-46F7-902E-77B4D5D72F4B}"/>
    <cellStyle name="Total 2 6 2 2 2 3" xfId="3285" xr:uid="{838B3C0B-669C-42AB-B609-D688F8F3CD74}"/>
    <cellStyle name="Total 2 6 2 2 2 3 2" xfId="12240" xr:uid="{F8093BD5-B5A7-474D-9FD6-BF6FE07CE314}"/>
    <cellStyle name="Total 2 6 2 2 2 4" xfId="4402" xr:uid="{08CD44B9-02C9-4BF3-AFAA-DD1289DC28DA}"/>
    <cellStyle name="Total 2 6 2 2 2 4 2" xfId="13357" xr:uid="{92B3FE4E-812E-4B4F-A7B0-27F97A0D6AE0}"/>
    <cellStyle name="Total 2 6 2 2 2 5" xfId="5502" xr:uid="{6E95B81F-0013-480E-BD2B-52203BC13051}"/>
    <cellStyle name="Total 2 6 2 2 2 5 2" xfId="14457" xr:uid="{232BBCEB-6319-4AF4-9F4A-30E91FCE51A9}"/>
    <cellStyle name="Total 2 6 2 2 2 6" xfId="6619" xr:uid="{8F6BFA6E-5BD2-454D-834D-A5453A589DE6}"/>
    <cellStyle name="Total 2 6 2 2 2 6 2" xfId="15574" xr:uid="{BBB189C0-FED1-493B-9695-BDDEEB75717A}"/>
    <cellStyle name="Total 2 6 2 2 2 7" xfId="7820" xr:uid="{FCB9B685-8C44-41D4-9D7E-AB4818A52A14}"/>
    <cellStyle name="Total 2 6 2 2 2 7 2" xfId="16700" xr:uid="{4B10D637-1BA0-450B-A012-330722644C36}"/>
    <cellStyle name="Total 2 6 2 2 2 8" xfId="8957" xr:uid="{FADEDA0E-0EF0-4D2E-8336-7E9191F5F1BA}"/>
    <cellStyle name="Total 2 6 2 2 2 8 2" xfId="17810" xr:uid="{775F2199-6D7F-4C22-9EDC-D50AAF4C2F32}"/>
    <cellStyle name="Total 2 6 2 2 2 9" xfId="9343" xr:uid="{AFEE500B-8B2B-455C-B4C4-8EA7D9198463}"/>
    <cellStyle name="Total 2 6 2 2 3" xfId="1610" xr:uid="{C31BB94A-22F2-4678-93CC-398CCE9005EF}"/>
    <cellStyle name="Total 2 6 2 2 3 2" xfId="10565" xr:uid="{CF42974A-53D7-4D4D-BD3E-C7288365F948}"/>
    <cellStyle name="Total 2 6 2 2 4" xfId="2734" xr:uid="{A1315D0C-0C11-4633-97AE-1378F2AB4B30}"/>
    <cellStyle name="Total 2 6 2 2 4 2" xfId="11689" xr:uid="{86FCA3C5-2F8D-45F8-A671-BC1DEA8A76E5}"/>
    <cellStyle name="Total 2 6 2 2 5" xfId="3851" xr:uid="{871F4917-CD9F-4319-BA99-7D89ECF053A8}"/>
    <cellStyle name="Total 2 6 2 2 5 2" xfId="12806" xr:uid="{6AD7C1BE-5F65-4D44-B1A3-F63630D85E0D}"/>
    <cellStyle name="Total 2 6 2 2 6" xfId="4951" xr:uid="{03A4718A-6CA9-45E1-898F-C7634F349EA5}"/>
    <cellStyle name="Total 2 6 2 2 6 2" xfId="13906" xr:uid="{903A6446-5661-4C16-B82D-3EFA9424A83A}"/>
    <cellStyle name="Total 2 6 2 2 7" xfId="6068" xr:uid="{572E4ABD-6FC8-4FA3-AE1F-CE8401636484}"/>
    <cellStyle name="Total 2 6 2 2 7 2" xfId="15023" xr:uid="{A4D64D83-9FBC-4591-BDA0-C33C52E3AAD8}"/>
    <cellStyle name="Total 2 6 2 2 8" xfId="7269" xr:uid="{A209BCBD-26BF-4437-8396-C10F59414CBA}"/>
    <cellStyle name="Total 2 6 2 2 8 2" xfId="16149" xr:uid="{F3C772BC-822D-4640-ABA5-6476A7E1815F}"/>
    <cellStyle name="Total 2 6 2 2 9" xfId="8406" xr:uid="{EA2DAE92-2413-437F-A65B-B610C4ABC736}"/>
    <cellStyle name="Total 2 6 2 2 9 2" xfId="17259" xr:uid="{D2CF5BD6-35FD-4972-AD8F-12AB976603C9}"/>
    <cellStyle name="Total 2 6 2 3" xfId="615" xr:uid="{13EB5D5C-A0A2-4A40-9C1B-0263B5C16740}"/>
    <cellStyle name="Total 2 6 2 3 10" xfId="9609" xr:uid="{15B33E2F-9AA6-41B3-8695-8F2DB934BA3B}"/>
    <cellStyle name="Total 2 6 2 3 2" xfId="1166" xr:uid="{6ED0A4FC-28C2-4355-9339-E13BEC7E53C4}"/>
    <cellStyle name="Total 2 6 2 3 2 2" xfId="2325" xr:uid="{4E013863-5998-4579-92DA-4CB01252CE7E}"/>
    <cellStyle name="Total 2 6 2 3 2 2 2" xfId="11280" xr:uid="{DF3593D1-CF52-4E0A-A842-F5E2D4132050}"/>
    <cellStyle name="Total 2 6 2 3 2 3" xfId="3448" xr:uid="{6827F320-614E-4166-8D83-187C6D210FDC}"/>
    <cellStyle name="Total 2 6 2 3 2 3 2" xfId="12403" xr:uid="{5DFF1640-2F09-4591-82C0-8F0C44969E63}"/>
    <cellStyle name="Total 2 6 2 3 2 4" xfId="4565" xr:uid="{C22A03A1-2DE2-4B97-AF41-C05F810E9BBD}"/>
    <cellStyle name="Total 2 6 2 3 2 4 2" xfId="13520" xr:uid="{4A304966-7060-4AC5-B5E9-399CDC16A28F}"/>
    <cellStyle name="Total 2 6 2 3 2 5" xfId="5665" xr:uid="{E3B8CFFF-D5FC-40B3-85D1-DFCD21B514CA}"/>
    <cellStyle name="Total 2 6 2 3 2 5 2" xfId="14620" xr:uid="{6A9A0009-A60A-4065-B84C-FEC4675E1E79}"/>
    <cellStyle name="Total 2 6 2 3 2 6" xfId="6782" xr:uid="{C2542831-4A10-412A-BCAC-E1EB8E3C6CD2}"/>
    <cellStyle name="Total 2 6 2 3 2 6 2" xfId="15737" xr:uid="{8CA97CA3-691E-490F-BCC6-62605CC3DE6D}"/>
    <cellStyle name="Total 2 6 2 3 2 7" xfId="7983" xr:uid="{F3ECCFC8-92BD-4A6C-A5D2-E3117872FD41}"/>
    <cellStyle name="Total 2 6 2 3 2 7 2" xfId="16863" xr:uid="{DCF58519-B9BD-4505-B922-082844F052DA}"/>
    <cellStyle name="Total 2 6 2 3 2 8" xfId="9120" xr:uid="{D84AF3AD-F9A7-4EF1-B9C1-7BD74E39A240}"/>
    <cellStyle name="Total 2 6 2 3 2 8 2" xfId="17973" xr:uid="{8D6ADACA-8656-44B5-B3D8-B3C999A84ABA}"/>
    <cellStyle name="Total 2 6 2 3 2 9" xfId="10025" xr:uid="{9EE15A51-D3C3-4C3C-880E-44DEF05D5F9C}"/>
    <cellStyle name="Total 2 6 2 3 3" xfId="1773" xr:uid="{D92EB7CB-9F03-4970-B483-297B0025CA1B}"/>
    <cellStyle name="Total 2 6 2 3 3 2" xfId="10728" xr:uid="{DB78DBBF-E502-4282-8A7A-DA2717B194A2}"/>
    <cellStyle name="Total 2 6 2 3 4" xfId="2897" xr:uid="{12ACDE5F-EBE8-4ECE-A0E1-9A9143BAECB8}"/>
    <cellStyle name="Total 2 6 2 3 4 2" xfId="11852" xr:uid="{4E4FDF64-1DE4-425D-BE28-3D4FD6C7E806}"/>
    <cellStyle name="Total 2 6 2 3 5" xfId="4014" xr:uid="{00C471CC-F119-49AA-82E9-A859E9CC79AE}"/>
    <cellStyle name="Total 2 6 2 3 5 2" xfId="12969" xr:uid="{40347FC1-6E6C-43AD-AC9C-5DB7EADCD19B}"/>
    <cellStyle name="Total 2 6 2 3 6" xfId="5114" xr:uid="{44B81614-9FA1-4F28-B866-42BD0A536A5F}"/>
    <cellStyle name="Total 2 6 2 3 6 2" xfId="14069" xr:uid="{36ABF6E2-ED71-47DD-BEE8-07B8BFB5610A}"/>
    <cellStyle name="Total 2 6 2 3 7" xfId="6231" xr:uid="{D932A69E-A2C2-42DC-923F-B2891D69F23B}"/>
    <cellStyle name="Total 2 6 2 3 7 2" xfId="15186" xr:uid="{70F14844-5625-4344-B0F2-DD0F5FC5FACD}"/>
    <cellStyle name="Total 2 6 2 3 8" xfId="7432" xr:uid="{8BE6858D-74DB-4D50-BAEC-1AA280F1D8C7}"/>
    <cellStyle name="Total 2 6 2 3 8 2" xfId="16312" xr:uid="{CC0F005C-2990-442C-9885-A10958A5DB4A}"/>
    <cellStyle name="Total 2 6 2 3 9" xfId="8569" xr:uid="{F68B0AA1-7A2C-4396-B177-8C0B223820A0}"/>
    <cellStyle name="Total 2 6 2 3 9 2" xfId="17422" xr:uid="{D1F67977-06EE-43D8-BD9F-AEDC38AA1D1D}"/>
    <cellStyle name="Total 2 6 2 4" xfId="804" xr:uid="{87028151-C24A-4C01-982F-41931FD6FFFF}"/>
    <cellStyle name="Total 2 6 2 4 2" xfId="1958" xr:uid="{91E2167C-1A1E-4860-8308-38507C02FB31}"/>
    <cellStyle name="Total 2 6 2 4 2 2" xfId="10913" xr:uid="{CF590ED9-C0F3-4B94-A735-B181817B1554}"/>
    <cellStyle name="Total 2 6 2 4 3" xfId="3086" xr:uid="{60275D68-ED64-4176-B7EF-2150149697F9}"/>
    <cellStyle name="Total 2 6 2 4 3 2" xfId="12041" xr:uid="{0FCD96B3-1CDE-49B6-AE50-1BD2B9E0AA6C}"/>
    <cellStyle name="Total 2 6 2 4 4" xfId="4203" xr:uid="{777A2909-910F-4486-B12D-3A7B199911D2}"/>
    <cellStyle name="Total 2 6 2 4 4 2" xfId="13158" xr:uid="{5CD36501-2157-4966-9BAF-1EA01A373E25}"/>
    <cellStyle name="Total 2 6 2 4 5" xfId="5303" xr:uid="{03836F09-13F1-4A92-B5E6-EFEC525E9975}"/>
    <cellStyle name="Total 2 6 2 4 5 2" xfId="14258" xr:uid="{E14674D9-99CE-4F61-AA0A-87030D87C71A}"/>
    <cellStyle name="Total 2 6 2 4 6" xfId="6420" xr:uid="{4DB0885E-9527-48F9-B472-8ED866BDB673}"/>
    <cellStyle name="Total 2 6 2 4 6 2" xfId="15375" xr:uid="{5C70874D-F2A2-4C17-95DA-BA9B5CA7EA57}"/>
    <cellStyle name="Total 2 6 2 4 7" xfId="7621" xr:uid="{1EF592B8-FF55-4062-9073-05D65C417635}"/>
    <cellStyle name="Total 2 6 2 4 7 2" xfId="16501" xr:uid="{0AD354E2-C7BC-42C8-95D1-606ED388D9D9}"/>
    <cellStyle name="Total 2 6 2 4 8" xfId="8758" xr:uid="{2FF97577-3429-41B4-82CA-08432670E860}"/>
    <cellStyle name="Total 2 6 2 4 8 2" xfId="17611" xr:uid="{8BF14D85-BBB3-47A9-98C5-C03FB532D4BC}"/>
    <cellStyle name="Total 2 6 2 4 9" xfId="6893" xr:uid="{80B5942E-C6D7-4852-B894-82F65E307420}"/>
    <cellStyle name="Total 2 6 2 5" xfId="1409" xr:uid="{D38D615A-7416-4B0D-A41B-390457631ABA}"/>
    <cellStyle name="Total 2 6 2 5 2" xfId="10364" xr:uid="{E893017F-9E8B-4B82-8D9E-C5E960D78C88}"/>
    <cellStyle name="Total 2 6 2 6" xfId="2529" xr:uid="{F3529B9D-B533-425D-B0DE-F849A940AB7B}"/>
    <cellStyle name="Total 2 6 2 6 2" xfId="11484" xr:uid="{795F002D-75BB-4CB0-AD08-445B570DD9A9}"/>
    <cellStyle name="Total 2 6 2 7" xfId="3646" xr:uid="{11AC1AE5-FA9D-49FF-8DBA-8EFDD6361271}"/>
    <cellStyle name="Total 2 6 2 7 2" xfId="12601" xr:uid="{71C057DE-94C6-408A-86FF-EA53DD39542C}"/>
    <cellStyle name="Total 2 6 2 8" xfId="4746" xr:uid="{AF40AECD-CA71-4364-9DD1-31EDDA895A80}"/>
    <cellStyle name="Total 2 6 2 8 2" xfId="13701" xr:uid="{143A752A-460F-4948-BE2F-FECB8D86FD87}"/>
    <cellStyle name="Total 2 6 2 9" xfId="5863" xr:uid="{D0B95556-1ADA-4FD9-8E56-13863DB5DD75}"/>
    <cellStyle name="Total 2 6 2 9 2" xfId="14818" xr:uid="{F785EF0C-F843-4CCC-80E5-855C2E440CFF}"/>
    <cellStyle name="Total 2 6 3" xfId="302" xr:uid="{EBB33D59-721E-40CC-8BEF-8A7D6093A8D5}"/>
    <cellStyle name="Total 2 6 3 10" xfId="7119" xr:uid="{535CD1BE-9F48-4241-80E8-33CC5E55DAA9}"/>
    <cellStyle name="Total 2 6 3 10 2" xfId="15999" xr:uid="{5CE470F9-9351-4E9E-9D38-4068DDE40C41}"/>
    <cellStyle name="Total 2 6 3 11" xfId="8256" xr:uid="{D4103923-17D7-45D7-9803-48B6F4A41694}"/>
    <cellStyle name="Total 2 6 3 11 2" xfId="17109" xr:uid="{613BC16D-C877-4D1C-8CCC-A0724FE18843}"/>
    <cellStyle name="Total 2 6 3 12" xfId="6895" xr:uid="{27B73E54-3CDD-469F-8A3E-651E54446A28}"/>
    <cellStyle name="Total 2 6 3 2" xfId="502" xr:uid="{4C57E030-8C83-4376-9D27-2EB2F7C5D71B}"/>
    <cellStyle name="Total 2 6 3 2 10" xfId="9638" xr:uid="{C9E37A33-DA3B-4993-9B03-C35169AA364F}"/>
    <cellStyle name="Total 2 6 3 2 2" xfId="1053" xr:uid="{CAD9A9FF-5C58-4543-A5B6-684A6EBDDD4B}"/>
    <cellStyle name="Total 2 6 3 2 2 2" xfId="2207" xr:uid="{34FDA863-86E5-48EB-A49F-61DC6941EBC6}"/>
    <cellStyle name="Total 2 6 3 2 2 2 2" xfId="11162" xr:uid="{47CA5128-AC0A-4DB4-9E1E-113229A470BC}"/>
    <cellStyle name="Total 2 6 3 2 2 3" xfId="3335" xr:uid="{44AB62E8-7BAB-43FA-A74B-BF69944FA23E}"/>
    <cellStyle name="Total 2 6 3 2 2 3 2" xfId="12290" xr:uid="{3BDF37EE-D136-44A3-A9AB-C55C4B9671EF}"/>
    <cellStyle name="Total 2 6 3 2 2 4" xfId="4452" xr:uid="{738ED33A-EB28-44FD-A47C-2F8476401970}"/>
    <cellStyle name="Total 2 6 3 2 2 4 2" xfId="13407" xr:uid="{B3B1C1F0-73B4-4545-AC97-21E4FB8E3FFF}"/>
    <cellStyle name="Total 2 6 3 2 2 5" xfId="5552" xr:uid="{F4422022-F187-458E-9062-EA948E4C7ECB}"/>
    <cellStyle name="Total 2 6 3 2 2 5 2" xfId="14507" xr:uid="{9551B937-1744-4539-B9BA-709CEF2E67AF}"/>
    <cellStyle name="Total 2 6 3 2 2 6" xfId="6669" xr:uid="{CDEB57B1-938C-402B-B520-8DAC9F7D2A42}"/>
    <cellStyle name="Total 2 6 3 2 2 6 2" xfId="15624" xr:uid="{8A90B74D-4A05-4A5C-9511-77D6DE76AB03}"/>
    <cellStyle name="Total 2 6 3 2 2 7" xfId="7870" xr:uid="{36CE228D-15A0-4032-9AA2-84AC04E49EA4}"/>
    <cellStyle name="Total 2 6 3 2 2 7 2" xfId="16750" xr:uid="{3B46C6EA-B002-4A16-8510-B564BB33D2D8}"/>
    <cellStyle name="Total 2 6 3 2 2 8" xfId="9007" xr:uid="{94DF7A66-86C7-42EF-802E-FD0973AC48F1}"/>
    <cellStyle name="Total 2 6 3 2 2 8 2" xfId="17860" xr:uid="{2294763A-26CD-4A5E-B3A3-82202A852226}"/>
    <cellStyle name="Total 2 6 3 2 2 9" xfId="9846" xr:uid="{D5CFDD00-3EED-4BB1-9290-CD3FF6BA7001}"/>
    <cellStyle name="Total 2 6 3 2 3" xfId="1660" xr:uid="{1648B202-307C-49D9-A526-180DAE5E5FED}"/>
    <cellStyle name="Total 2 6 3 2 3 2" xfId="10615" xr:uid="{E0AD563B-24B6-4BF1-A0F9-FE38AE9AD6E6}"/>
    <cellStyle name="Total 2 6 3 2 4" xfId="2784" xr:uid="{35007567-409A-4E6C-8563-60F4873531C4}"/>
    <cellStyle name="Total 2 6 3 2 4 2" xfId="11739" xr:uid="{B318C0F2-8740-4351-BE5E-D309E45AF094}"/>
    <cellStyle name="Total 2 6 3 2 5" xfId="3901" xr:uid="{250118B2-3321-43A2-84A6-082E5481C94D}"/>
    <cellStyle name="Total 2 6 3 2 5 2" xfId="12856" xr:uid="{4806804A-86EA-477B-A394-7E08BCD9D656}"/>
    <cellStyle name="Total 2 6 3 2 6" xfId="5001" xr:uid="{F2B8853C-494C-4B6B-9390-EF2C8CDB2F94}"/>
    <cellStyle name="Total 2 6 3 2 6 2" xfId="13956" xr:uid="{7C5C5A01-E630-4B27-B725-D1F878B3BCB3}"/>
    <cellStyle name="Total 2 6 3 2 7" xfId="6118" xr:uid="{6EAC40C2-9A58-4831-B408-D8BAF7B33D30}"/>
    <cellStyle name="Total 2 6 3 2 7 2" xfId="15073" xr:uid="{032AE8EE-1831-4657-B71F-9D740C258985}"/>
    <cellStyle name="Total 2 6 3 2 8" xfId="7319" xr:uid="{00F4A509-859E-4F11-AA39-D6A5A45F0E3D}"/>
    <cellStyle name="Total 2 6 3 2 8 2" xfId="16199" xr:uid="{3C6C2F5F-0F8F-4FC4-AD8E-C51BBE8CDB90}"/>
    <cellStyle name="Total 2 6 3 2 9" xfId="8456" xr:uid="{36C37A25-F459-49F3-88E3-8B095655B322}"/>
    <cellStyle name="Total 2 6 3 2 9 2" xfId="17309" xr:uid="{30750F3F-B56D-45E5-AABB-BF9472AD3CCE}"/>
    <cellStyle name="Total 2 6 3 3" xfId="665" xr:uid="{31277469-D434-442D-8BD1-ED169BA26F1F}"/>
    <cellStyle name="Total 2 6 3 3 10" xfId="9880" xr:uid="{FDAAE9D5-DEF4-44CE-8E4E-5DD019BD9AA2}"/>
    <cellStyle name="Total 2 6 3 3 2" xfId="1216" xr:uid="{5DD75C42-06B2-40DC-81CC-4EC7479A67A4}"/>
    <cellStyle name="Total 2 6 3 3 2 2" xfId="2375" xr:uid="{5ECEBEAC-D9CE-4BA9-9AC1-C438968CAB02}"/>
    <cellStyle name="Total 2 6 3 3 2 2 2" xfId="11330" xr:uid="{4615BDC9-C0DE-48A9-ABB0-6D279814CD7F}"/>
    <cellStyle name="Total 2 6 3 3 2 3" xfId="3498" xr:uid="{258F6A2A-4C4E-422B-A40F-293A42D41C3B}"/>
    <cellStyle name="Total 2 6 3 3 2 3 2" xfId="12453" xr:uid="{A17D0523-1B21-4E1B-B121-A59A890753BB}"/>
    <cellStyle name="Total 2 6 3 3 2 4" xfId="4615" xr:uid="{F8A9361B-94D7-444E-B25C-2E1A91EA6BF6}"/>
    <cellStyle name="Total 2 6 3 3 2 4 2" xfId="13570" xr:uid="{50F64D4B-DA58-4A3A-A39F-49879C116943}"/>
    <cellStyle name="Total 2 6 3 3 2 5" xfId="5715" xr:uid="{C4A5568F-EBA3-48EB-B71F-4F7884D73EC2}"/>
    <cellStyle name="Total 2 6 3 3 2 5 2" xfId="14670" xr:uid="{611847EA-D0BC-45D6-B484-7E4AEE6632AB}"/>
    <cellStyle name="Total 2 6 3 3 2 6" xfId="6832" xr:uid="{837E4A7C-8E43-4FB2-9052-8F567B90C38E}"/>
    <cellStyle name="Total 2 6 3 3 2 6 2" xfId="15787" xr:uid="{4463C927-9125-48B4-9CC8-E758B2F3B912}"/>
    <cellStyle name="Total 2 6 3 3 2 7" xfId="8033" xr:uid="{00815430-40A7-4E62-9E13-2DA3239F8654}"/>
    <cellStyle name="Total 2 6 3 3 2 7 2" xfId="16913" xr:uid="{6284E64C-5EE9-471C-99E0-C811A23FAF9E}"/>
    <cellStyle name="Total 2 6 3 3 2 8" xfId="9170" xr:uid="{BC6DA792-7195-484A-8129-F38660E6EB58}"/>
    <cellStyle name="Total 2 6 3 3 2 8 2" xfId="18023" xr:uid="{898FC2CC-26B5-4C90-9021-CCF906C58FA0}"/>
    <cellStyle name="Total 2 6 3 3 2 9" xfId="9759" xr:uid="{AE021D55-A860-4AA2-A784-9E351EBDFCD3}"/>
    <cellStyle name="Total 2 6 3 3 3" xfId="1823" xr:uid="{EB6A9EE4-E84B-4101-B868-E24D5F7BE442}"/>
    <cellStyle name="Total 2 6 3 3 3 2" xfId="10778" xr:uid="{B1989291-78B0-4418-884A-A10DF1CF77E5}"/>
    <cellStyle name="Total 2 6 3 3 4" xfId="2947" xr:uid="{EFBF119B-6204-45A4-B817-2E18D3933E47}"/>
    <cellStyle name="Total 2 6 3 3 4 2" xfId="11902" xr:uid="{6492CF9C-B62B-4C29-9F0F-8A6BEE6BB161}"/>
    <cellStyle name="Total 2 6 3 3 5" xfId="4064" xr:uid="{C3F06D01-007E-4E3F-A92E-37330A1F1B21}"/>
    <cellStyle name="Total 2 6 3 3 5 2" xfId="13019" xr:uid="{7FB02E83-D9CE-40F8-B5F1-5C495C963FCD}"/>
    <cellStyle name="Total 2 6 3 3 6" xfId="5164" xr:uid="{21F56077-16B2-4D08-8C2E-064EA336B81B}"/>
    <cellStyle name="Total 2 6 3 3 6 2" xfId="14119" xr:uid="{E15803E3-872A-4206-A85F-BE20741AAA40}"/>
    <cellStyle name="Total 2 6 3 3 7" xfId="6281" xr:uid="{089A0FA7-A73F-4D55-A1D1-CD65423C34F9}"/>
    <cellStyle name="Total 2 6 3 3 7 2" xfId="15236" xr:uid="{BDDC1679-4A91-45AA-8D7D-D2D73DDE989B}"/>
    <cellStyle name="Total 2 6 3 3 8" xfId="7482" xr:uid="{DC2E692C-92CE-4003-B5CA-561AFE1A8530}"/>
    <cellStyle name="Total 2 6 3 3 8 2" xfId="16362" xr:uid="{4F420473-4403-4E4B-B672-0DCE922B945D}"/>
    <cellStyle name="Total 2 6 3 3 9" xfId="8619" xr:uid="{77CC6959-1211-4F22-A6BA-D3B82AB5C54A}"/>
    <cellStyle name="Total 2 6 3 3 9 2" xfId="17472" xr:uid="{92CAD797-4738-4BA6-997B-2F1BFF4A2B74}"/>
    <cellStyle name="Total 2 6 3 4" xfId="857" xr:uid="{2372A2C4-A4FE-4329-AB6E-683CEC224996}"/>
    <cellStyle name="Total 2 6 3 4 2" xfId="2011" xr:uid="{B2918D85-1663-41E9-8FDE-D55D0E307349}"/>
    <cellStyle name="Total 2 6 3 4 2 2" xfId="10966" xr:uid="{1484515A-252F-4541-8753-8957F241BE92}"/>
    <cellStyle name="Total 2 6 3 4 3" xfId="3139" xr:uid="{05724BA3-9536-4FCB-9D01-BFB214756581}"/>
    <cellStyle name="Total 2 6 3 4 3 2" xfId="12094" xr:uid="{56703103-5D3A-4930-BF2D-FDDFDAA1012B}"/>
    <cellStyle name="Total 2 6 3 4 4" xfId="4256" xr:uid="{686EA538-53BD-4849-9791-D23F3FC2F445}"/>
    <cellStyle name="Total 2 6 3 4 4 2" xfId="13211" xr:uid="{A5C7330A-6D49-4C78-9FD7-27D573F33D6B}"/>
    <cellStyle name="Total 2 6 3 4 5" xfId="5356" xr:uid="{C37BF2FC-2AE5-4EBD-B10C-4514B681B552}"/>
    <cellStyle name="Total 2 6 3 4 5 2" xfId="14311" xr:uid="{0D555789-4FCC-44D7-B972-C8A972D3C7F4}"/>
    <cellStyle name="Total 2 6 3 4 6" xfId="6473" xr:uid="{2A70557C-F514-4784-9F3C-F4F28036EAA3}"/>
    <cellStyle name="Total 2 6 3 4 6 2" xfId="15428" xr:uid="{98B2ABA8-EA11-4196-A0D7-51495EF8B3F4}"/>
    <cellStyle name="Total 2 6 3 4 7" xfId="7674" xr:uid="{16DEF21B-30AE-4D41-90D9-2D10BB719229}"/>
    <cellStyle name="Total 2 6 3 4 7 2" xfId="16554" xr:uid="{89F06752-5948-46D3-93B1-ECCC812B830A}"/>
    <cellStyle name="Total 2 6 3 4 8" xfId="8811" xr:uid="{BCB22E4D-C80F-4091-A587-A31B386E81B1}"/>
    <cellStyle name="Total 2 6 3 4 8 2" xfId="17664" xr:uid="{D456FF75-6E91-4BAE-B000-E9C714524586}"/>
    <cellStyle name="Total 2 6 3 4 9" xfId="9726" xr:uid="{E7A5FB0B-5F76-418B-A002-D3A417B91B35}"/>
    <cellStyle name="Total 2 6 3 5" xfId="1464" xr:uid="{DBB7A5BC-4FB8-4FC4-B585-92F4C4DEB634}"/>
    <cellStyle name="Total 2 6 3 5 2" xfId="10419" xr:uid="{5886E8B8-BE71-4594-AD87-2045A09EC56F}"/>
    <cellStyle name="Total 2 6 3 6" xfId="2584" xr:uid="{4A31E9A1-93C6-404C-87BC-1F4513151176}"/>
    <cellStyle name="Total 2 6 3 6 2" xfId="11539" xr:uid="{69D5614B-119D-4025-BA36-6E0AA6F74207}"/>
    <cellStyle name="Total 2 6 3 7" xfId="3701" xr:uid="{BDB4F65C-D7D2-468E-9C8E-6A04C80B3976}"/>
    <cellStyle name="Total 2 6 3 7 2" xfId="12656" xr:uid="{5D954202-F3C5-40C3-BFC4-D62127A8A457}"/>
    <cellStyle name="Total 2 6 3 8" xfId="4801" xr:uid="{96E6FBA4-4394-404E-9DC6-E59E768462CC}"/>
    <cellStyle name="Total 2 6 3 8 2" xfId="13756" xr:uid="{2A2B09FA-5C78-4A99-BD02-21809C626E07}"/>
    <cellStyle name="Total 2 6 3 9" xfId="5918" xr:uid="{89AF2E98-DEA2-4767-80F2-C4B2C6A2A523}"/>
    <cellStyle name="Total 2 6 3 9 2" xfId="14873" xr:uid="{E79F85B7-08DD-4385-94B5-86ED5131A575}"/>
    <cellStyle name="Total 2 6 4" xfId="374" xr:uid="{EA5942E6-611D-44D3-B0BE-8AFA0D21B0EB}"/>
    <cellStyle name="Total 2 6 4 10" xfId="6884" xr:uid="{8336B0BD-0B0A-40A7-BC40-95C5F3D33E48}"/>
    <cellStyle name="Total 2 6 4 2" xfId="925" xr:uid="{09F8C57B-D48A-4E01-848A-518F20CC7A6A}"/>
    <cellStyle name="Total 2 6 4 2 2" xfId="2079" xr:uid="{8AD8810F-5712-4073-95D5-0377C16AD6C6}"/>
    <cellStyle name="Total 2 6 4 2 2 2" xfId="11034" xr:uid="{9B95CEA6-94DC-4081-9377-52D0EFADC9A3}"/>
    <cellStyle name="Total 2 6 4 2 3" xfId="3207" xr:uid="{E2B640A2-B8AB-490B-8AA6-DB6EDDE620D2}"/>
    <cellStyle name="Total 2 6 4 2 3 2" xfId="12162" xr:uid="{B95F172F-4903-4999-AA9E-3C84591A55CC}"/>
    <cellStyle name="Total 2 6 4 2 4" xfId="4324" xr:uid="{AF89DD9A-B9BC-4729-9339-21F21F138ADB}"/>
    <cellStyle name="Total 2 6 4 2 4 2" xfId="13279" xr:uid="{3F1C6F30-BEF3-44AA-A955-2BE5CBD4850F}"/>
    <cellStyle name="Total 2 6 4 2 5" xfId="5424" xr:uid="{3B088764-300F-4266-AA68-F5EF13D833AA}"/>
    <cellStyle name="Total 2 6 4 2 5 2" xfId="14379" xr:uid="{43D8A1B3-18AB-4597-B7E2-C890CED465E2}"/>
    <cellStyle name="Total 2 6 4 2 6" xfId="6541" xr:uid="{B0B1B655-58D5-47FA-97FA-C64A654EEC88}"/>
    <cellStyle name="Total 2 6 4 2 6 2" xfId="15496" xr:uid="{94C6858A-E5FF-46FD-B369-2BA59FB9BA1F}"/>
    <cellStyle name="Total 2 6 4 2 7" xfId="7742" xr:uid="{B0393FCD-0B22-42C5-8C1F-81842644630E}"/>
    <cellStyle name="Total 2 6 4 2 7 2" xfId="16622" xr:uid="{263B3070-3BC2-41CB-9678-4E4F308401AC}"/>
    <cellStyle name="Total 2 6 4 2 8" xfId="8879" xr:uid="{B6C747C9-FCFD-456A-B16A-4F413CC96F2B}"/>
    <cellStyle name="Total 2 6 4 2 8 2" xfId="17732" xr:uid="{B2A663CE-45A0-4D44-BC22-EA82A991F35D}"/>
    <cellStyle name="Total 2 6 4 2 9" xfId="9593" xr:uid="{18A6C14C-8506-4EEB-A607-9664007CAED4}"/>
    <cellStyle name="Total 2 6 4 3" xfId="1536" xr:uid="{1764A20F-E75A-40C1-B53F-F665F5A32789}"/>
    <cellStyle name="Total 2 6 4 3 2" xfId="10491" xr:uid="{94C8F1AF-AEB1-4C7A-BF66-D69E1217E6F9}"/>
    <cellStyle name="Total 2 6 4 4" xfId="2656" xr:uid="{B125A7EC-855E-440B-9328-2562CB172C33}"/>
    <cellStyle name="Total 2 6 4 4 2" xfId="11611" xr:uid="{3304633B-0D34-432C-A3C4-110B316E9AF5}"/>
    <cellStyle name="Total 2 6 4 5" xfId="3773" xr:uid="{594C73CB-AD52-4EE0-A6C7-859649DA83E7}"/>
    <cellStyle name="Total 2 6 4 5 2" xfId="12728" xr:uid="{E1A8EF38-5B3C-489C-955D-60DDEEA61271}"/>
    <cellStyle name="Total 2 6 4 6" xfId="4873" xr:uid="{C4BE2B96-E253-4C8A-9819-1BE7CF27507D}"/>
    <cellStyle name="Total 2 6 4 6 2" xfId="13828" xr:uid="{5EAF504B-C488-4D7D-BAB3-BC4EE74E62B2}"/>
    <cellStyle name="Total 2 6 4 7" xfId="5990" xr:uid="{AA88CA2D-2639-4E8C-867E-D4EF0953A83D}"/>
    <cellStyle name="Total 2 6 4 7 2" xfId="14945" xr:uid="{977AD553-505C-41D8-B3D5-EA6F12B7EA63}"/>
    <cellStyle name="Total 2 6 4 8" xfId="7191" xr:uid="{BA8E57B5-3FC7-4D26-9DBC-F2422950445B}"/>
    <cellStyle name="Total 2 6 4 8 2" xfId="16071" xr:uid="{8F558F84-4ECB-4057-B56E-6000A6CF1F08}"/>
    <cellStyle name="Total 2 6 4 9" xfId="8328" xr:uid="{2F94A700-228D-45BA-B19A-143EF18BA8E1}"/>
    <cellStyle name="Total 2 6 4 9 2" xfId="17181" xr:uid="{B0A22851-25E2-47EC-BF29-6DE6541C33B6}"/>
    <cellStyle name="Total 2 6 5" xfId="543" xr:uid="{EF68E62E-B2A2-43B5-926D-322A116AE74E}"/>
    <cellStyle name="Total 2 6 5 10" xfId="9509" xr:uid="{438E130C-A005-4EBC-926B-2D1AEAB0E55D}"/>
    <cellStyle name="Total 2 6 5 2" xfId="1094" xr:uid="{65667564-7730-4B43-A585-708690A43511}"/>
    <cellStyle name="Total 2 6 5 2 2" xfId="2248" xr:uid="{094A8708-1D22-485A-B889-4BF5B5A3CBD5}"/>
    <cellStyle name="Total 2 6 5 2 2 2" xfId="11203" xr:uid="{BB52174C-3FB4-40AF-980D-22A13E9239E8}"/>
    <cellStyle name="Total 2 6 5 2 3" xfId="3376" xr:uid="{2FEA3FF0-930E-4D10-AE0C-B67FDC73ED07}"/>
    <cellStyle name="Total 2 6 5 2 3 2" xfId="12331" xr:uid="{1424ED24-A359-45A9-82F9-55AEC4594859}"/>
    <cellStyle name="Total 2 6 5 2 4" xfId="4493" xr:uid="{1FDE5B2A-6B4B-4741-93A3-18A3655940C4}"/>
    <cellStyle name="Total 2 6 5 2 4 2" xfId="13448" xr:uid="{B1D56A48-5552-4BAB-AB91-5FCAAA4338D1}"/>
    <cellStyle name="Total 2 6 5 2 5" xfId="5593" xr:uid="{80EE4291-3364-48BF-BC37-07127CEAEC19}"/>
    <cellStyle name="Total 2 6 5 2 5 2" xfId="14548" xr:uid="{4B327D39-2F6F-4F98-B778-26EAEB021206}"/>
    <cellStyle name="Total 2 6 5 2 6" xfId="6710" xr:uid="{9A7FABBA-FB57-4FD0-8157-6D591E1CE3D0}"/>
    <cellStyle name="Total 2 6 5 2 6 2" xfId="15665" xr:uid="{76A84A66-B0BB-4440-96DE-6F6084793D77}"/>
    <cellStyle name="Total 2 6 5 2 7" xfId="7911" xr:uid="{C0CE9E09-47BB-4CC1-8885-624243A77528}"/>
    <cellStyle name="Total 2 6 5 2 7 2" xfId="16791" xr:uid="{8ED265C9-F532-482C-8512-A1F575F50EAD}"/>
    <cellStyle name="Total 2 6 5 2 8" xfId="9048" xr:uid="{649D04DD-7046-4233-9273-D7977D438604}"/>
    <cellStyle name="Total 2 6 5 2 8 2" xfId="17901" xr:uid="{A1F26B1C-FDC2-4B75-A351-61973446834C}"/>
    <cellStyle name="Total 2 6 5 2 9" xfId="9741" xr:uid="{2F8560C4-28F0-4677-8EC5-DB5584EDCE1C}"/>
    <cellStyle name="Total 2 6 5 3" xfId="1701" xr:uid="{A38F5D62-7248-41F7-BFB2-E76A46AB5F25}"/>
    <cellStyle name="Total 2 6 5 3 2" xfId="10656" xr:uid="{588A57C7-4A89-417B-8BA9-D5C3798B91FF}"/>
    <cellStyle name="Total 2 6 5 4" xfId="2825" xr:uid="{06FC79F2-B3AA-4D7F-A83E-506FDFBA0E5D}"/>
    <cellStyle name="Total 2 6 5 4 2" xfId="11780" xr:uid="{66991BE1-2C0B-40F2-9067-86B94C1E325E}"/>
    <cellStyle name="Total 2 6 5 5" xfId="3942" xr:uid="{EEB28304-316B-4EA3-84A9-4664A49FFFA6}"/>
    <cellStyle name="Total 2 6 5 5 2" xfId="12897" xr:uid="{1E02F52B-FE55-4049-8CB9-FAB89972BA21}"/>
    <cellStyle name="Total 2 6 5 6" xfId="5042" xr:uid="{FBF08F94-FA4C-4D3B-9B32-5F5143AE28CA}"/>
    <cellStyle name="Total 2 6 5 6 2" xfId="13997" xr:uid="{927D8D4B-E7AA-4E8B-A8DB-EA029B2EA946}"/>
    <cellStyle name="Total 2 6 5 7" xfId="6159" xr:uid="{80383A60-1F51-4FEC-8A52-E6359AF5068E}"/>
    <cellStyle name="Total 2 6 5 7 2" xfId="15114" xr:uid="{F416C1F0-0719-48BE-B55A-0CF88DE94F3F}"/>
    <cellStyle name="Total 2 6 5 8" xfId="7360" xr:uid="{5D3248A4-48C4-49D8-90F3-89F0A3D7FC22}"/>
    <cellStyle name="Total 2 6 5 8 2" xfId="16240" xr:uid="{9119BDF0-69CC-4C7C-BEFB-6F7ADBF53D6E}"/>
    <cellStyle name="Total 2 6 5 9" xfId="8497" xr:uid="{86D861AC-A57B-4BA9-94CD-A6EF5FF8FA7A}"/>
    <cellStyle name="Total 2 6 5 9 2" xfId="17350" xr:uid="{FA941547-8549-48D8-95DC-CD6C971667E8}"/>
    <cellStyle name="Total 2 6 6" xfId="718" xr:uid="{18665108-A089-429C-89B0-271F73318069}"/>
    <cellStyle name="Total 2 6 6 2" xfId="1872" xr:uid="{F098559E-FB1C-444D-8178-D12B3598C0FD}"/>
    <cellStyle name="Total 2 6 6 2 2" xfId="10827" xr:uid="{41ACB801-6399-4E9D-81D9-CADF22F055E3}"/>
    <cellStyle name="Total 2 6 6 3" xfId="3000" xr:uid="{3EA3CB20-3192-47EB-848D-17E6F0E1347A}"/>
    <cellStyle name="Total 2 6 6 3 2" xfId="11955" xr:uid="{DB1B77D0-3D26-4DE1-995F-8D87A46A5B2A}"/>
    <cellStyle name="Total 2 6 6 4" xfId="4117" xr:uid="{C322CE4D-7038-4D85-A568-9D621AEA10FB}"/>
    <cellStyle name="Total 2 6 6 4 2" xfId="13072" xr:uid="{A5A51FAF-75F8-4BA8-ACFA-11DBC95D098B}"/>
    <cellStyle name="Total 2 6 6 5" xfId="5217" xr:uid="{55BF1834-F51C-4A78-B1D0-0CFA691CB0D5}"/>
    <cellStyle name="Total 2 6 6 5 2" xfId="14172" xr:uid="{DD4D891E-1E32-44C1-B4BC-545AF3149F13}"/>
    <cellStyle name="Total 2 6 6 6" xfId="6334" xr:uid="{9BC3268D-661E-4448-9FB1-DF9319D240CC}"/>
    <cellStyle name="Total 2 6 6 6 2" xfId="15289" xr:uid="{B8DBC9E1-386C-4FD1-90FE-EB41564D7E68}"/>
    <cellStyle name="Total 2 6 6 7" xfId="7535" xr:uid="{E3BF0CB7-DA4A-440B-B099-499A0E7F20D2}"/>
    <cellStyle name="Total 2 6 6 7 2" xfId="16415" xr:uid="{7E21ACAD-3FB0-4A60-83C4-2AB2BDB63F70}"/>
    <cellStyle name="Total 2 6 6 8" xfId="8672" xr:uid="{52D8566F-BA55-4036-9A52-2DBB948F8E15}"/>
    <cellStyle name="Total 2 6 6 8 2" xfId="17525" xr:uid="{27682446-2FE5-4D85-A8DE-A0D8AB99DA1E}"/>
    <cellStyle name="Total 2 6 6 9" xfId="6914" xr:uid="{94FBA8A6-4149-4458-9C00-F2F10F6E3C56}"/>
    <cellStyle name="Total 2 6 7" xfId="1318" xr:uid="{C867D9CA-FB6E-4946-AC48-609AB84896DA}"/>
    <cellStyle name="Total 2 6 7 2" xfId="10273" xr:uid="{D6FAA0B6-45C1-4EAC-9EC9-4FBA5ECAB8F5}"/>
    <cellStyle name="Total 2 6 8" xfId="2434" xr:uid="{EACB5214-8F59-493B-8CC7-3596EC1BB67B}"/>
    <cellStyle name="Total 2 6 8 2" xfId="11389" xr:uid="{C15DA7F0-2E79-43B3-A3DD-3C340FFF44F0}"/>
    <cellStyle name="Total 2 6 9" xfId="3552" xr:uid="{0E154087-B5FE-4E10-8F0E-50AC56713B71}"/>
    <cellStyle name="Total 2 6 9 2" xfId="12507" xr:uid="{6C955CC8-4673-4A56-8E72-FC83249C0379}"/>
    <cellStyle name="Total 2 7" xfId="151" xr:uid="{44AE4FC4-B7D2-4F28-9021-45C0018955D8}"/>
    <cellStyle name="Total 2 7 10" xfId="4667" xr:uid="{6B65FA74-81B7-45ED-B2AA-2677EBEA5A78}"/>
    <cellStyle name="Total 2 7 10 2" xfId="13622" xr:uid="{866A382B-863A-4243-A214-4C1AA9AADAF3}"/>
    <cellStyle name="Total 2 7 11" xfId="5784" xr:uid="{5090ED1F-5253-4D11-A64E-826D3D472602}"/>
    <cellStyle name="Total 2 7 11 2" xfId="14739" xr:uid="{5264221C-2E1A-40CC-A6C6-BE57BE5A757D}"/>
    <cellStyle name="Total 2 7 12" xfId="6973" xr:uid="{B07C54CB-B784-4CE6-A950-8EEB100131D3}"/>
    <cellStyle name="Total 2 7 12 2" xfId="15862" xr:uid="{CA41E1D2-6EE0-48FD-809D-100D5C61BB86}"/>
    <cellStyle name="Total 2 7 13" xfId="8107" xr:uid="{17E380E4-B8D1-4BBD-8905-213D0A0E5929}"/>
    <cellStyle name="Total 2 7 13 2" xfId="16975" xr:uid="{DC0B0E4D-82FE-4232-B5BF-AB0561F12B22}"/>
    <cellStyle name="Total 2 7 14" xfId="9832" xr:uid="{5BFEF6FF-0167-4C82-B569-EF5BD3ACBAA3}"/>
    <cellStyle name="Total 2 7 2" xfId="256" xr:uid="{A7E840A3-61C7-410D-9F5B-C4B9F75C11DF}"/>
    <cellStyle name="Total 2 7 2 10" xfId="7073" xr:uid="{E34A8D3C-33E6-4FA4-A00F-FE1101F5977B}"/>
    <cellStyle name="Total 2 7 2 10 2" xfId="15953" xr:uid="{C19E5C02-0832-44D0-BDF0-AC4F6FAFB323}"/>
    <cellStyle name="Total 2 7 2 11" xfId="8210" xr:uid="{767E852D-30AD-4B27-AAE4-89F6A9458795}"/>
    <cellStyle name="Total 2 7 2 11 2" xfId="17063" xr:uid="{DCC7D1A8-89F8-4902-A6BA-2E96DAA1F434}"/>
    <cellStyle name="Total 2 7 2 12" xfId="10172" xr:uid="{D22B751F-BC3E-4A76-991E-3FC3123A7C9E}"/>
    <cellStyle name="Total 2 7 2 2" xfId="461" xr:uid="{D68A953C-3FCF-4F52-8D54-DB91CCC88896}"/>
    <cellStyle name="Total 2 7 2 2 10" xfId="10145" xr:uid="{24620A16-CFF6-4FEA-A9A0-979A0B73C577}"/>
    <cellStyle name="Total 2 7 2 2 2" xfId="1012" xr:uid="{E6208F58-39C5-45A9-94EC-667411D4EB2C}"/>
    <cellStyle name="Total 2 7 2 2 2 2" xfId="2166" xr:uid="{81FE8434-C8AE-4BFD-AE0D-08998E13DF6E}"/>
    <cellStyle name="Total 2 7 2 2 2 2 2" xfId="11121" xr:uid="{A630E3D1-4783-4D49-A795-CB8FE0B23241}"/>
    <cellStyle name="Total 2 7 2 2 2 3" xfId="3294" xr:uid="{EEA033E5-91B4-4170-A289-E75850203F5D}"/>
    <cellStyle name="Total 2 7 2 2 2 3 2" xfId="12249" xr:uid="{6F50B24B-103F-4947-9687-DECA795A7494}"/>
    <cellStyle name="Total 2 7 2 2 2 4" xfId="4411" xr:uid="{A1D09C13-9003-44D3-8885-EB3EC685335E}"/>
    <cellStyle name="Total 2 7 2 2 2 4 2" xfId="13366" xr:uid="{257B48D2-27FE-4205-8CAA-81D74C116893}"/>
    <cellStyle name="Total 2 7 2 2 2 5" xfId="5511" xr:uid="{E59830C2-42E9-4B9A-912E-B00FE8041F7E}"/>
    <cellStyle name="Total 2 7 2 2 2 5 2" xfId="14466" xr:uid="{2A50D31E-10BE-4F0B-9AB8-A8A2D86746BA}"/>
    <cellStyle name="Total 2 7 2 2 2 6" xfId="6628" xr:uid="{4548BDA3-D023-44BD-837A-F3D350C0DC31}"/>
    <cellStyle name="Total 2 7 2 2 2 6 2" xfId="15583" xr:uid="{F44AAD92-AC25-43E5-9436-04FD7F03B076}"/>
    <cellStyle name="Total 2 7 2 2 2 7" xfId="7829" xr:uid="{E63188C1-3B28-4CF4-BABA-97EF2F6ABC96}"/>
    <cellStyle name="Total 2 7 2 2 2 7 2" xfId="16709" xr:uid="{1DBABE2B-B9B9-41D3-A336-4E50B524668D}"/>
    <cellStyle name="Total 2 7 2 2 2 8" xfId="8966" xr:uid="{D6C762F3-AD9C-4750-9D3E-443DED539B76}"/>
    <cellStyle name="Total 2 7 2 2 2 8 2" xfId="17819" xr:uid="{0F8293C7-5D3A-4A72-8EEC-F0EC122D311C}"/>
    <cellStyle name="Total 2 7 2 2 2 9" xfId="9829" xr:uid="{00CA1F65-C979-4C61-A050-2F21D5C89D8C}"/>
    <cellStyle name="Total 2 7 2 2 3" xfId="1619" xr:uid="{23D02104-2687-4745-8A16-C6564A638AFB}"/>
    <cellStyle name="Total 2 7 2 2 3 2" xfId="10574" xr:uid="{DA4385AD-E5EB-4A8C-A852-DD84BC2FA521}"/>
    <cellStyle name="Total 2 7 2 2 4" xfId="2743" xr:uid="{82F9A3DB-E2CE-4537-9484-FA166417E88A}"/>
    <cellStyle name="Total 2 7 2 2 4 2" xfId="11698" xr:uid="{73FB24A4-CD82-4E02-9688-31F1737BB585}"/>
    <cellStyle name="Total 2 7 2 2 5" xfId="3860" xr:uid="{3A91FEC6-0A36-460F-BFA4-91591853B48A}"/>
    <cellStyle name="Total 2 7 2 2 5 2" xfId="12815" xr:uid="{6C175E26-B009-4D2D-A3D5-EC6767937EBC}"/>
    <cellStyle name="Total 2 7 2 2 6" xfId="4960" xr:uid="{4F66820C-B4F8-4DB4-8344-E9C352376E58}"/>
    <cellStyle name="Total 2 7 2 2 6 2" xfId="13915" xr:uid="{6E69528E-FE37-4D95-8BFF-EDD2F16A4A7A}"/>
    <cellStyle name="Total 2 7 2 2 7" xfId="6077" xr:uid="{263E2CC5-38A9-4778-ABD6-959EC51FE1B9}"/>
    <cellStyle name="Total 2 7 2 2 7 2" xfId="15032" xr:uid="{C175F2CE-DB62-498A-A279-50E33C92C9FA}"/>
    <cellStyle name="Total 2 7 2 2 8" xfId="7278" xr:uid="{02E9D85F-30F6-4A65-89D5-4C67C4AD3CD8}"/>
    <cellStyle name="Total 2 7 2 2 8 2" xfId="16158" xr:uid="{0B6C8E89-6129-4C36-BB9F-4B7C63986AA9}"/>
    <cellStyle name="Total 2 7 2 2 9" xfId="8415" xr:uid="{F8F6ABA5-38D4-409C-A484-8C443B992AEE}"/>
    <cellStyle name="Total 2 7 2 2 9 2" xfId="17268" xr:uid="{6C965018-85E1-4ED6-B746-4B46E7957401}"/>
    <cellStyle name="Total 2 7 2 3" xfId="624" xr:uid="{8D83C64E-C5DD-4C40-8210-73237839309C}"/>
    <cellStyle name="Total 2 7 2 3 10" xfId="10159" xr:uid="{751BEF50-EFD1-4EDF-85DD-F8449E7DDA50}"/>
    <cellStyle name="Total 2 7 2 3 2" xfId="1175" xr:uid="{9180F88E-5F7E-4DC5-B698-8DEEFCF39FC1}"/>
    <cellStyle name="Total 2 7 2 3 2 2" xfId="2334" xr:uid="{0B5FE4B6-8596-4D6D-971D-F568EFCD08F6}"/>
    <cellStyle name="Total 2 7 2 3 2 2 2" xfId="11289" xr:uid="{E1202DBE-F80C-49A8-ABD7-DFD0CF855916}"/>
    <cellStyle name="Total 2 7 2 3 2 3" xfId="3457" xr:uid="{0D6EFBCE-611C-4316-B564-BD413848404C}"/>
    <cellStyle name="Total 2 7 2 3 2 3 2" xfId="12412" xr:uid="{1FBBCCE5-3DC1-44DE-897D-E388BB1CE5CF}"/>
    <cellStyle name="Total 2 7 2 3 2 4" xfId="4574" xr:uid="{0B60743F-495D-47A0-9EB1-101B63EA8BC6}"/>
    <cellStyle name="Total 2 7 2 3 2 4 2" xfId="13529" xr:uid="{4A07C026-054E-47F9-B9FF-FE08D48F8035}"/>
    <cellStyle name="Total 2 7 2 3 2 5" xfId="5674" xr:uid="{3342853F-BE45-4287-9B71-F2437B4276E8}"/>
    <cellStyle name="Total 2 7 2 3 2 5 2" xfId="14629" xr:uid="{5D7B6E02-6636-4632-873F-6F6DDB4A4362}"/>
    <cellStyle name="Total 2 7 2 3 2 6" xfId="6791" xr:uid="{77CA0993-CDE1-4551-8E31-E0AD8DFC02FF}"/>
    <cellStyle name="Total 2 7 2 3 2 6 2" xfId="15746" xr:uid="{20090256-DE91-4998-BE14-B7E85D5299C4}"/>
    <cellStyle name="Total 2 7 2 3 2 7" xfId="7992" xr:uid="{2EF4B044-163E-45DD-9AD3-79700A7B7D47}"/>
    <cellStyle name="Total 2 7 2 3 2 7 2" xfId="16872" xr:uid="{56F3C432-DCC0-48FB-A323-3A770D4C8787}"/>
    <cellStyle name="Total 2 7 2 3 2 8" xfId="9129" xr:uid="{18F91C4F-2E90-4D48-AA32-432E0F67161B}"/>
    <cellStyle name="Total 2 7 2 3 2 8 2" xfId="17982" xr:uid="{23FA5E27-719E-48E3-B256-27136ACD9A09}"/>
    <cellStyle name="Total 2 7 2 3 2 9" xfId="9417" xr:uid="{F72A7468-990E-4F74-9CE2-5377747B252C}"/>
    <cellStyle name="Total 2 7 2 3 3" xfId="1782" xr:uid="{4201B748-14D0-40D1-90EF-02BFAA9EE286}"/>
    <cellStyle name="Total 2 7 2 3 3 2" xfId="10737" xr:uid="{8B01FD5E-5875-45B6-80D5-C637D922F331}"/>
    <cellStyle name="Total 2 7 2 3 4" xfId="2906" xr:uid="{615F11AE-489C-401B-9D46-5D15F6A28EED}"/>
    <cellStyle name="Total 2 7 2 3 4 2" xfId="11861" xr:uid="{C28EF58E-65C5-4B7D-86D0-27AC4178D3D1}"/>
    <cellStyle name="Total 2 7 2 3 5" xfId="4023" xr:uid="{5C5ED5E7-CD00-477A-B9F4-2270919CCF74}"/>
    <cellStyle name="Total 2 7 2 3 5 2" xfId="12978" xr:uid="{345B4C4B-8691-41A1-AB07-FE6A11CAF1B3}"/>
    <cellStyle name="Total 2 7 2 3 6" xfId="5123" xr:uid="{BE042D62-9AAF-4D4C-BB20-4670A3624410}"/>
    <cellStyle name="Total 2 7 2 3 6 2" xfId="14078" xr:uid="{55196C6C-08E9-44A0-AD9D-B6DD10DAA7FA}"/>
    <cellStyle name="Total 2 7 2 3 7" xfId="6240" xr:uid="{B7E3211E-1F0A-4005-9B16-190C10A7B8EC}"/>
    <cellStyle name="Total 2 7 2 3 7 2" xfId="15195" xr:uid="{96BC7B5A-FBC6-4386-AFB2-0425A757165E}"/>
    <cellStyle name="Total 2 7 2 3 8" xfId="7441" xr:uid="{C2EE0D7F-F03B-4B5C-92F4-5213B37BBC09}"/>
    <cellStyle name="Total 2 7 2 3 8 2" xfId="16321" xr:uid="{49D64189-0D78-4DB2-8136-6E2EC9575FBB}"/>
    <cellStyle name="Total 2 7 2 3 9" xfId="8578" xr:uid="{400650A8-613A-4CBA-926B-10569DE906B2}"/>
    <cellStyle name="Total 2 7 2 3 9 2" xfId="17431" xr:uid="{9AC12A58-6D5F-4FA5-9B43-E4E6CFE00896}"/>
    <cellStyle name="Total 2 7 2 4" xfId="813" xr:uid="{165F0E66-2D0D-4A99-A844-1B71C43EFF81}"/>
    <cellStyle name="Total 2 7 2 4 2" xfId="1967" xr:uid="{E21A0918-118E-4414-8E3F-3B5FA951B93B}"/>
    <cellStyle name="Total 2 7 2 4 2 2" xfId="10922" xr:uid="{BE72AAFE-7DD9-459B-8A67-92DAF8DE543B}"/>
    <cellStyle name="Total 2 7 2 4 3" xfId="3095" xr:uid="{1094DE93-EA3C-45A5-B421-A5392AE25938}"/>
    <cellStyle name="Total 2 7 2 4 3 2" xfId="12050" xr:uid="{BB75D413-8A31-4FEC-BF96-DC32B428A634}"/>
    <cellStyle name="Total 2 7 2 4 4" xfId="4212" xr:uid="{CC54B666-D958-4D98-A45B-EA3EF58A8291}"/>
    <cellStyle name="Total 2 7 2 4 4 2" xfId="13167" xr:uid="{5421F8EB-42C1-4168-A936-9C2321529AD7}"/>
    <cellStyle name="Total 2 7 2 4 5" xfId="5312" xr:uid="{5036558F-FA32-4175-BEC6-D74ED87882AF}"/>
    <cellStyle name="Total 2 7 2 4 5 2" xfId="14267" xr:uid="{13DFD26A-133C-4ADD-B73D-62569A626E13}"/>
    <cellStyle name="Total 2 7 2 4 6" xfId="6429" xr:uid="{EED339AB-0919-451B-A02C-EAEEE088B1BA}"/>
    <cellStyle name="Total 2 7 2 4 6 2" xfId="15384" xr:uid="{6F1233AA-281F-4BF6-9C54-310F2F1DAABB}"/>
    <cellStyle name="Total 2 7 2 4 7" xfId="7630" xr:uid="{22B30BE6-9B38-4EFC-ACEF-5DE29E1CEC67}"/>
    <cellStyle name="Total 2 7 2 4 7 2" xfId="16510" xr:uid="{9D377E49-7CB9-4E50-A44C-04372DEB89AC}"/>
    <cellStyle name="Total 2 7 2 4 8" xfId="8767" xr:uid="{FB1CEAA7-BEB9-473F-86C4-3269712C192F}"/>
    <cellStyle name="Total 2 7 2 4 8 2" xfId="17620" xr:uid="{FE3773FE-ED1E-478E-A212-2530848E577D}"/>
    <cellStyle name="Total 2 7 2 4 9" xfId="10202" xr:uid="{0380D85F-95C1-4D76-A770-BB8D9DBD5DAE}"/>
    <cellStyle name="Total 2 7 2 5" xfId="1418" xr:uid="{87892797-B9AF-43B0-A958-335C5C42BC05}"/>
    <cellStyle name="Total 2 7 2 5 2" xfId="10373" xr:uid="{8C4C447D-EA00-4357-945A-7DEB0F846D3B}"/>
    <cellStyle name="Total 2 7 2 6" xfId="2538" xr:uid="{6FD97786-996F-47EA-9F40-BA7C6960CC4D}"/>
    <cellStyle name="Total 2 7 2 6 2" xfId="11493" xr:uid="{9541F2C7-2930-4BFF-9164-347C34606E43}"/>
    <cellStyle name="Total 2 7 2 7" xfId="3655" xr:uid="{0CD144AE-E100-4006-9DD3-D288EED2A034}"/>
    <cellStyle name="Total 2 7 2 7 2" xfId="12610" xr:uid="{65BAF1DB-4EBA-412D-98C6-1DCEC62C866A}"/>
    <cellStyle name="Total 2 7 2 8" xfId="4755" xr:uid="{32CE1C2D-7C91-49C8-8D46-A20EE48045ED}"/>
    <cellStyle name="Total 2 7 2 8 2" xfId="13710" xr:uid="{E9044344-F5DD-4B03-BBCB-60FE27780BD2}"/>
    <cellStyle name="Total 2 7 2 9" xfId="5872" xr:uid="{364C8D4A-8413-44CD-916D-9F3435FE1EE0}"/>
    <cellStyle name="Total 2 7 2 9 2" xfId="14827" xr:uid="{7D59E888-4A8A-4F1C-A9AA-444476746BE8}"/>
    <cellStyle name="Total 2 7 3" xfId="311" xr:uid="{793D16A8-A0B1-4A8A-BDAC-D30019AAD3FA}"/>
    <cellStyle name="Total 2 7 3 10" xfId="7128" xr:uid="{91CDD029-3534-448A-A6B2-99ECE7017879}"/>
    <cellStyle name="Total 2 7 3 10 2" xfId="16008" xr:uid="{3AD6ACAE-74C0-4F3A-8C49-01AF9AB72F84}"/>
    <cellStyle name="Total 2 7 3 11" xfId="8265" xr:uid="{AD2CFB1F-0D3E-4358-AFA2-56418BFCC7B4}"/>
    <cellStyle name="Total 2 7 3 11 2" xfId="17118" xr:uid="{EE3BECB9-CBBD-420E-A2A9-6FF31616E81F}"/>
    <cellStyle name="Total 2 7 3 12" xfId="9535" xr:uid="{120B3AA7-8FA7-43AC-8074-98E539AF6950}"/>
    <cellStyle name="Total 2 7 3 2" xfId="511" xr:uid="{749CE6B3-BB88-475F-A979-0C2A072E305D}"/>
    <cellStyle name="Total 2 7 3 2 10" xfId="9723" xr:uid="{B93B8A61-64FF-4575-97DE-7AA08A8B3615}"/>
    <cellStyle name="Total 2 7 3 2 2" xfId="1062" xr:uid="{EC569949-8ED0-4EF6-9E8F-12DCA968B3D8}"/>
    <cellStyle name="Total 2 7 3 2 2 2" xfId="2216" xr:uid="{6CB864CA-1CBC-411F-8C9B-F4C6EF22BDBF}"/>
    <cellStyle name="Total 2 7 3 2 2 2 2" xfId="11171" xr:uid="{9F240813-4664-4723-AB03-3067AB06883A}"/>
    <cellStyle name="Total 2 7 3 2 2 3" xfId="3344" xr:uid="{1516B031-A119-496D-9FF6-DFA39882D7FE}"/>
    <cellStyle name="Total 2 7 3 2 2 3 2" xfId="12299" xr:uid="{F0A62AC7-EB7F-4373-9E1A-702FDFC1D053}"/>
    <cellStyle name="Total 2 7 3 2 2 4" xfId="4461" xr:uid="{0D1AE003-A3AC-4E92-B0A4-0BFC60F40033}"/>
    <cellStyle name="Total 2 7 3 2 2 4 2" xfId="13416" xr:uid="{C247C8EF-18E9-414F-A1F0-BBC798B5ED2F}"/>
    <cellStyle name="Total 2 7 3 2 2 5" xfId="5561" xr:uid="{2D2A8A97-99A3-422A-877D-DD43EA17256E}"/>
    <cellStyle name="Total 2 7 3 2 2 5 2" xfId="14516" xr:uid="{8BB42E84-5EF3-4270-A2CA-A190961A10E1}"/>
    <cellStyle name="Total 2 7 3 2 2 6" xfId="6678" xr:uid="{AE1B65BB-34B0-43FF-ABBC-8BF4F2829FC2}"/>
    <cellStyle name="Total 2 7 3 2 2 6 2" xfId="15633" xr:uid="{32430988-2AEF-43A1-A39C-80CEFA0A1CAB}"/>
    <cellStyle name="Total 2 7 3 2 2 7" xfId="7879" xr:uid="{50AD80C2-7701-49B4-AA64-FE303FEB5040}"/>
    <cellStyle name="Total 2 7 3 2 2 7 2" xfId="16759" xr:uid="{CD79D40F-9C39-4A77-BA84-8012CD669FD0}"/>
    <cellStyle name="Total 2 7 3 2 2 8" xfId="9016" xr:uid="{6738327E-3329-4E89-A5DB-FA68D195C13E}"/>
    <cellStyle name="Total 2 7 3 2 2 8 2" xfId="17869" xr:uid="{C38BBCA0-60B2-44D0-BB0E-3D31B070F780}"/>
    <cellStyle name="Total 2 7 3 2 2 9" xfId="8115" xr:uid="{F4275BD6-6CB9-4A65-93C5-D732AD53BA9F}"/>
    <cellStyle name="Total 2 7 3 2 3" xfId="1669" xr:uid="{EE2B003F-655E-4945-9280-996D30F26733}"/>
    <cellStyle name="Total 2 7 3 2 3 2" xfId="10624" xr:uid="{D36C667F-81CC-48F2-965A-61BD9D9E751E}"/>
    <cellStyle name="Total 2 7 3 2 4" xfId="2793" xr:uid="{F6221872-E577-4966-ACA4-CDE06A1824DE}"/>
    <cellStyle name="Total 2 7 3 2 4 2" xfId="11748" xr:uid="{90990723-B098-4498-8680-FF22A7D6152E}"/>
    <cellStyle name="Total 2 7 3 2 5" xfId="3910" xr:uid="{36DFA6A8-AA02-4338-8265-9D465C0FDBCD}"/>
    <cellStyle name="Total 2 7 3 2 5 2" xfId="12865" xr:uid="{3B868B0F-F04C-447B-BE22-9382466E4E51}"/>
    <cellStyle name="Total 2 7 3 2 6" xfId="5010" xr:uid="{597E1364-F53F-44F0-9C3A-78164832859D}"/>
    <cellStyle name="Total 2 7 3 2 6 2" xfId="13965" xr:uid="{D9B7EE9D-102D-4AEC-9D97-A711992FC6B6}"/>
    <cellStyle name="Total 2 7 3 2 7" xfId="6127" xr:uid="{C57BA7A3-FAD1-4A17-B404-9A7A6D2C4568}"/>
    <cellStyle name="Total 2 7 3 2 7 2" xfId="15082" xr:uid="{633BE380-80D4-4BDD-A1CE-05F8E7B5EF63}"/>
    <cellStyle name="Total 2 7 3 2 8" xfId="7328" xr:uid="{F7A6B417-408E-4127-8FC1-BD98040F410E}"/>
    <cellStyle name="Total 2 7 3 2 8 2" xfId="16208" xr:uid="{701742CE-3C58-45BD-AF8F-516564200D2A}"/>
    <cellStyle name="Total 2 7 3 2 9" xfId="8465" xr:uid="{6C44F816-CC35-4393-A640-93E3EDF04241}"/>
    <cellStyle name="Total 2 7 3 2 9 2" xfId="17318" xr:uid="{16F97F99-0BF7-4F5E-8036-FCA6870CA040}"/>
    <cellStyle name="Total 2 7 3 3" xfId="674" xr:uid="{BF9E2A3E-6A63-433D-AD4D-10F719AF4CF3}"/>
    <cellStyle name="Total 2 7 3 3 10" xfId="6863" xr:uid="{D4897CF0-15D6-44A9-8335-678E2B092DB1}"/>
    <cellStyle name="Total 2 7 3 3 2" xfId="1225" xr:uid="{C641BFD8-C96A-4807-AB65-B4518BC216CA}"/>
    <cellStyle name="Total 2 7 3 3 2 2" xfId="2384" xr:uid="{4459FF72-14C4-4AC0-BCC3-82288A8AE860}"/>
    <cellStyle name="Total 2 7 3 3 2 2 2" xfId="11339" xr:uid="{806DFF3C-F313-4364-970D-A65C72120C92}"/>
    <cellStyle name="Total 2 7 3 3 2 3" xfId="3507" xr:uid="{7E6F2E7D-215C-4CCA-AAD3-F2DE2E542B94}"/>
    <cellStyle name="Total 2 7 3 3 2 3 2" xfId="12462" xr:uid="{555D2532-7FCA-47D1-A5DA-D94DE2AC28D4}"/>
    <cellStyle name="Total 2 7 3 3 2 4" xfId="4624" xr:uid="{88D9A14F-605B-43EF-84B6-192339C10BDD}"/>
    <cellStyle name="Total 2 7 3 3 2 4 2" xfId="13579" xr:uid="{0D188A1A-FFC9-4EFE-9B58-500462A85339}"/>
    <cellStyle name="Total 2 7 3 3 2 5" xfId="5724" xr:uid="{267C98C1-8923-42D6-9F4C-A5448A58A87A}"/>
    <cellStyle name="Total 2 7 3 3 2 5 2" xfId="14679" xr:uid="{AAA6F802-CFE6-4F82-8444-8B5466FC149E}"/>
    <cellStyle name="Total 2 7 3 3 2 6" xfId="6841" xr:uid="{A5E83BA3-93D5-4867-9A88-DB2A4DB9358F}"/>
    <cellStyle name="Total 2 7 3 3 2 6 2" xfId="15796" xr:uid="{3C8D0E5B-8EE2-4842-866A-0A7E92F5068B}"/>
    <cellStyle name="Total 2 7 3 3 2 7" xfId="8042" xr:uid="{DBE9B097-179B-4328-B3B1-AD08498AA3A2}"/>
    <cellStyle name="Total 2 7 3 3 2 7 2" xfId="16922" xr:uid="{9A5BCE5B-4284-4603-9D54-E3D07FF15D3B}"/>
    <cellStyle name="Total 2 7 3 3 2 8" xfId="9179" xr:uid="{54E88C2D-6E35-48E1-902E-692EFAA8B1D6}"/>
    <cellStyle name="Total 2 7 3 3 2 8 2" xfId="18032" xr:uid="{C3C5B3B3-9F47-42B4-8711-2FA1F5847526}"/>
    <cellStyle name="Total 2 7 3 3 2 9" xfId="9383" xr:uid="{F4C21E8C-4B08-4E5D-B190-1DBB1E505FD6}"/>
    <cellStyle name="Total 2 7 3 3 3" xfId="1832" xr:uid="{9EEE870D-84D1-4BF8-8BD7-65D88367A730}"/>
    <cellStyle name="Total 2 7 3 3 3 2" xfId="10787" xr:uid="{9A4A0022-CABE-4CFC-B741-EDE78611C050}"/>
    <cellStyle name="Total 2 7 3 3 4" xfId="2956" xr:uid="{ED5A1164-02A2-4F06-BA2A-8FD8FED14319}"/>
    <cellStyle name="Total 2 7 3 3 4 2" xfId="11911" xr:uid="{35C2B0D9-9649-45B5-87DC-96E6553F5EE5}"/>
    <cellStyle name="Total 2 7 3 3 5" xfId="4073" xr:uid="{EF5E57D9-D3FE-47E3-95C2-4D549BE841CD}"/>
    <cellStyle name="Total 2 7 3 3 5 2" xfId="13028" xr:uid="{384DB760-4DCD-46A1-B6FF-F919FE034535}"/>
    <cellStyle name="Total 2 7 3 3 6" xfId="5173" xr:uid="{5BB36BF5-9C67-48DB-8563-F09F393DEFA1}"/>
    <cellStyle name="Total 2 7 3 3 6 2" xfId="14128" xr:uid="{E33DFA57-5737-449C-9A9E-797A544F1CA9}"/>
    <cellStyle name="Total 2 7 3 3 7" xfId="6290" xr:uid="{F5A16EFA-BED3-44CE-A9C8-1C0F42D2FA9E}"/>
    <cellStyle name="Total 2 7 3 3 7 2" xfId="15245" xr:uid="{5AC95F32-EE99-420B-A643-7E317B2BEFCE}"/>
    <cellStyle name="Total 2 7 3 3 8" xfId="7491" xr:uid="{C8FC2866-C07F-424F-9B5A-5286A8108E69}"/>
    <cellStyle name="Total 2 7 3 3 8 2" xfId="16371" xr:uid="{8AF8FB62-AF35-47E6-8F02-3D9B08CD2190}"/>
    <cellStyle name="Total 2 7 3 3 9" xfId="8628" xr:uid="{C477572D-C405-4E01-A9A7-C6B4904027D2}"/>
    <cellStyle name="Total 2 7 3 3 9 2" xfId="17481" xr:uid="{AA6458DB-44ED-4F2D-8F25-0142A7AC4D93}"/>
    <cellStyle name="Total 2 7 3 4" xfId="866" xr:uid="{4EBE5E61-B9A7-4401-A5EA-F2C23F07487B}"/>
    <cellStyle name="Total 2 7 3 4 2" xfId="2020" xr:uid="{3687F014-243C-4218-A3C8-2FE8EA91E09E}"/>
    <cellStyle name="Total 2 7 3 4 2 2" xfId="10975" xr:uid="{24B35530-359F-4758-842F-CE5E65DDE36A}"/>
    <cellStyle name="Total 2 7 3 4 3" xfId="3148" xr:uid="{56CA5FDC-C830-4F6D-AD44-5352CFC8F427}"/>
    <cellStyle name="Total 2 7 3 4 3 2" xfId="12103" xr:uid="{45815915-E79B-45DC-8FA8-691022DCAB54}"/>
    <cellStyle name="Total 2 7 3 4 4" xfId="4265" xr:uid="{A5BACCDF-D5A7-4B47-91D2-D0B96F197AE7}"/>
    <cellStyle name="Total 2 7 3 4 4 2" xfId="13220" xr:uid="{15287FC0-7563-471F-B57E-835DE32DD56C}"/>
    <cellStyle name="Total 2 7 3 4 5" xfId="5365" xr:uid="{522ACC56-6A94-4339-BF22-26BB08369B8C}"/>
    <cellStyle name="Total 2 7 3 4 5 2" xfId="14320" xr:uid="{C1B57DFB-B916-41AB-9729-72A29EAC92B3}"/>
    <cellStyle name="Total 2 7 3 4 6" xfId="6482" xr:uid="{4399A752-3911-479A-BEE9-E9D6FC7FCF64}"/>
    <cellStyle name="Total 2 7 3 4 6 2" xfId="15437" xr:uid="{30FB9D63-31C2-4F7B-9F4E-AC9DBEE0E57B}"/>
    <cellStyle name="Total 2 7 3 4 7" xfId="7683" xr:uid="{71B40031-0BD5-4006-A261-8818932A2D73}"/>
    <cellStyle name="Total 2 7 3 4 7 2" xfId="16563" xr:uid="{A2BE7747-E142-4DA9-9C17-3FDBEF17DAD2}"/>
    <cellStyle name="Total 2 7 3 4 8" xfId="8820" xr:uid="{29E4CBA4-234F-45BF-8FC7-9A999783DA49}"/>
    <cellStyle name="Total 2 7 3 4 8 2" xfId="17673" xr:uid="{347A9622-08A2-455B-A2D7-A26471C53D49}"/>
    <cellStyle name="Total 2 7 3 4 9" xfId="9625" xr:uid="{FA0D97C1-18F9-4060-9DC0-0C8AA5D93904}"/>
    <cellStyle name="Total 2 7 3 5" xfId="1473" xr:uid="{7A0B7D5E-EDC5-400F-AAEF-28143DF8130E}"/>
    <cellStyle name="Total 2 7 3 5 2" xfId="10428" xr:uid="{4950F916-94F5-4BAA-BA97-47634C524985}"/>
    <cellStyle name="Total 2 7 3 6" xfId="2593" xr:uid="{E31C2181-0247-4616-ACCE-C5D7B5331173}"/>
    <cellStyle name="Total 2 7 3 6 2" xfId="11548" xr:uid="{2587D499-326C-4695-A783-A0D8E843EFE4}"/>
    <cellStyle name="Total 2 7 3 7" xfId="3710" xr:uid="{84926964-0FC7-4331-A9CB-096F784C3D6C}"/>
    <cellStyle name="Total 2 7 3 7 2" xfId="12665" xr:uid="{E81D442A-C684-4FC4-AFA9-580F44B3A8F2}"/>
    <cellStyle name="Total 2 7 3 8" xfId="4810" xr:uid="{162B0B7C-04B8-49A1-9AA0-10480E1E8D69}"/>
    <cellStyle name="Total 2 7 3 8 2" xfId="13765" xr:uid="{02C85292-55CB-4292-82FB-C66E7C39E7D8}"/>
    <cellStyle name="Total 2 7 3 9" xfId="5927" xr:uid="{6CD2BC38-75B2-4EF5-A421-E56D7DF7887F}"/>
    <cellStyle name="Total 2 7 3 9 2" xfId="14882" xr:uid="{EABDD075-241C-4D58-B174-610DD3B2BB62}"/>
    <cellStyle name="Total 2 7 4" xfId="383" xr:uid="{3C862E5C-BAA0-4F80-920C-F2E667707875}"/>
    <cellStyle name="Total 2 7 4 10" xfId="9916" xr:uid="{CB56A1DB-C350-4793-BC0A-77C18F31F358}"/>
    <cellStyle name="Total 2 7 4 2" xfId="934" xr:uid="{548A21ED-018E-4887-8A9E-EA25BF652F75}"/>
    <cellStyle name="Total 2 7 4 2 2" xfId="2088" xr:uid="{B905EBF0-5FEE-45C6-8788-289454399615}"/>
    <cellStyle name="Total 2 7 4 2 2 2" xfId="11043" xr:uid="{618D5287-D0FD-4828-82BB-5C201C28A897}"/>
    <cellStyle name="Total 2 7 4 2 3" xfId="3216" xr:uid="{5010F02F-BDC7-4AC4-8C50-5072DE7D232C}"/>
    <cellStyle name="Total 2 7 4 2 3 2" xfId="12171" xr:uid="{31E0EE7C-7E33-4B39-8379-23E8E5EEB378}"/>
    <cellStyle name="Total 2 7 4 2 4" xfId="4333" xr:uid="{09010DA9-1753-4C3D-8E39-5C31389CDB07}"/>
    <cellStyle name="Total 2 7 4 2 4 2" xfId="13288" xr:uid="{21BAF47E-4E02-45BC-93AC-C9375C68D9BE}"/>
    <cellStyle name="Total 2 7 4 2 5" xfId="5433" xr:uid="{C0471AE6-CA5E-4E03-B2A8-DBEB1D5B2CCC}"/>
    <cellStyle name="Total 2 7 4 2 5 2" xfId="14388" xr:uid="{D2200D3E-721D-4045-8077-35D79C497581}"/>
    <cellStyle name="Total 2 7 4 2 6" xfId="6550" xr:uid="{E8EA90B6-8B6C-437C-8675-A7A8EF23C341}"/>
    <cellStyle name="Total 2 7 4 2 6 2" xfId="15505" xr:uid="{425804EF-9D93-488E-9014-B621BE4C4E9D}"/>
    <cellStyle name="Total 2 7 4 2 7" xfId="7751" xr:uid="{AD17C707-15A9-4183-9382-E9CC98197473}"/>
    <cellStyle name="Total 2 7 4 2 7 2" xfId="16631" xr:uid="{EF5FC060-F263-4893-B30D-7394CBC58398}"/>
    <cellStyle name="Total 2 7 4 2 8" xfId="8888" xr:uid="{F2B6479A-9BD3-4839-AB86-53E77124E1FF}"/>
    <cellStyle name="Total 2 7 4 2 8 2" xfId="17741" xr:uid="{998E1477-F4AC-4D3D-A767-F7C594A60854}"/>
    <cellStyle name="Total 2 7 4 2 9" xfId="9613" xr:uid="{A8946559-8829-4196-95F0-1D1376483F95}"/>
    <cellStyle name="Total 2 7 4 3" xfId="1258" xr:uid="{EAFE7686-B855-40F7-B4AD-CC0664DCA2F0}"/>
    <cellStyle name="Total 2 7 4 3 2" xfId="10214" xr:uid="{36D5415E-369A-44B4-8C2A-0E3382D429DD}"/>
    <cellStyle name="Total 2 7 4 4" xfId="2665" xr:uid="{B7DC165C-D7B2-44E0-BAD5-C628CB099D60}"/>
    <cellStyle name="Total 2 7 4 4 2" xfId="11620" xr:uid="{77AD48DC-84CD-47DE-830D-F26897F50C27}"/>
    <cellStyle name="Total 2 7 4 5" xfId="3782" xr:uid="{00606D8A-FAD6-4D9F-B736-C7C38BF0F934}"/>
    <cellStyle name="Total 2 7 4 5 2" xfId="12737" xr:uid="{FB299F00-7F10-408A-A46F-BED61481720E}"/>
    <cellStyle name="Total 2 7 4 6" xfId="4882" xr:uid="{5458D237-3432-4FB0-811E-2F980891230E}"/>
    <cellStyle name="Total 2 7 4 6 2" xfId="13837" xr:uid="{17010EED-0CC4-49FA-BDA0-7CFB25C26D98}"/>
    <cellStyle name="Total 2 7 4 7" xfId="5999" xr:uid="{C28359C8-56CA-4C59-9F67-EFA8092A60B3}"/>
    <cellStyle name="Total 2 7 4 7 2" xfId="14954" xr:uid="{656AB1DB-5343-4BF7-9E7E-A3260B7C1669}"/>
    <cellStyle name="Total 2 7 4 8" xfId="7200" xr:uid="{1F47C913-9419-4AC2-B0F1-92D710761054}"/>
    <cellStyle name="Total 2 7 4 8 2" xfId="16080" xr:uid="{488617F5-6644-4FEA-81F6-91E37C7CBD58}"/>
    <cellStyle name="Total 2 7 4 9" xfId="8337" xr:uid="{16DFD315-F4C7-4DC4-8729-EB731E7CCF4E}"/>
    <cellStyle name="Total 2 7 4 9 2" xfId="17190" xr:uid="{4BF42B8B-9AE0-4A59-8157-3B933304394D}"/>
    <cellStyle name="Total 2 7 5" xfId="552" xr:uid="{D73AB7C7-2ED2-49FE-9EE4-23D66C331856}"/>
    <cellStyle name="Total 2 7 5 10" xfId="9996" xr:uid="{6C5F8C54-902D-4CE6-98D3-5B958B2420C2}"/>
    <cellStyle name="Total 2 7 5 2" xfId="1103" xr:uid="{C3A10A10-43D0-4F99-9C66-6A894BA85A37}"/>
    <cellStyle name="Total 2 7 5 2 2" xfId="2257" xr:uid="{B134137F-6CDF-4A10-B91D-230B7328CD6E}"/>
    <cellStyle name="Total 2 7 5 2 2 2" xfId="11212" xr:uid="{6A2A0EA5-E950-4B5B-A176-06AD967BDE96}"/>
    <cellStyle name="Total 2 7 5 2 3" xfId="3385" xr:uid="{4DB28A25-9236-478F-8F1E-9EA518418D6D}"/>
    <cellStyle name="Total 2 7 5 2 3 2" xfId="12340" xr:uid="{83A5D17A-6589-42E7-B800-AFBA0C3341A9}"/>
    <cellStyle name="Total 2 7 5 2 4" xfId="4502" xr:uid="{26CE6ECA-5562-46F0-87C0-6CE9102199F5}"/>
    <cellStyle name="Total 2 7 5 2 4 2" xfId="13457" xr:uid="{C3EC18F2-C564-4BFB-86EB-E8001076FC61}"/>
    <cellStyle name="Total 2 7 5 2 5" xfId="5602" xr:uid="{F9D96E1F-3D8F-40D5-A54B-15D764291542}"/>
    <cellStyle name="Total 2 7 5 2 5 2" xfId="14557" xr:uid="{C419F592-134E-4D17-A997-8B356FF6D461}"/>
    <cellStyle name="Total 2 7 5 2 6" xfId="6719" xr:uid="{8F8EE382-39B8-43FE-883B-F4E50F79C099}"/>
    <cellStyle name="Total 2 7 5 2 6 2" xfId="15674" xr:uid="{E6C9E0FC-BF07-42BB-B48C-6706B105DDE4}"/>
    <cellStyle name="Total 2 7 5 2 7" xfId="7920" xr:uid="{EC9C5CB8-3908-466F-AA99-75C7ABFE310E}"/>
    <cellStyle name="Total 2 7 5 2 7 2" xfId="16800" xr:uid="{D385E5A6-1C5A-4C6E-A709-0CCD65FE11BD}"/>
    <cellStyle name="Total 2 7 5 2 8" xfId="9057" xr:uid="{C26D5BFF-295F-4A3F-A54A-E60D0B4A8C6E}"/>
    <cellStyle name="Total 2 7 5 2 8 2" xfId="17910" xr:uid="{3992D8C4-C714-4E70-9FE6-D2C79CD97172}"/>
    <cellStyle name="Total 2 7 5 2 9" xfId="9498" xr:uid="{A8972AC0-A1BC-4E11-9CF8-BDC18203EA8D}"/>
    <cellStyle name="Total 2 7 5 3" xfId="1710" xr:uid="{03D04DCE-0C5E-4826-890F-F52CE2E023FC}"/>
    <cellStyle name="Total 2 7 5 3 2" xfId="10665" xr:uid="{975B59BA-2550-48B5-945A-72EC8A771636}"/>
    <cellStyle name="Total 2 7 5 4" xfId="2834" xr:uid="{509FA228-9E10-4FA5-AB1B-98EB156DED23}"/>
    <cellStyle name="Total 2 7 5 4 2" xfId="11789" xr:uid="{55E18B69-D0F4-451F-B54E-964929690BA4}"/>
    <cellStyle name="Total 2 7 5 5" xfId="3951" xr:uid="{755ED446-0BBE-44CB-A48B-BDE1124E0C5B}"/>
    <cellStyle name="Total 2 7 5 5 2" xfId="12906" xr:uid="{6867CE94-C218-4BE2-A410-649A59D5A57E}"/>
    <cellStyle name="Total 2 7 5 6" xfId="5051" xr:uid="{AB1D32B4-121B-4518-B9FB-085FDA22BF10}"/>
    <cellStyle name="Total 2 7 5 6 2" xfId="14006" xr:uid="{9D143D63-A93E-407E-A1CA-46A466D85746}"/>
    <cellStyle name="Total 2 7 5 7" xfId="6168" xr:uid="{BF8AF8F2-FF21-4597-B970-A818C612F21C}"/>
    <cellStyle name="Total 2 7 5 7 2" xfId="15123" xr:uid="{19F3C222-4D6A-423C-8A93-09D2E82405F7}"/>
    <cellStyle name="Total 2 7 5 8" xfId="7369" xr:uid="{BCEFBA7A-A027-4C97-89DC-D112FED02D85}"/>
    <cellStyle name="Total 2 7 5 8 2" xfId="16249" xr:uid="{30AD98C1-94F4-440F-B80D-19C69E2EA8DD}"/>
    <cellStyle name="Total 2 7 5 9" xfId="8506" xr:uid="{864C00C3-29AC-44C7-805D-3D8744C2DDA7}"/>
    <cellStyle name="Total 2 7 5 9 2" xfId="17359" xr:uid="{633BF944-516F-45C7-9A2F-74C7934EF146}"/>
    <cellStyle name="Total 2 7 6" xfId="727" xr:uid="{07807FA7-464F-422E-9685-9028D7AF2B9A}"/>
    <cellStyle name="Total 2 7 6 2" xfId="1881" xr:uid="{1BBA1384-4760-4376-BEA1-C254AFC75AE7}"/>
    <cellStyle name="Total 2 7 6 2 2" xfId="10836" xr:uid="{CC8A57F5-D91E-4A4D-AF7F-21B0474EA425}"/>
    <cellStyle name="Total 2 7 6 3" xfId="3009" xr:uid="{207CFA30-4BDB-48C3-AB89-F1F11F0A6DDC}"/>
    <cellStyle name="Total 2 7 6 3 2" xfId="11964" xr:uid="{A207B21C-B95F-468A-BBF1-7CF972DCC82C}"/>
    <cellStyle name="Total 2 7 6 4" xfId="4126" xr:uid="{A2B1DB79-C0A4-4403-B841-D76DBFFEDC25}"/>
    <cellStyle name="Total 2 7 6 4 2" xfId="13081" xr:uid="{1D9DE931-CA96-4D81-81F4-EC3904AD39BA}"/>
    <cellStyle name="Total 2 7 6 5" xfId="5226" xr:uid="{6EFC5981-C27D-4435-BC1F-78CF5C143977}"/>
    <cellStyle name="Total 2 7 6 5 2" xfId="14181" xr:uid="{D79BD36A-D349-4764-8F56-28798FB636B7}"/>
    <cellStyle name="Total 2 7 6 6" xfId="6343" xr:uid="{50985608-EA8B-4623-BFE9-00C1FE184AFD}"/>
    <cellStyle name="Total 2 7 6 6 2" xfId="15298" xr:uid="{97D0B08E-84DD-435B-9037-9398850C1F40}"/>
    <cellStyle name="Total 2 7 6 7" xfId="7544" xr:uid="{D0CD7BE6-8E94-4346-BCB9-A865B2B49779}"/>
    <cellStyle name="Total 2 7 6 7 2" xfId="16424" xr:uid="{4D7C9C1C-4FA8-4A7E-AE03-4E07D9ECDFA1}"/>
    <cellStyle name="Total 2 7 6 8" xfId="8681" xr:uid="{494F141D-B4D8-4EFD-993B-DE796709F800}"/>
    <cellStyle name="Total 2 7 6 8 2" xfId="17534" xr:uid="{56529348-722E-4B55-932E-C9F82ECE5A57}"/>
    <cellStyle name="Total 2 7 6 9" xfId="9888" xr:uid="{85927DBC-FBC2-45FE-8934-085D3A696448}"/>
    <cellStyle name="Total 2 7 7" xfId="1327" xr:uid="{59505CAC-DE7E-47F3-9487-0FF3671B2590}"/>
    <cellStyle name="Total 2 7 7 2" xfId="10282" xr:uid="{069FF8C8-14C1-42E4-9C71-39E63C3DF86B}"/>
    <cellStyle name="Total 2 7 8" xfId="2443" xr:uid="{FFA1979A-DAA2-4079-9FCB-63E100E79729}"/>
    <cellStyle name="Total 2 7 8 2" xfId="11398" xr:uid="{87C0A053-7E20-4DCD-8910-52C1756F0D4C}"/>
    <cellStyle name="Total 2 7 9" xfId="3561" xr:uid="{683BD69A-8848-405F-ADC2-4754AB8FA37E}"/>
    <cellStyle name="Total 2 7 9 2" xfId="12516" xr:uid="{CEAAF11A-DDD5-413A-90E4-315E11A76E81}"/>
    <cellStyle name="Total 2 8" xfId="104" xr:uid="{17D53F38-4C9F-48C3-B613-DFB8A3E2D4EB}"/>
    <cellStyle name="Total 2 8 10" xfId="2401" xr:uid="{4936056F-8A89-47CF-A0CC-3C9980A8C4A0}"/>
    <cellStyle name="Total 2 8 10 2" xfId="11356" xr:uid="{0676361A-D200-4B14-9539-75573702844C}"/>
    <cellStyle name="Total 2 8 11" xfId="1261" xr:uid="{3697BA50-0600-41F3-9E86-52054C0F2493}"/>
    <cellStyle name="Total 2 8 11 2" xfId="10217" xr:uid="{EF85BC72-EBC0-45F7-A6D7-A72A2129F662}"/>
    <cellStyle name="Total 2 8 12" xfId="5744" xr:uid="{C7032E71-4EF4-41F8-9785-9A28737545C2}"/>
    <cellStyle name="Total 2 8 12 2" xfId="14699" xr:uid="{E50D3DCB-3F44-4157-B8F9-0E591570828E}"/>
    <cellStyle name="Total 2 8 13" xfId="6932" xr:uid="{874086C3-975F-48BF-B8DB-5BAD749056A0}"/>
    <cellStyle name="Total 2 8 13 2" xfId="15822" xr:uid="{2D22FC18-9F49-4118-B452-5C216F5CBE6C}"/>
    <cellStyle name="Total 2 8 14" xfId="6916" xr:uid="{94708C2B-D70B-4242-9223-A5A14BFC0264}"/>
    <cellStyle name="Total 2 8 14 2" xfId="15815" xr:uid="{7AF521CA-0FEC-4640-BDC1-908F4F6C5B99}"/>
    <cellStyle name="Total 2 8 15" xfId="9598" xr:uid="{092ECF94-2D24-4AF9-BFA4-6BAD64451973}"/>
    <cellStyle name="Total 2 8 2" xfId="186" xr:uid="{5E4771F6-B358-4E53-9A1B-716C5C99BD91}"/>
    <cellStyle name="Total 2 8 2 10" xfId="5803" xr:uid="{B4E7EE3C-C8A9-4372-9F1E-F1604853D075}"/>
    <cellStyle name="Total 2 8 2 10 2" xfId="14758" xr:uid="{AECF5C65-B32C-4616-AC73-F81FB53BA111}"/>
    <cellStyle name="Total 2 8 2 11" xfId="7003" xr:uid="{3F64BDED-7F3C-4C06-835D-109E3F33CF77}"/>
    <cellStyle name="Total 2 8 2 11 2" xfId="15884" xr:uid="{410D05E5-8246-4304-89D9-A2C0DB02CFC4}"/>
    <cellStyle name="Total 2 8 2 12" xfId="8140" xr:uid="{49D2D868-9035-43FB-AD37-DA181828CE73}"/>
    <cellStyle name="Total 2 8 2 12 2" xfId="16994" xr:uid="{E5483BCB-BDE7-4B2D-91A8-D9EE1D7FBF8D}"/>
    <cellStyle name="Total 2 8 2 13" xfId="9295" xr:uid="{603E847F-024E-46AC-BC1F-603BA76DCAE1}"/>
    <cellStyle name="Total 2 8 2 2" xfId="322" xr:uid="{B3656CF3-56DF-405B-B3F0-DEDCB0BEA695}"/>
    <cellStyle name="Total 2 8 2 2 10" xfId="7139" xr:uid="{34394854-8CA0-47CF-9904-50F2BFE055BC}"/>
    <cellStyle name="Total 2 8 2 2 10 2" xfId="16019" xr:uid="{C5364282-01A9-445F-85EA-2FEAE183E4B5}"/>
    <cellStyle name="Total 2 8 2 2 11" xfId="8276" xr:uid="{D665DB34-52A6-4D8F-8D8C-16F4A029AE33}"/>
    <cellStyle name="Total 2 8 2 2 11 2" xfId="17129" xr:uid="{3390FAAE-A1DA-42B6-A1C4-9EDA4FB223AA}"/>
    <cellStyle name="Total 2 8 2 2 12" xfId="9574" xr:uid="{9A1C365B-FC89-4039-8AA9-F9A2E757D404}"/>
    <cellStyle name="Total 2 8 2 2 2" xfId="522" xr:uid="{AFBAE54E-0B1E-4F30-B5ED-3B53BBC16D25}"/>
    <cellStyle name="Total 2 8 2 2 2 10" xfId="9238" xr:uid="{172909E2-6272-428D-8F9A-DA2E1B2A0035}"/>
    <cellStyle name="Total 2 8 2 2 2 2" xfId="1073" xr:uid="{FD26A24A-0A63-4C13-8E48-50688014515E}"/>
    <cellStyle name="Total 2 8 2 2 2 2 2" xfId="2227" xr:uid="{4838589E-1154-4525-A1A1-54C9DF4D775E}"/>
    <cellStyle name="Total 2 8 2 2 2 2 2 2" xfId="11182" xr:uid="{F92A4225-D122-4A94-A0F8-59C7E34ECD94}"/>
    <cellStyle name="Total 2 8 2 2 2 2 3" xfId="3355" xr:uid="{C9A42D58-28EA-4F0C-8CBA-7CA5C2AF80EA}"/>
    <cellStyle name="Total 2 8 2 2 2 2 3 2" xfId="12310" xr:uid="{670CEC12-E31F-41BC-8F78-E1E3DB9D25E8}"/>
    <cellStyle name="Total 2 8 2 2 2 2 4" xfId="4472" xr:uid="{192E3D1D-C650-4DDB-92EB-4A4623767F50}"/>
    <cellStyle name="Total 2 8 2 2 2 2 4 2" xfId="13427" xr:uid="{57D9F65C-DD15-45B5-B719-24670DFB643E}"/>
    <cellStyle name="Total 2 8 2 2 2 2 5" xfId="5572" xr:uid="{90A06830-CAB5-42E1-9F99-DFD4A51F4B43}"/>
    <cellStyle name="Total 2 8 2 2 2 2 5 2" xfId="14527" xr:uid="{48BF0653-92B2-4C95-841C-F2758CEB3065}"/>
    <cellStyle name="Total 2 8 2 2 2 2 6" xfId="6689" xr:uid="{4B3F61F8-8973-4CD5-9B7F-53CA8464BBA8}"/>
    <cellStyle name="Total 2 8 2 2 2 2 6 2" xfId="15644" xr:uid="{0305C74C-04A3-422B-BCE8-5CABA5F2D801}"/>
    <cellStyle name="Total 2 8 2 2 2 2 7" xfId="7890" xr:uid="{AE18EAC4-2094-4FEB-9D44-EE5358B18B4E}"/>
    <cellStyle name="Total 2 8 2 2 2 2 7 2" xfId="16770" xr:uid="{9AD386B9-7659-4D70-AC66-FA36FA65E333}"/>
    <cellStyle name="Total 2 8 2 2 2 2 8" xfId="9027" xr:uid="{EB67AF8C-16CB-41C3-B3B8-EF74F66E3775}"/>
    <cellStyle name="Total 2 8 2 2 2 2 8 2" xfId="17880" xr:uid="{1198BE78-B9E9-4BAB-A28C-3900C2D2B7F2}"/>
    <cellStyle name="Total 2 8 2 2 2 2 9" xfId="10096" xr:uid="{8F566D73-B9B4-4A1C-A7C3-8401811C98E5}"/>
    <cellStyle name="Total 2 8 2 2 2 3" xfId="1680" xr:uid="{865E0F49-4CD0-48B6-AA1A-7458857E3F39}"/>
    <cellStyle name="Total 2 8 2 2 2 3 2" xfId="10635" xr:uid="{21389BA2-F83B-44C8-8720-BC63386788C4}"/>
    <cellStyle name="Total 2 8 2 2 2 4" xfId="2804" xr:uid="{F95B777C-0895-4A19-9C6A-56779D427C3B}"/>
    <cellStyle name="Total 2 8 2 2 2 4 2" xfId="11759" xr:uid="{59C0326D-30BC-4159-9DAA-D1DB74CEBA14}"/>
    <cellStyle name="Total 2 8 2 2 2 5" xfId="3921" xr:uid="{AB9AD65E-3A96-4780-B955-85B4D370F5A3}"/>
    <cellStyle name="Total 2 8 2 2 2 5 2" xfId="12876" xr:uid="{1E15F014-F819-4598-A5C4-3D45182D3196}"/>
    <cellStyle name="Total 2 8 2 2 2 6" xfId="5021" xr:uid="{1F60150C-089A-4622-AF15-29CD4748DBB8}"/>
    <cellStyle name="Total 2 8 2 2 2 6 2" xfId="13976" xr:uid="{92441406-57F6-4D8B-B998-D669E79784B7}"/>
    <cellStyle name="Total 2 8 2 2 2 7" xfId="6138" xr:uid="{6F563CE4-2BF7-46BB-BD11-6BDED993AD70}"/>
    <cellStyle name="Total 2 8 2 2 2 7 2" xfId="15093" xr:uid="{518B8594-F6D6-438C-8597-EED14B2D43F3}"/>
    <cellStyle name="Total 2 8 2 2 2 8" xfId="7339" xr:uid="{4BC74EC6-74C1-4C87-97ED-BED2AC06044E}"/>
    <cellStyle name="Total 2 8 2 2 2 8 2" xfId="16219" xr:uid="{192C3279-ECA4-45A8-8BE0-56EBEA8BFC2C}"/>
    <cellStyle name="Total 2 8 2 2 2 9" xfId="8476" xr:uid="{CEFA7D22-C375-4B8B-9A0E-74EBE3CC12D7}"/>
    <cellStyle name="Total 2 8 2 2 2 9 2" xfId="17329" xr:uid="{771BFB82-AEE9-408F-8AE7-8804790CB3AC}"/>
    <cellStyle name="Total 2 8 2 2 3" xfId="685" xr:uid="{3CBC6634-9DB1-4BDB-A447-072027ADF119}"/>
    <cellStyle name="Total 2 8 2 2 3 10" xfId="9319" xr:uid="{4E70D320-570C-4640-B05E-E278B9D1D86E}"/>
    <cellStyle name="Total 2 8 2 2 3 2" xfId="1236" xr:uid="{5F481BD0-85ED-4E0C-BC58-83F168B51E98}"/>
    <cellStyle name="Total 2 8 2 2 3 2 2" xfId="2395" xr:uid="{FF9F0846-B372-4E23-9E06-562D37AE0419}"/>
    <cellStyle name="Total 2 8 2 2 3 2 2 2" xfId="11350" xr:uid="{FD8D531D-8E8E-4503-8EEF-F32019160864}"/>
    <cellStyle name="Total 2 8 2 2 3 2 3" xfId="3518" xr:uid="{A5040122-1D5D-40B2-8556-73977C13B21C}"/>
    <cellStyle name="Total 2 8 2 2 3 2 3 2" xfId="12473" xr:uid="{CD05737B-6B27-4012-AD29-CA118CC1650D}"/>
    <cellStyle name="Total 2 8 2 2 3 2 4" xfId="4635" xr:uid="{EDA697BF-C8C1-4152-A5D8-40C2FC47D447}"/>
    <cellStyle name="Total 2 8 2 2 3 2 4 2" xfId="13590" xr:uid="{82C31054-D4BE-4BC6-80C6-D2A51952D016}"/>
    <cellStyle name="Total 2 8 2 2 3 2 5" xfId="5735" xr:uid="{7B640EA0-1E4D-4582-B096-A4C7ADCEA87A}"/>
    <cellStyle name="Total 2 8 2 2 3 2 5 2" xfId="14690" xr:uid="{AEA696D2-A294-45CD-8C56-B32E9973FCBA}"/>
    <cellStyle name="Total 2 8 2 2 3 2 6" xfId="6852" xr:uid="{009AFCFD-DFAD-4E1F-A120-FFB4AE660A90}"/>
    <cellStyle name="Total 2 8 2 2 3 2 6 2" xfId="15807" xr:uid="{471E0187-77AB-4513-9F36-82A68C14D7C9}"/>
    <cellStyle name="Total 2 8 2 2 3 2 7" xfId="8053" xr:uid="{54EF9430-6B04-4330-ABC5-C26F2F5710BA}"/>
    <cellStyle name="Total 2 8 2 2 3 2 7 2" xfId="16933" xr:uid="{C8D8DFB6-8462-471D-8533-C89C4E892A0E}"/>
    <cellStyle name="Total 2 8 2 2 3 2 8" xfId="9190" xr:uid="{416297F9-1677-4C89-A5F5-BC9404DDEBA3}"/>
    <cellStyle name="Total 2 8 2 2 3 2 8 2" xfId="18043" xr:uid="{99E70082-0FA5-402A-8A44-1D3A374AE190}"/>
    <cellStyle name="Total 2 8 2 2 3 2 9" xfId="9315" xr:uid="{C4F73CF7-84EB-4B04-942F-952E279B090E}"/>
    <cellStyle name="Total 2 8 2 2 3 3" xfId="1843" xr:uid="{083F13E8-DAAA-419D-BA61-7DF562F13515}"/>
    <cellStyle name="Total 2 8 2 2 3 3 2" xfId="10798" xr:uid="{8255D3BD-8E03-41B8-8308-6EAD1BD24F96}"/>
    <cellStyle name="Total 2 8 2 2 3 4" xfId="2967" xr:uid="{726E3242-A7DF-4CC3-9750-DD0336D699F0}"/>
    <cellStyle name="Total 2 8 2 2 3 4 2" xfId="11922" xr:uid="{A6603BF8-5B43-46E0-A582-0DD3E4DC0C68}"/>
    <cellStyle name="Total 2 8 2 2 3 5" xfId="4084" xr:uid="{81F56AA4-DE16-470C-8C71-E847706029A9}"/>
    <cellStyle name="Total 2 8 2 2 3 5 2" xfId="13039" xr:uid="{2C38D7F2-00D8-4133-A318-3F305D3E7D80}"/>
    <cellStyle name="Total 2 8 2 2 3 6" xfId="5184" xr:uid="{607A55EB-C816-4A92-805C-8143B3FED6ED}"/>
    <cellStyle name="Total 2 8 2 2 3 6 2" xfId="14139" xr:uid="{8957D898-607E-4A51-82E0-C912C015E814}"/>
    <cellStyle name="Total 2 8 2 2 3 7" xfId="6301" xr:uid="{A4FFDDFB-DD11-481D-9003-6845F177EB31}"/>
    <cellStyle name="Total 2 8 2 2 3 7 2" xfId="15256" xr:uid="{37F96269-CD24-408D-8B11-1CB89F03F007}"/>
    <cellStyle name="Total 2 8 2 2 3 8" xfId="7502" xr:uid="{E44ED9C2-8263-4901-9E3D-8CA5A3052E6A}"/>
    <cellStyle name="Total 2 8 2 2 3 8 2" xfId="16382" xr:uid="{6B7D82C6-722D-4307-BA08-2D1629D3661B}"/>
    <cellStyle name="Total 2 8 2 2 3 9" xfId="8639" xr:uid="{F0FD6CCC-6C80-4297-8AA3-C769653FF0C7}"/>
    <cellStyle name="Total 2 8 2 2 3 9 2" xfId="17492" xr:uid="{ADD03D69-9F33-4A56-A572-AEBFC5332392}"/>
    <cellStyle name="Total 2 8 2 2 4" xfId="877" xr:uid="{28259C68-C751-4975-B80E-1D708DA1D067}"/>
    <cellStyle name="Total 2 8 2 2 4 2" xfId="2031" xr:uid="{330CA521-0998-458C-8A2C-8E44469358D2}"/>
    <cellStyle name="Total 2 8 2 2 4 2 2" xfId="10986" xr:uid="{8FB1D099-686F-4D79-80D4-5291A9BEA7E7}"/>
    <cellStyle name="Total 2 8 2 2 4 3" xfId="3159" xr:uid="{3FC0D399-3947-44B2-99F8-48427FE1613A}"/>
    <cellStyle name="Total 2 8 2 2 4 3 2" xfId="12114" xr:uid="{109C47FF-DA63-45A3-AA53-C409856741BF}"/>
    <cellStyle name="Total 2 8 2 2 4 4" xfId="4276" xr:uid="{4B3AA7DC-C88A-427E-B5B8-259C178C9236}"/>
    <cellStyle name="Total 2 8 2 2 4 4 2" xfId="13231" xr:uid="{BE94EC01-4516-48CB-81C7-BA115A8EB4AA}"/>
    <cellStyle name="Total 2 8 2 2 4 5" xfId="5376" xr:uid="{8617236B-17A2-4CAD-A0EB-48339C29367F}"/>
    <cellStyle name="Total 2 8 2 2 4 5 2" xfId="14331" xr:uid="{697C56DA-0462-4ACC-9B18-C35A66D0D816}"/>
    <cellStyle name="Total 2 8 2 2 4 6" xfId="6493" xr:uid="{C5D4D9BB-018A-4FCD-9911-6A3B5A3511CE}"/>
    <cellStyle name="Total 2 8 2 2 4 6 2" xfId="15448" xr:uid="{AD40BCAE-9E22-4B58-B0A1-196C5AE02157}"/>
    <cellStyle name="Total 2 8 2 2 4 7" xfId="7694" xr:uid="{D988AA02-95B7-483F-951B-713FA48237A4}"/>
    <cellStyle name="Total 2 8 2 2 4 7 2" xfId="16574" xr:uid="{AE0A27B1-E86A-4F87-B171-B8F77F01980B}"/>
    <cellStyle name="Total 2 8 2 2 4 8" xfId="8831" xr:uid="{E0AFF4B8-50CD-4FAA-85BC-94E6FCADD0AB}"/>
    <cellStyle name="Total 2 8 2 2 4 8 2" xfId="17684" xr:uid="{D04DF479-ACA6-4BAF-A71C-E2C88356F706}"/>
    <cellStyle name="Total 2 8 2 2 4 9" xfId="9439" xr:uid="{BD6E343F-0971-436E-9CFF-A135CDC5F10A}"/>
    <cellStyle name="Total 2 8 2 2 5" xfId="1484" xr:uid="{18FAECAF-355F-4D5C-9988-80DFE9A67D8A}"/>
    <cellStyle name="Total 2 8 2 2 5 2" xfId="10439" xr:uid="{2EA67849-A7DC-4DBF-B1CD-9A037A25BE63}"/>
    <cellStyle name="Total 2 8 2 2 6" xfId="2604" xr:uid="{21B5EE86-43E1-46AC-B67F-B3E44C325364}"/>
    <cellStyle name="Total 2 8 2 2 6 2" xfId="11559" xr:uid="{A2D1AC53-2FF1-43EA-858A-352CE7AFB6FC}"/>
    <cellStyle name="Total 2 8 2 2 7" xfId="3721" xr:uid="{3ADE10A7-B1CC-48C2-BF6D-7F0D4C82613A}"/>
    <cellStyle name="Total 2 8 2 2 7 2" xfId="12676" xr:uid="{20A09CB9-A51A-409C-9407-D5A247B280B6}"/>
    <cellStyle name="Total 2 8 2 2 8" xfId="4821" xr:uid="{F5C7CFA0-0BBD-4AEF-B8B1-1A1ED75527E8}"/>
    <cellStyle name="Total 2 8 2 2 8 2" xfId="13776" xr:uid="{59E22C11-B6A5-4EA2-90B7-C88A74398718}"/>
    <cellStyle name="Total 2 8 2 2 9" xfId="5938" xr:uid="{D6E38BB2-2EA4-4479-88FC-B48CE0220560}"/>
    <cellStyle name="Total 2 8 2 2 9 2" xfId="14893" xr:uid="{08C22C5E-082E-43CE-BB04-6B6EADC681BC}"/>
    <cellStyle name="Total 2 8 2 3" xfId="399" xr:uid="{861C3BA5-E04E-40E7-B3A6-2818B1184A29}"/>
    <cellStyle name="Total 2 8 2 3 10" xfId="9877" xr:uid="{81A7C73A-EA3F-44E3-84F9-518FAF7BD957}"/>
    <cellStyle name="Total 2 8 2 3 2" xfId="950" xr:uid="{3A492CBB-F4CD-4597-801D-ED4BA00DF7ED}"/>
    <cellStyle name="Total 2 8 2 3 2 2" xfId="2104" xr:uid="{F475C9E7-21AB-4F20-A4AA-C1D6F093186D}"/>
    <cellStyle name="Total 2 8 2 3 2 2 2" xfId="11059" xr:uid="{323EDA53-4DAD-4A27-80A7-1AD9DD1BB59B}"/>
    <cellStyle name="Total 2 8 2 3 2 3" xfId="3232" xr:uid="{1E17896A-8DF9-42D3-95C3-9556C0D7FF3B}"/>
    <cellStyle name="Total 2 8 2 3 2 3 2" xfId="12187" xr:uid="{C5AC2876-0B9D-4330-BB33-FB917BD5E8CE}"/>
    <cellStyle name="Total 2 8 2 3 2 4" xfId="4349" xr:uid="{B9CAFA75-3197-41C3-90D0-EDAD2D0E2F91}"/>
    <cellStyle name="Total 2 8 2 3 2 4 2" xfId="13304" xr:uid="{B5559D6D-EDC1-4AB2-81BD-A1EDAC57E915}"/>
    <cellStyle name="Total 2 8 2 3 2 5" xfId="5449" xr:uid="{40FF699D-A0BD-4952-85A6-B674A1A7E4B3}"/>
    <cellStyle name="Total 2 8 2 3 2 5 2" xfId="14404" xr:uid="{EA261961-A8AD-4A85-A5F1-F84BD03A7011}"/>
    <cellStyle name="Total 2 8 2 3 2 6" xfId="6566" xr:uid="{83CC4718-3F96-4D8B-9647-25EB75B9BA78}"/>
    <cellStyle name="Total 2 8 2 3 2 6 2" xfId="15521" xr:uid="{9CECBB9A-56F4-4478-B5D0-E8D925636E27}"/>
    <cellStyle name="Total 2 8 2 3 2 7" xfId="7767" xr:uid="{55AFBD5B-8D67-4B0D-851D-357B0324D891}"/>
    <cellStyle name="Total 2 8 2 3 2 7 2" xfId="16647" xr:uid="{900A2385-517E-4F38-946F-39FE8801FC05}"/>
    <cellStyle name="Total 2 8 2 3 2 8" xfId="8904" xr:uid="{0E4B5D9A-CA77-41E4-8809-9FF33A4B38F9}"/>
    <cellStyle name="Total 2 8 2 3 2 8 2" xfId="17757" xr:uid="{66772398-8048-4667-8C27-C6108316589D}"/>
    <cellStyle name="Total 2 8 2 3 2 9" xfId="9949" xr:uid="{2CED44DE-CB7D-4708-A90B-1116959BCB7E}"/>
    <cellStyle name="Total 2 8 2 3 3" xfId="1557" xr:uid="{9D7C2CC9-398D-4C0F-8776-3C54378AA2C4}"/>
    <cellStyle name="Total 2 8 2 3 3 2" xfId="10512" xr:uid="{6E9108AD-04CD-4AAD-A8CC-71F452D08917}"/>
    <cellStyle name="Total 2 8 2 3 4" xfId="2681" xr:uid="{EDE05D8C-9C84-45DE-8B39-0BF4F86C0E2D}"/>
    <cellStyle name="Total 2 8 2 3 4 2" xfId="11636" xr:uid="{95652A3B-03CE-43AE-A02D-EE65526E2C24}"/>
    <cellStyle name="Total 2 8 2 3 5" xfId="3798" xr:uid="{72B24431-4466-476D-8DCF-93D57BE4F5AB}"/>
    <cellStyle name="Total 2 8 2 3 5 2" xfId="12753" xr:uid="{149895AE-ECAF-45A5-ACEF-89AE0BEF830D}"/>
    <cellStyle name="Total 2 8 2 3 6" xfId="4898" xr:uid="{D8B6F587-CD79-4FEC-BF7F-877BD0AF8779}"/>
    <cellStyle name="Total 2 8 2 3 6 2" xfId="13853" xr:uid="{F4120E1E-9B2E-4F21-9A25-21544B3F3F18}"/>
    <cellStyle name="Total 2 8 2 3 7" xfId="6015" xr:uid="{FE141C64-ED68-4C99-97F8-172A1D67311B}"/>
    <cellStyle name="Total 2 8 2 3 7 2" xfId="14970" xr:uid="{38CF320C-7719-4887-8157-50EFF032C52C}"/>
    <cellStyle name="Total 2 8 2 3 8" xfId="7216" xr:uid="{0766D046-4976-494D-AE46-061DB6698CCB}"/>
    <cellStyle name="Total 2 8 2 3 8 2" xfId="16096" xr:uid="{B4E98DF2-CCEE-4F83-8409-314C6FCA3484}"/>
    <cellStyle name="Total 2 8 2 3 9" xfId="8353" xr:uid="{9EA70BB2-E603-4CFC-8D1E-45D6C95344A3}"/>
    <cellStyle name="Total 2 8 2 3 9 2" xfId="17206" xr:uid="{EE4ADF81-59DE-49DE-A65E-DE2EDDCA8E28}"/>
    <cellStyle name="Total 2 8 2 4" xfId="563" xr:uid="{AAD1003C-9F9F-4C85-BF50-103351F272BB}"/>
    <cellStyle name="Total 2 8 2 4 10" xfId="9521" xr:uid="{7D5D638D-C0CF-4483-A126-9D83C6D2A831}"/>
    <cellStyle name="Total 2 8 2 4 2" xfId="1114" xr:uid="{9ECA4C9E-7FF8-4774-A781-98F13EAC65F2}"/>
    <cellStyle name="Total 2 8 2 4 2 2" xfId="2268" xr:uid="{E5E96A58-30F9-4E75-ABBC-78EF950E0925}"/>
    <cellStyle name="Total 2 8 2 4 2 2 2" xfId="11223" xr:uid="{7C9D203D-6679-425B-ACDD-76BFB86D6666}"/>
    <cellStyle name="Total 2 8 2 4 2 3" xfId="3396" xr:uid="{1B02D38B-9F1C-4EE7-B647-1487E6B914E0}"/>
    <cellStyle name="Total 2 8 2 4 2 3 2" xfId="12351" xr:uid="{1675BD14-3E26-4D4C-8FA8-45CF841E08EB}"/>
    <cellStyle name="Total 2 8 2 4 2 4" xfId="4513" xr:uid="{DFAEF312-70CC-4AB2-9A69-7F41F51D203F}"/>
    <cellStyle name="Total 2 8 2 4 2 4 2" xfId="13468" xr:uid="{1EFDDE3F-80C2-46AD-8E6D-ACFFA49D4C24}"/>
    <cellStyle name="Total 2 8 2 4 2 5" xfId="5613" xr:uid="{0226593F-E109-4C54-BBFE-4B2AE6C9ACCC}"/>
    <cellStyle name="Total 2 8 2 4 2 5 2" xfId="14568" xr:uid="{C3E47EBB-9B46-42B6-B8BF-EB0EC99484A6}"/>
    <cellStyle name="Total 2 8 2 4 2 6" xfId="6730" xr:uid="{E088F509-C06A-466C-999C-9EA10263C349}"/>
    <cellStyle name="Total 2 8 2 4 2 6 2" xfId="15685" xr:uid="{5962917E-660F-4E03-82F1-C76B23865409}"/>
    <cellStyle name="Total 2 8 2 4 2 7" xfId="7931" xr:uid="{312C387E-2C49-4342-BC78-3F280C5784C9}"/>
    <cellStyle name="Total 2 8 2 4 2 7 2" xfId="16811" xr:uid="{4A02876A-50D0-4F1D-AE50-7583B7C258D2}"/>
    <cellStyle name="Total 2 8 2 4 2 8" xfId="9068" xr:uid="{9D3EF48F-86C4-4DE9-BBB8-C4485E7E3961}"/>
    <cellStyle name="Total 2 8 2 4 2 8 2" xfId="17921" xr:uid="{C6D9784D-F250-4D90-AE0A-6C15ECD3F173}"/>
    <cellStyle name="Total 2 8 2 4 2 9" xfId="9508" xr:uid="{321391C5-3527-4C48-86DA-E2B082AE2511}"/>
    <cellStyle name="Total 2 8 2 4 3" xfId="1721" xr:uid="{4B013D3A-9B43-458F-9566-C7827BE33D6D}"/>
    <cellStyle name="Total 2 8 2 4 3 2" xfId="10676" xr:uid="{A1200605-BC47-4D69-8644-E16D7F18BFE6}"/>
    <cellStyle name="Total 2 8 2 4 4" xfId="2845" xr:uid="{4FAB3BC9-3D3B-4CE2-86B5-0532A7898213}"/>
    <cellStyle name="Total 2 8 2 4 4 2" xfId="11800" xr:uid="{6C448319-12AA-4B72-8A5B-B8B8D1185D87}"/>
    <cellStyle name="Total 2 8 2 4 5" xfId="3962" xr:uid="{BF1B058D-39D8-4149-A656-1BE177EA019E}"/>
    <cellStyle name="Total 2 8 2 4 5 2" xfId="12917" xr:uid="{CC496DFB-77D5-4156-B5DE-AEE934E1C3B5}"/>
    <cellStyle name="Total 2 8 2 4 6" xfId="5062" xr:uid="{3E4063EF-70F9-4DF9-8712-D428A3752909}"/>
    <cellStyle name="Total 2 8 2 4 6 2" xfId="14017" xr:uid="{1E9B24F6-9D5B-4E31-B5DC-3C02D3D7AE38}"/>
    <cellStyle name="Total 2 8 2 4 7" xfId="6179" xr:uid="{ECF06FBB-F9F1-4251-BEA1-33656EB23D54}"/>
    <cellStyle name="Total 2 8 2 4 7 2" xfId="15134" xr:uid="{415D9AFB-0A25-418A-BB9E-0028FF99E0F6}"/>
    <cellStyle name="Total 2 8 2 4 8" xfId="7380" xr:uid="{F9F6A8C2-E1A2-4A10-8491-594A04F885CE}"/>
    <cellStyle name="Total 2 8 2 4 8 2" xfId="16260" xr:uid="{4BCFB2CE-9B95-46CC-92F8-1C8B94A8B4D3}"/>
    <cellStyle name="Total 2 8 2 4 9" xfId="8517" xr:uid="{46A6013B-9284-43EA-8AE7-31B0A6F92858}"/>
    <cellStyle name="Total 2 8 2 4 9 2" xfId="17370" xr:uid="{2F30ABB1-B0B7-4151-A897-A2A8701AC147}"/>
    <cellStyle name="Total 2 8 2 5" xfId="745" xr:uid="{54361B5E-C3C5-4053-A773-5620F87C7E61}"/>
    <cellStyle name="Total 2 8 2 5 2" xfId="1899" xr:uid="{408D6177-A11C-4FC3-85EA-194973B98466}"/>
    <cellStyle name="Total 2 8 2 5 2 2" xfId="10854" xr:uid="{B7805F4F-F9E0-40B0-BF09-C2DBBA1173AB}"/>
    <cellStyle name="Total 2 8 2 5 3" xfId="3027" xr:uid="{699D40FD-F5EF-4063-9B8B-92CD258E6E82}"/>
    <cellStyle name="Total 2 8 2 5 3 2" xfId="11982" xr:uid="{6A5081B4-DE8E-419A-BC0E-2D57AF9A376F}"/>
    <cellStyle name="Total 2 8 2 5 4" xfId="4144" xr:uid="{608ACC07-DC8B-47CA-ABE0-2817FE4F1DA6}"/>
    <cellStyle name="Total 2 8 2 5 4 2" xfId="13099" xr:uid="{F4862121-A62A-4C7E-BF0B-857CB4532284}"/>
    <cellStyle name="Total 2 8 2 5 5" xfId="5244" xr:uid="{B803B95F-5FA5-4241-A037-51AD883C8001}"/>
    <cellStyle name="Total 2 8 2 5 5 2" xfId="14199" xr:uid="{4AE98A2C-A7E5-47E1-A2FE-E16901B612CB}"/>
    <cellStyle name="Total 2 8 2 5 6" xfId="6361" xr:uid="{DE1EDA41-E64E-4E7D-B706-3589F2339ADA}"/>
    <cellStyle name="Total 2 8 2 5 6 2" xfId="15316" xr:uid="{1782C055-7D40-4E9B-A722-91B8B17B2776}"/>
    <cellStyle name="Total 2 8 2 5 7" xfId="7562" xr:uid="{0F30F0E1-3E13-4A26-BF22-BE0624B4C889}"/>
    <cellStyle name="Total 2 8 2 5 7 2" xfId="16442" xr:uid="{FEEA76F0-7DA5-4124-BB4C-C1C0494833A3}"/>
    <cellStyle name="Total 2 8 2 5 8" xfId="8699" xr:uid="{82951D80-CBBA-4BA1-8772-17FBA79D379B}"/>
    <cellStyle name="Total 2 8 2 5 8 2" xfId="17552" xr:uid="{1FA8737E-1249-4EE4-8C75-C6DB32E2AE34}"/>
    <cellStyle name="Total 2 8 2 5 9" xfId="10114" xr:uid="{181E7889-7390-4D1B-A15D-03B516D5C572}"/>
    <cellStyle name="Total 2 8 2 6" xfId="1349" xr:uid="{5AF2C217-93F8-46D1-BDE2-0D1DCDB3F04E}"/>
    <cellStyle name="Total 2 8 2 6 2" xfId="10304" xr:uid="{17172777-C415-4CE2-9E73-7EF36D3E21FE}"/>
    <cellStyle name="Total 2 8 2 7" xfId="2469" xr:uid="{A4592C01-ADED-462B-93B2-A4643E61FD0B}"/>
    <cellStyle name="Total 2 8 2 7 2" xfId="11424" xr:uid="{4191BFB3-7BF3-41C5-89B2-8110462BCAAD}"/>
    <cellStyle name="Total 2 8 2 8" xfId="3585" xr:uid="{8FD4AFF2-1D59-431F-8EC4-B0DDADF6F46A}"/>
    <cellStyle name="Total 2 8 2 8 2" xfId="12540" xr:uid="{05E5E65C-B814-4CC3-A81F-D66FF7E38675}"/>
    <cellStyle name="Total 2 8 2 9" xfId="4686" xr:uid="{768CDF84-5849-43A6-AFE3-05550CA36438}"/>
    <cellStyle name="Total 2 8 2 9 2" xfId="13641" xr:uid="{983EF9FA-116C-477D-AA5A-C0D153435E94}"/>
    <cellStyle name="Total 2 8 3" xfId="216" xr:uid="{2994F81F-A175-4FF4-AFF3-C376A244CA30}"/>
    <cellStyle name="Total 2 8 3 10" xfId="7033" xr:uid="{B7DC08FF-9A8E-4582-A611-5D22EEAFB57D}"/>
    <cellStyle name="Total 2 8 3 10 2" xfId="15913" xr:uid="{E91BADE5-502A-4B25-AFB7-67FB1E778CCE}"/>
    <cellStyle name="Total 2 8 3 11" xfId="8170" xr:uid="{F482A275-04D5-4D1A-BF1E-0B8D5617D09C}"/>
    <cellStyle name="Total 2 8 3 11 2" xfId="17023" xr:uid="{0F78442E-C5D2-47FD-96EA-2E197A637F7C}"/>
    <cellStyle name="Total 2 8 3 12" xfId="10063" xr:uid="{D1C43AD9-4DE6-49FC-81E5-BF376B57CB3B}"/>
    <cellStyle name="Total 2 8 3 2" xfId="421" xr:uid="{EA873B75-EF2E-45F7-889B-F24F98AD891A}"/>
    <cellStyle name="Total 2 8 3 2 10" xfId="9891" xr:uid="{536A7E01-BD11-4241-9769-5D15FF07CCF4}"/>
    <cellStyle name="Total 2 8 3 2 2" xfId="972" xr:uid="{7F230718-0B73-4984-B6F8-38F7EDB65166}"/>
    <cellStyle name="Total 2 8 3 2 2 2" xfId="2126" xr:uid="{F8D3EC3F-9A6D-4052-802E-36C33B3600CB}"/>
    <cellStyle name="Total 2 8 3 2 2 2 2" xfId="11081" xr:uid="{AFD468E3-1D68-42BE-9E55-A3B4E2574356}"/>
    <cellStyle name="Total 2 8 3 2 2 3" xfId="3254" xr:uid="{A950FA2D-0ED2-4DD5-9BA3-F3DF1722D76C}"/>
    <cellStyle name="Total 2 8 3 2 2 3 2" xfId="12209" xr:uid="{DA3ADEE2-C888-4085-896A-C8563AC89890}"/>
    <cellStyle name="Total 2 8 3 2 2 4" xfId="4371" xr:uid="{012BD7CB-8ACB-4C9B-A2D6-FFBB89B6E800}"/>
    <cellStyle name="Total 2 8 3 2 2 4 2" xfId="13326" xr:uid="{B65D4542-6C2A-4565-A674-9EE09AB9274E}"/>
    <cellStyle name="Total 2 8 3 2 2 5" xfId="5471" xr:uid="{93B4E447-F8A8-46CB-A1E3-5F89CB9F388C}"/>
    <cellStyle name="Total 2 8 3 2 2 5 2" xfId="14426" xr:uid="{830049C1-192C-4373-841E-336B15D6AFA5}"/>
    <cellStyle name="Total 2 8 3 2 2 6" xfId="6588" xr:uid="{A96A2A28-C395-4F43-93D3-68FA827A642B}"/>
    <cellStyle name="Total 2 8 3 2 2 6 2" xfId="15543" xr:uid="{8B107A56-5A84-4A55-A34B-CE95B12813B1}"/>
    <cellStyle name="Total 2 8 3 2 2 7" xfId="7789" xr:uid="{91E62337-5888-4FAA-A87D-5D0F99350CE9}"/>
    <cellStyle name="Total 2 8 3 2 2 7 2" xfId="16669" xr:uid="{5D5B7E2A-2CE0-400A-B832-6F03AB91743F}"/>
    <cellStyle name="Total 2 8 3 2 2 8" xfId="8926" xr:uid="{E61A2C7C-0524-4937-A30A-3EEFBE507597}"/>
    <cellStyle name="Total 2 8 3 2 2 8 2" xfId="17779" xr:uid="{8A2AB8A7-E41A-46B9-BC76-4BA9011D3ED1}"/>
    <cellStyle name="Total 2 8 3 2 2 9" xfId="9857" xr:uid="{40C9001E-B70E-41E7-B83E-D4CD440A4C1D}"/>
    <cellStyle name="Total 2 8 3 2 3" xfId="1579" xr:uid="{2330FED6-46A0-4843-9C7F-439EFC296B32}"/>
    <cellStyle name="Total 2 8 3 2 3 2" xfId="10534" xr:uid="{AE5A825D-98BA-464C-AB9C-2B1571A298FA}"/>
    <cellStyle name="Total 2 8 3 2 4" xfId="2703" xr:uid="{357FB8AB-028F-4076-988E-4BAD34F69DAF}"/>
    <cellStyle name="Total 2 8 3 2 4 2" xfId="11658" xr:uid="{E456761F-4FF5-488F-9410-FE572B47A92E}"/>
    <cellStyle name="Total 2 8 3 2 5" xfId="3820" xr:uid="{9DC376C6-BFC9-4ABC-92DD-90A785D1BD9D}"/>
    <cellStyle name="Total 2 8 3 2 5 2" xfId="12775" xr:uid="{6817B461-6706-4BD0-A8E2-7C93E42677CD}"/>
    <cellStyle name="Total 2 8 3 2 6" xfId="4920" xr:uid="{8B536C7B-D554-448E-90B9-60DC15F8450E}"/>
    <cellStyle name="Total 2 8 3 2 6 2" xfId="13875" xr:uid="{E5EB47F0-0AC9-4D88-B06C-5374DBA22213}"/>
    <cellStyle name="Total 2 8 3 2 7" xfId="6037" xr:uid="{4E86DE6D-4417-4BD2-B0AC-702601F066DD}"/>
    <cellStyle name="Total 2 8 3 2 7 2" xfId="14992" xr:uid="{F57745E2-FF1F-4CB7-B963-1C636CDF28F0}"/>
    <cellStyle name="Total 2 8 3 2 8" xfId="7238" xr:uid="{5F5A5418-F281-4155-9EC3-795CBB05C526}"/>
    <cellStyle name="Total 2 8 3 2 8 2" xfId="16118" xr:uid="{0D6C9C00-662B-453D-A953-61EECA81DD2A}"/>
    <cellStyle name="Total 2 8 3 2 9" xfId="8375" xr:uid="{F6409557-2855-4103-B2F3-151BE9384651}"/>
    <cellStyle name="Total 2 8 3 2 9 2" xfId="17228" xr:uid="{86BA9ED3-B4CF-4422-A19D-AE7732F5C10F}"/>
    <cellStyle name="Total 2 8 3 3" xfId="584" xr:uid="{CC9E6D86-D643-4F93-86B2-51DB2EA29DBA}"/>
    <cellStyle name="Total 2 8 3 3 10" xfId="9407" xr:uid="{62957AE9-65E8-4BF1-A189-F4932711CA5C}"/>
    <cellStyle name="Total 2 8 3 3 2" xfId="1135" xr:uid="{B21DD2AE-23BD-4019-BCB0-C5D8F7FE59BF}"/>
    <cellStyle name="Total 2 8 3 3 2 2" xfId="2289" xr:uid="{C671A849-12E8-4A35-B659-85D6AA714E8D}"/>
    <cellStyle name="Total 2 8 3 3 2 2 2" xfId="11244" xr:uid="{26EE2FD2-F261-4766-A59B-DC98FDF4C600}"/>
    <cellStyle name="Total 2 8 3 3 2 3" xfId="3417" xr:uid="{45A6560E-2ACC-4D7E-A9B6-328ABA23602D}"/>
    <cellStyle name="Total 2 8 3 3 2 3 2" xfId="12372" xr:uid="{B8D66E0B-0013-4861-BCB0-8368589A7B03}"/>
    <cellStyle name="Total 2 8 3 3 2 4" xfId="4534" xr:uid="{4FEC5D46-FAEC-4143-9753-90F2E0FBCBE8}"/>
    <cellStyle name="Total 2 8 3 3 2 4 2" xfId="13489" xr:uid="{BA824F76-8BF3-43BC-8AFD-9B238FC5B0AA}"/>
    <cellStyle name="Total 2 8 3 3 2 5" xfId="5634" xr:uid="{60A06DF3-EA6B-45B5-8945-5AA530AAAAA9}"/>
    <cellStyle name="Total 2 8 3 3 2 5 2" xfId="14589" xr:uid="{B9A70A19-F8EB-45CF-B41F-7C8D5297ABD5}"/>
    <cellStyle name="Total 2 8 3 3 2 6" xfId="6751" xr:uid="{D59BA363-4217-46C5-9895-19FBB86BF98E}"/>
    <cellStyle name="Total 2 8 3 3 2 6 2" xfId="15706" xr:uid="{BCD7367E-FD34-48D8-9271-1E21C1D07CA7}"/>
    <cellStyle name="Total 2 8 3 3 2 7" xfId="7952" xr:uid="{61B77E9B-89ED-4536-96ED-374805A0D396}"/>
    <cellStyle name="Total 2 8 3 3 2 7 2" xfId="16832" xr:uid="{5962AD03-DEC9-4541-8832-5B88F783E2D9}"/>
    <cellStyle name="Total 2 8 3 3 2 8" xfId="9089" xr:uid="{139FFB92-9F8A-4C37-B551-5500E865411D}"/>
    <cellStyle name="Total 2 8 3 3 2 8 2" xfId="17942" xr:uid="{31AC88A2-9505-4FBD-8046-200BB6605EDB}"/>
    <cellStyle name="Total 2 8 3 3 2 9" xfId="6866" xr:uid="{6B28F894-7B7B-490C-9C31-6F0B52E357ED}"/>
    <cellStyle name="Total 2 8 3 3 3" xfId="1742" xr:uid="{30F72F7B-D0E3-4B1F-A683-61E1C8F673D3}"/>
    <cellStyle name="Total 2 8 3 3 3 2" xfId="10697" xr:uid="{03F49FAD-2D78-4D25-9AA9-12F0FC24295C}"/>
    <cellStyle name="Total 2 8 3 3 4" xfId="2866" xr:uid="{52D46A8B-6034-49FD-B839-FA36F5660C76}"/>
    <cellStyle name="Total 2 8 3 3 4 2" xfId="11821" xr:uid="{5671A26B-5597-438E-96B4-FB50D2CABCC1}"/>
    <cellStyle name="Total 2 8 3 3 5" xfId="3983" xr:uid="{87468D1C-CEBD-44C5-8A07-9621AF876113}"/>
    <cellStyle name="Total 2 8 3 3 5 2" xfId="12938" xr:uid="{7B24A65F-7B6C-4837-82D4-4BD9840337CC}"/>
    <cellStyle name="Total 2 8 3 3 6" xfId="5083" xr:uid="{8BF0DE8B-0ACC-4E71-8E18-B94B6BB3170D}"/>
    <cellStyle name="Total 2 8 3 3 6 2" xfId="14038" xr:uid="{E2B447D9-D529-46E6-BBC2-1901D735389C}"/>
    <cellStyle name="Total 2 8 3 3 7" xfId="6200" xr:uid="{4EE2512F-3AD4-4EEB-8259-AB73A4F00521}"/>
    <cellStyle name="Total 2 8 3 3 7 2" xfId="15155" xr:uid="{1297E246-96B3-4D80-BD3B-404C2E59C7CD}"/>
    <cellStyle name="Total 2 8 3 3 8" xfId="7401" xr:uid="{7551B6AC-D981-484C-8E17-C6E39ED018DA}"/>
    <cellStyle name="Total 2 8 3 3 8 2" xfId="16281" xr:uid="{33BAB09D-DCAE-48D6-99F3-2E41B4E17C4B}"/>
    <cellStyle name="Total 2 8 3 3 9" xfId="8538" xr:uid="{28EB579F-675C-42C8-B72D-AEC6FDDAE5AF}"/>
    <cellStyle name="Total 2 8 3 3 9 2" xfId="17391" xr:uid="{38FDD096-B422-4273-ADA5-383B49D4C324}"/>
    <cellStyle name="Total 2 8 3 4" xfId="773" xr:uid="{297E516B-C4EA-44E5-A00D-BBF563FC72DC}"/>
    <cellStyle name="Total 2 8 3 4 2" xfId="1927" xr:uid="{FA0FA975-4CB3-4206-A07F-D0ABC6E148EF}"/>
    <cellStyle name="Total 2 8 3 4 2 2" xfId="10882" xr:uid="{9BC1B6A5-1682-4D10-88D9-2905A4906C8B}"/>
    <cellStyle name="Total 2 8 3 4 3" xfId="3055" xr:uid="{8886E000-4F43-4103-AF1D-EEFA30F4DDF4}"/>
    <cellStyle name="Total 2 8 3 4 3 2" xfId="12010" xr:uid="{810B205B-2447-4746-BB7B-A9A0C060FA70}"/>
    <cellStyle name="Total 2 8 3 4 4" xfId="4172" xr:uid="{A1DF7414-4C50-498E-9133-7B39DB764B89}"/>
    <cellStyle name="Total 2 8 3 4 4 2" xfId="13127" xr:uid="{F305CDAF-8F80-4F13-8C68-0340902CDC18}"/>
    <cellStyle name="Total 2 8 3 4 5" xfId="5272" xr:uid="{90CC2C5E-40AB-4032-AE11-F54C587FDC57}"/>
    <cellStyle name="Total 2 8 3 4 5 2" xfId="14227" xr:uid="{78B2498F-83C2-46FB-A2E0-2976D676F4BB}"/>
    <cellStyle name="Total 2 8 3 4 6" xfId="6389" xr:uid="{805CF688-B23D-4262-BFDB-67B98D333D03}"/>
    <cellStyle name="Total 2 8 3 4 6 2" xfId="15344" xr:uid="{4774A1D8-9142-45B5-B7FC-982A8901E2FD}"/>
    <cellStyle name="Total 2 8 3 4 7" xfId="7590" xr:uid="{9798A067-D223-4941-BDE7-7255D7041274}"/>
    <cellStyle name="Total 2 8 3 4 7 2" xfId="16470" xr:uid="{69FEF570-1CFC-4DE5-BB64-4B3F19DAA40E}"/>
    <cellStyle name="Total 2 8 3 4 8" xfId="8727" xr:uid="{4836B591-E070-429E-8B03-D5CFCC53E195}"/>
    <cellStyle name="Total 2 8 3 4 8 2" xfId="17580" xr:uid="{29507304-527E-4647-B404-BEEA07BDCDC6}"/>
    <cellStyle name="Total 2 8 3 4 9" xfId="9705" xr:uid="{1D51EE1C-D024-461A-A206-0D00AD549BEB}"/>
    <cellStyle name="Total 2 8 3 5" xfId="1378" xr:uid="{B6F6D4CA-599A-47C3-A233-68036D04122D}"/>
    <cellStyle name="Total 2 8 3 5 2" xfId="10333" xr:uid="{B74EC834-0C38-4325-A3D5-FE5A6C1D1B78}"/>
    <cellStyle name="Total 2 8 3 6" xfId="2498" xr:uid="{9D2D1B4D-C9AE-486B-817D-E22F683B5BAD}"/>
    <cellStyle name="Total 2 8 3 6 2" xfId="11453" xr:uid="{38AAB1ED-F65B-49FA-8AAA-32A291CE90D2}"/>
    <cellStyle name="Total 2 8 3 7" xfId="3615" xr:uid="{1D3B448C-A2C8-496E-8BEA-6B5A367220A8}"/>
    <cellStyle name="Total 2 8 3 7 2" xfId="12570" xr:uid="{C58612B2-2A5D-4441-85AD-865C8563E650}"/>
    <cellStyle name="Total 2 8 3 8" xfId="4715" xr:uid="{86EBEF5A-135F-4ED9-A396-AE4239BB9FA4}"/>
    <cellStyle name="Total 2 8 3 8 2" xfId="13670" xr:uid="{105F99CE-A590-4593-A311-FEE1B83C17C4}"/>
    <cellStyle name="Total 2 8 3 9" xfId="5832" xr:uid="{E2CAFC13-FD39-422F-B40C-FE8534E92D5C}"/>
    <cellStyle name="Total 2 8 3 9 2" xfId="14787" xr:uid="{EF15131A-C96F-4EF5-9608-94FC1C83C5FF}"/>
    <cellStyle name="Total 2 8 4" xfId="271" xr:uid="{F68984DD-FBA7-46E6-9DE8-0671CFEA1A32}"/>
    <cellStyle name="Total 2 8 4 10" xfId="7088" xr:uid="{B0D546D7-460F-43C1-BCC7-A3AD04FFD89E}"/>
    <cellStyle name="Total 2 8 4 10 2" xfId="15968" xr:uid="{8608B94D-62ED-4D8C-B932-198270AC8D38}"/>
    <cellStyle name="Total 2 8 4 11" xfId="8225" xr:uid="{AED524A5-A216-4AFC-96C8-0534A1CB989F}"/>
    <cellStyle name="Total 2 8 4 11 2" xfId="17078" xr:uid="{111633F8-58FE-4E30-92DC-C4542694F707}"/>
    <cellStyle name="Total 2 8 4 12" xfId="9642" xr:uid="{C64D0D77-3270-4856-84AB-3159BAC6255C}"/>
    <cellStyle name="Total 2 8 4 2" xfId="471" xr:uid="{E13E11EA-997C-47EF-B0DE-D9148390C7D4}"/>
    <cellStyle name="Total 2 8 4 2 10" xfId="9553" xr:uid="{0EC05639-F061-4BA0-8C82-F8A535388BD2}"/>
    <cellStyle name="Total 2 8 4 2 2" xfId="1022" xr:uid="{98781BBB-AA23-44B8-B56E-1F1C548420B7}"/>
    <cellStyle name="Total 2 8 4 2 2 2" xfId="2176" xr:uid="{A2A2DC73-F9FC-4C4B-947B-89F18FC2165F}"/>
    <cellStyle name="Total 2 8 4 2 2 2 2" xfId="11131" xr:uid="{DFF97FED-34C2-445F-BAC0-127F1086A774}"/>
    <cellStyle name="Total 2 8 4 2 2 3" xfId="3304" xr:uid="{2C4DFEE5-D915-4472-8B1F-80B6B0EFBA1C}"/>
    <cellStyle name="Total 2 8 4 2 2 3 2" xfId="12259" xr:uid="{4E37A9C7-B12D-423C-B112-832DA8FFB14B}"/>
    <cellStyle name="Total 2 8 4 2 2 4" xfId="4421" xr:uid="{282344AB-A187-4DD6-9FE3-CFDF5D959B73}"/>
    <cellStyle name="Total 2 8 4 2 2 4 2" xfId="13376" xr:uid="{546C6086-25A7-4751-9628-BCF0659B332D}"/>
    <cellStyle name="Total 2 8 4 2 2 5" xfId="5521" xr:uid="{70F6E016-5D69-4043-9081-255C03DDFF7A}"/>
    <cellStyle name="Total 2 8 4 2 2 5 2" xfId="14476" xr:uid="{807EC666-F5CB-49ED-8E12-4C2800A561AC}"/>
    <cellStyle name="Total 2 8 4 2 2 6" xfId="6638" xr:uid="{82C4489B-EBAB-4991-BA71-3CBFA8ED0E31}"/>
    <cellStyle name="Total 2 8 4 2 2 6 2" xfId="15593" xr:uid="{3E7C20B6-8606-423D-9C4C-FD21805CB759}"/>
    <cellStyle name="Total 2 8 4 2 2 7" xfId="7839" xr:uid="{41596351-7FD9-4EA6-A84A-217A3860DA2C}"/>
    <cellStyle name="Total 2 8 4 2 2 7 2" xfId="16719" xr:uid="{B71A77EA-1C13-4761-9FA1-0929C22BD2E4}"/>
    <cellStyle name="Total 2 8 4 2 2 8" xfId="8976" xr:uid="{27C922A4-1828-4208-86EE-AC89B4401BB2}"/>
    <cellStyle name="Total 2 8 4 2 2 8 2" xfId="17829" xr:uid="{69EE2378-53C0-43A1-A763-07784365A836}"/>
    <cellStyle name="Total 2 8 4 2 2 9" xfId="6933" xr:uid="{CD2957EA-D52B-4E5D-BD37-FDB75D99588B}"/>
    <cellStyle name="Total 2 8 4 2 3" xfId="1629" xr:uid="{7B525E31-E61E-4A6C-96E8-C5414D7E196A}"/>
    <cellStyle name="Total 2 8 4 2 3 2" xfId="10584" xr:uid="{6CA4AFFB-4359-4EA5-AF80-6242BE53E56E}"/>
    <cellStyle name="Total 2 8 4 2 4" xfId="2753" xr:uid="{5E741001-0762-4A48-A24C-DA441F50BD43}"/>
    <cellStyle name="Total 2 8 4 2 4 2" xfId="11708" xr:uid="{98708C85-CEC3-48F1-930D-7C4A59EF1C64}"/>
    <cellStyle name="Total 2 8 4 2 5" xfId="3870" xr:uid="{A0A0EABD-A1CA-49D8-8170-B0103642B935}"/>
    <cellStyle name="Total 2 8 4 2 5 2" xfId="12825" xr:uid="{E983BA7F-A250-4523-A648-79841E2016A0}"/>
    <cellStyle name="Total 2 8 4 2 6" xfId="4970" xr:uid="{80AE0A7B-97D0-491C-835B-4C932DF395C8}"/>
    <cellStyle name="Total 2 8 4 2 6 2" xfId="13925" xr:uid="{981AD537-DF35-48EB-8BA6-86CA5A5CB0FB}"/>
    <cellStyle name="Total 2 8 4 2 7" xfId="6087" xr:uid="{FE59765B-DEAA-4E83-9B1A-E4473D8B96F5}"/>
    <cellStyle name="Total 2 8 4 2 7 2" xfId="15042" xr:uid="{EEDA2ABB-83E8-4BDC-B382-A1955934812D}"/>
    <cellStyle name="Total 2 8 4 2 8" xfId="7288" xr:uid="{F00661B5-13B0-4CCB-BB30-817C54CE1695}"/>
    <cellStyle name="Total 2 8 4 2 8 2" xfId="16168" xr:uid="{F6DC0CEC-822A-40BD-B0EE-7D0AB58DE7BD}"/>
    <cellStyle name="Total 2 8 4 2 9" xfId="8425" xr:uid="{332560A6-B2BB-40B7-A723-D2D01965C828}"/>
    <cellStyle name="Total 2 8 4 2 9 2" xfId="17278" xr:uid="{38D8C6B7-E205-45EE-8452-1C0E46C7BF96}"/>
    <cellStyle name="Total 2 8 4 3" xfId="634" xr:uid="{E32C5799-058D-4652-832A-CFC773CC63E2}"/>
    <cellStyle name="Total 2 8 4 3 10" xfId="9840" xr:uid="{93314557-EC63-4044-8FA0-9CBEE49E1B68}"/>
    <cellStyle name="Total 2 8 4 3 2" xfId="1185" xr:uid="{BD80AF2B-7963-4DE5-9629-ECCF6E8BBD84}"/>
    <cellStyle name="Total 2 8 4 3 2 2" xfId="2344" xr:uid="{147DBB2E-D22B-43C6-B294-A51FF6DB428C}"/>
    <cellStyle name="Total 2 8 4 3 2 2 2" xfId="11299" xr:uid="{3D6600FA-69B4-4200-9B28-C19633BCB1AC}"/>
    <cellStyle name="Total 2 8 4 3 2 3" xfId="3467" xr:uid="{13CF7A4D-BDC5-47DF-9E5E-C85AC88EDD1B}"/>
    <cellStyle name="Total 2 8 4 3 2 3 2" xfId="12422" xr:uid="{1CFB7E68-5391-4504-A846-6C7F1688E0FC}"/>
    <cellStyle name="Total 2 8 4 3 2 4" xfId="4584" xr:uid="{BA6B8019-C640-4477-BC85-02E8A9454488}"/>
    <cellStyle name="Total 2 8 4 3 2 4 2" xfId="13539" xr:uid="{BBF4C511-18FB-42E1-8457-024A23498A86}"/>
    <cellStyle name="Total 2 8 4 3 2 5" xfId="5684" xr:uid="{E3EFC17F-41C9-4A00-A66E-02201ED2E268}"/>
    <cellStyle name="Total 2 8 4 3 2 5 2" xfId="14639" xr:uid="{573B8C85-4119-426B-A28E-05F2029DC21C}"/>
    <cellStyle name="Total 2 8 4 3 2 6" xfId="6801" xr:uid="{A3F9BC59-202A-4E3B-A3D6-181699C60C79}"/>
    <cellStyle name="Total 2 8 4 3 2 6 2" xfId="15756" xr:uid="{65E95689-C25A-4806-ACDD-CB7787CA3AFE}"/>
    <cellStyle name="Total 2 8 4 3 2 7" xfId="8002" xr:uid="{FAE78C40-F112-4504-A1A3-C90E459A552A}"/>
    <cellStyle name="Total 2 8 4 3 2 7 2" xfId="16882" xr:uid="{FC182F9C-F5B3-487B-843D-3B03C904DF2D}"/>
    <cellStyle name="Total 2 8 4 3 2 8" xfId="9139" xr:uid="{7F5E9866-B0C5-4B87-9639-06BC97C5377C}"/>
    <cellStyle name="Total 2 8 4 3 2 8 2" xfId="17992" xr:uid="{78C9CCA1-26DA-4B12-B5BA-B5727A7C17B9}"/>
    <cellStyle name="Total 2 8 4 3 2 9" xfId="9786" xr:uid="{972FA587-1FE4-449E-AF56-43E3128E77DD}"/>
    <cellStyle name="Total 2 8 4 3 3" xfId="1792" xr:uid="{B0CCF732-91A8-4BBF-B4E8-189E082E72DB}"/>
    <cellStyle name="Total 2 8 4 3 3 2" xfId="10747" xr:uid="{99555A02-79FE-443F-A795-F29DEE27E19E}"/>
    <cellStyle name="Total 2 8 4 3 4" xfId="2916" xr:uid="{F243C92C-6DC0-41AC-B79C-D486BFC43A1A}"/>
    <cellStyle name="Total 2 8 4 3 4 2" xfId="11871" xr:uid="{F685D6C0-437B-4F5D-B24E-BAD1F725B6BC}"/>
    <cellStyle name="Total 2 8 4 3 5" xfId="4033" xr:uid="{5EF0257C-E286-43B8-B9B6-F55A8E49D6D0}"/>
    <cellStyle name="Total 2 8 4 3 5 2" xfId="12988" xr:uid="{0A2BF101-7BDB-4C58-957B-71BCEE092925}"/>
    <cellStyle name="Total 2 8 4 3 6" xfId="5133" xr:uid="{AACC824D-F32E-41BD-BE95-AC52FABAD4EE}"/>
    <cellStyle name="Total 2 8 4 3 6 2" xfId="14088" xr:uid="{43843142-5255-4227-9D6F-153927CBAC52}"/>
    <cellStyle name="Total 2 8 4 3 7" xfId="6250" xr:uid="{9E42B33A-F87E-4239-A894-F6B5A50214BF}"/>
    <cellStyle name="Total 2 8 4 3 7 2" xfId="15205" xr:uid="{9D5C6FC9-6AA3-4A9F-931B-051679D8AE64}"/>
    <cellStyle name="Total 2 8 4 3 8" xfId="7451" xr:uid="{7651074E-1152-4542-AEB1-0BF604068F36}"/>
    <cellStyle name="Total 2 8 4 3 8 2" xfId="16331" xr:uid="{E463F501-FA10-4850-B703-AA0D7989698B}"/>
    <cellStyle name="Total 2 8 4 3 9" xfId="8588" xr:uid="{20DF8561-4840-4BFD-8498-8282A74437C4}"/>
    <cellStyle name="Total 2 8 4 3 9 2" xfId="17441" xr:uid="{0ED3C550-6368-4153-93C3-A194E995CCDF}"/>
    <cellStyle name="Total 2 8 4 4" xfId="826" xr:uid="{703DB622-A33B-49E4-BB35-9E04B94D1FE5}"/>
    <cellStyle name="Total 2 8 4 4 2" xfId="1980" xr:uid="{BEF4F11F-AFAC-4A58-9632-754803AB8DD6}"/>
    <cellStyle name="Total 2 8 4 4 2 2" xfId="10935" xr:uid="{171C1EA3-45D2-4648-AECD-17F0FE0B45DB}"/>
    <cellStyle name="Total 2 8 4 4 3" xfId="3108" xr:uid="{F370EB7B-435C-4A96-BD31-B12389F2E228}"/>
    <cellStyle name="Total 2 8 4 4 3 2" xfId="12063" xr:uid="{BFFBCF9C-592F-4E17-BE71-5BA838622089}"/>
    <cellStyle name="Total 2 8 4 4 4" xfId="4225" xr:uid="{F5B05A5E-1B80-41CC-BBAD-0FABA7E036FA}"/>
    <cellStyle name="Total 2 8 4 4 4 2" xfId="13180" xr:uid="{DE953BBA-46B8-4D77-96F1-51833D4C3266}"/>
    <cellStyle name="Total 2 8 4 4 5" xfId="5325" xr:uid="{334DE155-91B4-4E06-9345-ECD6787448BE}"/>
    <cellStyle name="Total 2 8 4 4 5 2" xfId="14280" xr:uid="{9007A43B-09B8-4B11-8E4E-20126E94B2D0}"/>
    <cellStyle name="Total 2 8 4 4 6" xfId="6442" xr:uid="{49D8C754-D240-4898-935E-41466CA721BA}"/>
    <cellStyle name="Total 2 8 4 4 6 2" xfId="15397" xr:uid="{17548840-25AB-4DDA-9B0E-09D0CD9A67D1}"/>
    <cellStyle name="Total 2 8 4 4 7" xfId="7643" xr:uid="{D97D21EF-CA25-44C0-9E08-45739E8D2BCD}"/>
    <cellStyle name="Total 2 8 4 4 7 2" xfId="16523" xr:uid="{3561BAD2-EA6E-423B-9C86-AB0FD849AE00}"/>
    <cellStyle name="Total 2 8 4 4 8" xfId="8780" xr:uid="{64F3FC91-D54D-4BCA-B953-36F25C24BCC9}"/>
    <cellStyle name="Total 2 8 4 4 8 2" xfId="17633" xr:uid="{489A566B-BC0D-4C26-B4C8-11C0017B46EA}"/>
    <cellStyle name="Total 2 8 4 4 9" xfId="10132" xr:uid="{A84C3FEF-2821-4D62-BA7D-911B51550234}"/>
    <cellStyle name="Total 2 8 4 5" xfId="1433" xr:uid="{B31587D2-06DD-4C6A-8F07-90D7B1F06431}"/>
    <cellStyle name="Total 2 8 4 5 2" xfId="10388" xr:uid="{A6655B3C-BDE1-4AE6-9B23-3445772AD279}"/>
    <cellStyle name="Total 2 8 4 6" xfId="2553" xr:uid="{32555475-77E1-4F04-BC87-53CB0B93A5AA}"/>
    <cellStyle name="Total 2 8 4 6 2" xfId="11508" xr:uid="{9BBE100A-37D9-4F41-86E0-034EABB1B6E8}"/>
    <cellStyle name="Total 2 8 4 7" xfId="3670" xr:uid="{AA436F30-338B-4047-8A59-62F0106E1046}"/>
    <cellStyle name="Total 2 8 4 7 2" xfId="12625" xr:uid="{48CF3150-7531-4E15-9AC3-B768DC03EE9D}"/>
    <cellStyle name="Total 2 8 4 8" xfId="4770" xr:uid="{1192106D-9D33-49E7-92A4-C54A8F3E1BDC}"/>
    <cellStyle name="Total 2 8 4 8 2" xfId="13725" xr:uid="{1E35F720-6538-4C1D-B1DB-CE568BAF7B6D}"/>
    <cellStyle name="Total 2 8 4 9" xfId="5887" xr:uid="{25F0319F-4D20-44B4-A033-B20A59C65CD0}"/>
    <cellStyle name="Total 2 8 4 9 2" xfId="14842" xr:uid="{C775B1F4-6914-4587-816B-9B7A631CCF81}"/>
    <cellStyle name="Total 2 8 5" xfId="176" xr:uid="{58BFA6F3-5660-485E-824D-740BE6B6C476}"/>
    <cellStyle name="Total 2 8 5 10" xfId="9718" xr:uid="{A18BA23B-8B76-4129-86A5-0596BFB70258}"/>
    <cellStyle name="Total 2 8 5 2" xfId="738" xr:uid="{68CAD744-994D-4888-8FF3-6E4863D9694E}"/>
    <cellStyle name="Total 2 8 5 2 2" xfId="1892" xr:uid="{96BA33C0-C65D-4C78-8A3E-55D203BF1A35}"/>
    <cellStyle name="Total 2 8 5 2 2 2" xfId="10847" xr:uid="{D3ADB042-AB09-4E4D-BC5D-B56E33C6D498}"/>
    <cellStyle name="Total 2 8 5 2 3" xfId="3020" xr:uid="{B1D55556-2463-4A12-81DC-C7BD4B577F73}"/>
    <cellStyle name="Total 2 8 5 2 3 2" xfId="11975" xr:uid="{79B2D942-6FFF-4BBD-9DA8-26510EC6603C}"/>
    <cellStyle name="Total 2 8 5 2 4" xfId="4137" xr:uid="{70F184FC-DAC5-46E5-9FC9-73CC88E0E0B7}"/>
    <cellStyle name="Total 2 8 5 2 4 2" xfId="13092" xr:uid="{64C25C24-298F-4A6D-9A21-4F9009744A7C}"/>
    <cellStyle name="Total 2 8 5 2 5" xfId="5237" xr:uid="{3FC21F95-BDA8-4A0C-A569-DDB18A393F81}"/>
    <cellStyle name="Total 2 8 5 2 5 2" xfId="14192" xr:uid="{E7CCFD69-A38F-4E73-9386-CFC4A4C25A32}"/>
    <cellStyle name="Total 2 8 5 2 6" xfId="6354" xr:uid="{A2B43B92-1B7A-4C46-9193-25F0D0E9BCDD}"/>
    <cellStyle name="Total 2 8 5 2 6 2" xfId="15309" xr:uid="{38FE781A-B41A-47DC-9829-CDFD2E684B01}"/>
    <cellStyle name="Total 2 8 5 2 7" xfId="7555" xr:uid="{18BF110F-51BF-4300-B025-891BE12051A1}"/>
    <cellStyle name="Total 2 8 5 2 7 2" xfId="16435" xr:uid="{75DCBF4F-9991-48F0-B944-8A28C76752BA}"/>
    <cellStyle name="Total 2 8 5 2 8" xfId="8692" xr:uid="{005F086C-7846-40BE-9FF5-955DA16D6D7D}"/>
    <cellStyle name="Total 2 8 5 2 8 2" xfId="17545" xr:uid="{83F7199A-0B7A-46E3-9ADC-DA2ABB453E2E}"/>
    <cellStyle name="Total 2 8 5 2 9" xfId="8122" xr:uid="{D8D53777-5BD8-4B9B-AD28-72DD38A0B816}"/>
    <cellStyle name="Total 2 8 5 3" xfId="1342" xr:uid="{EB1F5B29-5324-43FC-B88F-27D1009F5BEE}"/>
    <cellStyle name="Total 2 8 5 3 2" xfId="10297" xr:uid="{60E43ED0-ED74-421A-887A-2E50A335968A}"/>
    <cellStyle name="Total 2 8 5 4" xfId="2461" xr:uid="{7CB9E39F-B53C-4447-B1D3-3B177841D514}"/>
    <cellStyle name="Total 2 8 5 4 2" xfId="11416" xr:uid="{D9A73DC5-21B5-49F8-B86D-7E52C3EFD04F}"/>
    <cellStyle name="Total 2 8 5 5" xfId="3578" xr:uid="{CBFEB465-ACE5-4B62-B621-9A6119E0F136}"/>
    <cellStyle name="Total 2 8 5 5 2" xfId="12533" xr:uid="{AE2B26AD-312F-45A7-BAC4-0E868B056D4F}"/>
    <cellStyle name="Total 2 8 5 6" xfId="4679" xr:uid="{AE1B1DA5-0AB1-4C39-B6E7-3336E081B145}"/>
    <cellStyle name="Total 2 8 5 6 2" xfId="13634" xr:uid="{3D5D14B5-7017-4A4A-95D6-70A490907217}"/>
    <cellStyle name="Total 2 8 5 7" xfId="5796" xr:uid="{3AC847CD-CF8D-4843-A493-B1D02FC4A7C7}"/>
    <cellStyle name="Total 2 8 5 7 2" xfId="14751" xr:uid="{78119559-5C1C-4C45-BDBB-096CEF51E380}"/>
    <cellStyle name="Total 2 8 5 8" xfId="6995" xr:uid="{72684965-B314-42A5-80EB-A78523C0D457}"/>
    <cellStyle name="Total 2 8 5 8 2" xfId="15877" xr:uid="{94477D8B-225B-4FFC-9B5B-647FACB55DBB}"/>
    <cellStyle name="Total 2 8 5 9" xfId="8130" xr:uid="{1E73888D-0455-4C8C-ABE7-49B427B8F632}"/>
    <cellStyle name="Total 2 8 5 9 2" xfId="16987" xr:uid="{ABCDD1CF-3E66-4BA6-BE5C-825164075FEC}"/>
    <cellStyle name="Total 2 8 6" xfId="263" xr:uid="{15EA9322-FD70-4C29-82C9-43B2F54382F3}"/>
    <cellStyle name="Total 2 8 6 10" xfId="9421" xr:uid="{CDE7503D-FBEC-4707-84C0-5B2D9A4EE13F}"/>
    <cellStyle name="Total 2 8 6 2" xfId="820" xr:uid="{91B5A8C3-967A-4C51-88F4-D8FE2CAE5FD4}"/>
    <cellStyle name="Total 2 8 6 2 2" xfId="1974" xr:uid="{07767B52-DBAC-4871-80EB-6D39DE3C4D0A}"/>
    <cellStyle name="Total 2 8 6 2 2 2" xfId="10929" xr:uid="{E36F0A06-BBD7-43A5-BD78-7154F52887BA}"/>
    <cellStyle name="Total 2 8 6 2 3" xfId="3102" xr:uid="{6DB91F3B-E588-4975-819A-797AE30F447D}"/>
    <cellStyle name="Total 2 8 6 2 3 2" xfId="12057" xr:uid="{A1F2FE03-F5A6-4AD8-840B-2585C7FCF0EB}"/>
    <cellStyle name="Total 2 8 6 2 4" xfId="4219" xr:uid="{9FF120A0-01DC-4422-B39A-650456BEFEBF}"/>
    <cellStyle name="Total 2 8 6 2 4 2" xfId="13174" xr:uid="{6ED65CC9-3DA5-4B11-AFCA-7E48CC387857}"/>
    <cellStyle name="Total 2 8 6 2 5" xfId="5319" xr:uid="{ABCEB89C-7467-41B0-97FF-45AAD91CC8D6}"/>
    <cellStyle name="Total 2 8 6 2 5 2" xfId="14274" xr:uid="{BE37ACA5-2502-4298-B4EC-653191FE03EE}"/>
    <cellStyle name="Total 2 8 6 2 6" xfId="6436" xr:uid="{91B9C0AC-5E46-48D0-86BF-5C6FAF40EBDC}"/>
    <cellStyle name="Total 2 8 6 2 6 2" xfId="15391" xr:uid="{35EABA7C-B2FE-46CF-AE32-7D8F9F17E088}"/>
    <cellStyle name="Total 2 8 6 2 7" xfId="7637" xr:uid="{918327E0-3221-4361-9A6E-A9618EF9886D}"/>
    <cellStyle name="Total 2 8 6 2 7 2" xfId="16517" xr:uid="{073EB27F-0547-4765-A1AD-C26171FB580B}"/>
    <cellStyle name="Total 2 8 6 2 8" xfId="8774" xr:uid="{B577574D-1DE8-46E4-A3EC-6431803174D4}"/>
    <cellStyle name="Total 2 8 6 2 8 2" xfId="17627" xr:uid="{3323D076-96DF-4870-AD36-15CB2707C6EB}"/>
    <cellStyle name="Total 2 8 6 2 9" xfId="9219" xr:uid="{A9C3F1AE-CC8A-4736-8497-2F6E51193899}"/>
    <cellStyle name="Total 2 8 6 3" xfId="1425" xr:uid="{2B64850E-57D2-4D6A-85A9-8801B2AF40D1}"/>
    <cellStyle name="Total 2 8 6 3 2" xfId="10380" xr:uid="{38EB6BB2-D2E1-48B4-A981-B3410D537680}"/>
    <cellStyle name="Total 2 8 6 4" xfId="2545" xr:uid="{8086CCC3-A5A5-4B40-A572-2B6584B18B4F}"/>
    <cellStyle name="Total 2 8 6 4 2" xfId="11500" xr:uid="{A93350D5-4033-43D9-8547-17C3AF0BEC81}"/>
    <cellStyle name="Total 2 8 6 5" xfId="3662" xr:uid="{B9F56F2E-BEC3-448C-8E2A-7F3C1A39AA20}"/>
    <cellStyle name="Total 2 8 6 5 2" xfId="12617" xr:uid="{377FB543-E096-4114-9B33-C6798D82AC10}"/>
    <cellStyle name="Total 2 8 6 6" xfId="4762" xr:uid="{B50E9A95-841A-4041-9C5F-E5C99F5DD086}"/>
    <cellStyle name="Total 2 8 6 6 2" xfId="13717" xr:uid="{019537BE-9CF2-4DCE-BB8A-13FE9E38A0BC}"/>
    <cellStyle name="Total 2 8 6 7" xfId="5879" xr:uid="{C7AEF78D-2317-4F67-820B-606632B0DEA0}"/>
    <cellStyle name="Total 2 8 6 7 2" xfId="14834" xr:uid="{B5DAC765-6A8B-4CA6-A3D8-B64B5E8EC0A8}"/>
    <cellStyle name="Total 2 8 6 8" xfId="7080" xr:uid="{CE5D9441-26F9-40C2-B15B-EC966957CB98}"/>
    <cellStyle name="Total 2 8 6 8 2" xfId="15960" xr:uid="{8FDACC83-DDE1-40FC-80A6-ECDA4E3C447A}"/>
    <cellStyle name="Total 2 8 6 9" xfId="8217" xr:uid="{62544880-0C73-45E6-B1E4-9A3EF9B443D7}"/>
    <cellStyle name="Total 2 8 6 9 2" xfId="17070" xr:uid="{2BA228C1-949A-44D8-B27B-61A25596ACD3}"/>
    <cellStyle name="Total 2 8 7" xfId="266" xr:uid="{98A46CD9-E87E-495F-A5DF-E7307DCA4721}"/>
    <cellStyle name="Total 2 8 7 2" xfId="1428" xr:uid="{73C2C199-8A95-4FB1-B6C2-F4EA1A9C1EB3}"/>
    <cellStyle name="Total 2 8 7 2 2" xfId="10383" xr:uid="{D2C54277-CF95-4006-9871-3725CBB37FF1}"/>
    <cellStyle name="Total 2 8 7 3" xfId="2548" xr:uid="{074690EB-DAED-4915-AB4A-3914B57D894B}"/>
    <cellStyle name="Total 2 8 7 3 2" xfId="11503" xr:uid="{362591E8-640C-436D-93CD-C0A4DA40005E}"/>
    <cellStyle name="Total 2 8 7 4" xfId="3665" xr:uid="{769CE292-9E6D-4DA6-9974-B2866BA2EDBF}"/>
    <cellStyle name="Total 2 8 7 4 2" xfId="12620" xr:uid="{93993944-BB98-4279-B5CF-31624F2B8C29}"/>
    <cellStyle name="Total 2 8 7 5" xfId="4765" xr:uid="{2CB17B7F-E3E7-48C6-A849-8F7949DBACC8}"/>
    <cellStyle name="Total 2 8 7 5 2" xfId="13720" xr:uid="{8C86EDD6-2E3E-4771-9887-4FE33B0BEE4E}"/>
    <cellStyle name="Total 2 8 7 6" xfId="5882" xr:uid="{CA4CA941-CB61-4B18-8EC3-71B14E8A26B1}"/>
    <cellStyle name="Total 2 8 7 6 2" xfId="14837" xr:uid="{7F8904D1-CDF6-4A7A-8B57-E9B0D4EA074D}"/>
    <cellStyle name="Total 2 8 7 7" xfId="7083" xr:uid="{D6B39BB2-9098-4EF8-84CD-C0B16A40F314}"/>
    <cellStyle name="Total 2 8 7 7 2" xfId="15963" xr:uid="{861BB5D0-C19B-4D5B-8753-6818479B2E7E}"/>
    <cellStyle name="Total 2 8 7 8" xfId="8220" xr:uid="{BA0277F1-09A2-4B47-B81E-25D4A607B291}"/>
    <cellStyle name="Total 2 8 7 8 2" xfId="17073" xr:uid="{E9E529AF-7E2D-400B-A192-452588917020}"/>
    <cellStyle name="Total 2 8 7 9" xfId="6869" xr:uid="{0A82DC3C-AC3B-40B1-A6FF-9F0B5BC6DD94}"/>
    <cellStyle name="Total 2 8 8" xfId="1286" xr:uid="{CA52AAFF-EAC5-440B-891B-0F58ECEF9AFF}"/>
    <cellStyle name="Total 2 8 8 2" xfId="10241" xr:uid="{71168C63-F2BD-4E1F-BDB8-005ED9480800}"/>
    <cellStyle name="Total 2 8 9" xfId="1334" xr:uid="{B1E28F60-8458-4F97-BCB1-6C18668289AB}"/>
    <cellStyle name="Total 2 8 9 2" xfId="10289" xr:uid="{93FF6A9B-F13D-4A06-B066-8E10FC317523}"/>
    <cellStyle name="Total 2 9" xfId="204" xr:uid="{DE3FCEC2-C7F9-4D57-AE06-F1931643F452}"/>
    <cellStyle name="Total 2 9 10" xfId="7021" xr:uid="{6E33CD1F-B36B-443F-A0D2-4D9B21BCD51F}"/>
    <cellStyle name="Total 2 9 10 2" xfId="15901" xr:uid="{1DFE9EC2-8E65-4B79-9CBE-537857618612}"/>
    <cellStyle name="Total 2 9 11" xfId="8158" xr:uid="{F47EEA5E-9058-4EE9-A916-4AED2B75D0A8}"/>
    <cellStyle name="Total 2 9 11 2" xfId="17011" xr:uid="{A4AB0CAB-EB73-4661-8271-9D871E7CC8CD}"/>
    <cellStyle name="Total 2 9 12" xfId="10083" xr:uid="{D3F38443-9EE9-47E7-9DB5-7FB75B1654F5}"/>
    <cellStyle name="Total 2 9 2" xfId="409" xr:uid="{BEE41639-0338-42E2-A6CA-5C169ED7B188}"/>
    <cellStyle name="Total 2 9 2 10" xfId="9838" xr:uid="{2E2A9FEE-097A-499A-90C8-E6B97FA01677}"/>
    <cellStyle name="Total 2 9 2 2" xfId="960" xr:uid="{A6608C63-9EEC-40C4-97DA-D3F6B31DD3E1}"/>
    <cellStyle name="Total 2 9 2 2 2" xfId="2114" xr:uid="{FC68381B-1F4E-4664-B881-82C44AED7012}"/>
    <cellStyle name="Total 2 9 2 2 2 2" xfId="11069" xr:uid="{B10793B0-6ED8-427E-A8AA-ABB49DB6F24E}"/>
    <cellStyle name="Total 2 9 2 2 3" xfId="3242" xr:uid="{2938CF93-6DAB-4CAF-89C2-6E9FBD99D4D2}"/>
    <cellStyle name="Total 2 9 2 2 3 2" xfId="12197" xr:uid="{9868E889-573B-456B-9BA5-B8A794C3CDAB}"/>
    <cellStyle name="Total 2 9 2 2 4" xfId="4359" xr:uid="{D8EAAEB7-3C86-43AF-9232-2AAFE8937497}"/>
    <cellStyle name="Total 2 9 2 2 4 2" xfId="13314" xr:uid="{176D436A-4FEE-4E77-9052-DAA346BF7735}"/>
    <cellStyle name="Total 2 9 2 2 5" xfId="5459" xr:uid="{117212E7-9275-49CE-B622-51455013CE21}"/>
    <cellStyle name="Total 2 9 2 2 5 2" xfId="14414" xr:uid="{A8E81DAF-65B1-445A-8355-E4EC0901440B}"/>
    <cellStyle name="Total 2 9 2 2 6" xfId="6576" xr:uid="{B8E48451-86AD-4779-9427-46E4BF0D812B}"/>
    <cellStyle name="Total 2 9 2 2 6 2" xfId="15531" xr:uid="{70992052-033A-46D8-855C-14B95710AEC9}"/>
    <cellStyle name="Total 2 9 2 2 7" xfId="7777" xr:uid="{29A087BE-4808-435B-AA09-EF818BB61BAB}"/>
    <cellStyle name="Total 2 9 2 2 7 2" xfId="16657" xr:uid="{62C515C4-21A9-476A-A4A1-EDDEAB8F9E05}"/>
    <cellStyle name="Total 2 9 2 2 8" xfId="8914" xr:uid="{E6B57672-60FB-472D-90FD-144B7D4E09C2}"/>
    <cellStyle name="Total 2 9 2 2 8 2" xfId="17767" xr:uid="{284ED727-8CE9-4541-87C0-490060BE6C5B}"/>
    <cellStyle name="Total 2 9 2 2 9" xfId="9434" xr:uid="{D43DF5D6-3A03-4173-8345-8351E25008A9}"/>
    <cellStyle name="Total 2 9 2 3" xfId="1567" xr:uid="{80F175AC-28D0-4B8C-ACB1-7B04D666E058}"/>
    <cellStyle name="Total 2 9 2 3 2" xfId="10522" xr:uid="{511AF079-B462-4C52-B743-5DA59242DC44}"/>
    <cellStyle name="Total 2 9 2 4" xfId="2691" xr:uid="{27652075-1EB2-47D3-8BBC-9D4EF804201B}"/>
    <cellStyle name="Total 2 9 2 4 2" xfId="11646" xr:uid="{74096D52-E835-4252-988E-95B3A4226AE3}"/>
    <cellStyle name="Total 2 9 2 5" xfId="3808" xr:uid="{9C8F150C-5FFA-45B0-8FB2-75BDA7AED429}"/>
    <cellStyle name="Total 2 9 2 5 2" xfId="12763" xr:uid="{7457A40C-A539-4174-8CF7-D6E163F71776}"/>
    <cellStyle name="Total 2 9 2 6" xfId="4908" xr:uid="{4A85E006-C8C2-4D1B-9B5A-F3F9DDBE6D1F}"/>
    <cellStyle name="Total 2 9 2 6 2" xfId="13863" xr:uid="{9583B1F8-3864-4B42-A417-F8DAB3858AB9}"/>
    <cellStyle name="Total 2 9 2 7" xfId="6025" xr:uid="{7BE614FE-F191-4F4B-8D61-11F3715A8500}"/>
    <cellStyle name="Total 2 9 2 7 2" xfId="14980" xr:uid="{75DB1E7B-E491-41D3-8B88-D17217DD46AB}"/>
    <cellStyle name="Total 2 9 2 8" xfId="7226" xr:uid="{85A7EEAD-CCFC-40C1-BC28-E04E0ADEF5A4}"/>
    <cellStyle name="Total 2 9 2 8 2" xfId="16106" xr:uid="{555ECB09-33E4-45DD-BDDA-8BD5F8D237BC}"/>
    <cellStyle name="Total 2 9 2 9" xfId="8363" xr:uid="{4A42181B-3A49-4321-A0B6-B05DE4F3F34A}"/>
    <cellStyle name="Total 2 9 2 9 2" xfId="17216" xr:uid="{CEDD30C4-6AFD-4933-8A0E-BEAEB43C393F}"/>
    <cellStyle name="Total 2 9 3" xfId="572" xr:uid="{289DBD0E-10CB-4A43-9040-3D77F09F4D39}"/>
    <cellStyle name="Total 2 9 3 10" xfId="9802" xr:uid="{316B84FF-20A8-49D7-814D-859A05D87336}"/>
    <cellStyle name="Total 2 9 3 2" xfId="1123" xr:uid="{2C6CD4FC-CF67-4113-92D1-931C67E6068D}"/>
    <cellStyle name="Total 2 9 3 2 2" xfId="2277" xr:uid="{A3496D28-77E7-45D6-91C2-B87EDB5B1B64}"/>
    <cellStyle name="Total 2 9 3 2 2 2" xfId="11232" xr:uid="{AB2813B9-6EBC-46D0-B4E1-E16E99EAADD1}"/>
    <cellStyle name="Total 2 9 3 2 3" xfId="3405" xr:uid="{69FAA807-A65D-4EE5-AE14-35B770FBE3C4}"/>
    <cellStyle name="Total 2 9 3 2 3 2" xfId="12360" xr:uid="{999810C8-4C0A-472B-96FA-C1639177EA7D}"/>
    <cellStyle name="Total 2 9 3 2 4" xfId="4522" xr:uid="{1FBB81E0-8B31-4BCB-9AFB-EAF55A79AC44}"/>
    <cellStyle name="Total 2 9 3 2 4 2" xfId="13477" xr:uid="{C66DAF83-5EE5-4248-BF19-9391DA28ACEC}"/>
    <cellStyle name="Total 2 9 3 2 5" xfId="5622" xr:uid="{BA502C0E-603D-443C-A9BF-0F402274BD1C}"/>
    <cellStyle name="Total 2 9 3 2 5 2" xfId="14577" xr:uid="{AAD70A39-418D-496A-8476-4D74FF6B256A}"/>
    <cellStyle name="Total 2 9 3 2 6" xfId="6739" xr:uid="{4D0D0551-ECF1-4F2C-8676-6EEBDACC2C51}"/>
    <cellStyle name="Total 2 9 3 2 6 2" xfId="15694" xr:uid="{C5F8BDAC-1792-4DD0-B166-80E0C138C3DF}"/>
    <cellStyle name="Total 2 9 3 2 7" xfId="7940" xr:uid="{9658CAAE-3B25-4867-A094-898989DF53FF}"/>
    <cellStyle name="Total 2 9 3 2 7 2" xfId="16820" xr:uid="{F94FD5B7-CAEC-4206-B6F2-48451E0200D4}"/>
    <cellStyle name="Total 2 9 3 2 8" xfId="9077" xr:uid="{66CA6379-752A-4390-9FD2-0AC4B58A5E73}"/>
    <cellStyle name="Total 2 9 3 2 8 2" xfId="17930" xr:uid="{540ECCC0-26D2-41CA-A1CB-C60304ECA5D9}"/>
    <cellStyle name="Total 2 9 3 2 9" xfId="9706" xr:uid="{91759C30-6F00-4E4B-B383-9A4883D42E60}"/>
    <cellStyle name="Total 2 9 3 3" xfId="1730" xr:uid="{94F9072D-B0B1-41DA-B71B-7FE86315DD0D}"/>
    <cellStyle name="Total 2 9 3 3 2" xfId="10685" xr:uid="{637CD939-FEE1-4204-90B4-1C1744CFC44B}"/>
    <cellStyle name="Total 2 9 3 4" xfId="2854" xr:uid="{7CD3D13A-971E-413D-A564-E785C129B717}"/>
    <cellStyle name="Total 2 9 3 4 2" xfId="11809" xr:uid="{62EEAA5B-ABB0-4190-BA26-B7F4D1F8903D}"/>
    <cellStyle name="Total 2 9 3 5" xfId="3971" xr:uid="{93382AEC-D442-4421-9975-9CEC41B678F6}"/>
    <cellStyle name="Total 2 9 3 5 2" xfId="12926" xr:uid="{63AF225C-8EDB-4012-977F-7B540DF8A352}"/>
    <cellStyle name="Total 2 9 3 6" xfId="5071" xr:uid="{1754A976-32B5-43A6-B793-4134A4DE0E28}"/>
    <cellStyle name="Total 2 9 3 6 2" xfId="14026" xr:uid="{85D5A520-AD21-473A-9328-25C87F957E69}"/>
    <cellStyle name="Total 2 9 3 7" xfId="6188" xr:uid="{B5E15891-31FE-44DB-A2BA-449A3B1F5C9C}"/>
    <cellStyle name="Total 2 9 3 7 2" xfId="15143" xr:uid="{3718186D-F7F9-4593-B2CC-E42A5CAFDB3F}"/>
    <cellStyle name="Total 2 9 3 8" xfId="7389" xr:uid="{6680BC83-36B4-43F3-BF06-F8D77A47D4E1}"/>
    <cellStyle name="Total 2 9 3 8 2" xfId="16269" xr:uid="{ACE1D8DA-0B4C-4AC7-9D7E-26BA12F8E953}"/>
    <cellStyle name="Total 2 9 3 9" xfId="8526" xr:uid="{3A1DFAD7-6003-4F47-9E1F-F2F4A1A43AEA}"/>
    <cellStyle name="Total 2 9 3 9 2" xfId="17379" xr:uid="{3EC57925-3DAF-4C40-A8A2-A5ECE5611AC9}"/>
    <cellStyle name="Total 2 9 4" xfId="761" xr:uid="{3AB4C06A-DE6F-4C8A-8B46-6FA61696E53A}"/>
    <cellStyle name="Total 2 9 4 2" xfId="1915" xr:uid="{5666CFA6-B934-4DD1-AA56-DC194C6C4487}"/>
    <cellStyle name="Total 2 9 4 2 2" xfId="10870" xr:uid="{8FCCF8F3-B204-4F84-975B-41EB3E660983}"/>
    <cellStyle name="Total 2 9 4 3" xfId="3043" xr:uid="{26A1C2DE-3FCD-45FA-A01C-5241E73ED65B}"/>
    <cellStyle name="Total 2 9 4 3 2" xfId="11998" xr:uid="{C5360F47-406D-48B3-AAA9-3A4C29A16452}"/>
    <cellStyle name="Total 2 9 4 4" xfId="4160" xr:uid="{0CDEEAA9-ED2E-4E2D-8877-42D55EAB4877}"/>
    <cellStyle name="Total 2 9 4 4 2" xfId="13115" xr:uid="{69550795-8FA0-4027-A854-8C701EA0171A}"/>
    <cellStyle name="Total 2 9 4 5" xfId="5260" xr:uid="{1310202C-2EF9-4544-AED6-3308FDFD4A6B}"/>
    <cellStyle name="Total 2 9 4 5 2" xfId="14215" xr:uid="{04862CEE-9362-442B-9202-5DE8EB46FAD1}"/>
    <cellStyle name="Total 2 9 4 6" xfId="6377" xr:uid="{D489849A-F20E-4A98-8A9E-264D0448F949}"/>
    <cellStyle name="Total 2 9 4 6 2" xfId="15332" xr:uid="{DCB3DA2C-200B-4513-86AB-C93AA2AF3C59}"/>
    <cellStyle name="Total 2 9 4 7" xfId="7578" xr:uid="{F624D714-A7C7-4B10-8945-B90F50E4F76A}"/>
    <cellStyle name="Total 2 9 4 7 2" xfId="16458" xr:uid="{DCD1B8F6-12B6-403B-9DBF-664CD269D8FB}"/>
    <cellStyle name="Total 2 9 4 8" xfId="8715" xr:uid="{F3A2FE3D-E3AC-4011-B714-0E777FA86D21}"/>
    <cellStyle name="Total 2 9 4 8 2" xfId="17568" xr:uid="{0B2DD7A0-2591-4D7B-B9E1-55E814FFE6AF}"/>
    <cellStyle name="Total 2 9 4 9" xfId="10137" xr:uid="{D46D3043-AA79-414E-AD6F-AF7E35CC3788}"/>
    <cellStyle name="Total 2 9 5" xfId="1366" xr:uid="{D1FA23C2-31B0-4216-A21B-0B94A2B8D9D0}"/>
    <cellStyle name="Total 2 9 5 2" xfId="10321" xr:uid="{605A3A4A-7E10-43B4-8759-38042BF0FF73}"/>
    <cellStyle name="Total 2 9 6" xfId="2486" xr:uid="{D2EA5213-7EA5-4017-AE65-2AD7A0C9F5BB}"/>
    <cellStyle name="Total 2 9 6 2" xfId="11441" xr:uid="{B6BFE4A0-139C-4C20-B52A-A9C78E9F6487}"/>
    <cellStyle name="Total 2 9 7" xfId="3603" xr:uid="{94BB726A-4627-45CA-A521-CC5FF09A822F}"/>
    <cellStyle name="Total 2 9 7 2" xfId="12558" xr:uid="{6E2F7239-F665-4C38-817D-57C18931A577}"/>
    <cellStyle name="Total 2 9 8" xfId="4703" xr:uid="{B588987C-4F16-4A45-996E-6271DC79195A}"/>
    <cellStyle name="Total 2 9 8 2" xfId="13658" xr:uid="{30CA15D9-89B1-4368-90D5-3C68B8BDE9CC}"/>
    <cellStyle name="Total 2 9 9" xfId="5820" xr:uid="{60974D5C-76E3-480F-BB79-E4496B10EEAE}"/>
    <cellStyle name="Total 2 9 9 2" xfId="14775" xr:uid="{CA8782C9-BEBE-450F-AF99-FF35320B22C5}"/>
    <cellStyle name="Warning Text" xfId="13" builtinId="11" customBuiltin="1"/>
    <cellStyle name="Warning Text 2" xfId="88" xr:uid="{B88320CD-CD84-4A93-9356-1DEA9A72508A}"/>
  </cellStyles>
  <dxfs count="74"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2" formatCode="0.00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164" formatCode="dd/mmm/yy\ hh:mm:ss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164" formatCode="dd/mmm/yy\ hh:mm:ss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164" formatCode="dd/mmm/yy\ hh:mm:ss"/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2" formatCode="0.00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2" formatCode="0.00"/>
      <fill>
        <patternFill patternType="solid">
          <fgColor indexed="64"/>
          <bgColor rgb="FFFFFBEF"/>
        </patternFill>
      </fill>
    </dxf>
    <dxf>
      <numFmt numFmtId="164" formatCode="dd/mmm/yy\ hh:mm:ss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rgb="FFFFFBEF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164" formatCode="dd/mmm/yy\ hh:mm:ss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164" formatCode="dd/mmm/yy\ hh:mm:ss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164" formatCode="dd/mmm/yy\ hh:mm:ss"/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6D6D"/>
      <color rgb="FFFFFBEF"/>
      <color rgb="FFFFF2CC"/>
      <color rgb="FFFFE89F"/>
      <color rgb="FFFFE697"/>
      <color rgb="FF4472C4"/>
      <color rgb="FF82A1D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</xdr:row>
          <xdr:rowOff>28575</xdr:rowOff>
        </xdr:from>
        <xdr:to>
          <xdr:col>4</xdr:col>
          <xdr:colOff>847725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819150</xdr:colOff>
          <xdr:row>5</xdr:row>
          <xdr:rowOff>123825</xdr:rowOff>
        </xdr:from>
        <xdr:to>
          <xdr:col>8</xdr:col>
          <xdr:colOff>828675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5</xdr:row>
          <xdr:rowOff>85725</xdr:rowOff>
        </xdr:from>
        <xdr:to>
          <xdr:col>7</xdr:col>
          <xdr:colOff>409575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516467</xdr:colOff>
          <xdr:row>5</xdr:row>
          <xdr:rowOff>114300</xdr:rowOff>
        </xdr:from>
        <xdr:to>
          <xdr:col>14</xdr:col>
          <xdr:colOff>535517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114300</xdr:rowOff>
        </xdr:from>
        <xdr:to>
          <xdr:col>16</xdr:col>
          <xdr:colOff>38100</xdr:colOff>
          <xdr:row>7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Identify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266700</xdr:colOff>
          <xdr:row>4</xdr:row>
          <xdr:rowOff>171450</xdr:rowOff>
        </xdr:from>
        <xdr:to>
          <xdr:col>42</xdr:col>
          <xdr:colOff>123825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781050</xdr:colOff>
          <xdr:row>4</xdr:row>
          <xdr:rowOff>161925</xdr:rowOff>
        </xdr:from>
        <xdr:to>
          <xdr:col>43</xdr:col>
          <xdr:colOff>723900</xdr:colOff>
          <xdr:row>6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95250</xdr:rowOff>
        </xdr:from>
        <xdr:to>
          <xdr:col>10</xdr:col>
          <xdr:colOff>257175</xdr:colOff>
          <xdr:row>7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180975</xdr:colOff>
          <xdr:row>4</xdr:row>
          <xdr:rowOff>152400</xdr:rowOff>
        </xdr:from>
        <xdr:to>
          <xdr:col>55</xdr:col>
          <xdr:colOff>28575</xdr:colOff>
          <xdr:row>6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Flags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2F7EEEF-F915-4C2C-A39D-1C68F8CF197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20D499-4C30-4F1C-9F2B-2B8C5F00183A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23B3F5EA-2E0E-4D47-B8E7-E99F1840CCA9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8A07E104-C13A-4ED5-A5B4-755F4BACCDBE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" xr16:uid="{643209D2-127A-4303-8B93-185FCDE801BE}" autoFormatId="16" applyNumberFormats="0" applyBorderFormats="0" applyFontFormats="0" applyPatternFormats="0" applyAlignmentFormats="0" applyWidthHeightFormats="0">
  <queryTableRefresh nextId="2">
    <queryTableFields count="1">
      <queryTableField id="1" name="Unique List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" xr16:uid="{055472C6-7D42-411A-8FEE-258FF49425E1}" autoFormatId="16" applyNumberFormats="0" applyBorderFormats="0" applyFontFormats="0" applyPatternFormats="0" applyAlignmentFormats="0" applyWidthHeightFormats="0">
  <queryTableRefresh nextId="70" unboundColumnsRight="14">
    <queryTableFields count="67">
      <queryTableField id="1" name="Unique List" tableColumnId="1"/>
      <queryTableField id="6" dataBound="0" tableColumnId="6"/>
      <queryTableField id="2" name="Table1.Column1" tableColumnId="2"/>
      <queryTableField id="22" dataBound="0" tableColumnId="7"/>
      <queryTableField id="21" dataBound="0" tableColumnId="8"/>
      <queryTableField id="20" dataBound="0" tableColumnId="9"/>
      <queryTableField id="19" dataBound="0" tableColumnId="10"/>
      <queryTableField id="18" dataBound="0" tableColumnId="11"/>
      <queryTableField id="17" dataBound="0" tableColumnId="12"/>
      <queryTableField id="16" dataBound="0" tableColumnId="13"/>
      <queryTableField id="15" dataBound="0" tableColumnId="14"/>
      <queryTableField id="14" dataBound="0" tableColumnId="15"/>
      <queryTableField id="13" dataBound="0" tableColumnId="16"/>
      <queryTableField id="12" dataBound="0" tableColumnId="17"/>
      <queryTableField id="11" dataBound="0" tableColumnId="18"/>
      <queryTableField id="10" dataBound="0" tableColumnId="19"/>
      <queryTableField id="9" dataBound="0" tableColumnId="20"/>
      <queryTableField id="8" dataBound="0" tableColumnId="21"/>
      <queryTableField id="7" dataBound="0" tableColumnId="22"/>
      <queryTableField id="39" dataBound="0" tableColumnId="39"/>
      <queryTableField id="3" name="Table3.Column1" tableColumnId="3"/>
      <queryTableField id="38" dataBound="0" tableColumnId="23"/>
      <queryTableField id="37" dataBound="0" tableColumnId="24"/>
      <queryTableField id="36" dataBound="0" tableColumnId="25"/>
      <queryTableField id="35" dataBound="0" tableColumnId="26"/>
      <queryTableField id="34" dataBound="0" tableColumnId="27"/>
      <queryTableField id="33" dataBound="0" tableColumnId="28"/>
      <queryTableField id="32" dataBound="0" tableColumnId="29"/>
      <queryTableField id="31" dataBound="0" tableColumnId="30"/>
      <queryTableField id="30" dataBound="0" tableColumnId="31"/>
      <queryTableField id="29" dataBound="0" tableColumnId="32"/>
      <queryTableField id="28" dataBound="0" tableColumnId="33"/>
      <queryTableField id="27" dataBound="0" tableColumnId="34"/>
      <queryTableField id="26" dataBound="0" tableColumnId="35"/>
      <queryTableField id="25" dataBound="0" tableColumnId="36"/>
      <queryTableField id="40" dataBound="0" tableColumnId="40"/>
      <queryTableField id="4" name="Table6.Column1" tableColumnId="4"/>
      <queryTableField id="54" dataBound="0" tableColumnId="41"/>
      <queryTableField id="53" dataBound="0" tableColumnId="42"/>
      <queryTableField id="52" dataBound="0" tableColumnId="43"/>
      <queryTableField id="51" dataBound="0" tableColumnId="44"/>
      <queryTableField id="50" dataBound="0" tableColumnId="45"/>
      <queryTableField id="49" dataBound="0" tableColumnId="46"/>
      <queryTableField id="48" dataBound="0" tableColumnId="47"/>
      <queryTableField id="47" dataBound="0" tableColumnId="48"/>
      <queryTableField id="46" dataBound="0" tableColumnId="49"/>
      <queryTableField id="45" dataBound="0" tableColumnId="50"/>
      <queryTableField id="44" dataBound="0" tableColumnId="51"/>
      <queryTableField id="43" dataBound="0" tableColumnId="52"/>
      <queryTableField id="42" dataBound="0" tableColumnId="53"/>
      <queryTableField id="41" dataBound="0" tableColumnId="54"/>
      <queryTableField id="55" dataBound="0" tableColumnId="55"/>
      <queryTableField id="5" name="Table8.Column1" tableColumnId="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E2D1E-2B75-4DDC-9743-A985D3EAF809}" name="Table1" displayName="Table1" ref="C2:C3" totalsRowShown="0" headerRowDxfId="73">
  <autoFilter ref="C2:C3" xr:uid="{BB2E2D1E-2B75-4DDC-9743-A985D3EAF809}"/>
  <tableColumns count="1">
    <tableColumn id="1" xr3:uid="{9B5C72D1-712D-4B58-B2EF-CB6DCE62224F}" name="Column1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F0111-3F9F-4CA6-9838-A06D5E5D2FBD}" name="Table1_2" displayName="Table1_2" ref="BU2:BU3" tableType="queryTable" totalsRowShown="0" headerRowDxfId="71">
  <autoFilter ref="BU2:BU3" xr:uid="{B19F0111-3F9F-4CA6-9838-A06D5E5D2FBD}"/>
  <tableColumns count="1">
    <tableColumn id="1" xr3:uid="{BB46C842-F56E-4A71-9B5B-D023CA5E1641}" uniqueName="1" name="Column1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594696-3B9C-411A-A665-6331C8FF651C}" name="Table3" displayName="Table3" ref="V2:V3" totalsRowShown="0" headerRowDxfId="70">
  <autoFilter ref="V2:V3" xr:uid="{D9594696-3B9C-411A-A665-6331C8FF651C}"/>
  <tableColumns count="1">
    <tableColumn id="1" xr3:uid="{BF062111-98C1-42FB-9260-072DC3C2267F}" name="Column1" dataDxfId="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BF5C29-E03F-4E1F-8F89-E8E920FD18AC}" name="Table3_2" displayName="Table3_2" ref="BV2:BV3" tableType="queryTable" totalsRowShown="0">
  <autoFilter ref="BV2:BV3" xr:uid="{D9BF5C29-E03F-4E1F-8F89-E8E920FD18AC}"/>
  <tableColumns count="1">
    <tableColumn id="1" xr3:uid="{9DBD87BD-F4DA-4A1A-9D6C-090E81F718DF}" uniqueName="1" name="Column1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4CFB6D-75F5-4A4E-997B-CD2897190B1A}" name="Table6" displayName="Table6" ref="AM2:AM3" totalsRowShown="0" headerRowDxfId="68">
  <autoFilter ref="AM2:AM3" xr:uid="{734CFB6D-75F5-4A4E-997B-CD2897190B1A}"/>
  <tableColumns count="1">
    <tableColumn id="1" xr3:uid="{AE40C0C8-1815-474B-AEDB-8B9EA8BE9C90}" name="Column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895544-F570-407C-89A9-062AFBB9F72A}" name="Table6_2" displayName="Table6_2" ref="BW2:BW3" tableType="queryTable" totalsRowShown="0">
  <autoFilter ref="BW2:BW3" xr:uid="{01895544-F570-407C-89A9-062AFBB9F72A}"/>
  <tableColumns count="1">
    <tableColumn id="1" xr3:uid="{E5C24861-C37F-44D0-B91E-E4601D0F6F0A}" uniqueName="1" name="Column1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A0F338-3981-4526-8952-A0FF6CCC7BA3}" name="Table8" displayName="Table8" ref="BD2:BD3" totalsRowShown="0" headerRowDxfId="67">
  <autoFilter ref="BD2:BD3" xr:uid="{6BA0F338-3981-4526-8952-A0FF6CCC7BA3}"/>
  <tableColumns count="1">
    <tableColumn id="1" xr3:uid="{F21B7985-4286-4648-BD07-446B3582C71B}" name="Column1" dataDxfId="6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BB0F96-410A-4BA5-96E7-D48D2440A40C}" name="Table8_2" displayName="Table8_2" ref="BX2:BX3" tableType="queryTable" totalsRowShown="0">
  <autoFilter ref="BX2:BX3" xr:uid="{C8BB0F96-410A-4BA5-96E7-D48D2440A40C}"/>
  <tableColumns count="1">
    <tableColumn id="1" xr3:uid="{A2F62A49-6DF5-4D96-9019-2A88FBA15E62}" uniqueName="1" name="Column1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C7037A-D9DB-42B1-AAA2-03EC90EDA37A}" name="Append1" displayName="Append1" ref="BZ2:BZ525" tableType="queryTable" totalsRowShown="0">
  <autoFilter ref="BZ2:BZ525" xr:uid="{A5C7037A-D9DB-42B1-AAA2-03EC90EDA37A}"/>
  <tableColumns count="1">
    <tableColumn id="1" xr3:uid="{D5D8061D-95F7-4776-9B95-50B97BFECB57}" uniqueName="1" name="Unique List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89ACA0-AB59-4EFF-8AB0-2238C1AF3A39}" name="Merge1" displayName="Merge1" ref="A1:BO524" tableType="queryTable" totalsRowShown="0">
  <autoFilter ref="A1:BO524" xr:uid="{CA89ACA0-AB59-4EFF-8AB0-2238C1AF3A39}"/>
  <tableColumns count="67">
    <tableColumn id="1" xr3:uid="{74A9423C-A338-49D5-B39B-5706B4E39624}" uniqueName="1" name="Unique List" queryTableFieldId="1"/>
    <tableColumn id="6" xr3:uid="{444F46CB-8201-4E43-A3CA-152A72FB41CE}" uniqueName="6" name="CTG1 Ramp Start SEQ" queryTableFieldId="6" dataDxfId="65">
      <calculatedColumnFormula>_xlfn.XLOOKUP(C2,Master3!B:B,Master3!A:A)</calculatedColumnFormula>
    </tableColumn>
    <tableColumn id="2" xr3:uid="{BE6224F0-E8B6-46F0-A886-5C902512745A}" uniqueName="2" name="Table1.Column1" queryTableFieldId="2" dataDxfId="64"/>
    <tableColumn id="7" xr3:uid="{29E752A5-2B8F-48BC-8149-EE1EA5E09815}" uniqueName="7" name="Season" queryTableFieldId="22" dataDxfId="63">
      <calculatedColumnFormula>IFERROR(_xlfn.XLOOKUP(B2,Master3!A:A,Master3!G:G),"")</calculatedColumnFormula>
    </tableColumn>
    <tableColumn id="8" xr3:uid="{699E3980-3C31-4003-9089-8F9008B9FBE4}" uniqueName="8" name="Average Temperature" queryTableFieldId="21" dataDxfId="62">
      <calculatedColumnFormula>IFERROR(AVERAGEIFS(Master3!$U:$U,Master3!$A:$A,"&gt;"&amp;(B2-1),Master3!$A:$A,"&lt;="&amp;S2),"")</calculatedColumnFormula>
    </tableColumn>
    <tableColumn id="9" xr3:uid="{5EF75C3C-FAD5-42E9-B8DB-0CEF7DE713AB}" uniqueName="9" name="CTG1 RAMP GAS_x000a_MMBTU" queryTableFieldId="20" dataDxfId="61">
      <calculatedColumnFormula>SUMIFS(Master3!$V:$V,Master3!$A:$A,"&gt;="&amp;(B2),Master3!$A:$A,"&lt;="&amp;J2-1)</calculatedColumnFormula>
    </tableColumn>
    <tableColumn id="10" xr3:uid="{222814AA-FD7B-426E-AC4A-96FB41CB8C1F}" uniqueName="10" name="CTG1 RAMP Energy_x000a_MWh" queryTableFieldId="19" dataDxfId="60">
      <calculatedColumnFormula>SUMIFS(Master3!$H:$H,Master3!$A:$A,"&gt;="&amp;(B2),Master3!$A:$A,"&lt;="&amp;J2-1)</calculatedColumnFormula>
    </tableColumn>
    <tableColumn id="11" xr3:uid="{840AB06D-489D-4AD8-9330-F17F80A81D2D}" uniqueName="11" name="CTG1 RAMP Intervals" queryTableFieldId="18" dataDxfId="59">
      <calculatedColumnFormula>SUMIFS(Master3!AZ:AZ,Master3!AY:AY,C2)</calculatedColumnFormula>
    </tableColumn>
    <tableColumn id="12" xr3:uid="{EA294F46-73E5-4284-B4C4-F5380CF0458E}" uniqueName="12" name="CTG1_x000a_MLP Start Time" queryTableFieldId="17" dataDxfId="58">
      <calculatedColumnFormula>IFERROR(_xlfn.XLOOKUP(J2,Master3!$A:$A,Master3!$B:$B),"")</calculatedColumnFormula>
    </tableColumn>
    <tableColumn id="13" xr3:uid="{B9C3D6BE-35CE-4834-990B-3224FA2D31A9}" uniqueName="13" name="CTG1 MLP Start SEQ" queryTableFieldId="16" dataDxfId="57">
      <calculatedColumnFormula>IFERROR((B2+H2),"")</calculatedColumnFormula>
    </tableColumn>
    <tableColumn id="14" xr3:uid="{1289AEC9-AEFD-4A1E-AC70-81CEE7AD34CA}" uniqueName="14" name="CTG1 MLP Gas_x000a_MMBTU" queryTableFieldId="15" dataDxfId="56">
      <calculatedColumnFormula>SUMIFS(Master3!$V:$V,Master3!$A:$A,"&gt;="&amp;(J2),Master3!$A:$A,"&lt;="&amp;O2-1)</calculatedColumnFormula>
    </tableColumn>
    <tableColumn id="15" xr3:uid="{3B3C5D48-AE70-4E7D-B281-1D693BB24132}" uniqueName="15" name="CTG1 MLP Energy_x000a_MWh" queryTableFieldId="14" dataDxfId="55">
      <calculatedColumnFormula>SUMIFS(Master3!$H:$H,Master3!$A:$A,"&gt;="&amp;(J2),Master3!$A:$A,"&lt;="&amp;O2-1)</calculatedColumnFormula>
    </tableColumn>
    <tableColumn id="16" xr3:uid="{405C62AB-11C9-4EB3-9228-1C66CD7D211C}" uniqueName="16" name="CTG1 MLP Intervals" queryTableFieldId="13" dataDxfId="54">
      <calculatedColumnFormula>SUMIFS(Master3!BK:BK,Master3!BJ:BJ,I2)</calculatedColumnFormula>
    </tableColumn>
    <tableColumn id="17" xr3:uid="{5D034D0A-37E5-4B13-B136-0C2FC04EAE23}" uniqueName="17" name="CTG1 _x000a_Shutdown _x000a_Start Time" queryTableFieldId="12" dataDxfId="53">
      <calculatedColumnFormula>IFERROR(_xlfn.XLOOKUP(O2,Master3!$A:$A,Master3!$B:$B)," ")</calculatedColumnFormula>
    </tableColumn>
    <tableColumn id="18" xr3:uid="{169F1736-EBE9-4236-98AB-D0A1DB99D62D}" uniqueName="18" name="CTG1 Shutdown Start SEQ" queryTableFieldId="11" dataDxfId="52">
      <calculatedColumnFormula>IFERROR(J2+M2,"")</calculatedColumnFormula>
    </tableColumn>
    <tableColumn id="19" xr3:uid="{7D7FCEA0-823C-4A7B-8CA1-F2A4B9C83190}" uniqueName="19" name="CTG1 Shutdown Gas" queryTableFieldId="10" dataDxfId="51">
      <calculatedColumnFormula>SUMIFS(Master3!$V:$V,Master3!$A:$A,"&gt;="&amp;O2,Master3!$A:$A,"&lt;="&amp; S2)</calculatedColumnFormula>
    </tableColumn>
    <tableColumn id="20" xr3:uid="{DD3FD79C-0034-457D-9205-06B5A4CE65BD}" uniqueName="20" name="CTG1 Shutdown _x000a_MWh" queryTableFieldId="9" dataDxfId="50">
      <calculatedColumnFormula>SUMIFS(Master3!$H:$H,Master3!$A:$A,"&gt;="&amp;O2,Master3!$A:$A,"&lt;="&amp; S2)</calculatedColumnFormula>
    </tableColumn>
    <tableColumn id="21" xr3:uid="{F2367CD9-5292-4569-B3C0-E69ED437ADB4}" uniqueName="21" name="CTG1 Shutdown Intervals" queryTableFieldId="8" dataDxfId="49">
      <calculatedColumnFormula>SUMIFS(Master3!AZ:AZ,Master3!AY:AY,N2)</calculatedColumnFormula>
    </tableColumn>
    <tableColumn id="22" xr3:uid="{D78FA04C-4C4C-4F6A-99B2-8CB1A56B7A69}" uniqueName="22" name="CTG1 End Start SEQ (Beginning)" queryTableFieldId="7" dataDxfId="48">
      <calculatedColumnFormula>IFERROR(O2+R2,"")</calculatedColumnFormula>
    </tableColumn>
    <tableColumn id="39" xr3:uid="{0E8E41D0-E563-48E4-BFEA-81BCCBC6F0F7}" uniqueName="39" name="CTG2 Ramp Start SEQ" queryTableFieldId="39" dataDxfId="47">
      <calculatedColumnFormula>_xlfn.XLOOKUP(U2,Master3!B:B,Master3!A:A)</calculatedColumnFormula>
    </tableColumn>
    <tableColumn id="3" xr3:uid="{994E8F25-95FA-4D48-9E24-CEEABDA7F80F}" uniqueName="3" name="Table3.Column1" queryTableFieldId="3" dataDxfId="46"/>
    <tableColumn id="23" xr3:uid="{CD7FA921-3FED-408B-986F-68B9A953E947}" uniqueName="23" name="CTG2 RAMP GAS_x000a_MMBTU" queryTableFieldId="38" dataDxfId="45">
      <calculatedColumnFormula>SUMIFS(Master3!X:X,Master3!$A:$A,"&gt;="&amp;(T2),Master3!$A:$A,"&lt;="&amp;Z2-1)</calculatedColumnFormula>
    </tableColumn>
    <tableColumn id="24" xr3:uid="{9D86629F-6071-418E-964C-C120784B3A1A}" uniqueName="24" name="CTG2 RAMP Energy_x000a_MWh" queryTableFieldId="37" dataDxfId="44">
      <calculatedColumnFormula>SUMIFS(Master3!I:I,Master3!$A:$A,"&gt;="&amp;(T2),Master3!$A:$A,"&lt;="&amp;Z2-1)</calculatedColumnFormula>
    </tableColumn>
    <tableColumn id="25" xr3:uid="{F1C87FB0-CE99-4B39-A79F-715E7DCB7B65}" uniqueName="25" name="CTG2 RAMP Intervals" queryTableFieldId="36" dataDxfId="43">
      <calculatedColumnFormula>SUMIFS(Master3!BC:BC,Master3!BB:BB,U2)</calculatedColumnFormula>
    </tableColumn>
    <tableColumn id="26" xr3:uid="{6F4F0691-DD08-4A43-9EF9-EF7CD61D2749}" uniqueName="26" name="CTG2_x000a_MLP Start Time" queryTableFieldId="35" dataDxfId="42">
      <calculatedColumnFormula>IFERROR(_xlfn.XLOOKUP(Z2,Master3!$A:$A,Master3!$B:$B),"")</calculatedColumnFormula>
    </tableColumn>
    <tableColumn id="27" xr3:uid="{F3F73959-E38B-4DF7-9D1C-170DA1643B4F}" uniqueName="27" name="CTG2 MLP Start SEQ" queryTableFieldId="34" dataDxfId="41">
      <calculatedColumnFormula>IFERROR((T2+X2),"")</calculatedColumnFormula>
    </tableColumn>
    <tableColumn id="28" xr3:uid="{147B8008-F463-404B-954E-71995A4E71FD}" uniqueName="28" name="CTG2 MLP Gas_x000a_MMBTU" queryTableFieldId="33" dataDxfId="40">
      <calculatedColumnFormula>SUMIFS(Master3!$X:$X,Master3!$A:$A,"&gt;="&amp;(Z2),Master3!$A:$A,"&lt;="&amp;AE2-1)</calculatedColumnFormula>
    </tableColumn>
    <tableColumn id="29" xr3:uid="{4E2F50F5-746F-4560-97B4-962142FF4CBB}" uniqueName="29" name="CTG2 MLP Energy_x000a_MWh" queryTableFieldId="32" dataDxfId="39">
      <calculatedColumnFormula>SUMIFS(Master3!$I:$I,Master3!$A:$A,"&gt;="&amp;(Z2),Master3!$A:$A,"&lt;="&amp;AE2-1)</calculatedColumnFormula>
    </tableColumn>
    <tableColumn id="30" xr3:uid="{60610AD7-9183-4591-BF3E-DF694F19D9CD}" uniqueName="30" name="CTG2 MLP Intervals" queryTableFieldId="31" dataDxfId="38">
      <calculatedColumnFormula>SUMIFS(Master3!BM:BM,Master3!BL:BL,Y2)</calculatedColumnFormula>
    </tableColumn>
    <tableColumn id="31" xr3:uid="{BFFE1004-8525-4839-A8A1-121EB438D49B}" uniqueName="31" name="CTG2 _x000a_Shutdown _x000a_Start Time" queryTableFieldId="30" dataDxfId="37">
      <calculatedColumnFormula>IFERROR(_xlfn.XLOOKUP(AE2,Master3!$A:$A,Master3!$B:$B)," ")</calculatedColumnFormula>
    </tableColumn>
    <tableColumn id="32" xr3:uid="{81307EC8-C882-4C36-91EA-D9B8E3461045}" uniqueName="32" name="CTG2 Shutdown Start SEQ" queryTableFieldId="29" dataDxfId="36">
      <calculatedColumnFormula>IFERROR(Z2+AC2,"")</calculatedColumnFormula>
    </tableColumn>
    <tableColumn id="33" xr3:uid="{8CBCA343-E3DC-4C59-9592-E524E16F74FF}" uniqueName="33" name="CTG2 Shutdown Gas" queryTableFieldId="28" dataDxfId="35">
      <calculatedColumnFormula>SUMIFS(Master3!$X:$X,Master3!$A:$A,"&gt;"&amp;(AE2),Master3!$A:$A,"&lt;="&amp; AI2)</calculatedColumnFormula>
    </tableColumn>
    <tableColumn id="34" xr3:uid="{5B6C91C6-57C5-4D10-BDCB-F98F118B3FC7}" uniqueName="34" name="CTG2 Shutdown MWh" queryTableFieldId="27" dataDxfId="34">
      <calculatedColumnFormula>SUMIFS(Master3!$I:$I,Master3!$A:$A,"&gt;"&amp;(AE2),Master3!$A:$A,"&lt;="&amp; AI2)</calculatedColumnFormula>
    </tableColumn>
    <tableColumn id="35" xr3:uid="{968F9481-62A3-4E5B-9FC7-DBA482BFFA51}" uniqueName="35" name="CTG2 Shutdown Intervals" queryTableFieldId="26" dataDxfId="33">
      <calculatedColumnFormula>SUMIFS(Master3!BC:BC,Master3!BB:BB,AD2)</calculatedColumnFormula>
    </tableColumn>
    <tableColumn id="36" xr3:uid="{E602CCA1-21BE-4CE7-9CDD-861A22E46FB9}" uniqueName="36" name="CTG2 End Start SEQ (Beginning)" queryTableFieldId="25" dataDxfId="32">
      <calculatedColumnFormula>IFERROR(AE2+AH2,"")</calculatedColumnFormula>
    </tableColumn>
    <tableColumn id="40" xr3:uid="{4855326C-1814-4DA1-AF6E-3E99365731A1}" uniqueName="40" name="CTG3 Ramp Start SEQ" queryTableFieldId="40" dataDxfId="31">
      <calculatedColumnFormula>_xlfn.XLOOKUP(AK2,Master3!B:B,Master3!A:A)</calculatedColumnFormula>
    </tableColumn>
    <tableColumn id="4" xr3:uid="{89C21D37-8DF6-4B11-8F8C-5CD1370812E5}" uniqueName="4" name="Table6.Column1" queryTableFieldId="4" dataDxfId="30"/>
    <tableColumn id="41" xr3:uid="{73282D2C-1314-4E4D-8241-F958D21A152D}" uniqueName="41" name="CTG3 RAMP GAS_x000a_MMBTU" queryTableFieldId="54" dataDxfId="29">
      <calculatedColumnFormula>SUMIFS(Master3!$Z:$Z,Master3!$A:$A,"&gt;="&amp;(AJ2),Master3!$A:$A,"&lt;="&amp;AP2-1)</calculatedColumnFormula>
    </tableColumn>
    <tableColumn id="42" xr3:uid="{07FF8492-746B-468F-BEB6-00585D67C7C9}" uniqueName="42" name="CTG3 RAMP Energy_x000a_MWh" queryTableFieldId="53" dataDxfId="28">
      <calculatedColumnFormula>SUMIFS(Master3!$J:$J,Master3!$A:$A,"&gt;="&amp;(AJ2),Master3!$A:$A,"&lt;="&amp;AP2-1)</calculatedColumnFormula>
    </tableColumn>
    <tableColumn id="43" xr3:uid="{2C8DA867-2839-4A8E-9504-C72EE265E546}" uniqueName="43" name="CTG3 RAMP Intervals" queryTableFieldId="52" dataDxfId="27">
      <calculatedColumnFormula>SUMIFS(Master3!BF:BF,Master3!BE:BE,AK2)</calculatedColumnFormula>
    </tableColumn>
    <tableColumn id="44" xr3:uid="{04C6C8CD-2A8B-4250-903F-D0D487FDCAF4}" uniqueName="44" name="CTG3_x000a_MLP Start Time" queryTableFieldId="51" dataDxfId="26">
      <calculatedColumnFormula>IFERROR(_xlfn.XLOOKUP(AP2,Master3!$A:$A,Master3!$B:$B),"")</calculatedColumnFormula>
    </tableColumn>
    <tableColumn id="45" xr3:uid="{E8987CC6-E74D-4AB5-A72E-C3CC90032CCE}" uniqueName="45" name="CTG3 MLP Start SEQ" queryTableFieldId="50" dataDxfId="25">
      <calculatedColumnFormula>IFERROR((AJ2+AN2),"")</calculatedColumnFormula>
    </tableColumn>
    <tableColumn id="46" xr3:uid="{BBAE2E7E-96F3-4094-A9F4-B56C7CE7620B}" uniqueName="46" name="CTG3 MLP Gas_x000a_MMBTU" queryTableFieldId="49" dataDxfId="24">
      <calculatedColumnFormula>SUMIFS(Master3!$Z:$Z,Master3!$A:$A,"&gt;"&amp;(AP2),Master3!$A:$A,"&lt;="&amp;AU2-1)</calculatedColumnFormula>
    </tableColumn>
    <tableColumn id="47" xr3:uid="{D401C05E-CB16-4A4E-A529-30330EF0A6E4}" uniqueName="47" name="CTG3 MLP Energy_x000a_MWh" queryTableFieldId="48" dataDxfId="23">
      <calculatedColumnFormula>SUMIFS(Master3!$J:$J,Master3!$A:$A,"&gt;"&amp;(AP2),Master3!$A:$A,"&lt;="&amp;AU2-1)</calculatedColumnFormula>
    </tableColumn>
    <tableColumn id="48" xr3:uid="{042D3210-FE87-4950-83A7-F052793E8D07}" uniqueName="48" name="CTG3 MLP Intervals" queryTableFieldId="47" dataDxfId="22">
      <calculatedColumnFormula>SUMIFS(Master3!BO:BO,Master3!BN:BN,AO2)</calculatedColumnFormula>
    </tableColumn>
    <tableColumn id="49" xr3:uid="{3EFD3BC3-F4AB-4491-8DF3-41BEF55F652C}" uniqueName="49" name="CTG3 _x000a_Shutdown _x000a_Start Time" queryTableFieldId="46" dataDxfId="21">
      <calculatedColumnFormula>IFERROR(_xlfn.XLOOKUP(AU2,Master3!$A:$A,Master3!$B:$B)," ")</calculatedColumnFormula>
    </tableColumn>
    <tableColumn id="50" xr3:uid="{A97CEE5E-A1DB-4806-A26D-491B8154B668}" uniqueName="50" name="CTG3 Shutdown Start SEQ" queryTableFieldId="45" dataDxfId="20">
      <calculatedColumnFormula>IFERROR(AP2+AS2,"")</calculatedColumnFormula>
    </tableColumn>
    <tableColumn id="51" xr3:uid="{B3F4CD89-F350-4C2A-9E3B-610D8A7B597B}" uniqueName="51" name="CTG3 Shutdown Gas" queryTableFieldId="44" dataDxfId="19">
      <calculatedColumnFormula>SUMIFS(Master3!$Z:$Z,Master3!$A:$A,"&gt;"&amp;AU2,Master3!$A:$A,"&lt;="&amp; AY2)</calculatedColumnFormula>
    </tableColumn>
    <tableColumn id="52" xr3:uid="{4383B0C5-AF6D-428A-8793-F442BA0BC4F3}" uniqueName="52" name="CTG3 Shutdown MWh" queryTableFieldId="43" dataDxfId="18">
      <calculatedColumnFormula>SUMIFS(Master3!$J:$J,Master3!$A:$A,"&gt;"&amp;AU2,Master3!$A:$A,"&lt;="&amp; AY2)</calculatedColumnFormula>
    </tableColumn>
    <tableColumn id="53" xr3:uid="{8C784A4D-A0ED-4C72-8B8C-FCC36ED2B9A2}" uniqueName="53" name="CTG3 Shutdown Intervals" queryTableFieldId="42" dataDxfId="17">
      <calculatedColumnFormula>SUMIFS(Master3!BF:BF,Master3!BE:BE,AT2)</calculatedColumnFormula>
    </tableColumn>
    <tableColumn id="54" xr3:uid="{3751CDA7-56FE-44E1-B9E9-48B7AF0AC036}" uniqueName="54" name="CTG3 End Start SEQ (Beginning)" queryTableFieldId="41" dataDxfId="16">
      <calculatedColumnFormula>IFERROR(AU2+AX2,"")</calculatedColumnFormula>
    </tableColumn>
    <tableColumn id="55" xr3:uid="{9D2AF36D-4D4E-4BC3-922B-1A2C3AE8DE01}" uniqueName="55" name="STG Ramp Start SEQ" queryTableFieldId="55" dataDxfId="15">
      <calculatedColumnFormula>_xlfn.XLOOKUP(BA2,Master3!B:B,Master3!A:A)</calculatedColumnFormula>
    </tableColumn>
    <tableColumn id="5" xr3:uid="{65D457BC-08F5-447F-849A-EA3948FC76BA}" uniqueName="5" name="Table8.Column1" queryTableFieldId="5" dataDxfId="14"/>
    <tableColumn id="56" xr3:uid="{B7594F5E-71E1-490A-8348-A4BA6BB11249}" uniqueName="56" name="STG RAMP GAS_x000a_MMBTU" queryTableFieldId="56" dataDxfId="13">
      <calculatedColumnFormula>SUMIFS(Master3!AR:AR,Master3!$A:$A,"&gt;="&amp;(AZ2),Master3!$A:$A,"&lt;="&amp;BF2-1)</calculatedColumnFormula>
    </tableColumn>
    <tableColumn id="57" xr3:uid="{EFD5E7B8-3452-4602-912F-B5D5B5FDBCB8}" uniqueName="57" name="STG RAMP Energy MWh" queryTableFieldId="57" dataDxfId="12">
      <calculatedColumnFormula>SUMIFS(Master3!$K:$K,Master3!$A:$A,"&gt;="&amp;(AZ2),Master3!$A:$A,"&lt;="&amp;BF2-1)</calculatedColumnFormula>
    </tableColumn>
    <tableColumn id="58" xr3:uid="{2B06C49B-6F1D-480A-A587-D296E6F52AAC}" uniqueName="58" name="STG RAMP Intervals" queryTableFieldId="58" dataDxfId="11">
      <calculatedColumnFormula>SUMIFS(Master3!BI:BI,Master3!BH:BH,BA2)</calculatedColumnFormula>
    </tableColumn>
    <tableColumn id="59" xr3:uid="{921CB01E-04C7-4404-9EFA-4A964368DF83}" uniqueName="59" name="STG_x000a_MLP Start Time" queryTableFieldId="59" dataDxfId="10">
      <calculatedColumnFormula>IFERROR(_xlfn.XLOOKUP(BF2,Master3!$A:$A,Master3!$B:$B),"")</calculatedColumnFormula>
    </tableColumn>
    <tableColumn id="60" xr3:uid="{324C9DDB-934E-4E75-A7B2-D5C1ED7AD617}" uniqueName="60" name="STG MLP Start SEQ" queryTableFieldId="60" dataDxfId="9">
      <calculatedColumnFormula>IFERROR((AZ2+BD2),"")</calculatedColumnFormula>
    </tableColumn>
    <tableColumn id="61" xr3:uid="{12483653-BEA1-47CD-94D1-26E5AC7D9716}" uniqueName="61" name="STG MLP Gas_x000a_MMBTU" queryTableFieldId="61" dataDxfId="8">
      <calculatedColumnFormula>SUMIFS(Master3!AR:AR,Master3!$A:$A,"&gt;="&amp;(BF2),Master3!$A:$A,"&lt;="&amp;BK2-1)</calculatedColumnFormula>
    </tableColumn>
    <tableColumn id="62" xr3:uid="{DBC8FA71-FE1F-412D-B687-3095E28F64A5}" uniqueName="62" name="STG MLP Energy_x000a_MWh" queryTableFieldId="62" dataDxfId="7">
      <calculatedColumnFormula>SUMIFS(Master3!$K:$K,Master3!$A:$A,"&gt;="&amp;(BF2),Master3!$A:$A,"&lt;="&amp;BK2-1)</calculatedColumnFormula>
    </tableColumn>
    <tableColumn id="63" xr3:uid="{214BAA3C-A171-4A56-9456-8343815B946F}" uniqueName="63" name="STG MLP Intervals" queryTableFieldId="63" dataDxfId="6">
      <calculatedColumnFormula>SUMIFS(Master3!BQ:BQ,Master3!BP:BP,BE2)</calculatedColumnFormula>
    </tableColumn>
    <tableColumn id="64" xr3:uid="{FABE7D6F-F5EC-4B6F-9BBC-801974F1F6DF}" uniqueName="64" name="STG Shutdown Start Time" queryTableFieldId="64" dataDxfId="5">
      <calculatedColumnFormula>IFERROR(_xlfn.XLOOKUP(BK2,Master3!$A:$A,Master3!$B:$B)," ")</calculatedColumnFormula>
    </tableColumn>
    <tableColumn id="65" xr3:uid="{A5B14DD5-6F8F-4B57-BA25-99BA55A30CEB}" uniqueName="65" name="STG Shutdown Start SEQ" queryTableFieldId="65" dataDxfId="4">
      <calculatedColumnFormula>IFERROR(BF2+BI2,"")</calculatedColumnFormula>
    </tableColumn>
    <tableColumn id="66" xr3:uid="{9DB1895D-30C5-46A3-AF6D-BA9636E5902F}" uniqueName="66" name="STG Shutdown Gas" queryTableFieldId="66" dataDxfId="3">
      <calculatedColumnFormula>SUMIFS(Master3!$AU:$AU,Master3!$A:$A,"&gt;"&amp;(BK2),Master3!$A:$A,"&lt;="&amp; BO2)</calculatedColumnFormula>
    </tableColumn>
    <tableColumn id="67" xr3:uid="{AFD0629A-696F-48CA-921A-DA0283522A73}" uniqueName="67" name="STG Shutdown MWh" queryTableFieldId="67" dataDxfId="2">
      <calculatedColumnFormula>SUMIFS(Master3!$K:$K,Master3!$A:$A,"&gt;"&amp;(BK2),Master3!$A:$A,"&lt;="&amp; BO2)</calculatedColumnFormula>
    </tableColumn>
    <tableColumn id="68" xr3:uid="{1AC14132-8E02-4792-826E-A4B3DB3B8BF1}" uniqueName="68" name="STG Shutdown Intervals" queryTableFieldId="68" dataDxfId="1">
      <calculatedColumnFormula>SUMIFS(Master3!BI:BI,Master3!BH:BH,BJ2)</calculatedColumnFormula>
    </tableColumn>
    <tableColumn id="69" xr3:uid="{3E1A66D3-479E-4388-B502-A87461D5E736}" uniqueName="69" name="STG End Start SEQ (Beginning)" queryTableFieldId="69" dataDxfId="0">
      <calculatedColumnFormula>IFERROR(BK2+BN2,"")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669-3B02-483C-ABF4-0FF26448CD06}">
  <sheetPr codeName="Sheet1"/>
  <dimension ref="A1:BV14"/>
  <sheetViews>
    <sheetView tabSelected="1" zoomScale="90" zoomScaleNormal="90" workbookViewId="0">
      <selection activeCell="C14" sqref="C14"/>
    </sheetView>
  </sheetViews>
  <sheetFormatPr defaultColWidth="16" defaultRowHeight="15" outlineLevelCol="1" x14ac:dyDescent="0.25"/>
  <cols>
    <col min="2" max="2" width="19.28515625" bestFit="1" customWidth="1"/>
    <col min="3" max="3" width="18.42578125" style="17" bestFit="1" customWidth="1"/>
    <col min="7" max="7" width="16" style="114"/>
    <col min="8" max="11" width="16" style="57"/>
    <col min="24" max="24" width="16" customWidth="1" outlineLevel="1"/>
    <col min="26" max="26" width="16" customWidth="1" outlineLevel="1"/>
    <col min="28" max="28" width="16" outlineLevel="1"/>
    <col min="30" max="30" width="16" outlineLevel="1"/>
    <col min="32" max="32" width="16" outlineLevel="1"/>
    <col min="34" max="34" width="16" outlineLevel="1"/>
    <col min="43" max="43" width="16" customWidth="1"/>
    <col min="46" max="46" width="18.5703125" customWidth="1"/>
    <col min="48" max="48" width="18.42578125" bestFit="1" customWidth="1"/>
    <col min="50" max="50" width="16" style="86"/>
    <col min="52" max="52" width="17.85546875" bestFit="1" customWidth="1"/>
    <col min="53" max="53" width="17.85546875" style="86" customWidth="1"/>
    <col min="54" max="54" width="17.85546875" customWidth="1"/>
    <col min="56" max="56" width="16" style="86"/>
    <col min="59" max="59" width="16" style="86"/>
  </cols>
  <sheetData>
    <row r="1" spans="1:74" ht="15.75" thickBot="1" x14ac:dyDescent="0.3">
      <c r="A1" s="44" t="s">
        <v>97</v>
      </c>
      <c r="B1" s="43">
        <v>44197</v>
      </c>
      <c r="C1" s="43">
        <v>44316</v>
      </c>
      <c r="D1" s="24" t="s">
        <v>0</v>
      </c>
      <c r="E1" s="26" t="str">
        <f>IFERROR(MONTH(D1),"")</f>
        <v/>
      </c>
      <c r="F1" s="26" t="str">
        <f>IFERROR(DAY(D1),"")</f>
        <v/>
      </c>
      <c r="G1" s="26" t="str">
        <f>IFERROR(HOUR(D1),"")</f>
        <v/>
      </c>
      <c r="H1" s="3" t="s">
        <v>1</v>
      </c>
      <c r="I1" t="s">
        <v>2</v>
      </c>
      <c r="J1" t="s">
        <v>194</v>
      </c>
      <c r="K1" s="22"/>
      <c r="L1" s="23" t="s">
        <v>3</v>
      </c>
      <c r="M1" s="23"/>
      <c r="N1" s="23" t="s">
        <v>4</v>
      </c>
      <c r="O1" s="23" t="s">
        <v>5</v>
      </c>
      <c r="P1" s="23" t="s">
        <v>6</v>
      </c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37"/>
      <c r="AM1" s="37"/>
      <c r="AN1" s="37"/>
      <c r="AO1" s="37"/>
      <c r="AP1" s="38"/>
      <c r="AQ1" s="38"/>
      <c r="AR1" s="38"/>
      <c r="AS1" s="38"/>
      <c r="AT1" s="39"/>
      <c r="AU1" s="40"/>
      <c r="AV1" s="41"/>
      <c r="AW1" s="42"/>
      <c r="AX1" s="26"/>
      <c r="AY1" s="86"/>
      <c r="AZ1" s="86"/>
      <c r="BA1" s="26"/>
      <c r="BB1" s="86"/>
      <c r="BC1" s="86"/>
      <c r="BD1" s="26"/>
      <c r="BE1" s="86"/>
      <c r="BF1" s="86"/>
      <c r="BG1" s="26"/>
      <c r="BH1" s="86"/>
      <c r="BI1" s="86"/>
      <c r="BR1" s="49"/>
      <c r="BT1" t="str">
        <f>_xlfn.CONCAT(folname,"\")</f>
        <v>C:\Users\themo\OneDrive\Documents\OfftheCharts\Clients\SMS Energy-engineering\</v>
      </c>
      <c r="BU1" t="str">
        <f>_xlfn.CONCAT(folname2,".xlsm")</f>
        <v>Template15C.xlsm</v>
      </c>
    </row>
    <row r="2" spans="1:74" ht="15.75" x14ac:dyDescent="0.25">
      <c r="A2" s="45" t="s">
        <v>98</v>
      </c>
      <c r="B2" s="43">
        <v>44317</v>
      </c>
      <c r="C2" s="43">
        <v>44500</v>
      </c>
      <c r="D2">
        <v>1</v>
      </c>
      <c r="E2" s="26">
        <v>1</v>
      </c>
      <c r="F2" s="86" t="s">
        <v>196</v>
      </c>
      <c r="G2" s="27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s="35" t="s">
        <v>88</v>
      </c>
      <c r="S2" t="s">
        <v>18</v>
      </c>
      <c r="T2" t="s">
        <v>19</v>
      </c>
      <c r="U2" s="86" t="s">
        <v>195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92</v>
      </c>
      <c r="AD2" t="s">
        <v>22</v>
      </c>
      <c r="AE2" t="s">
        <v>23</v>
      </c>
      <c r="AF2" t="s">
        <v>24</v>
      </c>
      <c r="AG2" t="s">
        <v>25</v>
      </c>
      <c r="AH2" t="s">
        <v>27</v>
      </c>
      <c r="AI2" t="s">
        <v>89</v>
      </c>
      <c r="AJ2" t="s">
        <v>90</v>
      </c>
      <c r="AK2" t="s">
        <v>91</v>
      </c>
      <c r="BS2" t="s">
        <v>99</v>
      </c>
      <c r="BT2" t="s">
        <v>100</v>
      </c>
      <c r="BU2" t="s">
        <v>101</v>
      </c>
      <c r="BV2" t="s">
        <v>102</v>
      </c>
    </row>
    <row r="3" spans="1:74" x14ac:dyDescent="0.25">
      <c r="A3" s="46" t="s">
        <v>97</v>
      </c>
      <c r="B3" s="43">
        <v>44501</v>
      </c>
      <c r="C3" s="43">
        <v>44561</v>
      </c>
      <c r="D3">
        <v>2</v>
      </c>
      <c r="E3" s="26">
        <f>MOD(E2,12)+1</f>
        <v>2</v>
      </c>
      <c r="F3">
        <v>0</v>
      </c>
      <c r="G3" s="28">
        <v>17600</v>
      </c>
      <c r="H3" s="1" t="s">
        <v>32</v>
      </c>
      <c r="I3" s="1" t="s">
        <v>32</v>
      </c>
      <c r="J3" s="1" t="s">
        <v>32</v>
      </c>
      <c r="K3" s="1" t="s">
        <v>32</v>
      </c>
      <c r="L3" s="1" t="s">
        <v>32</v>
      </c>
      <c r="M3" s="1" t="s">
        <v>32</v>
      </c>
      <c r="N3" s="1" t="s">
        <v>32</v>
      </c>
      <c r="O3" s="1" t="s">
        <v>177</v>
      </c>
      <c r="P3" s="1" t="s">
        <v>177</v>
      </c>
      <c r="Q3" s="1" t="s">
        <v>177</v>
      </c>
      <c r="R3" s="36" t="s">
        <v>178</v>
      </c>
      <c r="AL3" s="50"/>
    </row>
    <row r="4" spans="1:74" ht="15.75" thickBot="1" x14ac:dyDescent="0.3">
      <c r="A4" s="47" t="s">
        <v>33</v>
      </c>
      <c r="B4" s="43" t="s">
        <v>193</v>
      </c>
      <c r="C4" s="43"/>
      <c r="G4" s="29">
        <v>18200</v>
      </c>
      <c r="H4" s="48">
        <v>-5</v>
      </c>
      <c r="I4" s="48">
        <v>-5</v>
      </c>
      <c r="J4" s="48">
        <v>-5</v>
      </c>
      <c r="K4" s="48">
        <v>-7</v>
      </c>
      <c r="L4" s="48">
        <v>-5</v>
      </c>
      <c r="M4" s="48">
        <v>-5</v>
      </c>
      <c r="N4" s="48">
        <v>-20</v>
      </c>
      <c r="O4" s="48">
        <v>-20</v>
      </c>
      <c r="P4" s="48">
        <v>-20</v>
      </c>
      <c r="Q4" s="1">
        <v>-20</v>
      </c>
      <c r="R4" s="36">
        <v>0</v>
      </c>
      <c r="AT4" s="54"/>
      <c r="AU4" s="54"/>
      <c r="AV4" s="54"/>
    </row>
    <row r="5" spans="1:74" x14ac:dyDescent="0.25">
      <c r="A5" t="s">
        <v>34</v>
      </c>
      <c r="B5">
        <v>0.1</v>
      </c>
      <c r="C5">
        <v>6</v>
      </c>
      <c r="D5" s="18"/>
      <c r="E5">
        <v>0.5</v>
      </c>
      <c r="F5">
        <v>30</v>
      </c>
      <c r="G5"/>
      <c r="H5" s="48">
        <v>0.1</v>
      </c>
      <c r="I5" s="48">
        <v>0.1</v>
      </c>
      <c r="J5" s="48">
        <v>0.1</v>
      </c>
      <c r="K5" s="48">
        <v>0.5</v>
      </c>
      <c r="L5" s="48">
        <v>5</v>
      </c>
      <c r="M5" s="48">
        <v>5</v>
      </c>
      <c r="N5" s="48">
        <v>1200</v>
      </c>
      <c r="O5" s="48">
        <v>50</v>
      </c>
      <c r="P5" s="48">
        <v>50</v>
      </c>
      <c r="Q5" s="1">
        <v>50</v>
      </c>
      <c r="R5" s="36">
        <v>100</v>
      </c>
      <c r="AT5" s="55"/>
      <c r="AU5" s="54"/>
      <c r="AV5" s="54"/>
    </row>
    <row r="6" spans="1:74" x14ac:dyDescent="0.25">
      <c r="A6" t="s">
        <v>35</v>
      </c>
      <c r="B6">
        <v>6</v>
      </c>
      <c r="C6">
        <v>126</v>
      </c>
      <c r="D6" s="19"/>
      <c r="E6">
        <v>30</v>
      </c>
      <c r="F6">
        <v>60</v>
      </c>
      <c r="G6"/>
      <c r="H6"/>
      <c r="I6"/>
      <c r="J6"/>
      <c r="K6"/>
      <c r="AT6" s="54"/>
      <c r="AU6" s="40"/>
      <c r="AV6" s="54"/>
      <c r="AW6" s="56"/>
      <c r="AX6" s="56"/>
      <c r="AY6" s="56"/>
      <c r="BF6" s="79"/>
      <c r="BG6" s="79"/>
      <c r="BH6" s="57"/>
      <c r="BI6" s="57"/>
      <c r="BJ6" s="57"/>
      <c r="BK6" s="57"/>
      <c r="BL6" s="57"/>
      <c r="BM6" s="57"/>
      <c r="BN6" s="57"/>
      <c r="BO6" s="57"/>
      <c r="BP6" s="57"/>
      <c r="BQ6" s="79"/>
    </row>
    <row r="7" spans="1:74" x14ac:dyDescent="0.25">
      <c r="A7" t="s">
        <v>36</v>
      </c>
      <c r="B7">
        <v>126</v>
      </c>
      <c r="C7">
        <v>200</v>
      </c>
      <c r="D7" s="20"/>
      <c r="E7">
        <v>60</v>
      </c>
      <c r="F7">
        <v>500</v>
      </c>
      <c r="G7"/>
      <c r="H7"/>
      <c r="I7"/>
      <c r="J7"/>
      <c r="K7"/>
      <c r="BF7" s="79"/>
      <c r="BG7" s="79"/>
      <c r="BH7" s="57"/>
      <c r="BI7" s="57"/>
      <c r="BJ7" s="57"/>
      <c r="BK7" s="57"/>
      <c r="BL7" s="57"/>
      <c r="BM7" s="57"/>
      <c r="BN7" s="57"/>
      <c r="BO7" s="57"/>
      <c r="BP7" s="57"/>
      <c r="BQ7" s="79"/>
    </row>
    <row r="8" spans="1:74" x14ac:dyDescent="0.25">
      <c r="A8" t="s">
        <v>37</v>
      </c>
      <c r="B8" s="21" t="s">
        <v>197</v>
      </c>
      <c r="C8" s="86">
        <v>0</v>
      </c>
      <c r="D8" s="19"/>
      <c r="E8" s="21" t="s">
        <v>198</v>
      </c>
      <c r="F8" s="86">
        <v>0</v>
      </c>
      <c r="G8"/>
      <c r="H8"/>
      <c r="I8"/>
      <c r="J8"/>
      <c r="K8"/>
    </row>
    <row r="9" spans="1:74" x14ac:dyDescent="0.25">
      <c r="B9" s="2" t="s">
        <v>38</v>
      </c>
      <c r="C9" s="3"/>
      <c r="D9" s="3"/>
      <c r="E9" s="3"/>
      <c r="F9" s="3"/>
      <c r="G9" s="3"/>
      <c r="H9" s="3" t="s">
        <v>39</v>
      </c>
      <c r="I9" s="3" t="s">
        <v>39</v>
      </c>
      <c r="J9" s="3" t="s">
        <v>39</v>
      </c>
      <c r="K9" s="3" t="s">
        <v>39</v>
      </c>
      <c r="L9" s="3" t="s">
        <v>39</v>
      </c>
      <c r="M9" s="3" t="s">
        <v>39</v>
      </c>
      <c r="N9" s="3" t="s">
        <v>39</v>
      </c>
      <c r="O9" s="3" t="s">
        <v>40</v>
      </c>
      <c r="P9" s="3" t="s">
        <v>40</v>
      </c>
      <c r="Q9" s="3" t="s">
        <v>40</v>
      </c>
      <c r="R9" s="3" t="s">
        <v>47</v>
      </c>
      <c r="S9" s="3" t="s">
        <v>41</v>
      </c>
      <c r="T9" s="3" t="s">
        <v>42</v>
      </c>
      <c r="U9" s="3" t="s">
        <v>40</v>
      </c>
      <c r="V9" s="5" t="s">
        <v>43</v>
      </c>
      <c r="W9" s="4" t="s">
        <v>44</v>
      </c>
      <c r="X9" s="5" t="s">
        <v>43</v>
      </c>
      <c r="Y9" s="4" t="s">
        <v>44</v>
      </c>
      <c r="Z9" s="6" t="s">
        <v>43</v>
      </c>
      <c r="AA9" s="4" t="s">
        <v>44</v>
      </c>
      <c r="AB9" s="7" t="s">
        <v>43</v>
      </c>
      <c r="AC9" s="4" t="s">
        <v>44</v>
      </c>
      <c r="AD9" s="7" t="s">
        <v>43</v>
      </c>
      <c r="AE9" s="4" t="s">
        <v>44</v>
      </c>
      <c r="AF9" s="7" t="s">
        <v>43</v>
      </c>
      <c r="AG9" s="4" t="s">
        <v>44</v>
      </c>
      <c r="AH9" s="8" t="s">
        <v>43</v>
      </c>
      <c r="AI9" s="4" t="s">
        <v>44</v>
      </c>
      <c r="AJ9" s="51" t="s">
        <v>43</v>
      </c>
      <c r="AK9" s="51" t="s">
        <v>44</v>
      </c>
      <c r="AL9" s="9" t="s">
        <v>43</v>
      </c>
      <c r="AM9" s="9" t="s">
        <v>44</v>
      </c>
      <c r="AN9" s="9" t="s">
        <v>39</v>
      </c>
      <c r="AO9" s="9" t="s">
        <v>39</v>
      </c>
      <c r="AP9" s="10" t="s">
        <v>45</v>
      </c>
      <c r="AQ9" s="10" t="s">
        <v>45</v>
      </c>
      <c r="AR9" s="10" t="s">
        <v>45</v>
      </c>
      <c r="AS9" s="10" t="s">
        <v>45</v>
      </c>
      <c r="AT9" s="10" t="s">
        <v>46</v>
      </c>
      <c r="AU9" s="10" t="s">
        <v>43</v>
      </c>
      <c r="AV9" s="10" t="s">
        <v>45</v>
      </c>
      <c r="AW9" s="10" t="s">
        <v>47</v>
      </c>
      <c r="AX9" s="113" t="b">
        <f t="shared" ref="AX9" si="0">IF(AND(H8=0,H9&gt;0,H10&gt;0,H11&gt;0,H12&gt;0),1,FALSE)</f>
        <v>0</v>
      </c>
      <c r="AY9" s="57" t="str">
        <f>IF(OR(AY8="",ISBLANK(AY8)),IF(AZ9=2,"",$B9),IF(AZ9=2,"",AY8))</f>
        <v/>
      </c>
      <c r="AZ9" s="57">
        <f>IF(AND(0&lt;H9,MLP&gt;H9),1,IF(AND(V9&gt;0,H9&gt;0,H10&lt;MLP,H9&lt;MLP),1,2))</f>
        <v>2</v>
      </c>
      <c r="BA9" s="113" t="b">
        <f t="shared" ref="BA9" si="1">IF(AND(I8=0,I9&gt;0,I10&gt;0,I11&gt;0,I12&gt;0),1,FALSE)</f>
        <v>0</v>
      </c>
      <c r="BB9" s="57" t="str">
        <f>IF(OR(BB8="",ISBLANK(BB8)),IF(BC9=2,"",$B9),IF(BC9=2,"",BB8))</f>
        <v/>
      </c>
      <c r="BC9" s="57">
        <f t="shared" ref="BC9" si="2">IF(AND(0&lt;I9,MLP&gt;I9),1,IF(AND(X9&gt;0,I9&gt;0,I10&lt;MLP,I9&lt;MLP),1,2))</f>
        <v>2</v>
      </c>
      <c r="BD9" s="113" t="b">
        <f>IF(AND(J8=0,J9&gt;0,J10&gt;0,J11&gt;0,J12&gt;0),1,FALSE)</f>
        <v>0</v>
      </c>
      <c r="BE9" s="57" t="str">
        <f>IF(OR(BE8="",ISBLANK(BE8)),IF(BF9=2,"",$B9),IF(BF9=2,"",BE8))</f>
        <v/>
      </c>
      <c r="BF9" s="57">
        <f>IF(AND(0&lt;J9,MLP&gt;J9),1,IF(AND(Z9&gt;0,J9&gt;0,J10&lt;MLP,J9&lt;MLP),1,2))</f>
        <v>2</v>
      </c>
      <c r="BG9" s="113" t="b">
        <f>IF(AND(K8=0,K9&gt;0,K10&gt;0,K11&gt;0,K12&gt;0),1,FALSE)</f>
        <v>0</v>
      </c>
      <c r="BH9" s="57" t="str">
        <f>IF(OR(BH8="",ISBLANK(BH8)),IF(BI9=2,"",$B9),IF(BI9=2,"",BH8))</f>
        <v/>
      </c>
      <c r="BI9" s="57">
        <f t="shared" ref="BI9" si="3">IF(AND(0&lt;K9,MLP_1&gt;K9),1,IF(AND(AU9&gt;0,K9&gt;0,K10&lt;MLP_1,K9&lt;MLP_1),1,2))</f>
        <v>2</v>
      </c>
      <c r="BJ9" s="33"/>
      <c r="BK9" s="33"/>
      <c r="BL9" s="33"/>
      <c r="BM9" s="33"/>
      <c r="BN9" s="33"/>
      <c r="BO9" s="33"/>
      <c r="BP9" s="33"/>
      <c r="BQ9" s="33"/>
      <c r="BR9" s="33"/>
      <c r="BS9" s="34"/>
    </row>
    <row r="10" spans="1:74" ht="75" x14ac:dyDescent="0.25">
      <c r="A10" s="16" t="s">
        <v>7</v>
      </c>
      <c r="B10" s="2" t="s">
        <v>192</v>
      </c>
      <c r="C10" s="3" t="s">
        <v>48</v>
      </c>
      <c r="D10" s="3" t="s">
        <v>49</v>
      </c>
      <c r="E10" s="3" t="s">
        <v>50</v>
      </c>
      <c r="F10" s="3" t="s">
        <v>51</v>
      </c>
      <c r="G10" s="3" t="s">
        <v>1</v>
      </c>
      <c r="H10" s="3" t="s">
        <v>52</v>
      </c>
      <c r="I10" s="3" t="s">
        <v>53</v>
      </c>
      <c r="J10" s="3" t="s">
        <v>54</v>
      </c>
      <c r="K10" s="3" t="s">
        <v>55</v>
      </c>
      <c r="L10" s="3" t="s">
        <v>56</v>
      </c>
      <c r="M10" s="3" t="s">
        <v>57</v>
      </c>
      <c r="N10" s="3" t="s">
        <v>58</v>
      </c>
      <c r="O10" s="3" t="s">
        <v>179</v>
      </c>
      <c r="P10" s="3" t="s">
        <v>180</v>
      </c>
      <c r="Q10" s="3" t="s">
        <v>181</v>
      </c>
      <c r="R10" s="3" t="s">
        <v>178</v>
      </c>
      <c r="S10" s="3" t="s">
        <v>59</v>
      </c>
      <c r="T10" s="3" t="s">
        <v>182</v>
      </c>
      <c r="U10" s="3" t="s">
        <v>183</v>
      </c>
      <c r="V10" s="5" t="s">
        <v>60</v>
      </c>
      <c r="W10" s="11" t="s">
        <v>61</v>
      </c>
      <c r="X10" s="5" t="s">
        <v>62</v>
      </c>
      <c r="Y10" s="11" t="s">
        <v>63</v>
      </c>
      <c r="Z10" s="5" t="s">
        <v>64</v>
      </c>
      <c r="AA10" s="11" t="s">
        <v>65</v>
      </c>
      <c r="AB10" s="12" t="s">
        <v>66</v>
      </c>
      <c r="AC10" s="11" t="s">
        <v>67</v>
      </c>
      <c r="AD10" s="12" t="s">
        <v>68</v>
      </c>
      <c r="AE10" s="11" t="s">
        <v>69</v>
      </c>
      <c r="AF10" s="12" t="s">
        <v>70</v>
      </c>
      <c r="AG10" s="11" t="s">
        <v>71</v>
      </c>
      <c r="AH10" s="13" t="s">
        <v>72</v>
      </c>
      <c r="AI10" s="11" t="s">
        <v>73</v>
      </c>
      <c r="AJ10" s="52" t="s">
        <v>74</v>
      </c>
      <c r="AK10" s="53" t="s">
        <v>75</v>
      </c>
      <c r="AL10" s="14" t="s">
        <v>76</v>
      </c>
      <c r="AM10" s="14" t="s">
        <v>77</v>
      </c>
      <c r="AN10" s="14" t="s">
        <v>184</v>
      </c>
      <c r="AO10" s="14" t="s">
        <v>78</v>
      </c>
      <c r="AP10" s="15" t="s">
        <v>185</v>
      </c>
      <c r="AQ10" s="15" t="s">
        <v>186</v>
      </c>
      <c r="AR10" s="15" t="s">
        <v>187</v>
      </c>
      <c r="AS10" s="15" t="s">
        <v>188</v>
      </c>
      <c r="AT10" s="15" t="s">
        <v>79</v>
      </c>
      <c r="AU10" s="15" t="s">
        <v>103</v>
      </c>
      <c r="AV10" s="15" t="s">
        <v>189</v>
      </c>
      <c r="AW10" s="15" t="s">
        <v>190</v>
      </c>
      <c r="AX10" s="87" t="s">
        <v>203</v>
      </c>
      <c r="AY10" s="32" t="s">
        <v>170</v>
      </c>
      <c r="AZ10" s="32" t="s">
        <v>80</v>
      </c>
      <c r="BA10" s="87" t="s">
        <v>204</v>
      </c>
      <c r="BB10" s="32" t="s">
        <v>171</v>
      </c>
      <c r="BC10" s="32" t="s">
        <v>81</v>
      </c>
      <c r="BD10" s="87" t="s">
        <v>205</v>
      </c>
      <c r="BE10" s="32" t="s">
        <v>172</v>
      </c>
      <c r="BF10" s="32" t="s">
        <v>82</v>
      </c>
      <c r="BG10" s="87" t="s">
        <v>206</v>
      </c>
      <c r="BH10" s="32" t="s">
        <v>173</v>
      </c>
      <c r="BI10" s="32" t="s">
        <v>83</v>
      </c>
      <c r="BJ10" s="32" t="s">
        <v>169</v>
      </c>
      <c r="BK10" s="32" t="s">
        <v>93</v>
      </c>
      <c r="BL10" s="32" t="s">
        <v>174</v>
      </c>
      <c r="BM10" s="32" t="s">
        <v>94</v>
      </c>
      <c r="BN10" s="32" t="s">
        <v>175</v>
      </c>
      <c r="BO10" s="32" t="s">
        <v>95</v>
      </c>
      <c r="BP10" s="32" t="s">
        <v>176</v>
      </c>
      <c r="BQ10" s="32" t="s">
        <v>96</v>
      </c>
      <c r="BR10" s="32" t="s">
        <v>191</v>
      </c>
    </row>
    <row r="11" spans="1:74" x14ac:dyDescent="0.25">
      <c r="B11" s="86" t="s">
        <v>196</v>
      </c>
      <c r="C11"/>
      <c r="G11"/>
      <c r="H11" s="86" t="s">
        <v>8</v>
      </c>
      <c r="I11" s="86" t="s">
        <v>9</v>
      </c>
      <c r="J11" s="86" t="s">
        <v>10</v>
      </c>
      <c r="K11" s="86" t="s">
        <v>11</v>
      </c>
      <c r="L11" s="86" t="s">
        <v>12</v>
      </c>
      <c r="M11" s="86" t="s">
        <v>13</v>
      </c>
      <c r="N11" s="86" t="s">
        <v>14</v>
      </c>
      <c r="O11" s="86" t="s">
        <v>15</v>
      </c>
      <c r="P11" s="86" t="s">
        <v>16</v>
      </c>
      <c r="Q11" s="86" t="s">
        <v>17</v>
      </c>
      <c r="R11" s="86" t="s">
        <v>88</v>
      </c>
      <c r="S11" s="86" t="s">
        <v>18</v>
      </c>
      <c r="T11" s="86" t="s">
        <v>19</v>
      </c>
      <c r="U11" s="86" t="s">
        <v>195</v>
      </c>
      <c r="V11" s="86" t="s">
        <v>20</v>
      </c>
      <c r="W11" s="86" t="s">
        <v>21</v>
      </c>
      <c r="X11" s="86" t="s">
        <v>22</v>
      </c>
      <c r="Y11" s="86" t="s">
        <v>23</v>
      </c>
      <c r="Z11" s="86" t="s">
        <v>24</v>
      </c>
      <c r="AA11" s="86" t="s">
        <v>25</v>
      </c>
      <c r="AB11" s="86" t="s">
        <v>26</v>
      </c>
      <c r="AC11" s="86" t="s">
        <v>92</v>
      </c>
      <c r="AD11" s="86" t="s">
        <v>22</v>
      </c>
      <c r="AE11" s="86" t="s">
        <v>23</v>
      </c>
      <c r="AF11" s="86" t="s">
        <v>24</v>
      </c>
      <c r="AG11" s="86" t="s">
        <v>25</v>
      </c>
      <c r="AH11" s="86" t="s">
        <v>27</v>
      </c>
      <c r="AI11" s="86" t="s">
        <v>89</v>
      </c>
      <c r="AJ11" s="86" t="s">
        <v>90</v>
      </c>
      <c r="AK11" s="86" t="s">
        <v>91</v>
      </c>
      <c r="AL11" s="26" t="s">
        <v>84</v>
      </c>
      <c r="AM11" s="26" t="s">
        <v>84</v>
      </c>
      <c r="AN11" s="26" t="s">
        <v>84</v>
      </c>
      <c r="AO11" s="26" t="s">
        <v>84</v>
      </c>
      <c r="AP11" s="26" t="s">
        <v>84</v>
      </c>
      <c r="AQ11" s="26" t="s">
        <v>84</v>
      </c>
      <c r="AR11" s="26" t="s">
        <v>84</v>
      </c>
      <c r="AS11" s="26" t="s">
        <v>84</v>
      </c>
      <c r="AT11" s="26" t="s">
        <v>84</v>
      </c>
      <c r="AU11" s="26" t="s">
        <v>84</v>
      </c>
      <c r="AV11" s="26" t="s">
        <v>84</v>
      </c>
      <c r="AW11" s="26" t="s">
        <v>84</v>
      </c>
      <c r="AX11" s="26" t="s">
        <v>84</v>
      </c>
      <c r="AY11" s="78"/>
      <c r="AZ11" s="26" t="s">
        <v>84</v>
      </c>
      <c r="BA11" s="26" t="s">
        <v>84</v>
      </c>
      <c r="BB11" s="78"/>
      <c r="BC11" s="26" t="s">
        <v>84</v>
      </c>
      <c r="BD11" s="26" t="s">
        <v>84</v>
      </c>
      <c r="BE11" s="78"/>
      <c r="BF11" s="26" t="s">
        <v>84</v>
      </c>
      <c r="BG11" s="26" t="s">
        <v>84</v>
      </c>
      <c r="BH11" s="78"/>
      <c r="BI11" s="26" t="s">
        <v>84</v>
      </c>
      <c r="BJ11" s="78"/>
      <c r="BK11" s="26" t="s">
        <v>84</v>
      </c>
      <c r="BL11" s="78"/>
      <c r="BM11" s="26" t="s">
        <v>84</v>
      </c>
      <c r="BN11" s="78"/>
      <c r="BO11" s="26" t="s">
        <v>84</v>
      </c>
      <c r="BP11" s="78"/>
      <c r="BQ11" s="26" t="s">
        <v>84</v>
      </c>
      <c r="BR11" s="26" t="s">
        <v>84</v>
      </c>
      <c r="BS11" t="s">
        <v>28</v>
      </c>
      <c r="BT11" t="s">
        <v>29</v>
      </c>
      <c r="BU11" t="s">
        <v>30</v>
      </c>
      <c r="BV11" t="s">
        <v>31</v>
      </c>
    </row>
    <row r="12" spans="1:74" x14ac:dyDescent="0.25">
      <c r="A12" s="86">
        <v>1</v>
      </c>
      <c r="B12" s="25">
        <v>44197.003472222219</v>
      </c>
      <c r="C12" s="26">
        <v>1</v>
      </c>
      <c r="D12" s="26">
        <v>1</v>
      </c>
      <c r="E12" s="26">
        <v>0</v>
      </c>
      <c r="F12" s="26">
        <v>1</v>
      </c>
      <c r="G12" s="44" t="s">
        <v>97</v>
      </c>
      <c r="H12" s="86">
        <v>0</v>
      </c>
      <c r="I12" s="86">
        <v>0</v>
      </c>
      <c r="J12" s="86">
        <v>0</v>
      </c>
      <c r="K12" s="86">
        <v>0</v>
      </c>
      <c r="L12" s="86">
        <v>2.5223000049591064</v>
      </c>
      <c r="M12" s="86">
        <v>1.2767500877380371</v>
      </c>
      <c r="N12" s="86">
        <v>-3.623150110244751</v>
      </c>
      <c r="O12" s="86" t="s">
        <v>85</v>
      </c>
      <c r="P12" s="86" t="s">
        <v>85</v>
      </c>
      <c r="Q12" s="86" t="s">
        <v>85</v>
      </c>
      <c r="R12" s="86">
        <v>39.567562103271484</v>
      </c>
      <c r="S12" s="86">
        <v>100.71875</v>
      </c>
      <c r="T12" s="86">
        <v>1067.364013671875</v>
      </c>
      <c r="U12" s="86">
        <v>-2.7191178798675537</v>
      </c>
      <c r="V12" s="86">
        <v>0</v>
      </c>
      <c r="W12" s="86">
        <v>0</v>
      </c>
      <c r="X12" s="86">
        <v>0</v>
      </c>
      <c r="Y12" s="86">
        <v>0</v>
      </c>
      <c r="Z12" s="86">
        <v>0</v>
      </c>
      <c r="AA12" s="86">
        <v>0</v>
      </c>
      <c r="AB12" s="86">
        <v>0</v>
      </c>
      <c r="AC12" s="86">
        <v>0</v>
      </c>
      <c r="AD12" s="86">
        <v>0</v>
      </c>
      <c r="AE12" s="86">
        <v>0</v>
      </c>
      <c r="AF12" s="86">
        <v>0</v>
      </c>
      <c r="AG12" s="86">
        <v>0</v>
      </c>
      <c r="AH12" s="86">
        <v>0</v>
      </c>
      <c r="AI12" s="86">
        <v>0</v>
      </c>
      <c r="AJ12" s="86">
        <f t="shared" ref="AJ12:AK12" si="4">V12+X12+Z12+AB12+AD12+AF12</f>
        <v>0</v>
      </c>
      <c r="AK12" s="86">
        <f t="shared" si="4"/>
        <v>0</v>
      </c>
      <c r="AL12" s="37">
        <f>AH12-AJ12</f>
        <v>0</v>
      </c>
      <c r="AM12" s="37">
        <f>AI12-AK12</f>
        <v>0</v>
      </c>
      <c r="AN12" s="37">
        <f>H12+I12+J12+K12</f>
        <v>0</v>
      </c>
      <c r="AO12" s="37">
        <f>N12-AN12</f>
        <v>-3.623150110244751</v>
      </c>
      <c r="AP12" s="38" t="str">
        <f>IFERROR(V12/H12,"N/A")</f>
        <v>N/A</v>
      </c>
      <c r="AQ12" s="38" t="str">
        <f>IFERROR(X12/I12,"N/A")</f>
        <v>N/A</v>
      </c>
      <c r="AR12" s="38" t="str">
        <f>IFERROR(Z12/J12,"N/A")</f>
        <v>N/A</v>
      </c>
      <c r="AS12" s="38" t="str">
        <f>IFERROR(AJ12/AN12,"N/A")</f>
        <v>N/A</v>
      </c>
      <c r="AT12" s="39" t="str">
        <f>IF(OR(AC12&gt;0,AE12&gt;0,AG12&gt;0),"ON","OFF")</f>
        <v>OFF</v>
      </c>
      <c r="AU12" s="40">
        <f>AB12+AD12+AF12</f>
        <v>0</v>
      </c>
      <c r="AV12" s="41">
        <f>MAX(0,AH12/N12)</f>
        <v>0</v>
      </c>
      <c r="AW12" s="42" t="str">
        <f>IFERROR(1-AS12/AV12,"N/A")</f>
        <v>N/A</v>
      </c>
      <c r="AX12" s="113" t="e">
        <f>IF(AND(H11=0,H12&gt;0,H13&gt;0,H14&gt;0,#REF!&gt;0),1,FALSE)</f>
        <v>#REF!</v>
      </c>
      <c r="AY12" s="57" t="str">
        <f>IF(OR(AY11="",ISBLANK(AY11)),IF(AZ12=2,"",$B12),IF(AZ12=2,"",AY11))</f>
        <v/>
      </c>
      <c r="AZ12" s="57">
        <f t="shared" ref="AZ12" si="5">IF(AND(0&lt;H12,MLP&gt;H12),1,IF(AND(V12&gt;0,H12&gt;0,H13&lt;MLP,H12&lt;MLP),1,2))</f>
        <v>2</v>
      </c>
      <c r="BA12" s="113" t="e">
        <f>IF(AND(I11=0,I12&gt;0,I13&gt;0,I14&gt;0,#REF!&gt;0),1,FALSE)</f>
        <v>#REF!</v>
      </c>
      <c r="BB12" s="57" t="str">
        <f>IF(OR(BB11="",ISBLANK(BB11)),IF(BC12=2,"",$B12),IF(BC12=2,"",BB11))</f>
        <v/>
      </c>
      <c r="BC12" s="57">
        <f t="shared" ref="BC12" si="6">IF(AND(0&lt;I12,MLP&gt;I12),1,IF(AND(X12&gt;0,I12&gt;0,I13&lt;MLP,I12&lt;MLP),1,2))</f>
        <v>2</v>
      </c>
      <c r="BD12" s="113" t="e">
        <f>IF(AND(J11=0,J12&gt;0,J13&gt;0,J14&gt;0,#REF!&gt;0),1,FALSE)</f>
        <v>#REF!</v>
      </c>
      <c r="BE12" s="57" t="str">
        <f>IF(OR(BE11="",ISBLANK(BE11)),IF(BF12=2,"",$B12),IF(BF12=2,"",BE11))</f>
        <v/>
      </c>
      <c r="BF12" s="57">
        <f t="shared" ref="BF12" si="7">IF(AND(0&lt;J12,MLP&gt;J12),1,IF(AND(Z12&gt;0,J12&gt;0,J13&lt;MLP,J12&lt;MLP),1,2))</f>
        <v>2</v>
      </c>
      <c r="BG12" s="113" t="e">
        <f>IF(AND(K11=0,K12&gt;0,K13&gt;0,K14&gt;0,#REF!&gt;0),1,FALSE)</f>
        <v>#REF!</v>
      </c>
      <c r="BH12" s="57" t="str">
        <f>IF(OR(BH11="",ISBLANK(BH11)),IF(BI12=2,"",$B12),IF(BI12=2,"",BH11))</f>
        <v/>
      </c>
      <c r="BI12" s="57">
        <f t="shared" ref="BI12" si="8">IF(AND(0&lt;K12,MLP_1&gt;K12),1,IF(AND(AU12&gt;0,K12&gt;0,K13&lt;MLP_1,K12&lt;MLP_1),1,2))</f>
        <v>2</v>
      </c>
      <c r="BJ12">
        <f>IF(OR(BJ11="",ISBLANK(BJ11)),IF(ISBLANK(BK12),"",$B12),IF(ISBLANK(BK12),"",BJ11))</f>
        <v>44197.003472222219</v>
      </c>
      <c r="BK12" s="86">
        <v>1</v>
      </c>
      <c r="BL12">
        <f>IF(OR(BL11="",ISBLANK(BL11)),IF(ISBLANK(BM12),"",$B12),IF(ISBLANK(BM12),"",BL11))</f>
        <v>44197.003472222219</v>
      </c>
      <c r="BM12">
        <v>1</v>
      </c>
      <c r="BN12">
        <f>IF(OR(BN11="",ISBLANK(BN11)),IF(ISBLANK(BO12),"",$B12),IF(ISBLANK(BO12),"",BN11))</f>
        <v>44197.003472222219</v>
      </c>
      <c r="BO12" s="86">
        <v>1</v>
      </c>
      <c r="BP12">
        <f>IF(OR(BP11="",ISBLANK(BP11)),IF(ISBLANK(BQ12),"",$B12),IF(ISBLANK(BQ12),"",BP11))</f>
        <v>44197.003472222219</v>
      </c>
      <c r="BQ12">
        <v>1</v>
      </c>
      <c r="BR12" s="49" t="str">
        <f>IF(BQ12=1,(BK12+BM12+BO12)&amp; "ON1 ",(BK12+BM12+BO12)&amp; "ON0 ")</f>
        <v xml:space="preserve">3ON1 </v>
      </c>
    </row>
    <row r="13" spans="1:74" x14ac:dyDescent="0.25">
      <c r="A13" s="86"/>
      <c r="B13" s="25"/>
      <c r="C13" s="26"/>
      <c r="D13" s="26"/>
      <c r="E13" s="26"/>
      <c r="F13" s="26"/>
      <c r="H13" s="86"/>
      <c r="I13" s="86"/>
      <c r="J13" s="86"/>
      <c r="K13" s="86"/>
      <c r="L13" s="86"/>
      <c r="M13" s="86"/>
      <c r="N13" s="86"/>
      <c r="O13" s="86"/>
      <c r="P13" s="30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X13"/>
      <c r="BA13"/>
      <c r="BD13"/>
      <c r="BG13"/>
    </row>
    <row r="14" spans="1:74" x14ac:dyDescent="0.25">
      <c r="A14" s="86"/>
      <c r="B14" s="25"/>
      <c r="C14" s="26"/>
      <c r="D14" s="26"/>
      <c r="E14" s="26"/>
      <c r="F14" s="2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X14"/>
      <c r="BA14"/>
      <c r="BD14"/>
      <c r="BG14"/>
    </row>
  </sheetData>
  <autoFilter ref="A10:BR14" xr:uid="{63F3E669-3B02-483C-ABF4-0FF26448CD06}"/>
  <phoneticPr fontId="8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ata_From_File">
                <anchor>
                  <from>
                    <xdr:col>3</xdr:col>
                    <xdr:colOff>219075</xdr:colOff>
                    <xdr:row>1</xdr:row>
                    <xdr:rowOff>28575</xdr:rowOff>
                  </from>
                  <to>
                    <xdr:col>4</xdr:col>
                    <xdr:colOff>847725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">
                <anchor>
                  <from>
                    <xdr:col>7</xdr:col>
                    <xdr:colOff>819150</xdr:colOff>
                    <xdr:row>5</xdr:row>
                    <xdr:rowOff>123825</xdr:rowOff>
                  </from>
                  <to>
                    <xdr:col>8</xdr:col>
                    <xdr:colOff>828675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2">
                <anchor>
                  <from>
                    <xdr:col>6</xdr:col>
                    <xdr:colOff>400050</xdr:colOff>
                    <xdr:row>5</xdr:row>
                    <xdr:rowOff>85725</xdr:rowOff>
                  </from>
                  <to>
                    <xdr:col>7</xdr:col>
                    <xdr:colOff>409575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art2">
                <anchor>
                  <from>
                    <xdr:col>13</xdr:col>
                    <xdr:colOff>514350</xdr:colOff>
                    <xdr:row>5</xdr:row>
                    <xdr:rowOff>114300</xdr:rowOff>
                  </from>
                  <to>
                    <xdr:col>14</xdr:col>
                    <xdr:colOff>533400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dentify_start3">
                <anchor>
                  <from>
                    <xdr:col>15</xdr:col>
                    <xdr:colOff>28575</xdr:colOff>
                    <xdr:row>5</xdr:row>
                    <xdr:rowOff>114300</xdr:rowOff>
                  </from>
                  <to>
                    <xdr:col>16</xdr:col>
                    <xdr:colOff>38100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lc_file">
                <anchor>
                  <from>
                    <xdr:col>41</xdr:col>
                    <xdr:colOff>266700</xdr:colOff>
                    <xdr:row>4</xdr:row>
                    <xdr:rowOff>171450</xdr:rowOff>
                  </from>
                  <to>
                    <xdr:col>42</xdr:col>
                    <xdr:colOff>123825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EAR_CALC">
                <anchor>
                  <from>
                    <xdr:col>42</xdr:col>
                    <xdr:colOff>781050</xdr:colOff>
                    <xdr:row>4</xdr:row>
                    <xdr:rowOff>161925</xdr:rowOff>
                  </from>
                  <to>
                    <xdr:col>43</xdr:col>
                    <xdr:colOff>723900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Flag_MLP">
                <anchor moveWithCells="1" sizeWithCells="1">
                  <from>
                    <xdr:col>9</xdr:col>
                    <xdr:colOff>133350</xdr:colOff>
                    <xdr:row>5</xdr:row>
                    <xdr:rowOff>95250</xdr:rowOff>
                  </from>
                  <to>
                    <xdr:col>10</xdr:col>
                    <xdr:colOff>257175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clear_clac2">
                <anchor moveWithCells="1" sizeWithCells="1">
                  <from>
                    <xdr:col>54</xdr:col>
                    <xdr:colOff>180975</xdr:colOff>
                    <xdr:row>4</xdr:row>
                    <xdr:rowOff>152400</xdr:rowOff>
                  </from>
                  <to>
                    <xdr:col>55</xdr:col>
                    <xdr:colOff>28575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E2B7-541A-4E23-9FB6-64DDDCB3B358}">
  <sheetPr codeName="Sheet3"/>
  <dimension ref="A1:BZ1231"/>
  <sheetViews>
    <sheetView topLeftCell="A2" zoomScale="110" zoomScaleNormal="110" workbookViewId="0">
      <pane ySplit="1" topLeftCell="A3" activePane="bottomLeft" state="frozen"/>
      <selection activeCell="A2" sqref="A2"/>
      <selection pane="bottomLeft" activeCell="B4" sqref="B4"/>
    </sheetView>
  </sheetViews>
  <sheetFormatPr defaultRowHeight="15" x14ac:dyDescent="0.25"/>
  <cols>
    <col min="2" max="2" width="22.28515625" customWidth="1"/>
    <col min="3" max="3" width="22.28515625" style="86" customWidth="1"/>
    <col min="4" max="4" width="11" customWidth="1"/>
    <col min="5" max="5" width="13.42578125" customWidth="1"/>
    <col min="6" max="7" width="11" customWidth="1"/>
    <col min="8" max="8" width="15.85546875" customWidth="1"/>
    <col min="9" max="9" width="19.5703125" bestFit="1" customWidth="1"/>
    <col min="10" max="13" width="11" customWidth="1"/>
    <col min="14" max="14" width="19.5703125" bestFit="1" customWidth="1"/>
    <col min="15" max="19" width="11" customWidth="1"/>
    <col min="21" max="21" width="19.5703125" bestFit="1" customWidth="1"/>
    <col min="22" max="22" width="19.5703125" style="86" customWidth="1"/>
    <col min="23" max="25" width="11" customWidth="1"/>
    <col min="26" max="26" width="19.5703125" bestFit="1" customWidth="1"/>
    <col min="27" max="30" width="11" customWidth="1"/>
    <col min="31" max="31" width="19.5703125" bestFit="1" customWidth="1"/>
    <col min="32" max="36" width="11" customWidth="1"/>
    <col min="38" max="38" width="18.140625" bestFit="1" customWidth="1"/>
    <col min="39" max="39" width="18.140625" style="86" customWidth="1"/>
    <col min="40" max="42" width="11" customWidth="1"/>
    <col min="43" max="43" width="18.140625" bestFit="1" customWidth="1"/>
    <col min="44" max="47" width="11" customWidth="1"/>
    <col min="48" max="48" width="18.140625" bestFit="1" customWidth="1"/>
    <col min="49" max="53" width="11" customWidth="1"/>
    <col min="54" max="54" width="10.42578125" customWidth="1"/>
    <col min="55" max="55" width="18.28515625" bestFit="1" customWidth="1"/>
    <col min="56" max="56" width="18.28515625" style="86" customWidth="1"/>
    <col min="57" max="59" width="11" customWidth="1"/>
    <col min="60" max="60" width="18.28515625" bestFit="1" customWidth="1"/>
    <col min="61" max="64" width="11" customWidth="1"/>
    <col min="65" max="65" width="18.28515625" bestFit="1" customWidth="1"/>
    <col min="66" max="69" width="11" customWidth="1"/>
    <col min="70" max="70" width="10.28515625" style="83" customWidth="1"/>
    <col min="73" max="73" width="12.5703125" bestFit="1" customWidth="1"/>
    <col min="74" max="76" width="12.28515625" bestFit="1" customWidth="1"/>
    <col min="78" max="78" width="13.28515625" bestFit="1" customWidth="1"/>
  </cols>
  <sheetData>
    <row r="1" spans="1:78" ht="15.75" thickBot="1" x14ac:dyDescent="0.3">
      <c r="BS1" s="57"/>
    </row>
    <row r="2" spans="1:78" ht="38.25" x14ac:dyDescent="0.25">
      <c r="A2" s="60" t="s">
        <v>105</v>
      </c>
      <c r="B2" s="61" t="s">
        <v>106</v>
      </c>
      <c r="C2" s="88" t="s">
        <v>87</v>
      </c>
      <c r="D2" s="59" t="s">
        <v>1</v>
      </c>
      <c r="E2" s="59" t="s">
        <v>104</v>
      </c>
      <c r="F2" s="65" t="s">
        <v>107</v>
      </c>
      <c r="G2" s="65" t="s">
        <v>154</v>
      </c>
      <c r="H2" s="65" t="s">
        <v>108</v>
      </c>
      <c r="I2" s="62" t="s">
        <v>109</v>
      </c>
      <c r="J2" s="63" t="s">
        <v>110</v>
      </c>
      <c r="K2" s="65" t="s">
        <v>111</v>
      </c>
      <c r="L2" s="65" t="s">
        <v>155</v>
      </c>
      <c r="M2" s="65" t="s">
        <v>112</v>
      </c>
      <c r="N2" s="58" t="s">
        <v>168</v>
      </c>
      <c r="O2" s="59" t="s">
        <v>113</v>
      </c>
      <c r="P2" s="65" t="s">
        <v>114</v>
      </c>
      <c r="Q2" s="65" t="s">
        <v>156</v>
      </c>
      <c r="R2" s="65" t="s">
        <v>115</v>
      </c>
      <c r="S2" s="64" t="s">
        <v>116</v>
      </c>
      <c r="T2" s="60" t="s">
        <v>117</v>
      </c>
      <c r="U2" s="61" t="s">
        <v>118</v>
      </c>
      <c r="V2" s="88" t="s">
        <v>87</v>
      </c>
      <c r="W2" s="65" t="s">
        <v>119</v>
      </c>
      <c r="X2" s="65" t="s">
        <v>165</v>
      </c>
      <c r="Y2" s="65" t="s">
        <v>120</v>
      </c>
      <c r="Z2" s="62" t="s">
        <v>121</v>
      </c>
      <c r="AA2" s="63" t="s">
        <v>122</v>
      </c>
      <c r="AB2" s="65" t="s">
        <v>123</v>
      </c>
      <c r="AC2" s="65" t="s">
        <v>164</v>
      </c>
      <c r="AD2" s="65" t="s">
        <v>124</v>
      </c>
      <c r="AE2" s="58" t="s">
        <v>167</v>
      </c>
      <c r="AF2" s="59" t="s">
        <v>125</v>
      </c>
      <c r="AG2" s="65" t="s">
        <v>126</v>
      </c>
      <c r="AH2" s="65" t="s">
        <v>157</v>
      </c>
      <c r="AI2" s="65" t="s">
        <v>127</v>
      </c>
      <c r="AJ2" s="64" t="s">
        <v>128</v>
      </c>
      <c r="AK2" s="60" t="s">
        <v>129</v>
      </c>
      <c r="AL2" s="61" t="s">
        <v>130</v>
      </c>
      <c r="AM2" s="61" t="s">
        <v>87</v>
      </c>
      <c r="AN2" s="65" t="s">
        <v>131</v>
      </c>
      <c r="AO2" s="65" t="s">
        <v>163</v>
      </c>
      <c r="AP2" s="65" t="s">
        <v>132</v>
      </c>
      <c r="AQ2" s="62" t="s">
        <v>133</v>
      </c>
      <c r="AR2" s="63" t="s">
        <v>134</v>
      </c>
      <c r="AS2" s="65" t="s">
        <v>135</v>
      </c>
      <c r="AT2" s="65" t="s">
        <v>162</v>
      </c>
      <c r="AU2" s="65" t="s">
        <v>136</v>
      </c>
      <c r="AV2" s="58" t="s">
        <v>166</v>
      </c>
      <c r="AW2" s="59" t="s">
        <v>137</v>
      </c>
      <c r="AX2" s="65" t="s">
        <v>138</v>
      </c>
      <c r="AY2" s="65" t="s">
        <v>158</v>
      </c>
      <c r="AZ2" s="65" t="s">
        <v>139</v>
      </c>
      <c r="BA2" s="64" t="s">
        <v>140</v>
      </c>
      <c r="BB2" s="60" t="s">
        <v>141</v>
      </c>
      <c r="BC2" s="61" t="s">
        <v>142</v>
      </c>
      <c r="BD2" s="88" t="s">
        <v>87</v>
      </c>
      <c r="BE2" s="65" t="s">
        <v>143</v>
      </c>
      <c r="BF2" s="65" t="s">
        <v>159</v>
      </c>
      <c r="BG2" s="65" t="s">
        <v>144</v>
      </c>
      <c r="BH2" s="62" t="s">
        <v>145</v>
      </c>
      <c r="BI2" s="63" t="s">
        <v>146</v>
      </c>
      <c r="BJ2" s="65" t="s">
        <v>147</v>
      </c>
      <c r="BK2" s="65" t="s">
        <v>160</v>
      </c>
      <c r="BL2" s="65" t="s">
        <v>148</v>
      </c>
      <c r="BM2" s="58" t="s">
        <v>149</v>
      </c>
      <c r="BN2" s="59" t="s">
        <v>150</v>
      </c>
      <c r="BO2" s="65" t="s">
        <v>151</v>
      </c>
      <c r="BP2" s="65" t="s">
        <v>161</v>
      </c>
      <c r="BQ2" s="65" t="s">
        <v>152</v>
      </c>
      <c r="BR2" s="84" t="s">
        <v>153</v>
      </c>
      <c r="BS2" s="82"/>
      <c r="BU2" s="90" t="s">
        <v>87</v>
      </c>
      <c r="BV2" t="s">
        <v>87</v>
      </c>
      <c r="BW2" t="s">
        <v>87</v>
      </c>
      <c r="BX2" t="s">
        <v>87</v>
      </c>
      <c r="BZ2" t="s">
        <v>86</v>
      </c>
    </row>
    <row r="3" spans="1:78" x14ac:dyDescent="0.25">
      <c r="A3" s="105" t="e">
        <f>_xlfn.XLOOKUP(B3,Master3!B:B,Master3!A:A)</f>
        <v>#REF!</v>
      </c>
      <c r="B3" s="106" t="e" cm="1">
        <f t="array" ref="B3">_xlfn._xlws.FILTER(Master3!B:B,Master3!AX:AX=1)</f>
        <v>#REF!</v>
      </c>
      <c r="C3" s="88">
        <v>44198.333333333336</v>
      </c>
      <c r="D3" s="66" t="str">
        <f>IFERROR(_xlfn.XLOOKUP(A3,Master3!A:A,Master3!G:G),"")</f>
        <v/>
      </c>
      <c r="E3" s="67" t="str">
        <f>IFERROR(AVERAGEIFS(Master3!$U:$U,Master3!$A:$A,"&gt;"&amp;(A3-1),Master3!$A:$A,"&lt;="&amp;S3),"")</f>
        <v/>
      </c>
      <c r="F3" s="68">
        <f>SUMIFS(Master3!$V:$V,Master3!$A:$A,"&gt;="&amp;(A3),Master3!$A:$A,"&lt;="&amp;J3-1)</f>
        <v>0</v>
      </c>
      <c r="G3" s="68">
        <f>SUMIFS(Master3!$H:$H,Master3!$A:$A,"&gt;="&amp;(A3),Master3!$A:$A,"&lt;="&amp;J3-1)</f>
        <v>0</v>
      </c>
      <c r="H3" s="80">
        <f>SUMIFS(Master3!AZ:AZ,Master3!AY:AY,'Start Dates'!B3)</f>
        <v>0</v>
      </c>
      <c r="I3" s="70" t="str">
        <f>IFERROR(_xlfn.XLOOKUP(J3,Master3!$A:$A,Master3!$B:$B),"")</f>
        <v/>
      </c>
      <c r="J3" s="69" t="str">
        <f t="shared" ref="J3" si="0">IFERROR((A3+H3),"")</f>
        <v/>
      </c>
      <c r="K3" s="68">
        <f>SUMIFS(Master3!$V:$V,Master3!$A:$A,"&gt;="&amp;(J3),Master3!$A:$A,"&lt;="&amp;O3-1)</f>
        <v>0</v>
      </c>
      <c r="L3" s="68">
        <f>SUMIFS(Master3!$H:$H,Master3!$A:$A,"&gt;="&amp;(J3),Master3!$A:$A,"&lt;="&amp;O3-1)</f>
        <v>0</v>
      </c>
      <c r="M3" s="71">
        <f>SUMIFS(Master3!BK:BK,Master3!BJ:BJ,'Start Dates'!I3)</f>
        <v>0</v>
      </c>
      <c r="N3" s="70" t="str">
        <f>IFERROR(_xlfn.XLOOKUP(O3,Master3!$A:$A,Master3!$B:$B),"")</f>
        <v/>
      </c>
      <c r="O3" s="69" t="str">
        <f t="shared" ref="O3" si="1">IFERROR(J3+M3,"")</f>
        <v/>
      </c>
      <c r="P3" s="68">
        <f>SUMIFS(Master3!$V:$V,Master3!$A:$A,"&gt;="&amp;O3,Master3!$A:$A,"&lt;="&amp; S3)</f>
        <v>0</v>
      </c>
      <c r="Q3" s="68">
        <f>SUMIFS(Master3!$H:$H,Master3!$A:$A,"&gt;="&amp;O3,Master3!$A:$A,"&lt;="&amp; S3)</f>
        <v>0</v>
      </c>
      <c r="R3" s="71">
        <f>SUMIFS(Master3!AZ:AZ,Master3!AY:AY,'Start Dates'!N3)</f>
        <v>4</v>
      </c>
      <c r="S3" s="72" t="str">
        <f>IFERROR(O3+R3,"")</f>
        <v/>
      </c>
      <c r="T3" s="102" t="e">
        <f>_xlfn.XLOOKUP(U3,Master3!B:B,Master3!A:A)</f>
        <v>#REF!</v>
      </c>
      <c r="U3" s="103" t="e" cm="1">
        <f t="array" ref="U3">_xlfn._xlws.FILTER(Master3!B:B,Master3!BA:BA=1)</f>
        <v>#REF!</v>
      </c>
      <c r="V3" s="88">
        <v>44198.416666666664</v>
      </c>
      <c r="W3" s="76">
        <f>SUMIFS(Master3!X:X,Master3!$A:$A,"&gt;="&amp;(T3),Master3!$A:$A,"&lt;="&amp;AA3-1)</f>
        <v>0</v>
      </c>
      <c r="X3" s="76">
        <f>SUMIFS(Master3!I:I,Master3!$A:$A,"&gt;="&amp;(T3),Master3!$A:$A,"&lt;="&amp;AA3-1)</f>
        <v>0</v>
      </c>
      <c r="Y3" s="73">
        <f>SUMIFS(Master3!BC:BC,Master3!BB:BB,'Start Dates'!U3)</f>
        <v>0</v>
      </c>
      <c r="Z3" s="74" t="str">
        <f>IFERROR(_xlfn.XLOOKUP(AA3,Master3!$A:$A,Master3!$B:$B),"")</f>
        <v/>
      </c>
      <c r="AA3" s="73" t="str">
        <f>IFERROR((T3+Y3),"")</f>
        <v/>
      </c>
      <c r="AB3" s="76">
        <f>SUMIFS(Master3!$X:$X,Master3!$A:$A,"&gt;="&amp;(AA3),Master3!$A:$A,"&lt;="&amp;AF3-1)</f>
        <v>0</v>
      </c>
      <c r="AC3" s="76">
        <f>SUMIFS(Master3!$I:$I,Master3!$A:$A,"&gt;="&amp;(AA3),Master3!$A:$A,"&lt;="&amp;AF3-1)</f>
        <v>0</v>
      </c>
      <c r="AD3" s="77">
        <f>SUMIFS(Master3!BM:BM,Master3!BL:BL,'Start Dates'!Z3)</f>
        <v>0</v>
      </c>
      <c r="AE3" s="74" t="str">
        <f>IFERROR(_xlfn.XLOOKUP(AF3,Master3!$A:$A,Master3!$B:$B),"")</f>
        <v/>
      </c>
      <c r="AF3" s="73" t="str">
        <f t="shared" ref="AF3" si="2">IFERROR(AA3+AD3,"")</f>
        <v/>
      </c>
      <c r="AG3" s="76">
        <f>SUMIFS(Master3!$X:$X,Master3!$A:$A,"&gt;"&amp;(AF3),Master3!$A:$A,"&lt;="&amp; AJ3)</f>
        <v>0</v>
      </c>
      <c r="AH3" s="76">
        <f>SUMIFS(Master3!$I:$I,Master3!$A:$A,"&gt;"&amp;(AF3),Master3!$A:$A,"&lt;="&amp; AJ3)</f>
        <v>0</v>
      </c>
      <c r="AI3" s="77">
        <f>SUMIFS(Master3!BC:BC,Master3!BB:BB,'Start Dates'!AE3)</f>
        <v>4</v>
      </c>
      <c r="AJ3" s="75" t="str">
        <f t="shared" ref="AJ3" si="3">IFERROR(AF3+AI3,"")</f>
        <v/>
      </c>
      <c r="AK3" s="86" t="e">
        <f>_xlfn.XLOOKUP(AL3,Master3!B:B,Master3!A:A)</f>
        <v>#REF!</v>
      </c>
      <c r="AL3" s="25" t="e" cm="1">
        <f t="array" ref="AL3">_xlfn._xlws.FILTER(Master3!B:B,Master3!BD:BD=1)</f>
        <v>#REF!</v>
      </c>
      <c r="AM3" s="88">
        <v>44198.416666666664</v>
      </c>
      <c r="AN3" s="68">
        <f>SUMIFS(Master3!$Z:$Z,Master3!$A:$A,"&gt;="&amp;(AK3),Master3!$A:$A,"&lt;="&amp;AR3-1)</f>
        <v>0</v>
      </c>
      <c r="AO3" s="68">
        <f>SUMIFS(Master3!$J:$J,Master3!$A:$A,"&gt;="&amp;(AK3),Master3!$A:$A,"&lt;="&amp;AR3-1)</f>
        <v>0</v>
      </c>
      <c r="AP3" s="69">
        <f>SUMIFS(Master3!BF:BF,Master3!BE:BE,'Start Dates'!AL3)</f>
        <v>0</v>
      </c>
      <c r="AQ3" s="70" t="str">
        <f>IFERROR(_xlfn.XLOOKUP(AR3,Master3!$A:$A,Master3!$B:$B),"")</f>
        <v/>
      </c>
      <c r="AR3" s="69" t="str">
        <f>IFERROR((AK3+AP3),"")</f>
        <v/>
      </c>
      <c r="AS3" s="68">
        <f>SUMIFS(Master3!$Z:$Z,Master3!$A:$A,"&gt;"&amp;(AR3),Master3!$A:$A,"&lt;="&amp;AW3-1)</f>
        <v>0</v>
      </c>
      <c r="AT3" s="68">
        <f>SUMIFS(Master3!$J:$J,Master3!$A:$A,"&gt;"&amp;(AR3),Master3!$A:$A,"&lt;="&amp;AW3-1)</f>
        <v>0</v>
      </c>
      <c r="AU3" s="71">
        <f>SUMIFS(Master3!BO:BO,Master3!BN:BN,'Start Dates'!AQ3)</f>
        <v>0</v>
      </c>
      <c r="AV3" s="70" t="str">
        <f>IFERROR(_xlfn.XLOOKUP(AW3,Master3!$A:$A,Master3!$B:$B),"")</f>
        <v/>
      </c>
      <c r="AW3" s="69" t="str">
        <f t="shared" ref="AW3" si="4">IFERROR(AR3+AU3,"")</f>
        <v/>
      </c>
      <c r="AX3" s="68">
        <f>SUMIFS(Master3!$Z:$Z,Master3!$A:$A,"&gt;"&amp;AW3,Master3!$A:$A,"&lt;="&amp; BA3)</f>
        <v>0</v>
      </c>
      <c r="AY3" s="68">
        <f>SUMIFS(Master3!$J:$J,Master3!$A:$A,"&gt;"&amp;AW3,Master3!$A:$A,"&lt;="&amp; BA3)</f>
        <v>0</v>
      </c>
      <c r="AZ3" s="71">
        <f>SUMIFS(Master3!BF:BF,Master3!BE:BE,'Start Dates'!AV3)</f>
        <v>4</v>
      </c>
      <c r="BA3" s="72" t="str">
        <f t="shared" ref="BA3" si="5">IFERROR(AW3+AZ3,"")</f>
        <v/>
      </c>
      <c r="BB3" s="102" t="e">
        <f>_xlfn.XLOOKUP(BC3,Master3!B:B,Master3!A:A)</f>
        <v>#REF!</v>
      </c>
      <c r="BC3" s="103" t="e" cm="1">
        <f t="array" ref="BC3">_xlfn._xlws.FILTER(Master3!B:B,Master3!BG:BG=1)</f>
        <v>#REF!</v>
      </c>
      <c r="BD3" s="88">
        <v>44198.413194444445</v>
      </c>
      <c r="BE3" s="76">
        <f>SUMIFS(Master3!AU:AU,Master3!$A:$A,"&gt;="&amp;(BB3),Master3!$A:$A,"&lt;="&amp;BI3-1)</f>
        <v>0</v>
      </c>
      <c r="BF3" s="76">
        <f>SUMIFS(Master3!$K:$K,Master3!$A:$A,"&gt;="&amp;(BB3),Master3!$A:$A,"&lt;="&amp;BI3-1)</f>
        <v>0</v>
      </c>
      <c r="BG3" s="73">
        <f>SUMIFS(Master3!BI:BI,Master3!BH:BH,'Start Dates'!BC3)</f>
        <v>0</v>
      </c>
      <c r="BH3" s="74" t="str">
        <f>IFERROR(_xlfn.XLOOKUP(BI3,Master3!$A:$A,Master3!$B:$B),"")</f>
        <v/>
      </c>
      <c r="BI3" s="73" t="str">
        <f>IFERROR((BB3+BG3),"")</f>
        <v/>
      </c>
      <c r="BJ3" s="76">
        <f>SUMIFS(Master3!AU:AU,Master3!$A:$A,"&gt;="&amp;(BI3),Master3!$A:$A,"&lt;="&amp;BN3-1)</f>
        <v>0</v>
      </c>
      <c r="BK3" s="76">
        <f>SUMIFS(Master3!$K:$K,Master3!$A:$A,"&gt;="&amp;(BI3),Master3!$A:$A,"&lt;="&amp;BN3-1)</f>
        <v>0</v>
      </c>
      <c r="BL3" s="77">
        <f>SUMIFS(Master3!BQ:BQ,Master3!BP:BP,'Start Dates'!BH3)</f>
        <v>0</v>
      </c>
      <c r="BM3" s="74" t="str">
        <f>IFERROR(_xlfn.XLOOKUP(BN3,Master3!$A:$A,Master3!$B:$B),"")</f>
        <v/>
      </c>
      <c r="BN3" s="73" t="str">
        <f t="shared" ref="BN3" si="6">IFERROR(BI3+BL3,"")</f>
        <v/>
      </c>
      <c r="BO3" s="76">
        <f>SUMIFS(Master3!$AU:$AU,Master3!$A:$A,"&gt;"&amp;(BN3),Master3!$A:$A,"&lt;="&amp; BR3)</f>
        <v>0</v>
      </c>
      <c r="BP3" s="76">
        <f>SUMIFS(Master3!$K:$K,Master3!$A:$A,"&gt;"&amp;(BN3),Master3!$A:$A,"&lt;="&amp; BR3)</f>
        <v>0</v>
      </c>
      <c r="BQ3" s="77">
        <f>SUMIFS(Master3!BI:BI,Master3!BH:BH,'Start Dates'!BM3)</f>
        <v>4</v>
      </c>
      <c r="BR3" s="85" t="str">
        <f t="shared" ref="BR3" si="7">IFERROR(BN3+BQ3,"")</f>
        <v/>
      </c>
      <c r="BS3" s="81"/>
      <c r="BU3" s="86">
        <v>44198.333333333336</v>
      </c>
      <c r="BV3" s="86">
        <v>44198.416666666664</v>
      </c>
      <c r="BW3" s="86">
        <v>44198.416666666664</v>
      </c>
      <c r="BX3" s="86">
        <v>44198.413194444445</v>
      </c>
      <c r="BZ3" s="86">
        <v>44198.333333333336</v>
      </c>
    </row>
    <row r="4" spans="1:78" x14ac:dyDescent="0.25">
      <c r="A4" s="105" t="e">
        <f>_xlfn.XLOOKUP(B4,Master3!B:B,Master3!A:A)</f>
        <v>#N/A</v>
      </c>
      <c r="B4" s="106"/>
      <c r="C4" s="88"/>
      <c r="D4" s="66"/>
      <c r="E4" s="67"/>
      <c r="F4" s="68"/>
      <c r="G4" s="68"/>
      <c r="H4" s="80"/>
      <c r="I4" s="70"/>
      <c r="J4" s="69"/>
      <c r="K4" s="68"/>
      <c r="L4" s="68"/>
      <c r="M4" s="71"/>
      <c r="N4" s="70"/>
      <c r="O4" s="69"/>
      <c r="P4" s="68"/>
      <c r="Q4" s="68"/>
      <c r="R4" s="71"/>
      <c r="S4" s="72"/>
      <c r="T4" s="102" t="e">
        <f>_xlfn.XLOOKUP(U4,Master3!B:B,Master3!A:A)</f>
        <v>#N/A</v>
      </c>
      <c r="U4" s="103"/>
      <c r="V4" s="88"/>
      <c r="W4" s="76"/>
      <c r="X4" s="76"/>
      <c r="Y4" s="73"/>
      <c r="Z4" s="74"/>
      <c r="AA4" s="73"/>
      <c r="AB4" s="76"/>
      <c r="AC4" s="76"/>
      <c r="AD4" s="77"/>
      <c r="AE4" s="74"/>
      <c r="AF4" s="73"/>
      <c r="AG4" s="76"/>
      <c r="AH4" s="76"/>
      <c r="AI4" s="77"/>
      <c r="AJ4" s="75"/>
      <c r="AK4" s="86" t="e">
        <f>_xlfn.XLOOKUP(AL4,Master3!B:B,Master3!A:A)</f>
        <v>#N/A</v>
      </c>
      <c r="AL4" s="25"/>
      <c r="AM4" s="88"/>
      <c r="AN4" s="68"/>
      <c r="AO4" s="68"/>
      <c r="AP4" s="69"/>
      <c r="AQ4" s="70"/>
      <c r="AR4" s="69"/>
      <c r="AS4" s="68"/>
      <c r="AT4" s="68"/>
      <c r="AU4" s="71"/>
      <c r="AV4" s="70"/>
      <c r="AW4" s="69"/>
      <c r="AX4" s="68"/>
      <c r="AY4" s="68"/>
      <c r="AZ4" s="71"/>
      <c r="BA4" s="72"/>
      <c r="BB4" s="102" t="e">
        <f>_xlfn.XLOOKUP(BC4,Master3!B:B,Master3!A:A)</f>
        <v>#N/A</v>
      </c>
      <c r="BC4" s="103"/>
      <c r="BD4" s="88"/>
      <c r="BE4" s="76"/>
      <c r="BF4" s="76"/>
      <c r="BG4" s="73"/>
      <c r="BH4" s="74"/>
      <c r="BI4" s="73"/>
      <c r="BJ4" s="76"/>
      <c r="BK4" s="76"/>
      <c r="BL4" s="77"/>
      <c r="BM4" s="74"/>
      <c r="BN4" s="73"/>
      <c r="BO4" s="76"/>
      <c r="BP4" s="76"/>
      <c r="BQ4" s="77"/>
      <c r="BR4" s="85"/>
      <c r="BS4" s="57"/>
      <c r="BZ4" s="86">
        <v>44198.413194444445</v>
      </c>
    </row>
    <row r="5" spans="1:78" x14ac:dyDescent="0.25">
      <c r="A5" s="105" t="e">
        <f>_xlfn.XLOOKUP(B5,Master3!B:B,Master3!A:A)</f>
        <v>#N/A</v>
      </c>
      <c r="B5" s="106"/>
      <c r="C5" s="88"/>
      <c r="D5" s="66"/>
      <c r="E5" s="67"/>
      <c r="F5" s="68"/>
      <c r="G5" s="68"/>
      <c r="H5" s="80"/>
      <c r="I5" s="70"/>
      <c r="J5" s="69"/>
      <c r="K5" s="68"/>
      <c r="L5" s="68"/>
      <c r="M5" s="71"/>
      <c r="N5" s="70"/>
      <c r="O5" s="69"/>
      <c r="P5" s="68"/>
      <c r="Q5" s="68"/>
      <c r="R5" s="71"/>
      <c r="S5" s="72"/>
      <c r="T5" s="102" t="e">
        <f>_xlfn.XLOOKUP(U5,Master3!B:B,Master3!A:A)</f>
        <v>#N/A</v>
      </c>
      <c r="U5" s="103"/>
      <c r="V5" s="88"/>
      <c r="W5" s="76"/>
      <c r="X5" s="76"/>
      <c r="Y5" s="73"/>
      <c r="Z5" s="74"/>
      <c r="AA5" s="73"/>
      <c r="AB5" s="76"/>
      <c r="AC5" s="76"/>
      <c r="AD5" s="77"/>
      <c r="AE5" s="74"/>
      <c r="AF5" s="73"/>
      <c r="AG5" s="76"/>
      <c r="AH5" s="76"/>
      <c r="AI5" s="77"/>
      <c r="AJ5" s="75"/>
      <c r="AK5" s="86" t="e">
        <f>_xlfn.XLOOKUP(AL5,Master3!B:B,Master3!A:A)</f>
        <v>#N/A</v>
      </c>
      <c r="AL5" s="25"/>
      <c r="AM5" s="88"/>
      <c r="AN5" s="68"/>
      <c r="AO5" s="68"/>
      <c r="AP5" s="69"/>
      <c r="AQ5" s="70"/>
      <c r="AR5" s="69"/>
      <c r="AS5" s="68"/>
      <c r="AT5" s="68"/>
      <c r="AU5" s="71"/>
      <c r="AV5" s="70"/>
      <c r="AW5" s="69"/>
      <c r="AX5" s="68"/>
      <c r="AY5" s="68"/>
      <c r="AZ5" s="71"/>
      <c r="BA5" s="72"/>
      <c r="BB5" s="102" t="e">
        <f>_xlfn.XLOOKUP(BC5,Master3!B:B,Master3!A:A)</f>
        <v>#N/A</v>
      </c>
      <c r="BC5" s="103"/>
      <c r="BD5" s="88"/>
      <c r="BE5" s="76"/>
      <c r="BF5" s="76"/>
      <c r="BG5" s="73"/>
      <c r="BH5" s="74"/>
      <c r="BI5" s="73"/>
      <c r="BJ5" s="76"/>
      <c r="BK5" s="76"/>
      <c r="BL5" s="77"/>
      <c r="BM5" s="74"/>
      <c r="BN5" s="73"/>
      <c r="BO5" s="76"/>
      <c r="BP5" s="76"/>
      <c r="BQ5" s="77"/>
      <c r="BR5" s="85"/>
      <c r="BS5" s="57"/>
      <c r="BZ5" s="86">
        <v>44198.416666666664</v>
      </c>
    </row>
    <row r="6" spans="1:78" x14ac:dyDescent="0.25">
      <c r="A6" s="105" t="e">
        <f>_xlfn.XLOOKUP(B6,Master3!B:B,Master3!A:A)</f>
        <v>#N/A</v>
      </c>
      <c r="B6" s="106"/>
      <c r="C6" s="88"/>
      <c r="D6" s="66"/>
      <c r="E6" s="67"/>
      <c r="F6" s="68"/>
      <c r="G6" s="68"/>
      <c r="H6" s="80"/>
      <c r="I6" s="70"/>
      <c r="J6" s="69"/>
      <c r="K6" s="68"/>
      <c r="L6" s="68"/>
      <c r="M6" s="71"/>
      <c r="N6" s="70"/>
      <c r="O6" s="69"/>
      <c r="P6" s="68"/>
      <c r="Q6" s="68"/>
      <c r="R6" s="71"/>
      <c r="S6" s="72"/>
      <c r="T6" s="102" t="e">
        <f>_xlfn.XLOOKUP(U6,Master3!B:B,Master3!A:A)</f>
        <v>#N/A</v>
      </c>
      <c r="U6" s="103"/>
      <c r="V6" s="88"/>
      <c r="W6" s="76"/>
      <c r="X6" s="76"/>
      <c r="Y6" s="73"/>
      <c r="Z6" s="74"/>
      <c r="AA6" s="73"/>
      <c r="AB6" s="76"/>
      <c r="AC6" s="76"/>
      <c r="AD6" s="77"/>
      <c r="AE6" s="74"/>
      <c r="AF6" s="73"/>
      <c r="AG6" s="76"/>
      <c r="AH6" s="76"/>
      <c r="AI6" s="77"/>
      <c r="AJ6" s="75"/>
      <c r="AK6" s="86" t="e">
        <f>_xlfn.XLOOKUP(AL6,Master3!B:B,Master3!A:A)</f>
        <v>#N/A</v>
      </c>
      <c r="AL6" s="25"/>
      <c r="AM6" s="88"/>
      <c r="AN6" s="68"/>
      <c r="AO6" s="68"/>
      <c r="AP6" s="69"/>
      <c r="AQ6" s="70"/>
      <c r="AR6" s="69"/>
      <c r="AS6" s="68"/>
      <c r="AT6" s="68"/>
      <c r="AU6" s="71"/>
      <c r="AV6" s="70"/>
      <c r="AW6" s="69"/>
      <c r="AX6" s="68"/>
      <c r="AY6" s="68"/>
      <c r="AZ6" s="71"/>
      <c r="BA6" s="72"/>
      <c r="BB6" s="102" t="e">
        <f>_xlfn.XLOOKUP(BC6,Master3!B:B,Master3!A:A)</f>
        <v>#N/A</v>
      </c>
      <c r="BC6" s="103"/>
      <c r="BD6" s="88"/>
      <c r="BE6" s="76"/>
      <c r="BF6" s="76"/>
      <c r="BG6" s="73"/>
      <c r="BH6" s="74"/>
      <c r="BI6" s="73"/>
      <c r="BJ6" s="76"/>
      <c r="BK6" s="76"/>
      <c r="BL6" s="77"/>
      <c r="BM6" s="74"/>
      <c r="BN6" s="73"/>
      <c r="BO6" s="76"/>
      <c r="BP6" s="76"/>
      <c r="BQ6" s="77"/>
      <c r="BR6" s="85"/>
      <c r="BZ6" s="86">
        <v>44199.201388888891</v>
      </c>
    </row>
    <row r="7" spans="1:78" x14ac:dyDescent="0.25">
      <c r="A7" s="105" t="e">
        <f>_xlfn.XLOOKUP(B7,Master3!B:B,Master3!A:A)</f>
        <v>#N/A</v>
      </c>
      <c r="B7" s="106"/>
      <c r="C7" s="88"/>
      <c r="D7" s="66"/>
      <c r="E7" s="67"/>
      <c r="F7" s="68"/>
      <c r="G7" s="68"/>
      <c r="H7" s="80"/>
      <c r="I7" s="70"/>
      <c r="J7" s="69"/>
      <c r="K7" s="68"/>
      <c r="L7" s="68"/>
      <c r="M7" s="71"/>
      <c r="N7" s="70"/>
      <c r="O7" s="69"/>
      <c r="P7" s="68"/>
      <c r="Q7" s="68"/>
      <c r="R7" s="71"/>
      <c r="S7" s="72"/>
      <c r="T7" s="102" t="e">
        <f>_xlfn.XLOOKUP(U7,Master3!B:B,Master3!A:A)</f>
        <v>#N/A</v>
      </c>
      <c r="U7" s="103"/>
      <c r="V7" s="88"/>
      <c r="W7" s="76"/>
      <c r="X7" s="76"/>
      <c r="Y7" s="73"/>
      <c r="Z7" s="74"/>
      <c r="AA7" s="73"/>
      <c r="AB7" s="76"/>
      <c r="AC7" s="76"/>
      <c r="AD7" s="77"/>
      <c r="AE7" s="74"/>
      <c r="AF7" s="73"/>
      <c r="AG7" s="76"/>
      <c r="AH7" s="76"/>
      <c r="AI7" s="77"/>
      <c r="AJ7" s="75"/>
      <c r="AK7" s="86" t="e">
        <f>_xlfn.XLOOKUP(AL7,Master3!B:B,Master3!A:A)</f>
        <v>#N/A</v>
      </c>
      <c r="AL7" s="25"/>
      <c r="AM7" s="88"/>
      <c r="AN7" s="68"/>
      <c r="AO7" s="68"/>
      <c r="AP7" s="69"/>
      <c r="AQ7" s="70"/>
      <c r="AR7" s="69"/>
      <c r="AS7" s="68"/>
      <c r="AT7" s="68"/>
      <c r="AU7" s="71"/>
      <c r="AV7" s="70"/>
      <c r="AW7" s="69"/>
      <c r="AX7" s="68"/>
      <c r="AY7" s="68"/>
      <c r="AZ7" s="71"/>
      <c r="BA7" s="72"/>
      <c r="BB7" s="102" t="e">
        <f>_xlfn.XLOOKUP(BC7,Master3!B:B,Master3!A:A)</f>
        <v>#N/A</v>
      </c>
      <c r="BC7" s="103"/>
      <c r="BD7" s="88"/>
      <c r="BE7" s="76"/>
      <c r="BF7" s="76"/>
      <c r="BG7" s="73"/>
      <c r="BH7" s="74"/>
      <c r="BI7" s="73"/>
      <c r="BJ7" s="76"/>
      <c r="BK7" s="76"/>
      <c r="BL7" s="77"/>
      <c r="BM7" s="74"/>
      <c r="BN7" s="73"/>
      <c r="BO7" s="76"/>
      <c r="BP7" s="76"/>
      <c r="BQ7" s="77"/>
      <c r="BR7" s="85"/>
      <c r="BZ7" s="86">
        <v>44199.246527777781</v>
      </c>
    </row>
    <row r="8" spans="1:78" x14ac:dyDescent="0.25">
      <c r="A8" s="105" t="e">
        <f>_xlfn.XLOOKUP(B8,Master3!B:B,Master3!A:A)</f>
        <v>#N/A</v>
      </c>
      <c r="B8" s="106"/>
      <c r="C8" s="88"/>
      <c r="D8" s="66"/>
      <c r="E8" s="67"/>
      <c r="F8" s="68"/>
      <c r="G8" s="68"/>
      <c r="H8" s="80"/>
      <c r="I8" s="70"/>
      <c r="J8" s="69"/>
      <c r="K8" s="68"/>
      <c r="L8" s="68"/>
      <c r="M8" s="71"/>
      <c r="N8" s="70"/>
      <c r="O8" s="69"/>
      <c r="P8" s="68"/>
      <c r="Q8" s="68"/>
      <c r="R8" s="71"/>
      <c r="S8" s="72"/>
      <c r="T8" s="102" t="e">
        <f>_xlfn.XLOOKUP(U8,Master3!B:B,Master3!A:A)</f>
        <v>#N/A</v>
      </c>
      <c r="U8" s="103"/>
      <c r="V8" s="88"/>
      <c r="W8" s="76"/>
      <c r="X8" s="76"/>
      <c r="Y8" s="73"/>
      <c r="Z8" s="74"/>
      <c r="AA8" s="73"/>
      <c r="AB8" s="76"/>
      <c r="AC8" s="76"/>
      <c r="AD8" s="77"/>
      <c r="AE8" s="74"/>
      <c r="AF8" s="73"/>
      <c r="AG8" s="76"/>
      <c r="AH8" s="76"/>
      <c r="AI8" s="77"/>
      <c r="AJ8" s="75"/>
      <c r="AK8" s="86" t="e">
        <f>_xlfn.XLOOKUP(AL8,Master3!B:B,Master3!A:A)</f>
        <v>#N/A</v>
      </c>
      <c r="AL8" s="25"/>
      <c r="AM8" s="88"/>
      <c r="AN8" s="68"/>
      <c r="AO8" s="68"/>
      <c r="AP8" s="69"/>
      <c r="AQ8" s="70"/>
      <c r="AR8" s="69"/>
      <c r="AS8" s="68"/>
      <c r="AT8" s="68"/>
      <c r="AU8" s="71"/>
      <c r="AV8" s="70"/>
      <c r="AW8" s="69"/>
      <c r="AX8" s="68"/>
      <c r="AY8" s="68"/>
      <c r="AZ8" s="71"/>
      <c r="BA8" s="72"/>
      <c r="BB8" s="102" t="e">
        <f>_xlfn.XLOOKUP(BC8,Master3!B:B,Master3!A:A)</f>
        <v>#N/A</v>
      </c>
      <c r="BC8" s="103"/>
      <c r="BD8" s="88"/>
      <c r="BE8" s="76"/>
      <c r="BF8" s="76"/>
      <c r="BG8" s="73"/>
      <c r="BH8" s="74"/>
      <c r="BI8" s="73"/>
      <c r="BJ8" s="76"/>
      <c r="BK8" s="76"/>
      <c r="BL8" s="77"/>
      <c r="BM8" s="74"/>
      <c r="BN8" s="73"/>
      <c r="BO8" s="76"/>
      <c r="BP8" s="76"/>
      <c r="BQ8" s="77"/>
      <c r="BR8" s="85"/>
      <c r="BZ8" s="86">
        <v>44199.25</v>
      </c>
    </row>
    <row r="9" spans="1:78" x14ac:dyDescent="0.25">
      <c r="A9" s="105" t="e">
        <f>_xlfn.XLOOKUP(B9,Master3!B:B,Master3!A:A)</f>
        <v>#N/A</v>
      </c>
      <c r="B9" s="106"/>
      <c r="C9" s="88"/>
      <c r="D9" s="66"/>
      <c r="E9" s="67"/>
      <c r="F9" s="68"/>
      <c r="G9" s="68"/>
      <c r="H9" s="80"/>
      <c r="I9" s="70"/>
      <c r="J9" s="69"/>
      <c r="K9" s="68"/>
      <c r="L9" s="68"/>
      <c r="M9" s="71"/>
      <c r="N9" s="70"/>
      <c r="O9" s="69"/>
      <c r="P9" s="68"/>
      <c r="Q9" s="68"/>
      <c r="R9" s="71"/>
      <c r="S9" s="72"/>
      <c r="T9" s="102" t="e">
        <f>_xlfn.XLOOKUP(U9,Master3!B:B,Master3!A:A)</f>
        <v>#N/A</v>
      </c>
      <c r="U9" s="103"/>
      <c r="V9" s="88"/>
      <c r="W9" s="76"/>
      <c r="X9" s="76"/>
      <c r="Y9" s="73"/>
      <c r="Z9" s="74"/>
      <c r="AA9" s="73"/>
      <c r="AB9" s="76"/>
      <c r="AC9" s="76"/>
      <c r="AD9" s="77"/>
      <c r="AE9" s="74"/>
      <c r="AF9" s="73"/>
      <c r="AG9" s="76"/>
      <c r="AH9" s="76"/>
      <c r="AI9" s="77"/>
      <c r="AJ9" s="75"/>
      <c r="AK9" s="86" t="e">
        <f>_xlfn.XLOOKUP(AL9,Master3!B:B,Master3!A:A)</f>
        <v>#N/A</v>
      </c>
      <c r="AL9" s="25"/>
      <c r="AM9" s="88"/>
      <c r="AN9" s="68"/>
      <c r="AO9" s="68"/>
      <c r="AP9" s="69"/>
      <c r="AQ9" s="70"/>
      <c r="AR9" s="69"/>
      <c r="AS9" s="68"/>
      <c r="AT9" s="68"/>
      <c r="AU9" s="71"/>
      <c r="AV9" s="70"/>
      <c r="AW9" s="69"/>
      <c r="AX9" s="68"/>
      <c r="AY9" s="68"/>
      <c r="AZ9" s="71"/>
      <c r="BA9" s="72"/>
      <c r="BB9" s="102" t="e">
        <f>_xlfn.XLOOKUP(BC9,Master3!B:B,Master3!A:A)</f>
        <v>#N/A</v>
      </c>
      <c r="BC9" s="103"/>
      <c r="BD9" s="88"/>
      <c r="BE9" s="76"/>
      <c r="BF9" s="76"/>
      <c r="BG9" s="73"/>
      <c r="BH9" s="74"/>
      <c r="BI9" s="73"/>
      <c r="BJ9" s="76"/>
      <c r="BK9" s="76"/>
      <c r="BL9" s="77"/>
      <c r="BM9" s="74"/>
      <c r="BN9" s="73"/>
      <c r="BO9" s="76"/>
      <c r="BP9" s="76"/>
      <c r="BQ9" s="77"/>
      <c r="BR9" s="85"/>
      <c r="BZ9" s="86">
        <v>44200.041666666664</v>
      </c>
    </row>
    <row r="10" spans="1:78" x14ac:dyDescent="0.25">
      <c r="A10" s="105" t="e">
        <f>_xlfn.XLOOKUP(B10,Master3!B:B,Master3!A:A)</f>
        <v>#N/A</v>
      </c>
      <c r="B10" s="106"/>
      <c r="C10" s="88"/>
      <c r="D10" s="66"/>
      <c r="E10" s="67"/>
      <c r="F10" s="68"/>
      <c r="G10" s="68"/>
      <c r="H10" s="80"/>
      <c r="I10" s="70"/>
      <c r="J10" s="69"/>
      <c r="K10" s="68"/>
      <c r="L10" s="68"/>
      <c r="M10" s="71"/>
      <c r="N10" s="70"/>
      <c r="O10" s="69"/>
      <c r="P10" s="68"/>
      <c r="Q10" s="68"/>
      <c r="R10" s="71"/>
      <c r="S10" s="72"/>
      <c r="T10" s="102" t="e">
        <f>_xlfn.XLOOKUP(U10,Master3!B:B,Master3!A:A)</f>
        <v>#N/A</v>
      </c>
      <c r="U10" s="103"/>
      <c r="V10" s="88"/>
      <c r="W10" s="76"/>
      <c r="X10" s="76"/>
      <c r="Y10" s="73"/>
      <c r="Z10" s="74"/>
      <c r="AA10" s="73"/>
      <c r="AB10" s="76"/>
      <c r="AC10" s="76"/>
      <c r="AD10" s="77"/>
      <c r="AE10" s="74"/>
      <c r="AF10" s="73"/>
      <c r="AG10" s="76"/>
      <c r="AH10" s="76"/>
      <c r="AI10" s="77"/>
      <c r="AJ10" s="75"/>
      <c r="AK10" s="86" t="e">
        <f>_xlfn.XLOOKUP(AL10,Master3!B:B,Master3!A:A)</f>
        <v>#N/A</v>
      </c>
      <c r="AL10" s="25"/>
      <c r="AM10" s="88"/>
      <c r="AN10" s="68"/>
      <c r="AO10" s="68"/>
      <c r="AP10" s="69"/>
      <c r="AQ10" s="70"/>
      <c r="AR10" s="69"/>
      <c r="AS10" s="68"/>
      <c r="AT10" s="68"/>
      <c r="AU10" s="71"/>
      <c r="AV10" s="70"/>
      <c r="AW10" s="69"/>
      <c r="AX10" s="68"/>
      <c r="AY10" s="68"/>
      <c r="AZ10" s="71"/>
      <c r="BA10" s="72"/>
      <c r="BB10" s="102" t="e">
        <f>_xlfn.XLOOKUP(BC10,Master3!B:B,Master3!A:A)</f>
        <v>#N/A</v>
      </c>
      <c r="BC10" s="103"/>
      <c r="BD10" s="88"/>
      <c r="BE10" s="76"/>
      <c r="BF10" s="76"/>
      <c r="BG10" s="73"/>
      <c r="BH10" s="74"/>
      <c r="BI10" s="73"/>
      <c r="BJ10" s="76"/>
      <c r="BK10" s="76"/>
      <c r="BL10" s="77"/>
      <c r="BM10" s="74"/>
      <c r="BN10" s="73"/>
      <c r="BO10" s="76"/>
      <c r="BP10" s="76"/>
      <c r="BQ10" s="77"/>
      <c r="BR10" s="85"/>
      <c r="BZ10" s="86">
        <v>44200.076388888891</v>
      </c>
    </row>
    <row r="11" spans="1:78" x14ac:dyDescent="0.25">
      <c r="A11" s="105" t="e">
        <f>_xlfn.XLOOKUP(B11,Master3!B:B,Master3!A:A)</f>
        <v>#N/A</v>
      </c>
      <c r="B11" s="106"/>
      <c r="C11" s="88"/>
      <c r="D11" s="66"/>
      <c r="E11" s="67"/>
      <c r="F11" s="68"/>
      <c r="G11" s="68"/>
      <c r="H11" s="80"/>
      <c r="I11" s="70"/>
      <c r="J11" s="69"/>
      <c r="K11" s="68"/>
      <c r="L11" s="68"/>
      <c r="M11" s="71"/>
      <c r="N11" s="70"/>
      <c r="O11" s="69"/>
      <c r="P11" s="68"/>
      <c r="Q11" s="68"/>
      <c r="R11" s="71"/>
      <c r="S11" s="72"/>
      <c r="T11" s="102" t="e">
        <f>_xlfn.XLOOKUP(U11,Master3!B:B,Master3!A:A)</f>
        <v>#N/A</v>
      </c>
      <c r="U11" s="103"/>
      <c r="V11" s="88"/>
      <c r="W11" s="76"/>
      <c r="X11" s="76"/>
      <c r="Y11" s="73"/>
      <c r="Z11" s="74"/>
      <c r="AA11" s="73"/>
      <c r="AB11" s="76"/>
      <c r="AC11" s="76"/>
      <c r="AD11" s="77"/>
      <c r="AE11" s="74"/>
      <c r="AF11" s="73"/>
      <c r="AG11" s="76"/>
      <c r="AH11" s="76"/>
      <c r="AI11" s="77"/>
      <c r="AJ11" s="75"/>
      <c r="AK11" s="86" t="e">
        <f>_xlfn.XLOOKUP(AL11,Master3!B:B,Master3!A:A)</f>
        <v>#N/A</v>
      </c>
      <c r="AL11" s="25"/>
      <c r="AM11" s="88"/>
      <c r="AN11" s="68"/>
      <c r="AO11" s="68"/>
      <c r="AP11" s="69"/>
      <c r="AQ11" s="70"/>
      <c r="AR11" s="69"/>
      <c r="AS11" s="68"/>
      <c r="AT11" s="68"/>
      <c r="AU11" s="71"/>
      <c r="AV11" s="70"/>
      <c r="AW11" s="69"/>
      <c r="AX11" s="68"/>
      <c r="AY11" s="68"/>
      <c r="AZ11" s="71"/>
      <c r="BA11" s="72"/>
      <c r="BB11" s="102" t="e">
        <f>_xlfn.XLOOKUP(BC11,Master3!B:B,Master3!A:A)</f>
        <v>#N/A</v>
      </c>
      <c r="BC11" s="103"/>
      <c r="BD11" s="88"/>
      <c r="BE11" s="76"/>
      <c r="BF11" s="76"/>
      <c r="BG11" s="73"/>
      <c r="BH11" s="74"/>
      <c r="BI11" s="73"/>
      <c r="BJ11" s="76"/>
      <c r="BK11" s="76"/>
      <c r="BL11" s="77"/>
      <c r="BM11" s="74"/>
      <c r="BN11" s="73"/>
      <c r="BO11" s="76"/>
      <c r="BP11" s="76"/>
      <c r="BQ11" s="77"/>
      <c r="BR11" s="85"/>
      <c r="BZ11" s="86">
        <v>44200.083333333336</v>
      </c>
    </row>
    <row r="12" spans="1:78" x14ac:dyDescent="0.25">
      <c r="A12" s="105" t="e">
        <f>_xlfn.XLOOKUP(B12,Master3!B:B,Master3!A:A)</f>
        <v>#N/A</v>
      </c>
      <c r="B12" s="106"/>
      <c r="C12" s="88"/>
      <c r="D12" s="66"/>
      <c r="E12" s="67"/>
      <c r="F12" s="68"/>
      <c r="G12" s="68"/>
      <c r="H12" s="80"/>
      <c r="I12" s="70"/>
      <c r="J12" s="69"/>
      <c r="K12" s="68"/>
      <c r="L12" s="68"/>
      <c r="M12" s="71"/>
      <c r="N12" s="70"/>
      <c r="O12" s="69"/>
      <c r="P12" s="68"/>
      <c r="Q12" s="68"/>
      <c r="R12" s="71"/>
      <c r="S12" s="72"/>
      <c r="T12" s="102" t="e">
        <f>_xlfn.XLOOKUP(U12,Master3!B:B,Master3!A:A)</f>
        <v>#N/A</v>
      </c>
      <c r="U12" s="103"/>
      <c r="V12" s="88"/>
      <c r="W12" s="76"/>
      <c r="X12" s="76"/>
      <c r="Y12" s="73"/>
      <c r="Z12" s="74"/>
      <c r="AA12" s="73"/>
      <c r="AB12" s="76"/>
      <c r="AC12" s="76"/>
      <c r="AD12" s="77"/>
      <c r="AE12" s="74"/>
      <c r="AF12" s="73"/>
      <c r="AG12" s="76"/>
      <c r="AH12" s="76"/>
      <c r="AI12" s="77"/>
      <c r="AJ12" s="75"/>
      <c r="AK12" s="86" t="e">
        <f>_xlfn.XLOOKUP(AL12,Master3!B:B,Master3!A:A)</f>
        <v>#N/A</v>
      </c>
      <c r="AL12" s="25"/>
      <c r="AM12" s="88"/>
      <c r="AN12" s="68"/>
      <c r="AO12" s="68"/>
      <c r="AP12" s="69"/>
      <c r="AQ12" s="70"/>
      <c r="AR12" s="69"/>
      <c r="AS12" s="68"/>
      <c r="AT12" s="68"/>
      <c r="AU12" s="71"/>
      <c r="AV12" s="70"/>
      <c r="AW12" s="69"/>
      <c r="AX12" s="68"/>
      <c r="AY12" s="68"/>
      <c r="AZ12" s="71"/>
      <c r="BA12" s="72"/>
      <c r="BB12" s="102" t="e">
        <f>_xlfn.XLOOKUP(BC12,Master3!B:B,Master3!A:A)</f>
        <v>#N/A</v>
      </c>
      <c r="BC12" s="103"/>
      <c r="BD12" s="88"/>
      <c r="BE12" s="76"/>
      <c r="BF12" s="76"/>
      <c r="BG12" s="73"/>
      <c r="BH12" s="74"/>
      <c r="BI12" s="73"/>
      <c r="BJ12" s="76"/>
      <c r="BK12" s="76"/>
      <c r="BL12" s="77"/>
      <c r="BM12" s="74"/>
      <c r="BN12" s="73"/>
      <c r="BO12" s="76"/>
      <c r="BP12" s="76"/>
      <c r="BQ12" s="77"/>
      <c r="BR12" s="85"/>
      <c r="BZ12" s="86">
        <v>44201</v>
      </c>
    </row>
    <row r="13" spans="1:78" x14ac:dyDescent="0.25">
      <c r="A13" s="105" t="e">
        <f>_xlfn.XLOOKUP(B13,Master3!B:B,Master3!A:A)</f>
        <v>#N/A</v>
      </c>
      <c r="B13" s="106"/>
      <c r="C13" s="88"/>
      <c r="D13" s="66"/>
      <c r="E13" s="67"/>
      <c r="F13" s="68"/>
      <c r="G13" s="68"/>
      <c r="H13" s="80"/>
      <c r="I13" s="70"/>
      <c r="J13" s="69"/>
      <c r="K13" s="68"/>
      <c r="L13" s="68"/>
      <c r="M13" s="71"/>
      <c r="N13" s="70"/>
      <c r="O13" s="69"/>
      <c r="P13" s="68"/>
      <c r="Q13" s="68"/>
      <c r="R13" s="71"/>
      <c r="S13" s="72"/>
      <c r="T13" s="102" t="e">
        <f>_xlfn.XLOOKUP(U13,Master3!B:B,Master3!A:A)</f>
        <v>#N/A</v>
      </c>
      <c r="U13" s="103"/>
      <c r="V13" s="88"/>
      <c r="W13" s="76"/>
      <c r="X13" s="76"/>
      <c r="Y13" s="73"/>
      <c r="Z13" s="74"/>
      <c r="AA13" s="73"/>
      <c r="AB13" s="76"/>
      <c r="AC13" s="76"/>
      <c r="AD13" s="77"/>
      <c r="AE13" s="74"/>
      <c r="AF13" s="73"/>
      <c r="AG13" s="76"/>
      <c r="AH13" s="76"/>
      <c r="AI13" s="77"/>
      <c r="AJ13" s="75"/>
      <c r="AK13" s="86" t="e">
        <f>_xlfn.XLOOKUP(AL13,Master3!B:B,Master3!A:A)</f>
        <v>#N/A</v>
      </c>
      <c r="AL13" s="25"/>
      <c r="AM13" s="88"/>
      <c r="AN13" s="68"/>
      <c r="AO13" s="68"/>
      <c r="AP13" s="69"/>
      <c r="AQ13" s="70"/>
      <c r="AR13" s="69"/>
      <c r="AS13" s="68"/>
      <c r="AT13" s="68"/>
      <c r="AU13" s="71"/>
      <c r="AV13" s="70"/>
      <c r="AW13" s="69"/>
      <c r="AX13" s="68"/>
      <c r="AY13" s="68"/>
      <c r="AZ13" s="71"/>
      <c r="BA13" s="72"/>
      <c r="BB13" s="102" t="e">
        <f>_xlfn.XLOOKUP(BC13,Master3!B:B,Master3!A:A)</f>
        <v>#N/A</v>
      </c>
      <c r="BC13" s="103"/>
      <c r="BD13" s="88"/>
      <c r="BE13" s="76"/>
      <c r="BF13" s="76"/>
      <c r="BG13" s="73"/>
      <c r="BH13" s="74"/>
      <c r="BI13" s="73"/>
      <c r="BJ13" s="76"/>
      <c r="BK13" s="76"/>
      <c r="BL13" s="77"/>
      <c r="BM13" s="74"/>
      <c r="BN13" s="73"/>
      <c r="BO13" s="76"/>
      <c r="BP13" s="76"/>
      <c r="BQ13" s="77"/>
      <c r="BR13" s="85"/>
      <c r="BZ13" s="86">
        <v>44202.083333333336</v>
      </c>
    </row>
    <row r="14" spans="1:78" x14ac:dyDescent="0.25">
      <c r="A14" s="105" t="e">
        <f>_xlfn.XLOOKUP(B14,Master3!B:B,Master3!A:A)</f>
        <v>#N/A</v>
      </c>
      <c r="B14" s="106"/>
      <c r="C14" s="88"/>
      <c r="D14" s="66"/>
      <c r="E14" s="67"/>
      <c r="F14" s="68"/>
      <c r="G14" s="68"/>
      <c r="H14" s="80"/>
      <c r="I14" s="70"/>
      <c r="J14" s="69"/>
      <c r="K14" s="68"/>
      <c r="L14" s="68"/>
      <c r="M14" s="71"/>
      <c r="N14" s="70"/>
      <c r="O14" s="69"/>
      <c r="P14" s="68"/>
      <c r="Q14" s="68"/>
      <c r="R14" s="71"/>
      <c r="S14" s="72"/>
      <c r="T14" s="102" t="e">
        <f>_xlfn.XLOOKUP(U14,Master3!B:B,Master3!A:A)</f>
        <v>#N/A</v>
      </c>
      <c r="U14" s="103"/>
      <c r="V14" s="88"/>
      <c r="W14" s="76"/>
      <c r="X14" s="76"/>
      <c r="Y14" s="73"/>
      <c r="Z14" s="74"/>
      <c r="AA14" s="73"/>
      <c r="AB14" s="76"/>
      <c r="AC14" s="76"/>
      <c r="AD14" s="77"/>
      <c r="AE14" s="74"/>
      <c r="AF14" s="73"/>
      <c r="AG14" s="76"/>
      <c r="AH14" s="76"/>
      <c r="AI14" s="77"/>
      <c r="AJ14" s="75"/>
      <c r="AK14" s="86" t="e">
        <f>_xlfn.XLOOKUP(AL14,Master3!B:B,Master3!A:A)</f>
        <v>#N/A</v>
      </c>
      <c r="AL14" s="25"/>
      <c r="AM14" s="88"/>
      <c r="AN14" s="68"/>
      <c r="AO14" s="68"/>
      <c r="AP14" s="69"/>
      <c r="AQ14" s="70"/>
      <c r="AR14" s="69"/>
      <c r="AS14" s="68"/>
      <c r="AT14" s="68"/>
      <c r="AU14" s="71"/>
      <c r="AV14" s="70"/>
      <c r="AW14" s="69"/>
      <c r="AX14" s="68"/>
      <c r="AY14" s="68"/>
      <c r="AZ14" s="71"/>
      <c r="BA14" s="72"/>
      <c r="BB14" s="102" t="e">
        <f>_xlfn.XLOOKUP(BC14,Master3!B:B,Master3!A:A)</f>
        <v>#N/A</v>
      </c>
      <c r="BC14" s="103"/>
      <c r="BD14" s="88"/>
      <c r="BE14" s="76"/>
      <c r="BF14" s="76"/>
      <c r="BG14" s="73"/>
      <c r="BH14" s="74"/>
      <c r="BI14" s="73"/>
      <c r="BJ14" s="76"/>
      <c r="BK14" s="76"/>
      <c r="BL14" s="77"/>
      <c r="BM14" s="74"/>
      <c r="BN14" s="73"/>
      <c r="BO14" s="76"/>
      <c r="BP14" s="76"/>
      <c r="BQ14" s="77"/>
      <c r="BR14" s="85"/>
      <c r="BZ14" s="86">
        <v>44202.118055555555</v>
      </c>
    </row>
    <row r="15" spans="1:78" x14ac:dyDescent="0.25">
      <c r="A15" s="105" t="e">
        <f>_xlfn.XLOOKUP(B15,Master3!B:B,Master3!A:A)</f>
        <v>#N/A</v>
      </c>
      <c r="B15" s="106"/>
      <c r="C15" s="88"/>
      <c r="D15" s="66"/>
      <c r="E15" s="67"/>
      <c r="F15" s="68"/>
      <c r="G15" s="68"/>
      <c r="H15" s="80"/>
      <c r="I15" s="70"/>
      <c r="J15" s="69"/>
      <c r="K15" s="68"/>
      <c r="L15" s="68"/>
      <c r="M15" s="71"/>
      <c r="N15" s="70"/>
      <c r="O15" s="69"/>
      <c r="P15" s="68"/>
      <c r="Q15" s="68"/>
      <c r="R15" s="71"/>
      <c r="S15" s="72"/>
      <c r="T15" s="102" t="e">
        <f>_xlfn.XLOOKUP(U15,Master3!B:B,Master3!A:A)</f>
        <v>#N/A</v>
      </c>
      <c r="U15" s="103"/>
      <c r="V15" s="88"/>
      <c r="W15" s="76"/>
      <c r="X15" s="76"/>
      <c r="Y15" s="73"/>
      <c r="Z15" s="74"/>
      <c r="AA15" s="73"/>
      <c r="AB15" s="76"/>
      <c r="AC15" s="76"/>
      <c r="AD15" s="77"/>
      <c r="AE15" s="74"/>
      <c r="AF15" s="73"/>
      <c r="AG15" s="76"/>
      <c r="AH15" s="76"/>
      <c r="AI15" s="77"/>
      <c r="AJ15" s="75"/>
      <c r="AK15" s="86" t="e">
        <f>_xlfn.XLOOKUP(AL15,Master3!B:B,Master3!A:A)</f>
        <v>#N/A</v>
      </c>
      <c r="AL15" s="25"/>
      <c r="AM15" s="88"/>
      <c r="AN15" s="68"/>
      <c r="AO15" s="68"/>
      <c r="AP15" s="69"/>
      <c r="AQ15" s="70"/>
      <c r="AR15" s="69"/>
      <c r="AS15" s="68"/>
      <c r="AT15" s="68"/>
      <c r="AU15" s="71"/>
      <c r="AV15" s="70"/>
      <c r="AW15" s="69"/>
      <c r="AX15" s="68"/>
      <c r="AY15" s="68"/>
      <c r="AZ15" s="71"/>
      <c r="BA15" s="72"/>
      <c r="BB15" s="102" t="e">
        <f>_xlfn.XLOOKUP(BC15,Master3!B:B,Master3!A:A)</f>
        <v>#N/A</v>
      </c>
      <c r="BC15" s="103"/>
      <c r="BD15" s="88"/>
      <c r="BE15" s="76"/>
      <c r="BF15" s="76"/>
      <c r="BG15" s="73"/>
      <c r="BH15" s="74"/>
      <c r="BI15" s="73"/>
      <c r="BJ15" s="76"/>
      <c r="BK15" s="76"/>
      <c r="BL15" s="77"/>
      <c r="BM15" s="74"/>
      <c r="BN15" s="73"/>
      <c r="BO15" s="76"/>
      <c r="BP15" s="76"/>
      <c r="BQ15" s="77"/>
      <c r="BR15" s="85"/>
      <c r="BZ15" s="86">
        <v>44202.125</v>
      </c>
    </row>
    <row r="16" spans="1:78" x14ac:dyDescent="0.25">
      <c r="A16" s="105" t="e">
        <f>_xlfn.XLOOKUP(B16,Master3!B:B,Master3!A:A)</f>
        <v>#N/A</v>
      </c>
      <c r="B16" s="106"/>
      <c r="C16" s="88"/>
      <c r="D16" s="66"/>
      <c r="E16" s="67"/>
      <c r="F16" s="68"/>
      <c r="G16" s="68"/>
      <c r="H16" s="80"/>
      <c r="I16" s="70"/>
      <c r="J16" s="69"/>
      <c r="K16" s="68"/>
      <c r="L16" s="68"/>
      <c r="M16" s="71"/>
      <c r="N16" s="70"/>
      <c r="O16" s="69"/>
      <c r="P16" s="68"/>
      <c r="Q16" s="68"/>
      <c r="R16" s="71"/>
      <c r="S16" s="72"/>
      <c r="T16" s="102" t="e">
        <f>_xlfn.XLOOKUP(U16,Master3!B:B,Master3!A:A)</f>
        <v>#N/A</v>
      </c>
      <c r="U16" s="103"/>
      <c r="V16" s="88"/>
      <c r="W16" s="76"/>
      <c r="X16" s="76"/>
      <c r="Y16" s="73"/>
      <c r="Z16" s="74"/>
      <c r="AA16" s="73"/>
      <c r="AB16" s="76"/>
      <c r="AC16" s="76"/>
      <c r="AD16" s="77"/>
      <c r="AE16" s="74"/>
      <c r="AF16" s="73"/>
      <c r="AG16" s="76"/>
      <c r="AH16" s="76"/>
      <c r="AI16" s="77"/>
      <c r="AJ16" s="75"/>
      <c r="AK16" s="86" t="e">
        <f>_xlfn.XLOOKUP(AL16,Master3!B:B,Master3!A:A)</f>
        <v>#N/A</v>
      </c>
      <c r="AL16" s="25"/>
      <c r="AM16" s="88"/>
      <c r="AN16" s="68"/>
      <c r="AO16" s="68"/>
      <c r="AP16" s="69"/>
      <c r="AQ16" s="70"/>
      <c r="AR16" s="69"/>
      <c r="AS16" s="68"/>
      <c r="AT16" s="68"/>
      <c r="AU16" s="71"/>
      <c r="AV16" s="70"/>
      <c r="AW16" s="69"/>
      <c r="AX16" s="68"/>
      <c r="AY16" s="68"/>
      <c r="AZ16" s="71"/>
      <c r="BA16" s="72"/>
      <c r="BB16" s="102" t="e">
        <f>_xlfn.XLOOKUP(BC16,Master3!B:B,Master3!A:A)</f>
        <v>#N/A</v>
      </c>
      <c r="BC16" s="103"/>
      <c r="BD16" s="88"/>
      <c r="BE16" s="76"/>
      <c r="BF16" s="76"/>
      <c r="BG16" s="73"/>
      <c r="BH16" s="74"/>
      <c r="BI16" s="73"/>
      <c r="BJ16" s="76"/>
      <c r="BK16" s="76"/>
      <c r="BL16" s="77"/>
      <c r="BM16" s="74"/>
      <c r="BN16" s="73"/>
      <c r="BO16" s="76"/>
      <c r="BP16" s="76"/>
      <c r="BQ16" s="77"/>
      <c r="BR16" s="85"/>
      <c r="BZ16" s="86">
        <v>44203.038194444445</v>
      </c>
    </row>
    <row r="17" spans="1:78" x14ac:dyDescent="0.25">
      <c r="A17" s="105" t="e">
        <f>_xlfn.XLOOKUP(B17,Master3!B:B,Master3!A:A)</f>
        <v>#N/A</v>
      </c>
      <c r="B17" s="106"/>
      <c r="C17" s="88"/>
      <c r="D17" s="66"/>
      <c r="E17" s="67"/>
      <c r="F17" s="68"/>
      <c r="G17" s="68"/>
      <c r="H17" s="80"/>
      <c r="I17" s="70"/>
      <c r="J17" s="69"/>
      <c r="K17" s="68"/>
      <c r="L17" s="68"/>
      <c r="M17" s="71"/>
      <c r="N17" s="70"/>
      <c r="O17" s="69"/>
      <c r="P17" s="68"/>
      <c r="Q17" s="68"/>
      <c r="R17" s="71"/>
      <c r="S17" s="72"/>
      <c r="T17" s="102" t="e">
        <f>_xlfn.XLOOKUP(U17,Master3!B:B,Master3!A:A)</f>
        <v>#N/A</v>
      </c>
      <c r="U17" s="103"/>
      <c r="V17" s="88"/>
      <c r="W17" s="76"/>
      <c r="X17" s="76"/>
      <c r="Y17" s="73"/>
      <c r="Z17" s="74"/>
      <c r="AA17" s="73"/>
      <c r="AB17" s="76"/>
      <c r="AC17" s="76"/>
      <c r="AD17" s="77"/>
      <c r="AE17" s="74"/>
      <c r="AF17" s="73"/>
      <c r="AG17" s="76"/>
      <c r="AH17" s="76"/>
      <c r="AI17" s="77"/>
      <c r="AJ17" s="75"/>
      <c r="AK17" s="86" t="e">
        <f>_xlfn.XLOOKUP(AL17,Master3!B:B,Master3!A:A)</f>
        <v>#N/A</v>
      </c>
      <c r="AL17" s="25"/>
      <c r="AM17" s="88"/>
      <c r="AN17" s="68"/>
      <c r="AO17" s="68"/>
      <c r="AP17" s="69"/>
      <c r="AQ17" s="70"/>
      <c r="AR17" s="69"/>
      <c r="AS17" s="68"/>
      <c r="AT17" s="68"/>
      <c r="AU17" s="71"/>
      <c r="AV17" s="70"/>
      <c r="AW17" s="69"/>
      <c r="AX17" s="68"/>
      <c r="AY17" s="68"/>
      <c r="AZ17" s="71"/>
      <c r="BA17" s="72"/>
      <c r="BB17" s="102" t="e">
        <f>_xlfn.XLOOKUP(BC17,Master3!B:B,Master3!A:A)</f>
        <v>#N/A</v>
      </c>
      <c r="BC17" s="103"/>
      <c r="BD17" s="88"/>
      <c r="BE17" s="76"/>
      <c r="BF17" s="76"/>
      <c r="BG17" s="73"/>
      <c r="BH17" s="74"/>
      <c r="BI17" s="73"/>
      <c r="BJ17" s="76"/>
      <c r="BK17" s="76"/>
      <c r="BL17" s="77"/>
      <c r="BM17" s="74"/>
      <c r="BN17" s="73"/>
      <c r="BO17" s="76"/>
      <c r="BP17" s="76"/>
      <c r="BQ17" s="77"/>
      <c r="BR17" s="85"/>
      <c r="BZ17" s="86">
        <v>44203.079861111109</v>
      </c>
    </row>
    <row r="18" spans="1:78" x14ac:dyDescent="0.25">
      <c r="A18" s="105" t="e">
        <f>_xlfn.XLOOKUP(B18,Master3!B:B,Master3!A:A)</f>
        <v>#N/A</v>
      </c>
      <c r="B18" s="106"/>
      <c r="C18" s="88"/>
      <c r="D18" s="66"/>
      <c r="E18" s="67"/>
      <c r="F18" s="68"/>
      <c r="G18" s="68"/>
      <c r="H18" s="80"/>
      <c r="I18" s="70"/>
      <c r="J18" s="69"/>
      <c r="K18" s="68"/>
      <c r="L18" s="68"/>
      <c r="M18" s="71"/>
      <c r="N18" s="70"/>
      <c r="O18" s="69"/>
      <c r="P18" s="68"/>
      <c r="Q18" s="68"/>
      <c r="R18" s="71"/>
      <c r="S18" s="72"/>
      <c r="T18" s="102" t="e">
        <f>_xlfn.XLOOKUP(U18,Master3!B:B,Master3!A:A)</f>
        <v>#N/A</v>
      </c>
      <c r="U18" s="103"/>
      <c r="V18" s="88"/>
      <c r="W18" s="76"/>
      <c r="X18" s="76"/>
      <c r="Y18" s="73"/>
      <c r="Z18" s="74"/>
      <c r="AA18" s="73"/>
      <c r="AB18" s="76"/>
      <c r="AC18" s="76"/>
      <c r="AD18" s="77"/>
      <c r="AE18" s="74"/>
      <c r="AF18" s="73"/>
      <c r="AG18" s="76"/>
      <c r="AH18" s="76"/>
      <c r="AI18" s="77"/>
      <c r="AJ18" s="75"/>
      <c r="AK18" s="86" t="e">
        <f>_xlfn.XLOOKUP(AL18,Master3!B:B,Master3!A:A)</f>
        <v>#N/A</v>
      </c>
      <c r="AL18" s="25"/>
      <c r="AM18" s="88"/>
      <c r="AN18" s="68"/>
      <c r="AO18" s="68"/>
      <c r="AP18" s="69"/>
      <c r="AQ18" s="70"/>
      <c r="AR18" s="69"/>
      <c r="AS18" s="68"/>
      <c r="AT18" s="68"/>
      <c r="AU18" s="71"/>
      <c r="AV18" s="70"/>
      <c r="AW18" s="69"/>
      <c r="AX18" s="68"/>
      <c r="AY18" s="68"/>
      <c r="AZ18" s="71"/>
      <c r="BA18" s="72"/>
      <c r="BB18" s="102" t="e">
        <f>_xlfn.XLOOKUP(BC18,Master3!B:B,Master3!A:A)</f>
        <v>#N/A</v>
      </c>
      <c r="BC18" s="103"/>
      <c r="BD18" s="88"/>
      <c r="BE18" s="76"/>
      <c r="BF18" s="76"/>
      <c r="BG18" s="73"/>
      <c r="BH18" s="74"/>
      <c r="BI18" s="73"/>
      <c r="BJ18" s="76"/>
      <c r="BK18" s="76"/>
      <c r="BL18" s="77"/>
      <c r="BM18" s="74"/>
      <c r="BN18" s="73"/>
      <c r="BO18" s="76"/>
      <c r="BP18" s="76"/>
      <c r="BQ18" s="77"/>
      <c r="BR18" s="85"/>
      <c r="BZ18" s="86">
        <v>44204.083333333336</v>
      </c>
    </row>
    <row r="19" spans="1:78" x14ac:dyDescent="0.25">
      <c r="A19" s="105" t="e">
        <f>_xlfn.XLOOKUP(B19,Master3!B:B,Master3!A:A)</f>
        <v>#N/A</v>
      </c>
      <c r="B19" s="106"/>
      <c r="C19" s="88"/>
      <c r="D19" s="66"/>
      <c r="E19" s="67"/>
      <c r="F19" s="68"/>
      <c r="G19" s="68"/>
      <c r="H19" s="80"/>
      <c r="I19" s="70"/>
      <c r="J19" s="69"/>
      <c r="K19" s="68"/>
      <c r="L19" s="68"/>
      <c r="M19" s="71"/>
      <c r="N19" s="70"/>
      <c r="O19" s="69"/>
      <c r="P19" s="68"/>
      <c r="Q19" s="68"/>
      <c r="R19" s="71"/>
      <c r="S19" s="72"/>
      <c r="T19" s="102" t="e">
        <f>_xlfn.XLOOKUP(U19,Master3!B:B,Master3!A:A)</f>
        <v>#N/A</v>
      </c>
      <c r="U19" s="103"/>
      <c r="V19" s="88"/>
      <c r="W19" s="76"/>
      <c r="X19" s="76"/>
      <c r="Y19" s="73"/>
      <c r="Z19" s="74"/>
      <c r="AA19" s="73"/>
      <c r="AB19" s="76"/>
      <c r="AC19" s="76"/>
      <c r="AD19" s="77"/>
      <c r="AE19" s="74"/>
      <c r="AF19" s="73"/>
      <c r="AG19" s="76"/>
      <c r="AH19" s="76"/>
      <c r="AI19" s="77"/>
      <c r="AJ19" s="75"/>
      <c r="AK19" s="86" t="e">
        <f>_xlfn.XLOOKUP(AL19,Master3!B:B,Master3!A:A)</f>
        <v>#N/A</v>
      </c>
      <c r="AL19" s="25"/>
      <c r="AM19" s="88"/>
      <c r="AN19" s="68"/>
      <c r="AO19" s="68"/>
      <c r="AP19" s="69"/>
      <c r="AQ19" s="70"/>
      <c r="AR19" s="69"/>
      <c r="AS19" s="68"/>
      <c r="AT19" s="68"/>
      <c r="AU19" s="71"/>
      <c r="AV19" s="70"/>
      <c r="AW19" s="69"/>
      <c r="AX19" s="68"/>
      <c r="AY19" s="68"/>
      <c r="AZ19" s="71"/>
      <c r="BA19" s="72"/>
      <c r="BB19" s="102" t="e">
        <f>_xlfn.XLOOKUP(BC19,Master3!B:B,Master3!A:A)</f>
        <v>#N/A</v>
      </c>
      <c r="BC19" s="103"/>
      <c r="BD19" s="88"/>
      <c r="BE19" s="76"/>
      <c r="BF19" s="76"/>
      <c r="BG19" s="73"/>
      <c r="BH19" s="74"/>
      <c r="BI19" s="73"/>
      <c r="BJ19" s="76"/>
      <c r="BK19" s="76"/>
      <c r="BL19" s="77"/>
      <c r="BM19" s="74"/>
      <c r="BN19" s="73"/>
      <c r="BO19" s="76"/>
      <c r="BP19" s="76"/>
      <c r="BQ19" s="77"/>
      <c r="BR19" s="85"/>
      <c r="BZ19" s="86">
        <v>44204.125</v>
      </c>
    </row>
    <row r="20" spans="1:78" x14ac:dyDescent="0.25">
      <c r="A20" s="105" t="e">
        <f>_xlfn.XLOOKUP(B20,Master3!B:B,Master3!A:A)</f>
        <v>#N/A</v>
      </c>
      <c r="B20" s="106"/>
      <c r="C20" s="88"/>
      <c r="D20" s="66"/>
      <c r="E20" s="67"/>
      <c r="F20" s="68"/>
      <c r="G20" s="68"/>
      <c r="H20" s="80"/>
      <c r="I20" s="70"/>
      <c r="J20" s="69"/>
      <c r="K20" s="68"/>
      <c r="L20" s="68"/>
      <c r="M20" s="71"/>
      <c r="N20" s="70"/>
      <c r="O20" s="69"/>
      <c r="P20" s="68"/>
      <c r="Q20" s="68"/>
      <c r="R20" s="71"/>
      <c r="S20" s="72"/>
      <c r="T20" s="102" t="e">
        <f>_xlfn.XLOOKUP(U20,Master3!B:B,Master3!A:A)</f>
        <v>#N/A</v>
      </c>
      <c r="U20" s="103"/>
      <c r="V20" s="88"/>
      <c r="W20" s="76"/>
      <c r="X20" s="76"/>
      <c r="Y20" s="73"/>
      <c r="Z20" s="74"/>
      <c r="AA20" s="73"/>
      <c r="AB20" s="76"/>
      <c r="AC20" s="76"/>
      <c r="AD20" s="77"/>
      <c r="AE20" s="74"/>
      <c r="AF20" s="73"/>
      <c r="AG20" s="76"/>
      <c r="AH20" s="76"/>
      <c r="AI20" s="77"/>
      <c r="AJ20" s="75"/>
      <c r="AK20" s="86" t="e">
        <f>_xlfn.XLOOKUP(AL20,Master3!B:B,Master3!A:A)</f>
        <v>#N/A</v>
      </c>
      <c r="AL20" s="25"/>
      <c r="AM20" s="88"/>
      <c r="AN20" s="68"/>
      <c r="AO20" s="68"/>
      <c r="AP20" s="69"/>
      <c r="AQ20" s="70"/>
      <c r="AR20" s="69"/>
      <c r="AS20" s="68"/>
      <c r="AT20" s="68"/>
      <c r="AU20" s="71"/>
      <c r="AV20" s="70"/>
      <c r="AW20" s="69"/>
      <c r="AX20" s="68"/>
      <c r="AY20" s="68"/>
      <c r="AZ20" s="71"/>
      <c r="BA20" s="72"/>
      <c r="BB20" s="102" t="e">
        <f>_xlfn.XLOOKUP(BC20,Master3!B:B,Master3!A:A)</f>
        <v>#N/A</v>
      </c>
      <c r="BC20" s="103"/>
      <c r="BD20" s="88"/>
      <c r="BE20" s="76"/>
      <c r="BF20" s="76"/>
      <c r="BG20" s="73"/>
      <c r="BH20" s="74"/>
      <c r="BI20" s="73"/>
      <c r="BJ20" s="76"/>
      <c r="BK20" s="76"/>
      <c r="BL20" s="77"/>
      <c r="BM20" s="74"/>
      <c r="BN20" s="73"/>
      <c r="BO20" s="76"/>
      <c r="BP20" s="76"/>
      <c r="BQ20" s="77"/>
      <c r="BR20" s="85"/>
      <c r="BZ20" s="86">
        <v>44205.163194444445</v>
      </c>
    </row>
    <row r="21" spans="1:78" x14ac:dyDescent="0.25">
      <c r="A21" s="105" t="e">
        <f>_xlfn.XLOOKUP(B21,Master3!B:B,Master3!A:A)</f>
        <v>#N/A</v>
      </c>
      <c r="B21" s="106"/>
      <c r="C21" s="88"/>
      <c r="D21" s="66"/>
      <c r="E21" s="67"/>
      <c r="F21" s="68"/>
      <c r="G21" s="68"/>
      <c r="H21" s="80"/>
      <c r="I21" s="70"/>
      <c r="J21" s="69"/>
      <c r="K21" s="68"/>
      <c r="L21" s="68"/>
      <c r="M21" s="71"/>
      <c r="N21" s="70"/>
      <c r="O21" s="69"/>
      <c r="P21" s="68"/>
      <c r="Q21" s="68"/>
      <c r="R21" s="71"/>
      <c r="S21" s="72"/>
      <c r="T21" s="102" t="e">
        <f>_xlfn.XLOOKUP(U21,Master3!B:B,Master3!A:A)</f>
        <v>#N/A</v>
      </c>
      <c r="U21" s="103"/>
      <c r="V21" s="88"/>
      <c r="W21" s="76"/>
      <c r="X21" s="76"/>
      <c r="Y21" s="73"/>
      <c r="Z21" s="74"/>
      <c r="AA21" s="73"/>
      <c r="AB21" s="76"/>
      <c r="AC21" s="76"/>
      <c r="AD21" s="77"/>
      <c r="AE21" s="74"/>
      <c r="AF21" s="73"/>
      <c r="AG21" s="76"/>
      <c r="AH21" s="76"/>
      <c r="AI21" s="77"/>
      <c r="AJ21" s="75"/>
      <c r="AK21" s="86" t="e">
        <f>_xlfn.XLOOKUP(AL21,Master3!B:B,Master3!A:A)</f>
        <v>#N/A</v>
      </c>
      <c r="AL21" s="25"/>
      <c r="AM21" s="88"/>
      <c r="AN21" s="68"/>
      <c r="AO21" s="68"/>
      <c r="AP21" s="69"/>
      <c r="AQ21" s="70"/>
      <c r="AR21" s="69"/>
      <c r="AS21" s="68"/>
      <c r="AT21" s="68"/>
      <c r="AU21" s="71"/>
      <c r="AV21" s="70"/>
      <c r="AW21" s="69"/>
      <c r="AX21" s="68"/>
      <c r="AY21" s="68"/>
      <c r="AZ21" s="71"/>
      <c r="BA21" s="72"/>
      <c r="BB21" s="102" t="e">
        <f>_xlfn.XLOOKUP(BC21,Master3!B:B,Master3!A:A)</f>
        <v>#N/A</v>
      </c>
      <c r="BC21" s="103"/>
      <c r="BD21" s="88"/>
      <c r="BE21" s="76"/>
      <c r="BF21" s="76"/>
      <c r="BG21" s="73"/>
      <c r="BH21" s="74"/>
      <c r="BI21" s="73"/>
      <c r="BJ21" s="76"/>
      <c r="BK21" s="76"/>
      <c r="BL21" s="77"/>
      <c r="BM21" s="74"/>
      <c r="BN21" s="73"/>
      <c r="BO21" s="76"/>
      <c r="BP21" s="76"/>
      <c r="BQ21" s="77"/>
      <c r="BR21" s="85"/>
      <c r="BZ21" s="86">
        <v>44205.204861111109</v>
      </c>
    </row>
    <row r="22" spans="1:78" x14ac:dyDescent="0.25">
      <c r="A22" s="105" t="e">
        <f>_xlfn.XLOOKUP(B22,Master3!B:B,Master3!A:A)</f>
        <v>#N/A</v>
      </c>
      <c r="B22" s="106"/>
      <c r="C22" s="88"/>
      <c r="D22" s="66"/>
      <c r="E22" s="67"/>
      <c r="F22" s="68"/>
      <c r="G22" s="68"/>
      <c r="H22" s="80"/>
      <c r="I22" s="70"/>
      <c r="J22" s="69"/>
      <c r="K22" s="68"/>
      <c r="L22" s="68"/>
      <c r="M22" s="71"/>
      <c r="N22" s="70"/>
      <c r="O22" s="69"/>
      <c r="P22" s="68"/>
      <c r="Q22" s="68"/>
      <c r="R22" s="71"/>
      <c r="S22" s="72"/>
      <c r="T22" s="102" t="e">
        <f>_xlfn.XLOOKUP(U22,Master3!B:B,Master3!A:A)</f>
        <v>#N/A</v>
      </c>
      <c r="U22" s="103"/>
      <c r="V22" s="88"/>
      <c r="W22" s="76"/>
      <c r="X22" s="76"/>
      <c r="Y22" s="73"/>
      <c r="Z22" s="74"/>
      <c r="AA22" s="73"/>
      <c r="AB22" s="76"/>
      <c r="AC22" s="76"/>
      <c r="AD22" s="77"/>
      <c r="AE22" s="74"/>
      <c r="AF22" s="73"/>
      <c r="AG22" s="76"/>
      <c r="AH22" s="76"/>
      <c r="AI22" s="77"/>
      <c r="AJ22" s="75"/>
      <c r="AK22" s="86" t="e">
        <f>_xlfn.XLOOKUP(AL22,Master3!B:B,Master3!A:A)</f>
        <v>#N/A</v>
      </c>
      <c r="AL22" s="25"/>
      <c r="AM22" s="88"/>
      <c r="AN22" s="68"/>
      <c r="AO22" s="68"/>
      <c r="AP22" s="69"/>
      <c r="AQ22" s="70"/>
      <c r="AR22" s="69"/>
      <c r="AS22" s="68"/>
      <c r="AT22" s="68"/>
      <c r="AU22" s="71"/>
      <c r="AV22" s="70"/>
      <c r="AW22" s="69"/>
      <c r="AX22" s="68"/>
      <c r="AY22" s="68"/>
      <c r="AZ22" s="71"/>
      <c r="BA22" s="72"/>
      <c r="BB22" s="102" t="e">
        <f>_xlfn.XLOOKUP(BC22,Master3!B:B,Master3!A:A)</f>
        <v>#N/A</v>
      </c>
      <c r="BC22" s="103"/>
      <c r="BD22" s="88"/>
      <c r="BE22" s="76"/>
      <c r="BF22" s="76"/>
      <c r="BG22" s="73"/>
      <c r="BH22" s="74"/>
      <c r="BI22" s="73"/>
      <c r="BJ22" s="76"/>
      <c r="BK22" s="76"/>
      <c r="BL22" s="77"/>
      <c r="BM22" s="74"/>
      <c r="BN22" s="73"/>
      <c r="BO22" s="76"/>
      <c r="BP22" s="76"/>
      <c r="BQ22" s="77"/>
      <c r="BR22" s="85"/>
      <c r="BZ22" s="86">
        <v>44205.208333333336</v>
      </c>
    </row>
    <row r="23" spans="1:78" x14ac:dyDescent="0.25">
      <c r="A23" s="105" t="e">
        <f>_xlfn.XLOOKUP(B23,Master3!B:B,Master3!A:A)</f>
        <v>#N/A</v>
      </c>
      <c r="B23" s="106"/>
      <c r="C23" s="88"/>
      <c r="D23" s="66"/>
      <c r="E23" s="67"/>
      <c r="F23" s="68"/>
      <c r="G23" s="68"/>
      <c r="H23" s="80"/>
      <c r="I23" s="70"/>
      <c r="J23" s="69"/>
      <c r="K23" s="68"/>
      <c r="L23" s="68"/>
      <c r="M23" s="71"/>
      <c r="N23" s="70"/>
      <c r="O23" s="69"/>
      <c r="P23" s="68"/>
      <c r="Q23" s="68"/>
      <c r="R23" s="71"/>
      <c r="S23" s="72"/>
      <c r="T23" s="102" t="e">
        <f>_xlfn.XLOOKUP(U23,Master3!B:B,Master3!A:A)</f>
        <v>#N/A</v>
      </c>
      <c r="U23" s="103"/>
      <c r="V23" s="88"/>
      <c r="W23" s="76"/>
      <c r="X23" s="76"/>
      <c r="Y23" s="73"/>
      <c r="Z23" s="74"/>
      <c r="AA23" s="73"/>
      <c r="AB23" s="76"/>
      <c r="AC23" s="76"/>
      <c r="AD23" s="77"/>
      <c r="AE23" s="74"/>
      <c r="AF23" s="73"/>
      <c r="AG23" s="76"/>
      <c r="AH23" s="76"/>
      <c r="AI23" s="77"/>
      <c r="AJ23" s="75"/>
      <c r="AK23" s="86" t="e">
        <f>_xlfn.XLOOKUP(AL23,Master3!B:B,Master3!A:A)</f>
        <v>#N/A</v>
      </c>
      <c r="AL23" s="25"/>
      <c r="AM23" s="88"/>
      <c r="AN23" s="68"/>
      <c r="AO23" s="68"/>
      <c r="AP23" s="69"/>
      <c r="AQ23" s="70"/>
      <c r="AR23" s="69"/>
      <c r="AS23" s="68"/>
      <c r="AT23" s="68"/>
      <c r="AU23" s="71"/>
      <c r="AV23" s="70"/>
      <c r="AW23" s="69"/>
      <c r="AX23" s="68"/>
      <c r="AY23" s="68"/>
      <c r="AZ23" s="71"/>
      <c r="BA23" s="72"/>
      <c r="BB23" s="102" t="e">
        <f>_xlfn.XLOOKUP(BC23,Master3!B:B,Master3!A:A)</f>
        <v>#N/A</v>
      </c>
      <c r="BC23" s="103"/>
      <c r="BD23" s="88"/>
      <c r="BE23" s="76"/>
      <c r="BF23" s="76"/>
      <c r="BG23" s="73"/>
      <c r="BH23" s="74"/>
      <c r="BI23" s="73"/>
      <c r="BJ23" s="76"/>
      <c r="BK23" s="76"/>
      <c r="BL23" s="77"/>
      <c r="BM23" s="74"/>
      <c r="BN23" s="73"/>
      <c r="BO23" s="76"/>
      <c r="BP23" s="76"/>
      <c r="BQ23" s="77"/>
      <c r="BR23" s="85"/>
      <c r="BZ23" s="86">
        <v>44206.121527777781</v>
      </c>
    </row>
    <row r="24" spans="1:78" x14ac:dyDescent="0.25">
      <c r="A24" s="105" t="e">
        <f>_xlfn.XLOOKUP(B24,Master3!B:B,Master3!A:A)</f>
        <v>#N/A</v>
      </c>
      <c r="B24" s="106"/>
      <c r="C24" s="88"/>
      <c r="D24" s="66"/>
      <c r="E24" s="67"/>
      <c r="F24" s="68"/>
      <c r="G24" s="68"/>
      <c r="H24" s="80"/>
      <c r="I24" s="70"/>
      <c r="J24" s="69"/>
      <c r="K24" s="68"/>
      <c r="L24" s="68"/>
      <c r="M24" s="71"/>
      <c r="N24" s="70"/>
      <c r="O24" s="69"/>
      <c r="P24" s="68"/>
      <c r="Q24" s="68"/>
      <c r="R24" s="71"/>
      <c r="S24" s="72"/>
      <c r="T24" s="102" t="e">
        <f>_xlfn.XLOOKUP(U24,Master3!B:B,Master3!A:A)</f>
        <v>#N/A</v>
      </c>
      <c r="U24" s="103"/>
      <c r="V24" s="88"/>
      <c r="W24" s="76"/>
      <c r="X24" s="76"/>
      <c r="Y24" s="73"/>
      <c r="Z24" s="74"/>
      <c r="AA24" s="73"/>
      <c r="AB24" s="76"/>
      <c r="AC24" s="76"/>
      <c r="AD24" s="77"/>
      <c r="AE24" s="74"/>
      <c r="AF24" s="73"/>
      <c r="AG24" s="76"/>
      <c r="AH24" s="76"/>
      <c r="AI24" s="77"/>
      <c r="AJ24" s="75"/>
      <c r="AK24" s="86" t="e">
        <f>_xlfn.XLOOKUP(AL24,Master3!B:B,Master3!A:A)</f>
        <v>#N/A</v>
      </c>
      <c r="AL24" s="25"/>
      <c r="AM24" s="88"/>
      <c r="AN24" s="68"/>
      <c r="AO24" s="68"/>
      <c r="AP24" s="69"/>
      <c r="AQ24" s="70"/>
      <c r="AR24" s="69"/>
      <c r="AS24" s="68"/>
      <c r="AT24" s="68"/>
      <c r="AU24" s="71"/>
      <c r="AV24" s="70"/>
      <c r="AW24" s="69"/>
      <c r="AX24" s="68"/>
      <c r="AY24" s="68"/>
      <c r="AZ24" s="71"/>
      <c r="BA24" s="72"/>
      <c r="BB24" s="102" t="e">
        <f>_xlfn.XLOOKUP(BC24,Master3!B:B,Master3!A:A)</f>
        <v>#N/A</v>
      </c>
      <c r="BC24" s="103"/>
      <c r="BD24" s="88"/>
      <c r="BE24" s="76"/>
      <c r="BF24" s="76"/>
      <c r="BG24" s="73"/>
      <c r="BH24" s="74"/>
      <c r="BI24" s="73"/>
      <c r="BJ24" s="76"/>
      <c r="BK24" s="76"/>
      <c r="BL24" s="77"/>
      <c r="BM24" s="74"/>
      <c r="BN24" s="73"/>
      <c r="BO24" s="76"/>
      <c r="BP24" s="76"/>
      <c r="BQ24" s="77"/>
      <c r="BR24" s="85"/>
      <c r="BZ24" s="86">
        <v>44206.204861111109</v>
      </c>
    </row>
    <row r="25" spans="1:78" x14ac:dyDescent="0.25">
      <c r="A25" s="105" t="e">
        <f>_xlfn.XLOOKUP(B25,Master3!B:B,Master3!A:A)</f>
        <v>#N/A</v>
      </c>
      <c r="B25" s="106"/>
      <c r="C25" s="88"/>
      <c r="D25" s="66"/>
      <c r="E25" s="67"/>
      <c r="F25" s="68"/>
      <c r="G25" s="68"/>
      <c r="H25" s="80"/>
      <c r="I25" s="70"/>
      <c r="J25" s="69"/>
      <c r="K25" s="68"/>
      <c r="L25" s="68"/>
      <c r="M25" s="71"/>
      <c r="N25" s="70"/>
      <c r="O25" s="69"/>
      <c r="P25" s="68"/>
      <c r="Q25" s="68"/>
      <c r="R25" s="71"/>
      <c r="S25" s="72"/>
      <c r="T25" s="102" t="e">
        <f>_xlfn.XLOOKUP(U25,Master3!B:B,Master3!A:A)</f>
        <v>#N/A</v>
      </c>
      <c r="U25" s="103"/>
      <c r="V25" s="88"/>
      <c r="W25" s="76"/>
      <c r="X25" s="76"/>
      <c r="Y25" s="73"/>
      <c r="Z25" s="74"/>
      <c r="AA25" s="73"/>
      <c r="AB25" s="76"/>
      <c r="AC25" s="76"/>
      <c r="AD25" s="77"/>
      <c r="AE25" s="74"/>
      <c r="AF25" s="73"/>
      <c r="AG25" s="76"/>
      <c r="AH25" s="76"/>
      <c r="AI25" s="77"/>
      <c r="AJ25" s="75"/>
      <c r="AK25" s="86" t="e">
        <f>_xlfn.XLOOKUP(AL25,Master3!B:B,Master3!A:A)</f>
        <v>#N/A</v>
      </c>
      <c r="AL25" s="25"/>
      <c r="AM25" s="88"/>
      <c r="AN25" s="68"/>
      <c r="AO25" s="68"/>
      <c r="AP25" s="69"/>
      <c r="AQ25" s="70"/>
      <c r="AR25" s="69"/>
      <c r="AS25" s="68"/>
      <c r="AT25" s="68"/>
      <c r="AU25" s="71"/>
      <c r="AV25" s="70"/>
      <c r="AW25" s="69"/>
      <c r="AX25" s="68"/>
      <c r="AY25" s="68"/>
      <c r="AZ25" s="71"/>
      <c r="BA25" s="72"/>
      <c r="BB25" s="102" t="e">
        <f>_xlfn.XLOOKUP(BC25,Master3!B:B,Master3!A:A)</f>
        <v>#N/A</v>
      </c>
      <c r="BC25" s="103"/>
      <c r="BD25" s="88"/>
      <c r="BE25" s="76"/>
      <c r="BF25" s="76"/>
      <c r="BG25" s="73"/>
      <c r="BH25" s="74"/>
      <c r="BI25" s="73"/>
      <c r="BJ25" s="76"/>
      <c r="BK25" s="76"/>
      <c r="BL25" s="77"/>
      <c r="BM25" s="74"/>
      <c r="BN25" s="73"/>
      <c r="BO25" s="76"/>
      <c r="BP25" s="76"/>
      <c r="BQ25" s="77"/>
      <c r="BR25" s="85"/>
      <c r="BZ25" s="86">
        <v>44206.21875</v>
      </c>
    </row>
    <row r="26" spans="1:78" x14ac:dyDescent="0.25">
      <c r="A26" s="105" t="e">
        <f>_xlfn.XLOOKUP(B26,Master3!B:B,Master3!A:A)</f>
        <v>#N/A</v>
      </c>
      <c r="B26" s="106"/>
      <c r="C26" s="88"/>
      <c r="D26" s="66"/>
      <c r="E26" s="67"/>
      <c r="F26" s="68"/>
      <c r="G26" s="68"/>
      <c r="H26" s="80"/>
      <c r="I26" s="70"/>
      <c r="J26" s="69"/>
      <c r="K26" s="68"/>
      <c r="L26" s="68"/>
      <c r="M26" s="71"/>
      <c r="N26" s="70"/>
      <c r="O26" s="69"/>
      <c r="P26" s="68"/>
      <c r="Q26" s="68"/>
      <c r="R26" s="71"/>
      <c r="S26" s="72"/>
      <c r="T26" s="102" t="e">
        <f>_xlfn.XLOOKUP(U26,Master3!B:B,Master3!A:A)</f>
        <v>#N/A</v>
      </c>
      <c r="U26" s="103"/>
      <c r="V26" s="88"/>
      <c r="W26" s="76"/>
      <c r="X26" s="76"/>
      <c r="Y26" s="73"/>
      <c r="Z26" s="74"/>
      <c r="AA26" s="73"/>
      <c r="AB26" s="76"/>
      <c r="AC26" s="76"/>
      <c r="AD26" s="77"/>
      <c r="AE26" s="74"/>
      <c r="AF26" s="73"/>
      <c r="AG26" s="76"/>
      <c r="AH26" s="76"/>
      <c r="AI26" s="77"/>
      <c r="AJ26" s="75"/>
      <c r="AK26" s="86" t="e">
        <f>_xlfn.XLOOKUP(AL26,Master3!B:B,Master3!A:A)</f>
        <v>#N/A</v>
      </c>
      <c r="AL26" s="25"/>
      <c r="AM26" s="88"/>
      <c r="AN26" s="68"/>
      <c r="AO26" s="68"/>
      <c r="AP26" s="69"/>
      <c r="AQ26" s="70"/>
      <c r="AR26" s="69"/>
      <c r="AS26" s="68"/>
      <c r="AT26" s="68"/>
      <c r="AU26" s="71"/>
      <c r="AV26" s="70"/>
      <c r="AW26" s="69"/>
      <c r="AX26" s="68"/>
      <c r="AY26" s="68"/>
      <c r="AZ26" s="71"/>
      <c r="BA26" s="72"/>
      <c r="BB26" s="102" t="e">
        <f>_xlfn.XLOOKUP(BC26,Master3!B:B,Master3!A:A)</f>
        <v>#N/A</v>
      </c>
      <c r="BC26" s="103"/>
      <c r="BD26" s="88"/>
      <c r="BE26" s="76"/>
      <c r="BF26" s="76"/>
      <c r="BG26" s="73"/>
      <c r="BH26" s="74"/>
      <c r="BI26" s="73"/>
      <c r="BJ26" s="76"/>
      <c r="BK26" s="76"/>
      <c r="BL26" s="77"/>
      <c r="BM26" s="74"/>
      <c r="BN26" s="73"/>
      <c r="BO26" s="76"/>
      <c r="BP26" s="76"/>
      <c r="BQ26" s="77"/>
      <c r="BR26" s="85"/>
      <c r="BZ26" s="86">
        <v>44207.076388888891</v>
      </c>
    </row>
    <row r="27" spans="1:78" x14ac:dyDescent="0.25">
      <c r="A27" s="105" t="e">
        <f>_xlfn.XLOOKUP(B27,Master3!B:B,Master3!A:A)</f>
        <v>#N/A</v>
      </c>
      <c r="B27" s="106"/>
      <c r="C27" s="88"/>
      <c r="D27" s="66"/>
      <c r="E27" s="67"/>
      <c r="F27" s="68"/>
      <c r="G27" s="68"/>
      <c r="H27" s="80"/>
      <c r="I27" s="70"/>
      <c r="J27" s="69"/>
      <c r="K27" s="68"/>
      <c r="L27" s="68"/>
      <c r="M27" s="71"/>
      <c r="N27" s="70"/>
      <c r="O27" s="69"/>
      <c r="P27" s="68"/>
      <c r="Q27" s="68"/>
      <c r="R27" s="71"/>
      <c r="S27" s="72"/>
      <c r="T27" s="102" t="e">
        <f>_xlfn.XLOOKUP(U27,Master3!B:B,Master3!A:A)</f>
        <v>#N/A</v>
      </c>
      <c r="U27" s="103"/>
      <c r="V27" s="88"/>
      <c r="W27" s="76"/>
      <c r="X27" s="76"/>
      <c r="Y27" s="73"/>
      <c r="Z27" s="74"/>
      <c r="AA27" s="73"/>
      <c r="AB27" s="76"/>
      <c r="AC27" s="76"/>
      <c r="AD27" s="77"/>
      <c r="AE27" s="74"/>
      <c r="AF27" s="73"/>
      <c r="AG27" s="76"/>
      <c r="AH27" s="76"/>
      <c r="AI27" s="77"/>
      <c r="AJ27" s="75"/>
      <c r="AK27" s="86" t="e">
        <f>_xlfn.XLOOKUP(AL27,Master3!B:B,Master3!A:A)</f>
        <v>#N/A</v>
      </c>
      <c r="AL27" s="25"/>
      <c r="AM27" s="88"/>
      <c r="AN27" s="68"/>
      <c r="AO27" s="68"/>
      <c r="AP27" s="69"/>
      <c r="AQ27" s="70"/>
      <c r="AR27" s="69"/>
      <c r="AS27" s="68"/>
      <c r="AT27" s="68"/>
      <c r="AU27" s="71"/>
      <c r="AV27" s="70"/>
      <c r="AW27" s="69"/>
      <c r="AX27" s="68"/>
      <c r="AY27" s="68"/>
      <c r="AZ27" s="71"/>
      <c r="BA27" s="72"/>
      <c r="BB27" s="102" t="e">
        <f>_xlfn.XLOOKUP(BC27,Master3!B:B,Master3!A:A)</f>
        <v>#N/A</v>
      </c>
      <c r="BC27" s="103"/>
      <c r="BD27" s="88"/>
      <c r="BE27" s="76"/>
      <c r="BF27" s="76"/>
      <c r="BG27" s="73"/>
      <c r="BH27" s="74"/>
      <c r="BI27" s="73"/>
      <c r="BJ27" s="76"/>
      <c r="BK27" s="76"/>
      <c r="BL27" s="77"/>
      <c r="BM27" s="74"/>
      <c r="BN27" s="73"/>
      <c r="BO27" s="76"/>
      <c r="BP27" s="76"/>
      <c r="BQ27" s="77"/>
      <c r="BR27" s="85"/>
      <c r="BZ27" s="86">
        <v>44207.114583333336</v>
      </c>
    </row>
    <row r="28" spans="1:78" x14ac:dyDescent="0.25">
      <c r="A28" s="105" t="e">
        <f>_xlfn.XLOOKUP(B28,Master3!B:B,Master3!A:A)</f>
        <v>#N/A</v>
      </c>
      <c r="B28" s="106"/>
      <c r="C28" s="88"/>
      <c r="D28" s="66"/>
      <c r="E28" s="67"/>
      <c r="F28" s="68"/>
      <c r="G28" s="68"/>
      <c r="H28" s="80"/>
      <c r="I28" s="70"/>
      <c r="J28" s="69"/>
      <c r="K28" s="68"/>
      <c r="L28" s="68"/>
      <c r="M28" s="71"/>
      <c r="N28" s="70"/>
      <c r="O28" s="69"/>
      <c r="P28" s="68"/>
      <c r="Q28" s="68"/>
      <c r="R28" s="71"/>
      <c r="S28" s="72"/>
      <c r="T28" s="102" t="e">
        <f>_xlfn.XLOOKUP(U28,Master3!B:B,Master3!A:A)</f>
        <v>#N/A</v>
      </c>
      <c r="U28" s="103"/>
      <c r="V28" s="88"/>
      <c r="W28" s="76"/>
      <c r="X28" s="76"/>
      <c r="Y28" s="73"/>
      <c r="Z28" s="74"/>
      <c r="AA28" s="73"/>
      <c r="AB28" s="76"/>
      <c r="AC28" s="76"/>
      <c r="AD28" s="77"/>
      <c r="AE28" s="74"/>
      <c r="AF28" s="73"/>
      <c r="AG28" s="76"/>
      <c r="AH28" s="76"/>
      <c r="AI28" s="77"/>
      <c r="AJ28" s="75"/>
      <c r="AK28" s="86" t="e">
        <f>_xlfn.XLOOKUP(AL28,Master3!B:B,Master3!A:A)</f>
        <v>#N/A</v>
      </c>
      <c r="AL28" s="25"/>
      <c r="AM28" s="88"/>
      <c r="AN28" s="68"/>
      <c r="AO28" s="68"/>
      <c r="AP28" s="69"/>
      <c r="AQ28" s="70"/>
      <c r="AR28" s="69"/>
      <c r="AS28" s="68"/>
      <c r="AT28" s="68"/>
      <c r="AU28" s="71"/>
      <c r="AV28" s="70"/>
      <c r="AW28" s="69"/>
      <c r="AX28" s="68"/>
      <c r="AY28" s="68"/>
      <c r="AZ28" s="71"/>
      <c r="BA28" s="72"/>
      <c r="BB28" s="102" t="e">
        <f>_xlfn.XLOOKUP(BC28,Master3!B:B,Master3!A:A)</f>
        <v>#N/A</v>
      </c>
      <c r="BC28" s="103"/>
      <c r="BD28" s="88"/>
      <c r="BE28" s="76"/>
      <c r="BF28" s="76"/>
      <c r="BG28" s="73"/>
      <c r="BH28" s="74"/>
      <c r="BI28" s="73"/>
      <c r="BJ28" s="76"/>
      <c r="BK28" s="76"/>
      <c r="BL28" s="77"/>
      <c r="BM28" s="74"/>
      <c r="BN28" s="73"/>
      <c r="BO28" s="76"/>
      <c r="BP28" s="76"/>
      <c r="BQ28" s="77"/>
      <c r="BR28" s="85"/>
      <c r="BZ28" s="86">
        <v>44207.159722222219</v>
      </c>
    </row>
    <row r="29" spans="1:78" x14ac:dyDescent="0.25">
      <c r="A29" s="105" t="e">
        <f>_xlfn.XLOOKUP(B29,Master3!B:B,Master3!A:A)</f>
        <v>#N/A</v>
      </c>
      <c r="B29" s="106"/>
      <c r="C29" s="88"/>
      <c r="D29" s="66"/>
      <c r="E29" s="67"/>
      <c r="F29" s="68"/>
      <c r="G29" s="68"/>
      <c r="H29" s="80"/>
      <c r="I29" s="70"/>
      <c r="J29" s="69"/>
      <c r="K29" s="68"/>
      <c r="L29" s="68"/>
      <c r="M29" s="71"/>
      <c r="N29" s="70"/>
      <c r="O29" s="69"/>
      <c r="P29" s="68"/>
      <c r="Q29" s="68"/>
      <c r="R29" s="71"/>
      <c r="S29" s="72"/>
      <c r="T29" s="102" t="e">
        <f>_xlfn.XLOOKUP(U29,Master3!B:B,Master3!A:A)</f>
        <v>#N/A</v>
      </c>
      <c r="U29" s="103"/>
      <c r="V29" s="88"/>
      <c r="W29" s="76"/>
      <c r="X29" s="76"/>
      <c r="Y29" s="73"/>
      <c r="Z29" s="74"/>
      <c r="AA29" s="73"/>
      <c r="AB29" s="76"/>
      <c r="AC29" s="76"/>
      <c r="AD29" s="77"/>
      <c r="AE29" s="74"/>
      <c r="AF29" s="73"/>
      <c r="AG29" s="76"/>
      <c r="AH29" s="76"/>
      <c r="AI29" s="77"/>
      <c r="AJ29" s="75"/>
      <c r="AK29" s="86" t="e">
        <f>_xlfn.XLOOKUP(AL29,Master3!B:B,Master3!A:A)</f>
        <v>#N/A</v>
      </c>
      <c r="AL29" s="25"/>
      <c r="AM29" s="88"/>
      <c r="AN29" s="68"/>
      <c r="AO29" s="68"/>
      <c r="AP29" s="69"/>
      <c r="AQ29" s="70"/>
      <c r="AR29" s="69"/>
      <c r="AS29" s="68"/>
      <c r="AT29" s="68"/>
      <c r="AU29" s="71"/>
      <c r="AV29" s="70"/>
      <c r="AW29" s="69"/>
      <c r="AX29" s="68"/>
      <c r="AY29" s="68"/>
      <c r="AZ29" s="71"/>
      <c r="BA29" s="72"/>
      <c r="BB29" s="102" t="e">
        <f>_xlfn.XLOOKUP(BC29,Master3!B:B,Master3!A:A)</f>
        <v>#N/A</v>
      </c>
      <c r="BC29" s="103"/>
      <c r="BD29" s="88"/>
      <c r="BE29" s="76"/>
      <c r="BF29" s="76"/>
      <c r="BG29" s="73"/>
      <c r="BH29" s="74"/>
      <c r="BI29" s="73"/>
      <c r="BJ29" s="76"/>
      <c r="BK29" s="76"/>
      <c r="BL29" s="77"/>
      <c r="BM29" s="74"/>
      <c r="BN29" s="73"/>
      <c r="BO29" s="76"/>
      <c r="BP29" s="76"/>
      <c r="BQ29" s="77"/>
      <c r="BR29" s="85"/>
      <c r="BZ29" s="86">
        <v>44208.041666666664</v>
      </c>
    </row>
    <row r="30" spans="1:78" x14ac:dyDescent="0.25">
      <c r="A30" s="105" t="e">
        <f>_xlfn.XLOOKUP(B30,Master3!B:B,Master3!A:A)</f>
        <v>#N/A</v>
      </c>
      <c r="B30" s="106"/>
      <c r="C30" s="88"/>
      <c r="D30" s="66"/>
      <c r="E30" s="67"/>
      <c r="F30" s="68"/>
      <c r="G30" s="68"/>
      <c r="H30" s="80"/>
      <c r="I30" s="70"/>
      <c r="J30" s="69"/>
      <c r="K30" s="68"/>
      <c r="L30" s="68"/>
      <c r="M30" s="71"/>
      <c r="N30" s="70"/>
      <c r="O30" s="69"/>
      <c r="P30" s="68"/>
      <c r="Q30" s="68"/>
      <c r="R30" s="71"/>
      <c r="S30" s="72"/>
      <c r="T30" s="102" t="e">
        <f>_xlfn.XLOOKUP(U30,Master3!B:B,Master3!A:A)</f>
        <v>#N/A</v>
      </c>
      <c r="U30" s="103"/>
      <c r="V30" s="88"/>
      <c r="W30" s="76"/>
      <c r="X30" s="76"/>
      <c r="Y30" s="73"/>
      <c r="Z30" s="74"/>
      <c r="AA30" s="73"/>
      <c r="AB30" s="76"/>
      <c r="AC30" s="76"/>
      <c r="AD30" s="77"/>
      <c r="AE30" s="74"/>
      <c r="AF30" s="73"/>
      <c r="AG30" s="76"/>
      <c r="AH30" s="76"/>
      <c r="AI30" s="77"/>
      <c r="AJ30" s="75"/>
      <c r="AK30" s="86" t="e">
        <f>_xlfn.XLOOKUP(AL30,Master3!B:B,Master3!A:A)</f>
        <v>#N/A</v>
      </c>
      <c r="AL30" s="25"/>
      <c r="AM30" s="88"/>
      <c r="AN30" s="68"/>
      <c r="AO30" s="68"/>
      <c r="AP30" s="69"/>
      <c r="AQ30" s="70"/>
      <c r="AR30" s="69"/>
      <c r="AS30" s="68"/>
      <c r="AT30" s="68"/>
      <c r="AU30" s="71"/>
      <c r="AV30" s="70"/>
      <c r="AW30" s="69"/>
      <c r="AX30" s="68"/>
      <c r="AY30" s="68"/>
      <c r="AZ30" s="71"/>
      <c r="BA30" s="72"/>
      <c r="BB30" s="102" t="e">
        <f>_xlfn.XLOOKUP(BC30,Master3!B:B,Master3!A:A)</f>
        <v>#N/A</v>
      </c>
      <c r="BC30" s="103"/>
      <c r="BD30" s="88"/>
      <c r="BE30" s="76"/>
      <c r="BF30" s="76"/>
      <c r="BG30" s="73"/>
      <c r="BH30" s="74"/>
      <c r="BI30" s="73"/>
      <c r="BJ30" s="76"/>
      <c r="BK30" s="76"/>
      <c r="BL30" s="77"/>
      <c r="BM30" s="74"/>
      <c r="BN30" s="73"/>
      <c r="BO30" s="76"/>
      <c r="BP30" s="76"/>
      <c r="BQ30" s="77"/>
      <c r="BR30" s="85"/>
      <c r="BZ30" s="86">
        <v>44208.121527777781</v>
      </c>
    </row>
    <row r="31" spans="1:78" x14ac:dyDescent="0.25">
      <c r="A31" s="105" t="e">
        <f>_xlfn.XLOOKUP(B31,Master3!B:B,Master3!A:A)</f>
        <v>#N/A</v>
      </c>
      <c r="B31" s="106"/>
      <c r="C31" s="88"/>
      <c r="D31" s="66"/>
      <c r="E31" s="67"/>
      <c r="F31" s="68"/>
      <c r="G31" s="68"/>
      <c r="H31" s="80"/>
      <c r="I31" s="70"/>
      <c r="J31" s="69"/>
      <c r="K31" s="68"/>
      <c r="L31" s="68"/>
      <c r="M31" s="71"/>
      <c r="N31" s="70"/>
      <c r="O31" s="69"/>
      <c r="P31" s="68"/>
      <c r="Q31" s="68"/>
      <c r="R31" s="71"/>
      <c r="S31" s="72"/>
      <c r="T31" s="102" t="e">
        <f>_xlfn.XLOOKUP(U31,Master3!B:B,Master3!A:A)</f>
        <v>#N/A</v>
      </c>
      <c r="U31" s="103"/>
      <c r="V31" s="88"/>
      <c r="W31" s="76"/>
      <c r="X31" s="76"/>
      <c r="Y31" s="73"/>
      <c r="Z31" s="74"/>
      <c r="AA31" s="73"/>
      <c r="AB31" s="76"/>
      <c r="AC31" s="76"/>
      <c r="AD31" s="77"/>
      <c r="AE31" s="74"/>
      <c r="AF31" s="73"/>
      <c r="AG31" s="76"/>
      <c r="AH31" s="76"/>
      <c r="AI31" s="77"/>
      <c r="AJ31" s="75"/>
      <c r="AK31" s="86" t="e">
        <f>_xlfn.XLOOKUP(AL31,Master3!B:B,Master3!A:A)</f>
        <v>#N/A</v>
      </c>
      <c r="AL31" s="25"/>
      <c r="AM31" s="88"/>
      <c r="AN31" s="68"/>
      <c r="AO31" s="68"/>
      <c r="AP31" s="69"/>
      <c r="AQ31" s="70"/>
      <c r="AR31" s="69"/>
      <c r="AS31" s="68"/>
      <c r="AT31" s="68"/>
      <c r="AU31" s="71"/>
      <c r="AV31" s="70"/>
      <c r="AW31" s="69"/>
      <c r="AX31" s="68"/>
      <c r="AY31" s="68"/>
      <c r="AZ31" s="71"/>
      <c r="BA31" s="72"/>
      <c r="BB31" s="102" t="e">
        <f>_xlfn.XLOOKUP(BC31,Master3!B:B,Master3!A:A)</f>
        <v>#N/A</v>
      </c>
      <c r="BC31" s="103"/>
      <c r="BD31" s="88"/>
      <c r="BE31" s="76"/>
      <c r="BF31" s="76"/>
      <c r="BG31" s="73"/>
      <c r="BH31" s="74"/>
      <c r="BI31" s="73"/>
      <c r="BJ31" s="76"/>
      <c r="BK31" s="76"/>
      <c r="BL31" s="77"/>
      <c r="BM31" s="74"/>
      <c r="BN31" s="73"/>
      <c r="BO31" s="76"/>
      <c r="BP31" s="76"/>
      <c r="BQ31" s="77"/>
      <c r="BR31" s="85"/>
      <c r="BZ31" s="86">
        <v>44208.125</v>
      </c>
    </row>
    <row r="32" spans="1:78" x14ac:dyDescent="0.25">
      <c r="A32" s="105" t="e">
        <f>_xlfn.XLOOKUP(B32,Master3!B:B,Master3!A:A)</f>
        <v>#N/A</v>
      </c>
      <c r="B32" s="106"/>
      <c r="C32" s="88"/>
      <c r="D32" s="66"/>
      <c r="E32" s="67"/>
      <c r="F32" s="68"/>
      <c r="G32" s="68"/>
      <c r="H32" s="80"/>
      <c r="I32" s="70"/>
      <c r="J32" s="69"/>
      <c r="K32" s="68"/>
      <c r="L32" s="68"/>
      <c r="M32" s="71"/>
      <c r="N32" s="70"/>
      <c r="O32" s="69"/>
      <c r="P32" s="68"/>
      <c r="Q32" s="68"/>
      <c r="R32" s="71"/>
      <c r="S32" s="72"/>
      <c r="T32" s="102" t="e">
        <f>_xlfn.XLOOKUP(U32,Master3!B:B,Master3!A:A)</f>
        <v>#N/A</v>
      </c>
      <c r="U32" s="103"/>
      <c r="V32" s="88"/>
      <c r="W32" s="76"/>
      <c r="X32" s="76"/>
      <c r="Y32" s="73"/>
      <c r="Z32" s="74"/>
      <c r="AA32" s="73"/>
      <c r="AB32" s="76"/>
      <c r="AC32" s="76"/>
      <c r="AD32" s="77"/>
      <c r="AE32" s="74"/>
      <c r="AF32" s="73"/>
      <c r="AG32" s="76"/>
      <c r="AH32" s="76"/>
      <c r="AI32" s="77"/>
      <c r="AJ32" s="75"/>
      <c r="AK32" s="86" t="e">
        <f>_xlfn.XLOOKUP(AL32,Master3!B:B,Master3!A:A)</f>
        <v>#N/A</v>
      </c>
      <c r="AL32" s="25"/>
      <c r="AM32" s="88"/>
      <c r="AN32" s="68"/>
      <c r="AO32" s="68"/>
      <c r="AP32" s="69"/>
      <c r="AQ32" s="70"/>
      <c r="AR32" s="69"/>
      <c r="AS32" s="68"/>
      <c r="AT32" s="68"/>
      <c r="AU32" s="71"/>
      <c r="AV32" s="70"/>
      <c r="AW32" s="69"/>
      <c r="AX32" s="68"/>
      <c r="AY32" s="68"/>
      <c r="AZ32" s="71"/>
      <c r="BA32" s="72"/>
      <c r="BB32" s="102" t="e">
        <f>_xlfn.XLOOKUP(BC32,Master3!B:B,Master3!A:A)</f>
        <v>#N/A</v>
      </c>
      <c r="BC32" s="103"/>
      <c r="BD32" s="88"/>
      <c r="BE32" s="76"/>
      <c r="BF32" s="76"/>
      <c r="BG32" s="73"/>
      <c r="BH32" s="74"/>
      <c r="BI32" s="73"/>
      <c r="BJ32" s="76"/>
      <c r="BK32" s="76"/>
      <c r="BL32" s="77"/>
      <c r="BM32" s="74"/>
      <c r="BN32" s="73"/>
      <c r="BO32" s="76"/>
      <c r="BP32" s="76"/>
      <c r="BQ32" s="77"/>
      <c r="BR32" s="85"/>
      <c r="BZ32" s="86">
        <v>44209.125</v>
      </c>
    </row>
    <row r="33" spans="1:78" x14ac:dyDescent="0.25">
      <c r="A33" s="105" t="e">
        <f>_xlfn.XLOOKUP(B33,Master3!B:B,Master3!A:A)</f>
        <v>#N/A</v>
      </c>
      <c r="B33" s="106"/>
      <c r="C33" s="88"/>
      <c r="D33" s="66"/>
      <c r="E33" s="67"/>
      <c r="F33" s="68"/>
      <c r="G33" s="68"/>
      <c r="H33" s="80"/>
      <c r="I33" s="70"/>
      <c r="J33" s="69"/>
      <c r="K33" s="68"/>
      <c r="L33" s="68"/>
      <c r="M33" s="71"/>
      <c r="N33" s="70"/>
      <c r="O33" s="69"/>
      <c r="P33" s="68"/>
      <c r="Q33" s="68"/>
      <c r="R33" s="71"/>
      <c r="S33" s="72"/>
      <c r="T33" s="102" t="e">
        <f>_xlfn.XLOOKUP(U33,Master3!B:B,Master3!A:A)</f>
        <v>#N/A</v>
      </c>
      <c r="U33" s="103"/>
      <c r="V33" s="88"/>
      <c r="W33" s="76"/>
      <c r="X33" s="76"/>
      <c r="Y33" s="73"/>
      <c r="Z33" s="74"/>
      <c r="AA33" s="73"/>
      <c r="AB33" s="76"/>
      <c r="AC33" s="76"/>
      <c r="AD33" s="77"/>
      <c r="AE33" s="74"/>
      <c r="AF33" s="73"/>
      <c r="AG33" s="76"/>
      <c r="AH33" s="76"/>
      <c r="AI33" s="77"/>
      <c r="AJ33" s="75"/>
      <c r="AK33" s="86" t="e">
        <f>_xlfn.XLOOKUP(AL33,Master3!B:B,Master3!A:A)</f>
        <v>#N/A</v>
      </c>
      <c r="AL33" s="25"/>
      <c r="AM33" s="88"/>
      <c r="AN33" s="68"/>
      <c r="AO33" s="68"/>
      <c r="AP33" s="69"/>
      <c r="AQ33" s="70"/>
      <c r="AR33" s="69"/>
      <c r="AS33" s="68"/>
      <c r="AT33" s="68"/>
      <c r="AU33" s="71"/>
      <c r="AV33" s="70"/>
      <c r="AW33" s="69"/>
      <c r="AX33" s="68"/>
      <c r="AY33" s="68"/>
      <c r="AZ33" s="71"/>
      <c r="BA33" s="72"/>
      <c r="BB33" s="102" t="e">
        <f>_xlfn.XLOOKUP(BC33,Master3!B:B,Master3!A:A)</f>
        <v>#N/A</v>
      </c>
      <c r="BC33" s="103"/>
      <c r="BD33" s="88"/>
      <c r="BE33" s="76"/>
      <c r="BF33" s="76"/>
      <c r="BG33" s="73"/>
      <c r="BH33" s="74"/>
      <c r="BI33" s="73"/>
      <c r="BJ33" s="76"/>
      <c r="BK33" s="76"/>
      <c r="BL33" s="77"/>
      <c r="BM33" s="74"/>
      <c r="BN33" s="73"/>
      <c r="BO33" s="76"/>
      <c r="BP33" s="76"/>
      <c r="BQ33" s="77"/>
      <c r="BR33" s="85"/>
      <c r="BZ33" s="86">
        <v>44209.159722222219</v>
      </c>
    </row>
    <row r="34" spans="1:78" x14ac:dyDescent="0.25">
      <c r="A34" s="105" t="e">
        <f>_xlfn.XLOOKUP(B34,Master3!B:B,Master3!A:A)</f>
        <v>#N/A</v>
      </c>
      <c r="B34" s="106"/>
      <c r="C34" s="88"/>
      <c r="D34" s="66"/>
      <c r="E34" s="67"/>
      <c r="F34" s="68"/>
      <c r="G34" s="68"/>
      <c r="H34" s="80"/>
      <c r="I34" s="70"/>
      <c r="J34" s="69"/>
      <c r="K34" s="68"/>
      <c r="L34" s="68"/>
      <c r="M34" s="71"/>
      <c r="N34" s="70"/>
      <c r="O34" s="69"/>
      <c r="P34" s="68"/>
      <c r="Q34" s="68"/>
      <c r="R34" s="71"/>
      <c r="S34" s="72"/>
      <c r="T34" s="102" t="e">
        <f>_xlfn.XLOOKUP(U34,Master3!B:B,Master3!A:A)</f>
        <v>#N/A</v>
      </c>
      <c r="U34" s="103"/>
      <c r="V34" s="88"/>
      <c r="W34" s="76"/>
      <c r="X34" s="76"/>
      <c r="Y34" s="73"/>
      <c r="Z34" s="74"/>
      <c r="AA34" s="73"/>
      <c r="AB34" s="76"/>
      <c r="AC34" s="76"/>
      <c r="AD34" s="77"/>
      <c r="AE34" s="74"/>
      <c r="AF34" s="73"/>
      <c r="AG34" s="76"/>
      <c r="AH34" s="76"/>
      <c r="AI34" s="77"/>
      <c r="AJ34" s="75"/>
      <c r="AK34" s="86" t="e">
        <f>_xlfn.XLOOKUP(AL34,Master3!B:B,Master3!A:A)</f>
        <v>#N/A</v>
      </c>
      <c r="AL34" s="25"/>
      <c r="AM34" s="88"/>
      <c r="AN34" s="68"/>
      <c r="AO34" s="68"/>
      <c r="AP34" s="69"/>
      <c r="AQ34" s="70"/>
      <c r="AR34" s="69"/>
      <c r="AS34" s="68"/>
      <c r="AT34" s="68"/>
      <c r="AU34" s="71"/>
      <c r="AV34" s="70"/>
      <c r="AW34" s="69"/>
      <c r="AX34" s="68"/>
      <c r="AY34" s="68"/>
      <c r="AZ34" s="71"/>
      <c r="BA34" s="72"/>
      <c r="BB34" s="102" t="e">
        <f>_xlfn.XLOOKUP(BC34,Master3!B:B,Master3!A:A)</f>
        <v>#N/A</v>
      </c>
      <c r="BC34" s="103"/>
      <c r="BD34" s="88"/>
      <c r="BE34" s="76"/>
      <c r="BF34" s="76"/>
      <c r="BG34" s="73"/>
      <c r="BH34" s="74"/>
      <c r="BI34" s="73"/>
      <c r="BJ34" s="76"/>
      <c r="BK34" s="76"/>
      <c r="BL34" s="77"/>
      <c r="BM34" s="74"/>
      <c r="BN34" s="73"/>
      <c r="BO34" s="76"/>
      <c r="BP34" s="76"/>
      <c r="BQ34" s="77"/>
      <c r="BR34" s="85"/>
      <c r="BZ34" s="86">
        <v>44209.208333333336</v>
      </c>
    </row>
    <row r="35" spans="1:78" x14ac:dyDescent="0.25">
      <c r="A35" s="105" t="e">
        <f>_xlfn.XLOOKUP(B35,Master3!B:B,Master3!A:A)</f>
        <v>#N/A</v>
      </c>
      <c r="B35" s="106"/>
      <c r="C35" s="88"/>
      <c r="D35" s="66"/>
      <c r="E35" s="67"/>
      <c r="F35" s="68"/>
      <c r="G35" s="68"/>
      <c r="H35" s="80"/>
      <c r="I35" s="70"/>
      <c r="J35" s="69"/>
      <c r="K35" s="68"/>
      <c r="L35" s="68"/>
      <c r="M35" s="71"/>
      <c r="N35" s="70"/>
      <c r="O35" s="69"/>
      <c r="P35" s="68"/>
      <c r="Q35" s="68"/>
      <c r="R35" s="71"/>
      <c r="S35" s="72"/>
      <c r="T35" s="102" t="e">
        <f>_xlfn.XLOOKUP(U35,Master3!B:B,Master3!A:A)</f>
        <v>#N/A</v>
      </c>
      <c r="U35" s="103"/>
      <c r="V35" s="88"/>
      <c r="W35" s="76"/>
      <c r="X35" s="76"/>
      <c r="Y35" s="73"/>
      <c r="Z35" s="74"/>
      <c r="AA35" s="73"/>
      <c r="AB35" s="76"/>
      <c r="AC35" s="76"/>
      <c r="AD35" s="77"/>
      <c r="AE35" s="74"/>
      <c r="AF35" s="73"/>
      <c r="AG35" s="76"/>
      <c r="AH35" s="76"/>
      <c r="AI35" s="77"/>
      <c r="AJ35" s="75"/>
      <c r="AK35" s="86" t="e">
        <f>_xlfn.XLOOKUP(AL35,Master3!B:B,Master3!A:A)</f>
        <v>#N/A</v>
      </c>
      <c r="AL35" s="25"/>
      <c r="AM35" s="88"/>
      <c r="AN35" s="68"/>
      <c r="AO35" s="68"/>
      <c r="AP35" s="69"/>
      <c r="AQ35" s="70"/>
      <c r="AR35" s="69"/>
      <c r="AS35" s="68"/>
      <c r="AT35" s="68"/>
      <c r="AU35" s="71"/>
      <c r="AV35" s="70"/>
      <c r="AW35" s="69"/>
      <c r="AX35" s="68"/>
      <c r="AY35" s="68"/>
      <c r="AZ35" s="71"/>
      <c r="BA35" s="72"/>
      <c r="BB35" s="102" t="e">
        <f>_xlfn.XLOOKUP(BC35,Master3!B:B,Master3!A:A)</f>
        <v>#N/A</v>
      </c>
      <c r="BC35" s="103"/>
      <c r="BD35" s="88"/>
      <c r="BE35" s="76"/>
      <c r="BF35" s="76"/>
      <c r="BG35" s="73"/>
      <c r="BH35" s="74"/>
      <c r="BI35" s="73"/>
      <c r="BJ35" s="76"/>
      <c r="BK35" s="76"/>
      <c r="BL35" s="77"/>
      <c r="BM35" s="74"/>
      <c r="BN35" s="73"/>
      <c r="BO35" s="76"/>
      <c r="BP35" s="76"/>
      <c r="BQ35" s="77"/>
      <c r="BR35" s="85"/>
      <c r="BZ35" s="86">
        <v>44210.083333333336</v>
      </c>
    </row>
    <row r="36" spans="1:78" x14ac:dyDescent="0.25">
      <c r="A36" s="105" t="e">
        <f>_xlfn.XLOOKUP(B36,Master3!B:B,Master3!A:A)</f>
        <v>#N/A</v>
      </c>
      <c r="B36" s="106"/>
      <c r="C36" s="88"/>
      <c r="D36" s="66"/>
      <c r="E36" s="67"/>
      <c r="F36" s="68"/>
      <c r="G36" s="68"/>
      <c r="H36" s="80"/>
      <c r="I36" s="70"/>
      <c r="J36" s="69"/>
      <c r="K36" s="68"/>
      <c r="L36" s="68"/>
      <c r="M36" s="71"/>
      <c r="N36" s="70"/>
      <c r="O36" s="69"/>
      <c r="P36" s="68"/>
      <c r="Q36" s="68"/>
      <c r="R36" s="71"/>
      <c r="S36" s="72"/>
      <c r="T36" s="102" t="e">
        <f>_xlfn.XLOOKUP(U36,Master3!B:B,Master3!A:A)</f>
        <v>#N/A</v>
      </c>
      <c r="U36" s="103"/>
      <c r="V36" s="88"/>
      <c r="W36" s="76"/>
      <c r="X36" s="76"/>
      <c r="Y36" s="73"/>
      <c r="Z36" s="74"/>
      <c r="AA36" s="73"/>
      <c r="AB36" s="76"/>
      <c r="AC36" s="76"/>
      <c r="AD36" s="77"/>
      <c r="AE36" s="74"/>
      <c r="AF36" s="73"/>
      <c r="AG36" s="76"/>
      <c r="AH36" s="76"/>
      <c r="AI36" s="77"/>
      <c r="AJ36" s="75"/>
      <c r="AK36" s="86" t="e">
        <f>_xlfn.XLOOKUP(AL36,Master3!B:B,Master3!A:A)</f>
        <v>#N/A</v>
      </c>
      <c r="AL36" s="25"/>
      <c r="AM36" s="88"/>
      <c r="AN36" s="68"/>
      <c r="AO36" s="68"/>
      <c r="AP36" s="69"/>
      <c r="AQ36" s="70"/>
      <c r="AR36" s="69"/>
      <c r="AS36" s="68"/>
      <c r="AT36" s="68"/>
      <c r="AU36" s="71"/>
      <c r="AV36" s="70"/>
      <c r="AW36" s="69"/>
      <c r="AX36" s="68"/>
      <c r="AY36" s="68"/>
      <c r="AZ36" s="71"/>
      <c r="BA36" s="72"/>
      <c r="BB36" s="102" t="e">
        <f>_xlfn.XLOOKUP(BC36,Master3!B:B,Master3!A:A)</f>
        <v>#N/A</v>
      </c>
      <c r="BC36" s="103"/>
      <c r="BD36" s="88"/>
      <c r="BE36" s="76"/>
      <c r="BF36" s="76"/>
      <c r="BG36" s="73"/>
      <c r="BH36" s="74"/>
      <c r="BI36" s="73"/>
      <c r="BJ36" s="76"/>
      <c r="BK36" s="76"/>
      <c r="BL36" s="77"/>
      <c r="BM36" s="74"/>
      <c r="BN36" s="73"/>
      <c r="BO36" s="76"/>
      <c r="BP36" s="76"/>
      <c r="BQ36" s="77"/>
      <c r="BR36" s="85"/>
      <c r="BZ36" s="86">
        <v>44210.15625</v>
      </c>
    </row>
    <row r="37" spans="1:78" x14ac:dyDescent="0.25">
      <c r="A37" s="105" t="e">
        <f>_xlfn.XLOOKUP(B37,Master3!B:B,Master3!A:A)</f>
        <v>#N/A</v>
      </c>
      <c r="B37" s="106"/>
      <c r="C37" s="88"/>
      <c r="D37" s="66"/>
      <c r="E37" s="67"/>
      <c r="F37" s="68"/>
      <c r="G37" s="68"/>
      <c r="H37" s="80"/>
      <c r="I37" s="70"/>
      <c r="J37" s="69"/>
      <c r="K37" s="68"/>
      <c r="L37" s="68"/>
      <c r="M37" s="71"/>
      <c r="N37" s="70"/>
      <c r="O37" s="69"/>
      <c r="P37" s="68"/>
      <c r="Q37" s="68"/>
      <c r="R37" s="71"/>
      <c r="S37" s="72"/>
      <c r="T37" s="102" t="e">
        <f>_xlfn.XLOOKUP(U37,Master3!B:B,Master3!A:A)</f>
        <v>#N/A</v>
      </c>
      <c r="U37" s="103"/>
      <c r="V37" s="88"/>
      <c r="W37" s="76"/>
      <c r="X37" s="76"/>
      <c r="Y37" s="73"/>
      <c r="Z37" s="74"/>
      <c r="AA37" s="73"/>
      <c r="AB37" s="76"/>
      <c r="AC37" s="76"/>
      <c r="AD37" s="77"/>
      <c r="AE37" s="74"/>
      <c r="AF37" s="73"/>
      <c r="AG37" s="76"/>
      <c r="AH37" s="76"/>
      <c r="AI37" s="77"/>
      <c r="AJ37" s="75"/>
      <c r="AK37" s="86" t="e">
        <f>_xlfn.XLOOKUP(AL37,Master3!B:B,Master3!A:A)</f>
        <v>#N/A</v>
      </c>
      <c r="AL37" s="25"/>
      <c r="AM37" s="88"/>
      <c r="AN37" s="68"/>
      <c r="AO37" s="68"/>
      <c r="AP37" s="69"/>
      <c r="AQ37" s="70"/>
      <c r="AR37" s="69"/>
      <c r="AS37" s="68"/>
      <c r="AT37" s="68"/>
      <c r="AU37" s="71"/>
      <c r="AV37" s="70"/>
      <c r="AW37" s="69"/>
      <c r="AX37" s="68"/>
      <c r="AY37" s="68"/>
      <c r="AZ37" s="71"/>
      <c r="BA37" s="72"/>
      <c r="BB37" s="102" t="e">
        <f>_xlfn.XLOOKUP(BC37,Master3!B:B,Master3!A:A)</f>
        <v>#N/A</v>
      </c>
      <c r="BC37" s="103"/>
      <c r="BD37" s="88"/>
      <c r="BE37" s="76"/>
      <c r="BF37" s="76"/>
      <c r="BG37" s="73"/>
      <c r="BH37" s="74"/>
      <c r="BI37" s="73"/>
      <c r="BJ37" s="76"/>
      <c r="BK37" s="76"/>
      <c r="BL37" s="77"/>
      <c r="BM37" s="74"/>
      <c r="BN37" s="73"/>
      <c r="BO37" s="76"/>
      <c r="BP37" s="76"/>
      <c r="BQ37" s="77"/>
      <c r="BR37" s="85"/>
      <c r="BZ37" s="86">
        <v>44210.159722222219</v>
      </c>
    </row>
    <row r="38" spans="1:78" x14ac:dyDescent="0.25">
      <c r="A38" s="105" t="e">
        <f>_xlfn.XLOOKUP(B38,Master3!B:B,Master3!A:A)</f>
        <v>#N/A</v>
      </c>
      <c r="B38" s="106"/>
      <c r="C38" s="88"/>
      <c r="D38" s="66"/>
      <c r="E38" s="67"/>
      <c r="F38" s="68"/>
      <c r="G38" s="68"/>
      <c r="H38" s="80"/>
      <c r="I38" s="70"/>
      <c r="J38" s="69"/>
      <c r="K38" s="68"/>
      <c r="L38" s="68"/>
      <c r="M38" s="71"/>
      <c r="N38" s="70"/>
      <c r="O38" s="69"/>
      <c r="P38" s="68"/>
      <c r="Q38" s="68"/>
      <c r="R38" s="71"/>
      <c r="S38" s="72"/>
      <c r="T38" s="102" t="e">
        <f>_xlfn.XLOOKUP(U38,Master3!B:B,Master3!A:A)</f>
        <v>#N/A</v>
      </c>
      <c r="U38" s="103"/>
      <c r="V38" s="88"/>
      <c r="W38" s="76"/>
      <c r="X38" s="76"/>
      <c r="Y38" s="73"/>
      <c r="Z38" s="74"/>
      <c r="AA38" s="73"/>
      <c r="AB38" s="76"/>
      <c r="AC38" s="76"/>
      <c r="AD38" s="77"/>
      <c r="AE38" s="74"/>
      <c r="AF38" s="73"/>
      <c r="AG38" s="76"/>
      <c r="AH38" s="76"/>
      <c r="AI38" s="77"/>
      <c r="AJ38" s="75"/>
      <c r="AK38" s="86" t="e">
        <f>_xlfn.XLOOKUP(AL38,Master3!B:B,Master3!A:A)</f>
        <v>#N/A</v>
      </c>
      <c r="AL38" s="25"/>
      <c r="AM38" s="88"/>
      <c r="AN38" s="68"/>
      <c r="AO38" s="68"/>
      <c r="AP38" s="69"/>
      <c r="AQ38" s="70"/>
      <c r="AR38" s="69"/>
      <c r="AS38" s="68"/>
      <c r="AT38" s="68"/>
      <c r="AU38" s="71"/>
      <c r="AV38" s="70"/>
      <c r="AW38" s="69"/>
      <c r="AX38" s="68"/>
      <c r="AY38" s="68"/>
      <c r="AZ38" s="71"/>
      <c r="BA38" s="72"/>
      <c r="BB38" s="102" t="e">
        <f>_xlfn.XLOOKUP(BC38,Master3!B:B,Master3!A:A)</f>
        <v>#N/A</v>
      </c>
      <c r="BC38" s="103"/>
      <c r="BD38" s="88"/>
      <c r="BE38" s="76"/>
      <c r="BF38" s="76"/>
      <c r="BG38" s="73"/>
      <c r="BH38" s="74"/>
      <c r="BI38" s="73"/>
      <c r="BJ38" s="76"/>
      <c r="BK38" s="76"/>
      <c r="BL38" s="77"/>
      <c r="BM38" s="74"/>
      <c r="BN38" s="73"/>
      <c r="BO38" s="76"/>
      <c r="BP38" s="76"/>
      <c r="BQ38" s="77"/>
      <c r="BR38" s="85"/>
      <c r="BZ38" s="86">
        <v>44211.253472222219</v>
      </c>
    </row>
    <row r="39" spans="1:78" x14ac:dyDescent="0.25">
      <c r="A39" s="105" t="e">
        <f>_xlfn.XLOOKUP(B39,Master3!B:B,Master3!A:A)</f>
        <v>#N/A</v>
      </c>
      <c r="B39" s="106"/>
      <c r="C39" s="88"/>
      <c r="D39" s="66"/>
      <c r="E39" s="67"/>
      <c r="F39" s="68"/>
      <c r="G39" s="68"/>
      <c r="H39" s="80"/>
      <c r="I39" s="70"/>
      <c r="J39" s="69"/>
      <c r="K39" s="68"/>
      <c r="L39" s="68"/>
      <c r="M39" s="71"/>
      <c r="N39" s="70"/>
      <c r="O39" s="69"/>
      <c r="P39" s="68"/>
      <c r="Q39" s="68"/>
      <c r="R39" s="71"/>
      <c r="S39" s="72"/>
      <c r="T39" s="102" t="e">
        <f>_xlfn.XLOOKUP(U39,Master3!B:B,Master3!A:A)</f>
        <v>#N/A</v>
      </c>
      <c r="U39" s="103"/>
      <c r="V39" s="88"/>
      <c r="W39" s="76"/>
      <c r="X39" s="76"/>
      <c r="Y39" s="73"/>
      <c r="Z39" s="74"/>
      <c r="AA39" s="73"/>
      <c r="AB39" s="76"/>
      <c r="AC39" s="76"/>
      <c r="AD39" s="77"/>
      <c r="AE39" s="74"/>
      <c r="AF39" s="73"/>
      <c r="AG39" s="76"/>
      <c r="AH39" s="76"/>
      <c r="AI39" s="77"/>
      <c r="AJ39" s="75"/>
      <c r="AK39" s="86" t="e">
        <f>_xlfn.XLOOKUP(AL39,Master3!B:B,Master3!A:A)</f>
        <v>#N/A</v>
      </c>
      <c r="AL39" s="25"/>
      <c r="AM39" s="88"/>
      <c r="AN39" s="68"/>
      <c r="AO39" s="68"/>
      <c r="AP39" s="69"/>
      <c r="AQ39" s="70"/>
      <c r="AR39" s="69"/>
      <c r="AS39" s="68"/>
      <c r="AT39" s="68"/>
      <c r="AU39" s="71"/>
      <c r="AV39" s="70"/>
      <c r="AW39" s="69"/>
      <c r="AX39" s="68"/>
      <c r="AY39" s="68"/>
      <c r="AZ39" s="71"/>
      <c r="BA39" s="72"/>
      <c r="BB39" s="102" t="e">
        <f>_xlfn.XLOOKUP(BC39,Master3!B:B,Master3!A:A)</f>
        <v>#N/A</v>
      </c>
      <c r="BC39" s="103"/>
      <c r="BD39" s="88"/>
      <c r="BE39" s="76"/>
      <c r="BF39" s="76"/>
      <c r="BG39" s="73"/>
      <c r="BH39" s="74"/>
      <c r="BI39" s="73"/>
      <c r="BJ39" s="76"/>
      <c r="BK39" s="76"/>
      <c r="BL39" s="77"/>
      <c r="BM39" s="74"/>
      <c r="BN39" s="73"/>
      <c r="BO39" s="76"/>
      <c r="BP39" s="76"/>
      <c r="BQ39" s="77"/>
      <c r="BR39" s="85"/>
      <c r="BZ39" s="86">
        <v>44211.329861111109</v>
      </c>
    </row>
    <row r="40" spans="1:78" x14ac:dyDescent="0.25">
      <c r="A40" s="105" t="e">
        <f>_xlfn.XLOOKUP(B40,Master3!B:B,Master3!A:A)</f>
        <v>#N/A</v>
      </c>
      <c r="B40" s="106"/>
      <c r="C40" s="88"/>
      <c r="D40" s="66"/>
      <c r="E40" s="67"/>
      <c r="F40" s="68"/>
      <c r="G40" s="68"/>
      <c r="H40" s="80"/>
      <c r="I40" s="70"/>
      <c r="J40" s="69"/>
      <c r="K40" s="68"/>
      <c r="L40" s="68"/>
      <c r="M40" s="71"/>
      <c r="N40" s="70"/>
      <c r="O40" s="69"/>
      <c r="P40" s="68"/>
      <c r="Q40" s="68"/>
      <c r="R40" s="71"/>
      <c r="S40" s="72"/>
      <c r="T40" s="102" t="e">
        <f>_xlfn.XLOOKUP(U40,Master3!B:B,Master3!A:A)</f>
        <v>#N/A</v>
      </c>
      <c r="U40" s="103"/>
      <c r="V40" s="88"/>
      <c r="W40" s="76"/>
      <c r="X40" s="76"/>
      <c r="Y40" s="73"/>
      <c r="Z40" s="74"/>
      <c r="AA40" s="73"/>
      <c r="AB40" s="76"/>
      <c r="AC40" s="76"/>
      <c r="AD40" s="77"/>
      <c r="AE40" s="74"/>
      <c r="AF40" s="73"/>
      <c r="AG40" s="76"/>
      <c r="AH40" s="76"/>
      <c r="AI40" s="77"/>
      <c r="AJ40" s="75"/>
      <c r="AK40" s="86" t="e">
        <f>_xlfn.XLOOKUP(AL40,Master3!B:B,Master3!A:A)</f>
        <v>#N/A</v>
      </c>
      <c r="AL40" s="25"/>
      <c r="AM40" s="88"/>
      <c r="AN40" s="68"/>
      <c r="AO40" s="68"/>
      <c r="AP40" s="69"/>
      <c r="AQ40" s="70"/>
      <c r="AR40" s="69"/>
      <c r="AS40" s="68"/>
      <c r="AT40" s="68"/>
      <c r="AU40" s="71"/>
      <c r="AV40" s="70"/>
      <c r="AW40" s="69"/>
      <c r="AX40" s="68"/>
      <c r="AY40" s="68"/>
      <c r="AZ40" s="71"/>
      <c r="BA40" s="72"/>
      <c r="BB40" s="102" t="e">
        <f>_xlfn.XLOOKUP(BC40,Master3!B:B,Master3!A:A)</f>
        <v>#N/A</v>
      </c>
      <c r="BC40" s="103"/>
      <c r="BD40" s="88"/>
      <c r="BE40" s="76"/>
      <c r="BF40" s="76"/>
      <c r="BG40" s="73"/>
      <c r="BH40" s="74"/>
      <c r="BI40" s="73"/>
      <c r="BJ40" s="76"/>
      <c r="BK40" s="76"/>
      <c r="BL40" s="77"/>
      <c r="BM40" s="74"/>
      <c r="BN40" s="73"/>
      <c r="BO40" s="76"/>
      <c r="BP40" s="76"/>
      <c r="BQ40" s="77"/>
      <c r="BR40" s="85"/>
      <c r="BZ40" s="86">
        <v>44212.159722222219</v>
      </c>
    </row>
    <row r="41" spans="1:78" x14ac:dyDescent="0.25">
      <c r="A41" s="105" t="e">
        <f>_xlfn.XLOOKUP(B41,Master3!B:B,Master3!A:A)</f>
        <v>#N/A</v>
      </c>
      <c r="B41" s="106"/>
      <c r="C41" s="88"/>
      <c r="D41" s="66"/>
      <c r="E41" s="67"/>
      <c r="F41" s="68"/>
      <c r="G41" s="68"/>
      <c r="H41" s="80"/>
      <c r="I41" s="70"/>
      <c r="J41" s="69"/>
      <c r="K41" s="68"/>
      <c r="L41" s="68"/>
      <c r="M41" s="71"/>
      <c r="N41" s="70"/>
      <c r="O41" s="69"/>
      <c r="P41" s="68"/>
      <c r="Q41" s="68"/>
      <c r="R41" s="71"/>
      <c r="S41" s="72"/>
      <c r="T41" s="102" t="e">
        <f>_xlfn.XLOOKUP(U41,Master3!B:B,Master3!A:A)</f>
        <v>#N/A</v>
      </c>
      <c r="U41" s="103"/>
      <c r="V41" s="88"/>
      <c r="W41" s="76"/>
      <c r="X41" s="76"/>
      <c r="Y41" s="73"/>
      <c r="Z41" s="74"/>
      <c r="AA41" s="73"/>
      <c r="AB41" s="76"/>
      <c r="AC41" s="76"/>
      <c r="AD41" s="77"/>
      <c r="AE41" s="74"/>
      <c r="AF41" s="73"/>
      <c r="AG41" s="76"/>
      <c r="AH41" s="76"/>
      <c r="AI41" s="77"/>
      <c r="AJ41" s="75"/>
      <c r="AK41" s="86" t="e">
        <f>_xlfn.XLOOKUP(AL41,Master3!B:B,Master3!A:A)</f>
        <v>#N/A</v>
      </c>
      <c r="AL41" s="25"/>
      <c r="AM41" s="88"/>
      <c r="AN41" s="68"/>
      <c r="AO41" s="68"/>
      <c r="AP41" s="69"/>
      <c r="AQ41" s="70"/>
      <c r="AR41" s="69"/>
      <c r="AS41" s="68"/>
      <c r="AT41" s="68"/>
      <c r="AU41" s="71"/>
      <c r="AV41" s="70"/>
      <c r="AW41" s="69"/>
      <c r="AX41" s="68"/>
      <c r="AY41" s="68"/>
      <c r="AZ41" s="71"/>
      <c r="BA41" s="72"/>
      <c r="BB41" s="102" t="e">
        <f>_xlfn.XLOOKUP(BC41,Master3!B:B,Master3!A:A)</f>
        <v>#N/A</v>
      </c>
      <c r="BC41" s="103"/>
      <c r="BD41" s="88"/>
      <c r="BE41" s="76"/>
      <c r="BF41" s="76"/>
      <c r="BG41" s="73"/>
      <c r="BH41" s="74"/>
      <c r="BI41" s="73"/>
      <c r="BJ41" s="76"/>
      <c r="BK41" s="76"/>
      <c r="BL41" s="77"/>
      <c r="BM41" s="74"/>
      <c r="BN41" s="73"/>
      <c r="BO41" s="76"/>
      <c r="BP41" s="76"/>
      <c r="BQ41" s="77"/>
      <c r="BR41" s="85"/>
      <c r="BZ41" s="86">
        <v>44212.246527777781</v>
      </c>
    </row>
    <row r="42" spans="1:78" x14ac:dyDescent="0.25">
      <c r="A42" s="105" t="e">
        <f>_xlfn.XLOOKUP(B42,Master3!B:B,Master3!A:A)</f>
        <v>#N/A</v>
      </c>
      <c r="B42" s="106"/>
      <c r="C42" s="88"/>
      <c r="D42" s="66"/>
      <c r="E42" s="67"/>
      <c r="F42" s="68"/>
      <c r="G42" s="68"/>
      <c r="H42" s="80"/>
      <c r="I42" s="70"/>
      <c r="J42" s="69"/>
      <c r="K42" s="68"/>
      <c r="L42" s="68"/>
      <c r="M42" s="71"/>
      <c r="N42" s="70"/>
      <c r="O42" s="69"/>
      <c r="P42" s="68"/>
      <c r="Q42" s="68"/>
      <c r="R42" s="71"/>
      <c r="S42" s="72"/>
      <c r="T42" s="102" t="e">
        <f>_xlfn.XLOOKUP(U42,Master3!B:B,Master3!A:A)</f>
        <v>#N/A</v>
      </c>
      <c r="U42" s="103"/>
      <c r="V42" s="88"/>
      <c r="W42" s="76"/>
      <c r="X42" s="76"/>
      <c r="Y42" s="73"/>
      <c r="Z42" s="74"/>
      <c r="AA42" s="73"/>
      <c r="AB42" s="76"/>
      <c r="AC42" s="76"/>
      <c r="AD42" s="77"/>
      <c r="AE42" s="74"/>
      <c r="AF42" s="73"/>
      <c r="AG42" s="76"/>
      <c r="AH42" s="76"/>
      <c r="AI42" s="77"/>
      <c r="AJ42" s="75"/>
      <c r="AK42" s="86" t="e">
        <f>_xlfn.XLOOKUP(AL42,Master3!B:B,Master3!A:A)</f>
        <v>#N/A</v>
      </c>
      <c r="AL42" s="25"/>
      <c r="AM42" s="88"/>
      <c r="AN42" s="68"/>
      <c r="AO42" s="68"/>
      <c r="AP42" s="69"/>
      <c r="AQ42" s="70"/>
      <c r="AR42" s="69"/>
      <c r="AS42" s="68"/>
      <c r="AT42" s="68"/>
      <c r="AU42" s="71"/>
      <c r="AV42" s="70"/>
      <c r="AW42" s="69"/>
      <c r="AX42" s="68"/>
      <c r="AY42" s="68"/>
      <c r="AZ42" s="71"/>
      <c r="BA42" s="72"/>
      <c r="BB42" s="102" t="e">
        <f>_xlfn.XLOOKUP(BC42,Master3!B:B,Master3!A:A)</f>
        <v>#N/A</v>
      </c>
      <c r="BC42" s="103"/>
      <c r="BD42" s="88"/>
      <c r="BE42" s="76"/>
      <c r="BF42" s="76"/>
      <c r="BG42" s="73"/>
      <c r="BH42" s="74"/>
      <c r="BI42" s="73"/>
      <c r="BJ42" s="76"/>
      <c r="BK42" s="76"/>
      <c r="BL42" s="77"/>
      <c r="BM42" s="74"/>
      <c r="BN42" s="73"/>
      <c r="BO42" s="76"/>
      <c r="BP42" s="76"/>
      <c r="BQ42" s="77"/>
      <c r="BR42" s="85"/>
      <c r="BZ42" s="86">
        <v>44212.288194444445</v>
      </c>
    </row>
    <row r="43" spans="1:78" x14ac:dyDescent="0.25">
      <c r="A43" s="105" t="e">
        <f>_xlfn.XLOOKUP(B43,Master3!B:B,Master3!A:A)</f>
        <v>#N/A</v>
      </c>
      <c r="B43" s="106"/>
      <c r="C43" s="88"/>
      <c r="D43" s="66"/>
      <c r="E43" s="67"/>
      <c r="F43" s="68"/>
      <c r="G43" s="68"/>
      <c r="H43" s="80"/>
      <c r="I43" s="70"/>
      <c r="J43" s="69"/>
      <c r="K43" s="68"/>
      <c r="L43" s="68"/>
      <c r="M43" s="71"/>
      <c r="N43" s="70"/>
      <c r="O43" s="69"/>
      <c r="P43" s="68"/>
      <c r="Q43" s="68"/>
      <c r="R43" s="71"/>
      <c r="S43" s="72"/>
      <c r="T43" s="102" t="e">
        <f>_xlfn.XLOOKUP(U43,Master3!B:B,Master3!A:A)</f>
        <v>#N/A</v>
      </c>
      <c r="U43" s="103"/>
      <c r="V43" s="88"/>
      <c r="W43" s="76"/>
      <c r="X43" s="76"/>
      <c r="Y43" s="73"/>
      <c r="Z43" s="74"/>
      <c r="AA43" s="73"/>
      <c r="AB43" s="76"/>
      <c r="AC43" s="76"/>
      <c r="AD43" s="77"/>
      <c r="AE43" s="74"/>
      <c r="AF43" s="73"/>
      <c r="AG43" s="76"/>
      <c r="AH43" s="76"/>
      <c r="AI43" s="77"/>
      <c r="AJ43" s="75"/>
      <c r="AK43" s="86" t="e">
        <f>_xlfn.XLOOKUP(AL43,Master3!B:B,Master3!A:A)</f>
        <v>#N/A</v>
      </c>
      <c r="AL43" s="25"/>
      <c r="AM43" s="88"/>
      <c r="AN43" s="68"/>
      <c r="AO43" s="68"/>
      <c r="AP43" s="69"/>
      <c r="AQ43" s="70"/>
      <c r="AR43" s="69"/>
      <c r="AS43" s="68"/>
      <c r="AT43" s="68"/>
      <c r="AU43" s="71"/>
      <c r="AV43" s="70"/>
      <c r="AW43" s="69"/>
      <c r="AX43" s="68"/>
      <c r="AY43" s="68"/>
      <c r="AZ43" s="71"/>
      <c r="BA43" s="72"/>
      <c r="BB43" s="102" t="e">
        <f>_xlfn.XLOOKUP(BC43,Master3!B:B,Master3!A:A)</f>
        <v>#N/A</v>
      </c>
      <c r="BC43" s="103"/>
      <c r="BD43" s="88"/>
      <c r="BE43" s="76"/>
      <c r="BF43" s="76"/>
      <c r="BG43" s="73"/>
      <c r="BH43" s="74"/>
      <c r="BI43" s="73"/>
      <c r="BJ43" s="76"/>
      <c r="BK43" s="76"/>
      <c r="BL43" s="77"/>
      <c r="BM43" s="74"/>
      <c r="BN43" s="73"/>
      <c r="BO43" s="76"/>
      <c r="BP43" s="76"/>
      <c r="BQ43" s="77"/>
      <c r="BR43" s="85"/>
      <c r="BZ43" s="86">
        <v>44213.409722222219</v>
      </c>
    </row>
    <row r="44" spans="1:78" x14ac:dyDescent="0.25">
      <c r="A44" s="105" t="e">
        <f>_xlfn.XLOOKUP(B44,Master3!B:B,Master3!A:A)</f>
        <v>#N/A</v>
      </c>
      <c r="B44" s="106"/>
      <c r="C44" s="88"/>
      <c r="D44" s="66"/>
      <c r="E44" s="67"/>
      <c r="F44" s="68"/>
      <c r="G44" s="68"/>
      <c r="H44" s="80"/>
      <c r="I44" s="70"/>
      <c r="J44" s="69"/>
      <c r="K44" s="68"/>
      <c r="L44" s="68"/>
      <c r="M44" s="71"/>
      <c r="N44" s="70"/>
      <c r="O44" s="69"/>
      <c r="P44" s="68"/>
      <c r="Q44" s="68"/>
      <c r="R44" s="71"/>
      <c r="S44" s="72"/>
      <c r="T44" s="102" t="e">
        <f>_xlfn.XLOOKUP(U44,Master3!B:B,Master3!A:A)</f>
        <v>#N/A</v>
      </c>
      <c r="U44" s="103"/>
      <c r="V44" s="88"/>
      <c r="W44" s="76"/>
      <c r="X44" s="76"/>
      <c r="Y44" s="73"/>
      <c r="Z44" s="74"/>
      <c r="AA44" s="73"/>
      <c r="AB44" s="76"/>
      <c r="AC44" s="76"/>
      <c r="AD44" s="77"/>
      <c r="AE44" s="74"/>
      <c r="AF44" s="73"/>
      <c r="AG44" s="76"/>
      <c r="AH44" s="76"/>
      <c r="AI44" s="77"/>
      <c r="AJ44" s="75"/>
      <c r="AK44" s="86" t="e">
        <f>_xlfn.XLOOKUP(AL44,Master3!B:B,Master3!A:A)</f>
        <v>#N/A</v>
      </c>
      <c r="AL44" s="25"/>
      <c r="AM44" s="88"/>
      <c r="AN44" s="68"/>
      <c r="AO44" s="68"/>
      <c r="AP44" s="69"/>
      <c r="AQ44" s="70"/>
      <c r="AR44" s="69"/>
      <c r="AS44" s="68"/>
      <c r="AT44" s="68"/>
      <c r="AU44" s="71"/>
      <c r="AV44" s="70"/>
      <c r="AW44" s="69"/>
      <c r="AX44" s="68"/>
      <c r="AY44" s="68"/>
      <c r="AZ44" s="71"/>
      <c r="BA44" s="72"/>
      <c r="BB44" s="102" t="e">
        <f>_xlfn.XLOOKUP(BC44,Master3!B:B,Master3!A:A)</f>
        <v>#N/A</v>
      </c>
      <c r="BC44" s="103"/>
      <c r="BD44" s="88"/>
      <c r="BE44" s="76"/>
      <c r="BF44" s="76"/>
      <c r="BG44" s="73"/>
      <c r="BH44" s="74"/>
      <c r="BI44" s="73"/>
      <c r="BJ44" s="76"/>
      <c r="BK44" s="76"/>
      <c r="BL44" s="77"/>
      <c r="BM44" s="74"/>
      <c r="BN44" s="73"/>
      <c r="BO44" s="76"/>
      <c r="BP44" s="76"/>
      <c r="BQ44" s="77"/>
      <c r="BR44" s="85"/>
      <c r="BZ44" s="86">
        <v>44213.493055555555</v>
      </c>
    </row>
    <row r="45" spans="1:78" x14ac:dyDescent="0.25">
      <c r="A45" s="105" t="e">
        <f>_xlfn.XLOOKUP(B45,Master3!B:B,Master3!A:A)</f>
        <v>#N/A</v>
      </c>
      <c r="B45" s="106"/>
      <c r="C45" s="88"/>
      <c r="D45" s="66"/>
      <c r="E45" s="67"/>
      <c r="F45" s="68"/>
      <c r="G45" s="68"/>
      <c r="H45" s="80"/>
      <c r="I45" s="70"/>
      <c r="J45" s="69"/>
      <c r="K45" s="68"/>
      <c r="L45" s="68"/>
      <c r="M45" s="71"/>
      <c r="N45" s="70"/>
      <c r="O45" s="69"/>
      <c r="P45" s="68"/>
      <c r="Q45" s="68"/>
      <c r="R45" s="71"/>
      <c r="S45" s="72"/>
      <c r="T45" s="102" t="e">
        <f>_xlfn.XLOOKUP(U45,Master3!B:B,Master3!A:A)</f>
        <v>#N/A</v>
      </c>
      <c r="U45" s="103"/>
      <c r="V45" s="88"/>
      <c r="W45" s="76"/>
      <c r="X45" s="76"/>
      <c r="Y45" s="73"/>
      <c r="Z45" s="74"/>
      <c r="AA45" s="73"/>
      <c r="AB45" s="76"/>
      <c r="AC45" s="76"/>
      <c r="AD45" s="77"/>
      <c r="AE45" s="74"/>
      <c r="AF45" s="73"/>
      <c r="AG45" s="76"/>
      <c r="AH45" s="76"/>
      <c r="AI45" s="77"/>
      <c r="AJ45" s="75"/>
      <c r="AK45" s="86" t="e">
        <f>_xlfn.XLOOKUP(AL45,Master3!B:B,Master3!A:A)</f>
        <v>#N/A</v>
      </c>
      <c r="AL45" s="25"/>
      <c r="AM45" s="88"/>
      <c r="AN45" s="68"/>
      <c r="AO45" s="68"/>
      <c r="AP45" s="69"/>
      <c r="AQ45" s="70"/>
      <c r="AR45" s="69"/>
      <c r="AS45" s="68"/>
      <c r="AT45" s="68"/>
      <c r="AU45" s="71"/>
      <c r="AV45" s="70"/>
      <c r="AW45" s="69"/>
      <c r="AX45" s="68"/>
      <c r="AY45" s="68"/>
      <c r="AZ45" s="71"/>
      <c r="BA45" s="72"/>
      <c r="BB45" s="102" t="e">
        <f>_xlfn.XLOOKUP(BC45,Master3!B:B,Master3!A:A)</f>
        <v>#N/A</v>
      </c>
      <c r="BC45" s="103"/>
      <c r="BD45" s="88"/>
      <c r="BE45" s="76"/>
      <c r="BF45" s="76"/>
      <c r="BG45" s="73"/>
      <c r="BH45" s="74"/>
      <c r="BI45" s="73"/>
      <c r="BJ45" s="76"/>
      <c r="BK45" s="76"/>
      <c r="BL45" s="77"/>
      <c r="BM45" s="74"/>
      <c r="BN45" s="73"/>
      <c r="BO45" s="76"/>
      <c r="BP45" s="76"/>
      <c r="BQ45" s="77"/>
      <c r="BR45" s="85"/>
      <c r="BZ45" s="86">
        <v>44213.5</v>
      </c>
    </row>
    <row r="46" spans="1:78" x14ac:dyDescent="0.25">
      <c r="A46" s="105" t="e">
        <f>_xlfn.XLOOKUP(B46,Master3!B:B,Master3!A:A)</f>
        <v>#N/A</v>
      </c>
      <c r="B46" s="106"/>
      <c r="C46" s="88"/>
      <c r="D46" s="66"/>
      <c r="E46" s="67"/>
      <c r="F46" s="68"/>
      <c r="G46" s="68"/>
      <c r="H46" s="80"/>
      <c r="I46" s="70"/>
      <c r="J46" s="69"/>
      <c r="K46" s="68"/>
      <c r="L46" s="68"/>
      <c r="M46" s="71"/>
      <c r="N46" s="70"/>
      <c r="O46" s="69"/>
      <c r="P46" s="68"/>
      <c r="Q46" s="68"/>
      <c r="R46" s="71"/>
      <c r="S46" s="72"/>
      <c r="T46" s="102" t="e">
        <f>_xlfn.XLOOKUP(U46,Master3!B:B,Master3!A:A)</f>
        <v>#N/A</v>
      </c>
      <c r="U46" s="103"/>
      <c r="V46" s="88"/>
      <c r="W46" s="76"/>
      <c r="X46" s="76"/>
      <c r="Y46" s="73"/>
      <c r="Z46" s="74"/>
      <c r="AA46" s="73"/>
      <c r="AB46" s="76"/>
      <c r="AC46" s="76"/>
      <c r="AD46" s="77"/>
      <c r="AE46" s="74"/>
      <c r="AF46" s="73"/>
      <c r="AG46" s="76"/>
      <c r="AH46" s="76"/>
      <c r="AI46" s="77"/>
      <c r="AJ46" s="75"/>
      <c r="AK46" s="86" t="e">
        <f>_xlfn.XLOOKUP(AL46,Master3!B:B,Master3!A:A)</f>
        <v>#N/A</v>
      </c>
      <c r="AL46" s="25"/>
      <c r="AM46" s="88"/>
      <c r="AN46" s="68"/>
      <c r="AO46" s="68"/>
      <c r="AP46" s="69"/>
      <c r="AQ46" s="70"/>
      <c r="AR46" s="69"/>
      <c r="AS46" s="68"/>
      <c r="AT46" s="68"/>
      <c r="AU46" s="71"/>
      <c r="AV46" s="70"/>
      <c r="AW46" s="69"/>
      <c r="AX46" s="68"/>
      <c r="AY46" s="68"/>
      <c r="AZ46" s="71"/>
      <c r="BA46" s="72"/>
      <c r="BB46" s="102" t="e">
        <f>_xlfn.XLOOKUP(BC46,Master3!B:B,Master3!A:A)</f>
        <v>#N/A</v>
      </c>
      <c r="BC46" s="103"/>
      <c r="BD46" s="88"/>
      <c r="BE46" s="76"/>
      <c r="BF46" s="76"/>
      <c r="BG46" s="73"/>
      <c r="BH46" s="74"/>
      <c r="BI46" s="73"/>
      <c r="BJ46" s="76"/>
      <c r="BK46" s="76"/>
      <c r="BL46" s="77"/>
      <c r="BM46" s="74"/>
      <c r="BN46" s="73"/>
      <c r="BO46" s="76"/>
      <c r="BP46" s="76"/>
      <c r="BQ46" s="77"/>
      <c r="BR46" s="85"/>
      <c r="BZ46" s="86">
        <v>44213.541666666664</v>
      </c>
    </row>
    <row r="47" spans="1:78" x14ac:dyDescent="0.25">
      <c r="A47" s="105" t="e">
        <f>_xlfn.XLOOKUP(B47,Master3!B:B,Master3!A:A)</f>
        <v>#N/A</v>
      </c>
      <c r="B47" s="106"/>
      <c r="C47" s="88"/>
      <c r="D47" s="66"/>
      <c r="E47" s="67"/>
      <c r="F47" s="68"/>
      <c r="G47" s="68"/>
      <c r="H47" s="80"/>
      <c r="I47" s="70"/>
      <c r="J47" s="69"/>
      <c r="K47" s="68"/>
      <c r="L47" s="68"/>
      <c r="M47" s="71"/>
      <c r="N47" s="70"/>
      <c r="O47" s="69"/>
      <c r="P47" s="68"/>
      <c r="Q47" s="68"/>
      <c r="R47" s="71"/>
      <c r="S47" s="72"/>
      <c r="T47" s="102" t="e">
        <f>_xlfn.XLOOKUP(U47,Master3!B:B,Master3!A:A)</f>
        <v>#N/A</v>
      </c>
      <c r="U47" s="103"/>
      <c r="V47" s="88"/>
      <c r="W47" s="76"/>
      <c r="X47" s="76"/>
      <c r="Y47" s="73"/>
      <c r="Z47" s="74"/>
      <c r="AA47" s="73"/>
      <c r="AB47" s="76"/>
      <c r="AC47" s="76"/>
      <c r="AD47" s="77"/>
      <c r="AE47" s="74"/>
      <c r="AF47" s="73"/>
      <c r="AG47" s="76"/>
      <c r="AH47" s="76"/>
      <c r="AI47" s="77"/>
      <c r="AJ47" s="75"/>
      <c r="AK47" s="86" t="e">
        <f>_xlfn.XLOOKUP(AL47,Master3!B:B,Master3!A:A)</f>
        <v>#N/A</v>
      </c>
      <c r="AL47" s="25"/>
      <c r="AM47" s="88"/>
      <c r="AN47" s="68"/>
      <c r="AO47" s="68"/>
      <c r="AP47" s="69"/>
      <c r="AQ47" s="70"/>
      <c r="AR47" s="69"/>
      <c r="AS47" s="68"/>
      <c r="AT47" s="68"/>
      <c r="AU47" s="71"/>
      <c r="AV47" s="70"/>
      <c r="AW47" s="69"/>
      <c r="AX47" s="68"/>
      <c r="AY47" s="68"/>
      <c r="AZ47" s="71"/>
      <c r="BA47" s="72"/>
      <c r="BB47" s="102" t="e">
        <f>_xlfn.XLOOKUP(BC47,Master3!B:B,Master3!A:A)</f>
        <v>#N/A</v>
      </c>
      <c r="BC47" s="103"/>
      <c r="BD47" s="88"/>
      <c r="BE47" s="76"/>
      <c r="BF47" s="76"/>
      <c r="BG47" s="73"/>
      <c r="BH47" s="74"/>
      <c r="BI47" s="73"/>
      <c r="BJ47" s="76"/>
      <c r="BK47" s="76"/>
      <c r="BL47" s="77"/>
      <c r="BM47" s="74"/>
      <c r="BN47" s="73"/>
      <c r="BO47" s="76"/>
      <c r="BP47" s="76"/>
      <c r="BQ47" s="77"/>
      <c r="BR47" s="85"/>
      <c r="BZ47" s="86">
        <v>44214.243055555555</v>
      </c>
    </row>
    <row r="48" spans="1:78" x14ac:dyDescent="0.25">
      <c r="A48" s="105" t="e">
        <f>_xlfn.XLOOKUP(B48,Master3!B:B,Master3!A:A)</f>
        <v>#N/A</v>
      </c>
      <c r="B48" s="106"/>
      <c r="C48" s="88"/>
      <c r="D48" s="66"/>
      <c r="E48" s="67"/>
      <c r="F48" s="68"/>
      <c r="G48" s="68"/>
      <c r="H48" s="80"/>
      <c r="I48" s="70"/>
      <c r="J48" s="69"/>
      <c r="K48" s="68"/>
      <c r="L48" s="68"/>
      <c r="M48" s="71"/>
      <c r="N48" s="70"/>
      <c r="O48" s="69"/>
      <c r="P48" s="68"/>
      <c r="Q48" s="68"/>
      <c r="R48" s="71"/>
      <c r="S48" s="72"/>
      <c r="T48" s="102" t="e">
        <f>_xlfn.XLOOKUP(U48,Master3!B:B,Master3!A:A)</f>
        <v>#N/A</v>
      </c>
      <c r="U48" s="103"/>
      <c r="V48" s="88"/>
      <c r="W48" s="76"/>
      <c r="X48" s="76"/>
      <c r="Y48" s="73"/>
      <c r="Z48" s="74"/>
      <c r="AA48" s="73"/>
      <c r="AB48" s="76"/>
      <c r="AC48" s="76"/>
      <c r="AD48" s="77"/>
      <c r="AE48" s="74"/>
      <c r="AF48" s="73"/>
      <c r="AG48" s="76"/>
      <c r="AH48" s="76"/>
      <c r="AI48" s="77"/>
      <c r="AJ48" s="75"/>
      <c r="AK48" s="86" t="e">
        <f>_xlfn.XLOOKUP(AL48,Master3!B:B,Master3!A:A)</f>
        <v>#N/A</v>
      </c>
      <c r="AL48" s="25"/>
      <c r="AM48" s="88"/>
      <c r="AN48" s="68"/>
      <c r="AO48" s="68"/>
      <c r="AP48" s="69"/>
      <c r="AQ48" s="70"/>
      <c r="AR48" s="69"/>
      <c r="AS48" s="68"/>
      <c r="AT48" s="68"/>
      <c r="AU48" s="71"/>
      <c r="AV48" s="70"/>
      <c r="AW48" s="69"/>
      <c r="AX48" s="68"/>
      <c r="AY48" s="68"/>
      <c r="AZ48" s="71"/>
      <c r="BA48" s="72"/>
      <c r="BB48" s="102" t="e">
        <f>_xlfn.XLOOKUP(BC48,Master3!B:B,Master3!A:A)</f>
        <v>#N/A</v>
      </c>
      <c r="BC48" s="103"/>
      <c r="BD48" s="88"/>
      <c r="BE48" s="76"/>
      <c r="BF48" s="76"/>
      <c r="BG48" s="73"/>
      <c r="BH48" s="74"/>
      <c r="BI48" s="73"/>
      <c r="BJ48" s="76"/>
      <c r="BK48" s="76"/>
      <c r="BL48" s="77"/>
      <c r="BM48" s="74"/>
      <c r="BN48" s="73"/>
      <c r="BO48" s="76"/>
      <c r="BP48" s="76"/>
      <c r="BQ48" s="77"/>
      <c r="BR48" s="85"/>
      <c r="BZ48" s="86">
        <v>44214.319444444445</v>
      </c>
    </row>
    <row r="49" spans="1:78" x14ac:dyDescent="0.25">
      <c r="A49" s="105" t="e">
        <f>_xlfn.XLOOKUP(B49,Master3!B:B,Master3!A:A)</f>
        <v>#N/A</v>
      </c>
      <c r="B49" s="106"/>
      <c r="C49" s="88"/>
      <c r="D49" s="66"/>
      <c r="E49" s="67"/>
      <c r="F49" s="68"/>
      <c r="G49" s="68"/>
      <c r="H49" s="80"/>
      <c r="I49" s="70"/>
      <c r="J49" s="69"/>
      <c r="K49" s="68"/>
      <c r="L49" s="68"/>
      <c r="M49" s="71"/>
      <c r="N49" s="70"/>
      <c r="O49" s="69"/>
      <c r="P49" s="68"/>
      <c r="Q49" s="68"/>
      <c r="R49" s="71"/>
      <c r="S49" s="72"/>
      <c r="T49" s="102" t="e">
        <f>_xlfn.XLOOKUP(U49,Master3!B:B,Master3!A:A)</f>
        <v>#N/A</v>
      </c>
      <c r="U49" s="103"/>
      <c r="V49" s="88"/>
      <c r="W49" s="76"/>
      <c r="X49" s="76"/>
      <c r="Y49" s="73"/>
      <c r="Z49" s="74"/>
      <c r="AA49" s="73"/>
      <c r="AB49" s="76"/>
      <c r="AC49" s="76"/>
      <c r="AD49" s="77"/>
      <c r="AE49" s="74"/>
      <c r="AF49" s="73"/>
      <c r="AG49" s="76"/>
      <c r="AH49" s="76"/>
      <c r="AI49" s="77"/>
      <c r="AJ49" s="75"/>
      <c r="AK49" s="86" t="e">
        <f>_xlfn.XLOOKUP(AL49,Master3!B:B,Master3!A:A)</f>
        <v>#N/A</v>
      </c>
      <c r="AL49" s="25"/>
      <c r="AM49" s="88"/>
      <c r="AN49" s="68"/>
      <c r="AO49" s="68"/>
      <c r="AP49" s="69"/>
      <c r="AQ49" s="70"/>
      <c r="AR49" s="69"/>
      <c r="AS49" s="68"/>
      <c r="AT49" s="68"/>
      <c r="AU49" s="71"/>
      <c r="AV49" s="70"/>
      <c r="AW49" s="69"/>
      <c r="AX49" s="68"/>
      <c r="AY49" s="68"/>
      <c r="AZ49" s="71"/>
      <c r="BA49" s="72"/>
      <c r="BB49" s="102" t="e">
        <f>_xlfn.XLOOKUP(BC49,Master3!B:B,Master3!A:A)</f>
        <v>#N/A</v>
      </c>
      <c r="BC49" s="103"/>
      <c r="BD49" s="88"/>
      <c r="BE49" s="76"/>
      <c r="BF49" s="76"/>
      <c r="BG49" s="73"/>
      <c r="BH49" s="74"/>
      <c r="BI49" s="73"/>
      <c r="BJ49" s="76"/>
      <c r="BK49" s="76"/>
      <c r="BL49" s="77"/>
      <c r="BM49" s="74"/>
      <c r="BN49" s="73"/>
      <c r="BO49" s="76"/>
      <c r="BP49" s="76"/>
      <c r="BQ49" s="77"/>
      <c r="BR49" s="85"/>
      <c r="BZ49" s="86">
        <v>44214.333333333336</v>
      </c>
    </row>
    <row r="50" spans="1:78" x14ac:dyDescent="0.25">
      <c r="A50" s="105" t="e">
        <f>_xlfn.XLOOKUP(B50,Master3!B:B,Master3!A:A)</f>
        <v>#N/A</v>
      </c>
      <c r="B50" s="106"/>
      <c r="C50" s="88"/>
      <c r="D50" s="66"/>
      <c r="E50" s="67"/>
      <c r="F50" s="68"/>
      <c r="G50" s="68"/>
      <c r="H50" s="80"/>
      <c r="I50" s="70"/>
      <c r="J50" s="69"/>
      <c r="K50" s="68"/>
      <c r="L50" s="68"/>
      <c r="M50" s="71"/>
      <c r="N50" s="70"/>
      <c r="O50" s="69"/>
      <c r="P50" s="68"/>
      <c r="Q50" s="68"/>
      <c r="R50" s="71"/>
      <c r="S50" s="72"/>
      <c r="T50" s="102" t="e">
        <f>_xlfn.XLOOKUP(U50,Master3!B:B,Master3!A:A)</f>
        <v>#N/A</v>
      </c>
      <c r="U50" s="103"/>
      <c r="V50" s="88"/>
      <c r="W50" s="76"/>
      <c r="X50" s="76"/>
      <c r="Y50" s="73"/>
      <c r="Z50" s="74"/>
      <c r="AA50" s="73"/>
      <c r="AB50" s="76"/>
      <c r="AC50" s="76"/>
      <c r="AD50" s="77"/>
      <c r="AE50" s="74"/>
      <c r="AF50" s="73"/>
      <c r="AG50" s="76"/>
      <c r="AH50" s="76"/>
      <c r="AI50" s="77"/>
      <c r="AJ50" s="75"/>
      <c r="AK50" s="86" t="e">
        <f>_xlfn.XLOOKUP(AL50,Master3!B:B,Master3!A:A)</f>
        <v>#N/A</v>
      </c>
      <c r="AL50" s="25"/>
      <c r="AM50" s="88"/>
      <c r="AN50" s="68"/>
      <c r="AO50" s="68"/>
      <c r="AP50" s="69"/>
      <c r="AQ50" s="70"/>
      <c r="AR50" s="69"/>
      <c r="AS50" s="68"/>
      <c r="AT50" s="68"/>
      <c r="AU50" s="71"/>
      <c r="AV50" s="70"/>
      <c r="AW50" s="69"/>
      <c r="AX50" s="68"/>
      <c r="AY50" s="68"/>
      <c r="AZ50" s="71"/>
      <c r="BA50" s="72"/>
      <c r="BB50" s="102" t="e">
        <f>_xlfn.XLOOKUP(BC50,Master3!B:B,Master3!A:A)</f>
        <v>#N/A</v>
      </c>
      <c r="BC50" s="103"/>
      <c r="BD50" s="88"/>
      <c r="BE50" s="76"/>
      <c r="BF50" s="76"/>
      <c r="BG50" s="73"/>
      <c r="BH50" s="74"/>
      <c r="BI50" s="73"/>
      <c r="BJ50" s="76"/>
      <c r="BK50" s="76"/>
      <c r="BL50" s="77"/>
      <c r="BM50" s="74"/>
      <c r="BN50" s="73"/>
      <c r="BO50" s="76"/>
      <c r="BP50" s="76"/>
      <c r="BQ50" s="77"/>
      <c r="BR50" s="85"/>
      <c r="BZ50" s="86">
        <v>44215.375</v>
      </c>
    </row>
    <row r="51" spans="1:78" x14ac:dyDescent="0.25">
      <c r="A51" s="105" t="e">
        <f>_xlfn.XLOOKUP(B51,Master3!B:B,Master3!A:A)</f>
        <v>#N/A</v>
      </c>
      <c r="B51" s="106"/>
      <c r="C51" s="88"/>
      <c r="D51" s="66"/>
      <c r="E51" s="67"/>
      <c r="F51" s="68"/>
      <c r="G51" s="68"/>
      <c r="H51" s="80"/>
      <c r="I51" s="70"/>
      <c r="J51" s="69"/>
      <c r="K51" s="68"/>
      <c r="L51" s="68"/>
      <c r="M51" s="71"/>
      <c r="N51" s="70"/>
      <c r="O51" s="69"/>
      <c r="P51" s="68"/>
      <c r="Q51" s="68"/>
      <c r="R51" s="71"/>
      <c r="S51" s="72"/>
      <c r="T51" s="102" t="e">
        <f>_xlfn.XLOOKUP(U51,Master3!B:B,Master3!A:A)</f>
        <v>#N/A</v>
      </c>
      <c r="U51" s="103"/>
      <c r="V51" s="88"/>
      <c r="W51" s="76"/>
      <c r="X51" s="76"/>
      <c r="Y51" s="73"/>
      <c r="Z51" s="74"/>
      <c r="AA51" s="73"/>
      <c r="AB51" s="76"/>
      <c r="AC51" s="76"/>
      <c r="AD51" s="77"/>
      <c r="AE51" s="74"/>
      <c r="AF51" s="73"/>
      <c r="AG51" s="76"/>
      <c r="AH51" s="76"/>
      <c r="AI51" s="77"/>
      <c r="AJ51" s="75"/>
      <c r="AK51" s="86" t="e">
        <f>_xlfn.XLOOKUP(AL51,Master3!B:B,Master3!A:A)</f>
        <v>#N/A</v>
      </c>
      <c r="AL51" s="25"/>
      <c r="AM51" s="88"/>
      <c r="AN51" s="68"/>
      <c r="AO51" s="68"/>
      <c r="AP51" s="69"/>
      <c r="AQ51" s="70"/>
      <c r="AR51" s="69"/>
      <c r="AS51" s="68"/>
      <c r="AT51" s="68"/>
      <c r="AU51" s="71"/>
      <c r="AV51" s="70"/>
      <c r="AW51" s="69"/>
      <c r="AX51" s="68"/>
      <c r="AY51" s="68"/>
      <c r="AZ51" s="71"/>
      <c r="BA51" s="72"/>
      <c r="BB51" s="102" t="e">
        <f>_xlfn.XLOOKUP(BC51,Master3!B:B,Master3!A:A)</f>
        <v>#N/A</v>
      </c>
      <c r="BC51" s="103"/>
      <c r="BD51" s="88"/>
      <c r="BE51" s="76"/>
      <c r="BF51" s="76"/>
      <c r="BG51" s="73"/>
      <c r="BH51" s="74"/>
      <c r="BI51" s="73"/>
      <c r="BJ51" s="76"/>
      <c r="BK51" s="76"/>
      <c r="BL51" s="77"/>
      <c r="BM51" s="74"/>
      <c r="BN51" s="73"/>
      <c r="BO51" s="76"/>
      <c r="BP51" s="76"/>
      <c r="BQ51" s="77"/>
      <c r="BR51" s="85"/>
      <c r="BZ51" s="86">
        <v>44215.454861111109</v>
      </c>
    </row>
    <row r="52" spans="1:78" x14ac:dyDescent="0.25">
      <c r="A52" s="105" t="e">
        <f>_xlfn.XLOOKUP(B52,Master3!B:B,Master3!A:A)</f>
        <v>#N/A</v>
      </c>
      <c r="B52" s="106"/>
      <c r="C52" s="88"/>
      <c r="D52" s="66"/>
      <c r="E52" s="67"/>
      <c r="F52" s="68"/>
      <c r="G52" s="68"/>
      <c r="H52" s="80"/>
      <c r="I52" s="70"/>
      <c r="J52" s="69"/>
      <c r="K52" s="68"/>
      <c r="L52" s="68"/>
      <c r="M52" s="71"/>
      <c r="N52" s="70"/>
      <c r="O52" s="69"/>
      <c r="P52" s="68"/>
      <c r="Q52" s="68"/>
      <c r="R52" s="71"/>
      <c r="S52" s="72"/>
      <c r="T52" s="102" t="e">
        <f>_xlfn.XLOOKUP(U52,Master3!B:B,Master3!A:A)</f>
        <v>#N/A</v>
      </c>
      <c r="U52" s="103"/>
      <c r="V52" s="88"/>
      <c r="W52" s="76"/>
      <c r="X52" s="76"/>
      <c r="Y52" s="73"/>
      <c r="Z52" s="74"/>
      <c r="AA52" s="73"/>
      <c r="AB52" s="76"/>
      <c r="AC52" s="76"/>
      <c r="AD52" s="77"/>
      <c r="AE52" s="74"/>
      <c r="AF52" s="73"/>
      <c r="AG52" s="76"/>
      <c r="AH52" s="76"/>
      <c r="AI52" s="77"/>
      <c r="AJ52" s="75"/>
      <c r="AK52" s="86" t="e">
        <f>_xlfn.XLOOKUP(AL52,Master3!B:B,Master3!A:A)</f>
        <v>#N/A</v>
      </c>
      <c r="AL52" s="25"/>
      <c r="AM52" s="88"/>
      <c r="AN52" s="68"/>
      <c r="AO52" s="68"/>
      <c r="AP52" s="69"/>
      <c r="AQ52" s="70"/>
      <c r="AR52" s="69"/>
      <c r="AS52" s="68"/>
      <c r="AT52" s="68"/>
      <c r="AU52" s="71"/>
      <c r="AV52" s="70"/>
      <c r="AW52" s="69"/>
      <c r="AX52" s="68"/>
      <c r="AY52" s="68"/>
      <c r="AZ52" s="71"/>
      <c r="BA52" s="72"/>
      <c r="BB52" s="102" t="e">
        <f>_xlfn.XLOOKUP(BC52,Master3!B:B,Master3!A:A)</f>
        <v>#N/A</v>
      </c>
      <c r="BC52" s="103"/>
      <c r="BD52" s="88"/>
      <c r="BE52" s="76"/>
      <c r="BF52" s="76"/>
      <c r="BG52" s="73"/>
      <c r="BH52" s="74"/>
      <c r="BI52" s="73"/>
      <c r="BJ52" s="76"/>
      <c r="BK52" s="76"/>
      <c r="BL52" s="77"/>
      <c r="BM52" s="74"/>
      <c r="BN52" s="73"/>
      <c r="BO52" s="76"/>
      <c r="BP52" s="76"/>
      <c r="BQ52" s="77"/>
      <c r="BR52" s="85"/>
      <c r="BZ52" s="86">
        <v>44215.458333333336</v>
      </c>
    </row>
    <row r="53" spans="1:78" x14ac:dyDescent="0.25">
      <c r="A53" s="105" t="e">
        <f>_xlfn.XLOOKUP(B53,Master3!B:B,Master3!A:A)</f>
        <v>#N/A</v>
      </c>
      <c r="B53" s="106"/>
      <c r="C53" s="88"/>
      <c r="D53" s="66"/>
      <c r="E53" s="67"/>
      <c r="F53" s="68"/>
      <c r="G53" s="68"/>
      <c r="H53" s="80"/>
      <c r="I53" s="70"/>
      <c r="J53" s="69"/>
      <c r="K53" s="68"/>
      <c r="L53" s="68"/>
      <c r="M53" s="71"/>
      <c r="N53" s="70"/>
      <c r="O53" s="69"/>
      <c r="P53" s="68"/>
      <c r="Q53" s="68"/>
      <c r="R53" s="71"/>
      <c r="S53" s="72"/>
      <c r="T53" s="102" t="e">
        <f>_xlfn.XLOOKUP(U53,Master3!B:B,Master3!A:A)</f>
        <v>#N/A</v>
      </c>
      <c r="U53" s="103"/>
      <c r="V53" s="88"/>
      <c r="W53" s="76"/>
      <c r="X53" s="76"/>
      <c r="Y53" s="73"/>
      <c r="Z53" s="74"/>
      <c r="AA53" s="73"/>
      <c r="AB53" s="76"/>
      <c r="AC53" s="76"/>
      <c r="AD53" s="77"/>
      <c r="AE53" s="74"/>
      <c r="AF53" s="73"/>
      <c r="AG53" s="76"/>
      <c r="AH53" s="76"/>
      <c r="AI53" s="77"/>
      <c r="AJ53" s="75"/>
      <c r="AK53" s="86" t="e">
        <f>_xlfn.XLOOKUP(AL53,Master3!B:B,Master3!A:A)</f>
        <v>#N/A</v>
      </c>
      <c r="AL53" s="25"/>
      <c r="AM53" s="88"/>
      <c r="AN53" s="68"/>
      <c r="AO53" s="68"/>
      <c r="AP53" s="69"/>
      <c r="AQ53" s="70"/>
      <c r="AR53" s="69"/>
      <c r="AS53" s="68"/>
      <c r="AT53" s="68"/>
      <c r="AU53" s="71"/>
      <c r="AV53" s="70"/>
      <c r="AW53" s="69"/>
      <c r="AX53" s="68"/>
      <c r="AY53" s="68"/>
      <c r="AZ53" s="71"/>
      <c r="BA53" s="72"/>
      <c r="BB53" s="102" t="e">
        <f>_xlfn.XLOOKUP(BC53,Master3!B:B,Master3!A:A)</f>
        <v>#N/A</v>
      </c>
      <c r="BC53" s="103"/>
      <c r="BD53" s="88"/>
      <c r="BE53" s="76"/>
      <c r="BF53" s="76"/>
      <c r="BG53" s="73"/>
      <c r="BH53" s="74"/>
      <c r="BI53" s="73"/>
      <c r="BJ53" s="76"/>
      <c r="BK53" s="76"/>
      <c r="BL53" s="77"/>
      <c r="BM53" s="74"/>
      <c r="BN53" s="73"/>
      <c r="BO53" s="76"/>
      <c r="BP53" s="76"/>
      <c r="BQ53" s="77"/>
      <c r="BR53" s="85"/>
      <c r="BZ53" s="86">
        <v>44216.125</v>
      </c>
    </row>
    <row r="54" spans="1:78" x14ac:dyDescent="0.25">
      <c r="A54" s="105" t="e">
        <f>_xlfn.XLOOKUP(B54,Master3!B:B,Master3!A:A)</f>
        <v>#N/A</v>
      </c>
      <c r="B54" s="106"/>
      <c r="C54" s="88"/>
      <c r="D54" s="66"/>
      <c r="E54" s="67"/>
      <c r="F54" s="68"/>
      <c r="G54" s="68"/>
      <c r="H54" s="80"/>
      <c r="I54" s="70"/>
      <c r="J54" s="69"/>
      <c r="K54" s="68"/>
      <c r="L54" s="68"/>
      <c r="M54" s="71"/>
      <c r="N54" s="70"/>
      <c r="O54" s="69"/>
      <c r="P54" s="68"/>
      <c r="Q54" s="68"/>
      <c r="R54" s="71"/>
      <c r="S54" s="72"/>
      <c r="T54" s="102" t="e">
        <f>_xlfn.XLOOKUP(U54,Master3!B:B,Master3!A:A)</f>
        <v>#N/A</v>
      </c>
      <c r="U54" s="103"/>
      <c r="V54" s="88"/>
      <c r="W54" s="76"/>
      <c r="X54" s="76"/>
      <c r="Y54" s="73"/>
      <c r="Z54" s="74"/>
      <c r="AA54" s="73"/>
      <c r="AB54" s="76"/>
      <c r="AC54" s="76"/>
      <c r="AD54" s="77"/>
      <c r="AE54" s="74"/>
      <c r="AF54" s="73"/>
      <c r="AG54" s="76"/>
      <c r="AH54" s="76"/>
      <c r="AI54" s="77"/>
      <c r="AJ54" s="75"/>
      <c r="AK54" s="86" t="e">
        <f>_xlfn.XLOOKUP(AL54,Master3!B:B,Master3!A:A)</f>
        <v>#N/A</v>
      </c>
      <c r="AL54" s="25"/>
      <c r="AM54" s="88"/>
      <c r="AN54" s="68"/>
      <c r="AO54" s="68"/>
      <c r="AP54" s="69"/>
      <c r="AQ54" s="70"/>
      <c r="AR54" s="69"/>
      <c r="AS54" s="68"/>
      <c r="AT54" s="68"/>
      <c r="AU54" s="71"/>
      <c r="AV54" s="70"/>
      <c r="AW54" s="69"/>
      <c r="AX54" s="68"/>
      <c r="AY54" s="68"/>
      <c r="AZ54" s="71"/>
      <c r="BA54" s="72"/>
      <c r="BB54" s="102" t="e">
        <f>_xlfn.XLOOKUP(BC54,Master3!B:B,Master3!A:A)</f>
        <v>#N/A</v>
      </c>
      <c r="BC54" s="103"/>
      <c r="BD54" s="88"/>
      <c r="BE54" s="76"/>
      <c r="BF54" s="76"/>
      <c r="BG54" s="73"/>
      <c r="BH54" s="74"/>
      <c r="BI54" s="73"/>
      <c r="BJ54" s="76"/>
      <c r="BK54" s="76"/>
      <c r="BL54" s="77"/>
      <c r="BM54" s="74"/>
      <c r="BN54" s="73"/>
      <c r="BO54" s="76"/>
      <c r="BP54" s="76"/>
      <c r="BQ54" s="77"/>
      <c r="BR54" s="85"/>
      <c r="BZ54" s="86">
        <v>44216.159722222219</v>
      </c>
    </row>
    <row r="55" spans="1:78" x14ac:dyDescent="0.25">
      <c r="A55" s="105" t="e">
        <f>_xlfn.XLOOKUP(B55,Master3!B:B,Master3!A:A)</f>
        <v>#N/A</v>
      </c>
      <c r="B55" s="106"/>
      <c r="C55" s="88"/>
      <c r="D55" s="66"/>
      <c r="E55" s="67"/>
      <c r="F55" s="68"/>
      <c r="G55" s="68"/>
      <c r="H55" s="80"/>
      <c r="I55" s="70"/>
      <c r="J55" s="69"/>
      <c r="K55" s="68"/>
      <c r="L55" s="68"/>
      <c r="M55" s="71"/>
      <c r="N55" s="70"/>
      <c r="O55" s="69"/>
      <c r="P55" s="68"/>
      <c r="Q55" s="68"/>
      <c r="R55" s="71"/>
      <c r="S55" s="72"/>
      <c r="T55" s="102" t="e">
        <f>_xlfn.XLOOKUP(U55,Master3!B:B,Master3!A:A)</f>
        <v>#N/A</v>
      </c>
      <c r="U55" s="103"/>
      <c r="V55" s="88"/>
      <c r="W55" s="76"/>
      <c r="X55" s="76"/>
      <c r="Y55" s="73"/>
      <c r="Z55" s="74"/>
      <c r="AA55" s="73"/>
      <c r="AB55" s="76"/>
      <c r="AC55" s="76"/>
      <c r="AD55" s="77"/>
      <c r="AE55" s="74"/>
      <c r="AF55" s="73"/>
      <c r="AG55" s="76"/>
      <c r="AH55" s="76"/>
      <c r="AI55" s="77"/>
      <c r="AJ55" s="75"/>
      <c r="AK55" s="86" t="e">
        <f>_xlfn.XLOOKUP(AL55,Master3!B:B,Master3!A:A)</f>
        <v>#N/A</v>
      </c>
      <c r="AL55" s="25"/>
      <c r="AM55" s="88"/>
      <c r="AN55" s="68"/>
      <c r="AO55" s="68"/>
      <c r="AP55" s="69"/>
      <c r="AQ55" s="70"/>
      <c r="AR55" s="69"/>
      <c r="AS55" s="68"/>
      <c r="AT55" s="68"/>
      <c r="AU55" s="71"/>
      <c r="AV55" s="70"/>
      <c r="AW55" s="69"/>
      <c r="AX55" s="68"/>
      <c r="AY55" s="68"/>
      <c r="AZ55" s="71"/>
      <c r="BA55" s="72"/>
      <c r="BB55" s="102" t="e">
        <f>_xlfn.XLOOKUP(BC55,Master3!B:B,Master3!A:A)</f>
        <v>#N/A</v>
      </c>
      <c r="BC55" s="103"/>
      <c r="BD55" s="88"/>
      <c r="BE55" s="76"/>
      <c r="BF55" s="76"/>
      <c r="BG55" s="73"/>
      <c r="BH55" s="74"/>
      <c r="BI55" s="73"/>
      <c r="BJ55" s="76"/>
      <c r="BK55" s="76"/>
      <c r="BL55" s="77"/>
      <c r="BM55" s="74"/>
      <c r="BN55" s="73"/>
      <c r="BO55" s="76"/>
      <c r="BP55" s="76"/>
      <c r="BQ55" s="77"/>
      <c r="BR55" s="85"/>
      <c r="BZ55" s="86">
        <v>44216.166666666664</v>
      </c>
    </row>
    <row r="56" spans="1:78" x14ac:dyDescent="0.25">
      <c r="A56" s="105" t="e">
        <f>_xlfn.XLOOKUP(B56,Master3!B:B,Master3!A:A)</f>
        <v>#N/A</v>
      </c>
      <c r="B56" s="106"/>
      <c r="C56" s="88"/>
      <c r="D56" s="66"/>
      <c r="E56" s="67"/>
      <c r="F56" s="68"/>
      <c r="G56" s="68"/>
      <c r="H56" s="80"/>
      <c r="I56" s="70"/>
      <c r="J56" s="69"/>
      <c r="K56" s="68"/>
      <c r="L56" s="68"/>
      <c r="M56" s="71"/>
      <c r="N56" s="70"/>
      <c r="O56" s="69"/>
      <c r="P56" s="68"/>
      <c r="Q56" s="68"/>
      <c r="R56" s="71"/>
      <c r="S56" s="72"/>
      <c r="T56" s="102" t="e">
        <f>_xlfn.XLOOKUP(U56,Master3!B:B,Master3!A:A)</f>
        <v>#N/A</v>
      </c>
      <c r="U56" s="103"/>
      <c r="V56" s="88"/>
      <c r="W56" s="76"/>
      <c r="X56" s="76"/>
      <c r="Y56" s="73"/>
      <c r="Z56" s="74"/>
      <c r="AA56" s="73"/>
      <c r="AB56" s="76"/>
      <c r="AC56" s="76"/>
      <c r="AD56" s="77"/>
      <c r="AE56" s="74"/>
      <c r="AF56" s="73"/>
      <c r="AG56" s="76"/>
      <c r="AH56" s="76"/>
      <c r="AI56" s="77"/>
      <c r="AJ56" s="75"/>
      <c r="AK56" s="86" t="e">
        <f>_xlfn.XLOOKUP(AL56,Master3!B:B,Master3!A:A)</f>
        <v>#N/A</v>
      </c>
      <c r="AL56" s="25"/>
      <c r="AM56" s="88"/>
      <c r="AN56" s="68"/>
      <c r="AO56" s="68"/>
      <c r="AP56" s="69"/>
      <c r="AQ56" s="70"/>
      <c r="AR56" s="69"/>
      <c r="AS56" s="68"/>
      <c r="AT56" s="68"/>
      <c r="AU56" s="71"/>
      <c r="AV56" s="70"/>
      <c r="AW56" s="69"/>
      <c r="AX56" s="68"/>
      <c r="AY56" s="68"/>
      <c r="AZ56" s="71"/>
      <c r="BA56" s="72"/>
      <c r="BB56" s="102" t="e">
        <f>_xlfn.XLOOKUP(BC56,Master3!B:B,Master3!A:A)</f>
        <v>#N/A</v>
      </c>
      <c r="BC56" s="103"/>
      <c r="BD56" s="88"/>
      <c r="BE56" s="76"/>
      <c r="BF56" s="76"/>
      <c r="BG56" s="73"/>
      <c r="BH56" s="74"/>
      <c r="BI56" s="73"/>
      <c r="BJ56" s="76"/>
      <c r="BK56" s="76"/>
      <c r="BL56" s="77"/>
      <c r="BM56" s="74"/>
      <c r="BN56" s="73"/>
      <c r="BO56" s="76"/>
      <c r="BP56" s="76"/>
      <c r="BQ56" s="77"/>
      <c r="BR56" s="85"/>
      <c r="BZ56" s="86">
        <v>44218.371527777781</v>
      </c>
    </row>
    <row r="57" spans="1:78" x14ac:dyDescent="0.25">
      <c r="A57" s="105" t="e">
        <f>_xlfn.XLOOKUP(B57,Master3!B:B,Master3!A:A)</f>
        <v>#N/A</v>
      </c>
      <c r="B57" s="106"/>
      <c r="C57" s="88"/>
      <c r="D57" s="66"/>
      <c r="E57" s="67"/>
      <c r="F57" s="68"/>
      <c r="G57" s="68"/>
      <c r="H57" s="80"/>
      <c r="I57" s="70"/>
      <c r="J57" s="69"/>
      <c r="K57" s="68"/>
      <c r="L57" s="68"/>
      <c r="M57" s="71"/>
      <c r="N57" s="70"/>
      <c r="O57" s="69"/>
      <c r="P57" s="68"/>
      <c r="Q57" s="68"/>
      <c r="R57" s="71"/>
      <c r="S57" s="72"/>
      <c r="T57" s="102" t="e">
        <f>_xlfn.XLOOKUP(U57,Master3!B:B,Master3!A:A)</f>
        <v>#N/A</v>
      </c>
      <c r="U57" s="103"/>
      <c r="V57" s="88"/>
      <c r="W57" s="76"/>
      <c r="X57" s="76"/>
      <c r="Y57" s="73"/>
      <c r="Z57" s="74"/>
      <c r="AA57" s="73"/>
      <c r="AB57" s="76"/>
      <c r="AC57" s="76"/>
      <c r="AD57" s="77"/>
      <c r="AE57" s="74"/>
      <c r="AF57" s="73"/>
      <c r="AG57" s="76"/>
      <c r="AH57" s="76"/>
      <c r="AI57" s="77"/>
      <c r="AJ57" s="75"/>
      <c r="AK57" s="86" t="e">
        <f>_xlfn.XLOOKUP(AL57,Master3!B:B,Master3!A:A)</f>
        <v>#N/A</v>
      </c>
      <c r="AL57" s="25"/>
      <c r="AM57" s="88"/>
      <c r="AN57" s="68"/>
      <c r="AO57" s="68"/>
      <c r="AP57" s="69"/>
      <c r="AQ57" s="70"/>
      <c r="AR57" s="69"/>
      <c r="AS57" s="68"/>
      <c r="AT57" s="68"/>
      <c r="AU57" s="71"/>
      <c r="AV57" s="70"/>
      <c r="AW57" s="69"/>
      <c r="AX57" s="68"/>
      <c r="AY57" s="68"/>
      <c r="AZ57" s="71"/>
      <c r="BA57" s="72"/>
      <c r="BB57" s="102" t="e">
        <f>_xlfn.XLOOKUP(BC57,Master3!B:B,Master3!A:A)</f>
        <v>#N/A</v>
      </c>
      <c r="BC57" s="103"/>
      <c r="BD57" s="88"/>
      <c r="BE57" s="76"/>
      <c r="BF57" s="76"/>
      <c r="BG57" s="73"/>
      <c r="BH57" s="74"/>
      <c r="BI57" s="73"/>
      <c r="BJ57" s="76"/>
      <c r="BK57" s="76"/>
      <c r="BL57" s="77"/>
      <c r="BM57" s="74"/>
      <c r="BN57" s="73"/>
      <c r="BO57" s="76"/>
      <c r="BP57" s="76"/>
      <c r="BQ57" s="77"/>
      <c r="BR57" s="85"/>
      <c r="BZ57" s="86">
        <v>44218.454861111109</v>
      </c>
    </row>
    <row r="58" spans="1:78" x14ac:dyDescent="0.25">
      <c r="A58" s="105" t="e">
        <f>_xlfn.XLOOKUP(B58,Master3!B:B,Master3!A:A)</f>
        <v>#N/A</v>
      </c>
      <c r="B58" s="106"/>
      <c r="C58" s="88"/>
      <c r="D58" s="66"/>
      <c r="E58" s="67"/>
      <c r="F58" s="68"/>
      <c r="G58" s="68"/>
      <c r="H58" s="80"/>
      <c r="I58" s="70"/>
      <c r="J58" s="69"/>
      <c r="K58" s="68"/>
      <c r="L58" s="68"/>
      <c r="M58" s="71"/>
      <c r="N58" s="70"/>
      <c r="O58" s="69"/>
      <c r="P58" s="68"/>
      <c r="Q58" s="68"/>
      <c r="R58" s="71"/>
      <c r="S58" s="72"/>
      <c r="T58" s="102" t="e">
        <f>_xlfn.XLOOKUP(U58,Master3!B:B,Master3!A:A)</f>
        <v>#N/A</v>
      </c>
      <c r="U58" s="103"/>
      <c r="V58" s="88"/>
      <c r="W58" s="76"/>
      <c r="X58" s="76"/>
      <c r="Y58" s="73"/>
      <c r="Z58" s="74"/>
      <c r="AA58" s="73"/>
      <c r="AB58" s="76"/>
      <c r="AC58" s="76"/>
      <c r="AD58" s="77"/>
      <c r="AE58" s="74"/>
      <c r="AF58" s="73"/>
      <c r="AG58" s="76"/>
      <c r="AH58" s="76"/>
      <c r="AI58" s="77"/>
      <c r="AJ58" s="75"/>
      <c r="AK58" s="86" t="e">
        <f>_xlfn.XLOOKUP(AL58,Master3!B:B,Master3!A:A)</f>
        <v>#N/A</v>
      </c>
      <c r="AL58" s="25"/>
      <c r="AM58" s="88"/>
      <c r="AN58" s="68"/>
      <c r="AO58" s="68"/>
      <c r="AP58" s="69"/>
      <c r="AQ58" s="70"/>
      <c r="AR58" s="69"/>
      <c r="AS58" s="68"/>
      <c r="AT58" s="68"/>
      <c r="AU58" s="71"/>
      <c r="AV58" s="70"/>
      <c r="AW58" s="69"/>
      <c r="AX58" s="68"/>
      <c r="AY58" s="68"/>
      <c r="AZ58" s="71"/>
      <c r="BA58" s="72"/>
      <c r="BB58" s="102" t="e">
        <f>_xlfn.XLOOKUP(BC58,Master3!B:B,Master3!A:A)</f>
        <v>#N/A</v>
      </c>
      <c r="BC58" s="103"/>
      <c r="BD58" s="88"/>
      <c r="BE58" s="76"/>
      <c r="BF58" s="76"/>
      <c r="BG58" s="73"/>
      <c r="BH58" s="74"/>
      <c r="BI58" s="73"/>
      <c r="BJ58" s="76"/>
      <c r="BK58" s="76"/>
      <c r="BL58" s="77"/>
      <c r="BM58" s="74"/>
      <c r="BN58" s="73"/>
      <c r="BO58" s="76"/>
      <c r="BP58" s="76"/>
      <c r="BQ58" s="77"/>
      <c r="BR58" s="85"/>
      <c r="BZ58" s="86">
        <v>44218.461805555555</v>
      </c>
    </row>
    <row r="59" spans="1:78" x14ac:dyDescent="0.25">
      <c r="A59" s="105" t="e">
        <f>_xlfn.XLOOKUP(B59,Master3!B:B,Master3!A:A)</f>
        <v>#N/A</v>
      </c>
      <c r="B59" s="106"/>
      <c r="C59" s="88"/>
      <c r="D59" s="66"/>
      <c r="E59" s="67"/>
      <c r="F59" s="68"/>
      <c r="G59" s="68"/>
      <c r="H59" s="80"/>
      <c r="I59" s="70"/>
      <c r="J59" s="69"/>
      <c r="K59" s="68"/>
      <c r="L59" s="68"/>
      <c r="M59" s="71"/>
      <c r="N59" s="70"/>
      <c r="O59" s="69"/>
      <c r="P59" s="68"/>
      <c r="Q59" s="68"/>
      <c r="R59" s="71"/>
      <c r="S59" s="72"/>
      <c r="T59" s="102" t="e">
        <f>_xlfn.XLOOKUP(U59,Master3!B:B,Master3!A:A)</f>
        <v>#N/A</v>
      </c>
      <c r="U59" s="103"/>
      <c r="V59" s="88"/>
      <c r="W59" s="76"/>
      <c r="X59" s="76"/>
      <c r="Y59" s="73"/>
      <c r="Z59" s="74"/>
      <c r="AA59" s="73"/>
      <c r="AB59" s="76"/>
      <c r="AC59" s="76"/>
      <c r="AD59" s="77"/>
      <c r="AE59" s="74"/>
      <c r="AF59" s="73"/>
      <c r="AG59" s="76"/>
      <c r="AH59" s="76"/>
      <c r="AI59" s="77"/>
      <c r="AJ59" s="75"/>
      <c r="AK59" s="86" t="e">
        <f>_xlfn.XLOOKUP(AL59,Master3!B:B,Master3!A:A)</f>
        <v>#N/A</v>
      </c>
      <c r="AL59" s="25"/>
      <c r="AM59" s="88"/>
      <c r="AN59" s="68"/>
      <c r="AO59" s="68"/>
      <c r="AP59" s="69"/>
      <c r="AQ59" s="70"/>
      <c r="AR59" s="69"/>
      <c r="AS59" s="68"/>
      <c r="AT59" s="68"/>
      <c r="AU59" s="71"/>
      <c r="AV59" s="70"/>
      <c r="AW59" s="69"/>
      <c r="AX59" s="68"/>
      <c r="AY59" s="68"/>
      <c r="AZ59" s="71"/>
      <c r="BA59" s="72"/>
      <c r="BB59" s="102" t="e">
        <f>_xlfn.XLOOKUP(BC59,Master3!B:B,Master3!A:A)</f>
        <v>#N/A</v>
      </c>
      <c r="BC59" s="103"/>
      <c r="BD59" s="88"/>
      <c r="BE59" s="76"/>
      <c r="BF59" s="76"/>
      <c r="BG59" s="73"/>
      <c r="BH59" s="74"/>
      <c r="BI59" s="73"/>
      <c r="BJ59" s="76"/>
      <c r="BK59" s="76"/>
      <c r="BL59" s="77"/>
      <c r="BM59" s="74"/>
      <c r="BN59" s="73"/>
      <c r="BO59" s="76"/>
      <c r="BP59" s="76"/>
      <c r="BQ59" s="77"/>
      <c r="BR59" s="85"/>
      <c r="BZ59" s="86">
        <v>44219.288194444445</v>
      </c>
    </row>
    <row r="60" spans="1:78" x14ac:dyDescent="0.25">
      <c r="A60" s="105" t="e">
        <f>_xlfn.XLOOKUP(B60,Master3!B:B,Master3!A:A)</f>
        <v>#N/A</v>
      </c>
      <c r="B60" s="106"/>
      <c r="C60" s="88"/>
      <c r="D60" s="66"/>
      <c r="E60" s="67"/>
      <c r="F60" s="68"/>
      <c r="G60" s="68"/>
      <c r="H60" s="80"/>
      <c r="I60" s="70"/>
      <c r="J60" s="69"/>
      <c r="K60" s="68"/>
      <c r="L60" s="68"/>
      <c r="M60" s="71"/>
      <c r="N60" s="70"/>
      <c r="O60" s="69"/>
      <c r="P60" s="68"/>
      <c r="Q60" s="68"/>
      <c r="R60" s="71"/>
      <c r="S60" s="72"/>
      <c r="T60" s="102" t="e">
        <f>_xlfn.XLOOKUP(U60,Master3!B:B,Master3!A:A)</f>
        <v>#N/A</v>
      </c>
      <c r="U60" s="103"/>
      <c r="V60" s="88"/>
      <c r="W60" s="76"/>
      <c r="X60" s="76"/>
      <c r="Y60" s="73"/>
      <c r="Z60" s="74"/>
      <c r="AA60" s="73"/>
      <c r="AB60" s="76"/>
      <c r="AC60" s="76"/>
      <c r="AD60" s="77"/>
      <c r="AE60" s="74"/>
      <c r="AF60" s="73"/>
      <c r="AG60" s="76"/>
      <c r="AH60" s="76"/>
      <c r="AI60" s="77"/>
      <c r="AJ60" s="75"/>
      <c r="AK60" s="86" t="e">
        <f>_xlfn.XLOOKUP(AL60,Master3!B:B,Master3!A:A)</f>
        <v>#N/A</v>
      </c>
      <c r="AL60" s="25"/>
      <c r="AM60" s="88"/>
      <c r="AN60" s="68"/>
      <c r="AO60" s="68"/>
      <c r="AP60" s="69"/>
      <c r="AQ60" s="70"/>
      <c r="AR60" s="69"/>
      <c r="AS60" s="68"/>
      <c r="AT60" s="68"/>
      <c r="AU60" s="71"/>
      <c r="AV60" s="70"/>
      <c r="AW60" s="69"/>
      <c r="AX60" s="68"/>
      <c r="AY60" s="68"/>
      <c r="AZ60" s="71"/>
      <c r="BA60" s="72"/>
      <c r="BB60" s="102" t="e">
        <f>_xlfn.XLOOKUP(BC60,Master3!B:B,Master3!A:A)</f>
        <v>#N/A</v>
      </c>
      <c r="BC60" s="103"/>
      <c r="BD60" s="88"/>
      <c r="BE60" s="76"/>
      <c r="BF60" s="76"/>
      <c r="BG60" s="73"/>
      <c r="BH60" s="74"/>
      <c r="BI60" s="73"/>
      <c r="BJ60" s="76"/>
      <c r="BK60" s="76"/>
      <c r="BL60" s="77"/>
      <c r="BM60" s="74"/>
      <c r="BN60" s="73"/>
      <c r="BO60" s="76"/>
      <c r="BP60" s="76"/>
      <c r="BQ60" s="77"/>
      <c r="BR60" s="85"/>
      <c r="BZ60" s="86">
        <v>44219.347222222219</v>
      </c>
    </row>
    <row r="61" spans="1:78" x14ac:dyDescent="0.25">
      <c r="A61" s="105" t="e">
        <f>_xlfn.XLOOKUP(B61,Master3!B:B,Master3!A:A)</f>
        <v>#N/A</v>
      </c>
      <c r="B61" s="106"/>
      <c r="C61" s="88"/>
      <c r="D61" s="66"/>
      <c r="E61" s="67"/>
      <c r="F61" s="68"/>
      <c r="G61" s="68"/>
      <c r="H61" s="80"/>
      <c r="I61" s="70"/>
      <c r="J61" s="69"/>
      <c r="K61" s="68"/>
      <c r="L61" s="68"/>
      <c r="M61" s="71"/>
      <c r="N61" s="70"/>
      <c r="O61" s="69"/>
      <c r="P61" s="68"/>
      <c r="Q61" s="68"/>
      <c r="R61" s="71"/>
      <c r="S61" s="72"/>
      <c r="T61" s="102" t="e">
        <f>_xlfn.XLOOKUP(U61,Master3!B:B,Master3!A:A)</f>
        <v>#N/A</v>
      </c>
      <c r="U61" s="103"/>
      <c r="V61" s="88"/>
      <c r="W61" s="76"/>
      <c r="X61" s="76"/>
      <c r="Y61" s="73"/>
      <c r="Z61" s="74"/>
      <c r="AA61" s="73"/>
      <c r="AB61" s="76"/>
      <c r="AC61" s="76"/>
      <c r="AD61" s="77"/>
      <c r="AE61" s="74"/>
      <c r="AF61" s="73"/>
      <c r="AG61" s="76"/>
      <c r="AH61" s="76"/>
      <c r="AI61" s="77"/>
      <c r="AJ61" s="75"/>
      <c r="AK61" s="86" t="e">
        <f>_xlfn.XLOOKUP(AL61,Master3!B:B,Master3!A:A)</f>
        <v>#N/A</v>
      </c>
      <c r="AL61" s="25"/>
      <c r="AM61" s="88"/>
      <c r="AN61" s="68"/>
      <c r="AO61" s="68"/>
      <c r="AP61" s="69"/>
      <c r="AQ61" s="70"/>
      <c r="AR61" s="69"/>
      <c r="AS61" s="68"/>
      <c r="AT61" s="68"/>
      <c r="AU61" s="71"/>
      <c r="AV61" s="70"/>
      <c r="AW61" s="69"/>
      <c r="AX61" s="68"/>
      <c r="AY61" s="68"/>
      <c r="AZ61" s="71"/>
      <c r="BA61" s="72"/>
      <c r="BB61" s="102" t="e">
        <f>_xlfn.XLOOKUP(BC61,Master3!B:B,Master3!A:A)</f>
        <v>#N/A</v>
      </c>
      <c r="BC61" s="103"/>
      <c r="BD61" s="88"/>
      <c r="BE61" s="76"/>
      <c r="BF61" s="76"/>
      <c r="BG61" s="73"/>
      <c r="BH61" s="74"/>
      <c r="BI61" s="73"/>
      <c r="BJ61" s="76"/>
      <c r="BK61" s="76"/>
      <c r="BL61" s="77"/>
      <c r="BM61" s="74"/>
      <c r="BN61" s="73"/>
      <c r="BO61" s="76"/>
      <c r="BP61" s="76"/>
      <c r="BQ61" s="77"/>
      <c r="BR61" s="85"/>
      <c r="BZ61" s="86">
        <v>44219.413194444445</v>
      </c>
    </row>
    <row r="62" spans="1:78" x14ac:dyDescent="0.25">
      <c r="A62" s="105" t="e">
        <f>_xlfn.XLOOKUP(B62,Master3!B:B,Master3!A:A)</f>
        <v>#N/A</v>
      </c>
      <c r="B62" s="106"/>
      <c r="C62" s="88"/>
      <c r="D62" s="66"/>
      <c r="E62" s="67"/>
      <c r="F62" s="68"/>
      <c r="G62" s="68"/>
      <c r="H62" s="80"/>
      <c r="I62" s="70"/>
      <c r="J62" s="69"/>
      <c r="K62" s="68"/>
      <c r="L62" s="68"/>
      <c r="M62" s="71"/>
      <c r="N62" s="70"/>
      <c r="O62" s="69"/>
      <c r="P62" s="68"/>
      <c r="Q62" s="68"/>
      <c r="R62" s="71"/>
      <c r="S62" s="72"/>
      <c r="T62" s="102" t="e">
        <f>_xlfn.XLOOKUP(U62,Master3!B:B,Master3!A:A)</f>
        <v>#N/A</v>
      </c>
      <c r="U62" s="103"/>
      <c r="V62" s="88"/>
      <c r="W62" s="76"/>
      <c r="X62" s="76"/>
      <c r="Y62" s="73"/>
      <c r="Z62" s="74"/>
      <c r="AA62" s="73"/>
      <c r="AB62" s="76"/>
      <c r="AC62" s="76"/>
      <c r="AD62" s="77"/>
      <c r="AE62" s="74"/>
      <c r="AF62" s="73"/>
      <c r="AG62" s="76"/>
      <c r="AH62" s="76"/>
      <c r="AI62" s="77"/>
      <c r="AJ62" s="75"/>
      <c r="AK62" s="86" t="e">
        <f>_xlfn.XLOOKUP(AL62,Master3!B:B,Master3!A:A)</f>
        <v>#N/A</v>
      </c>
      <c r="AL62" s="25"/>
      <c r="AM62" s="88"/>
      <c r="AN62" s="68"/>
      <c r="AO62" s="68"/>
      <c r="AP62" s="69"/>
      <c r="AQ62" s="70"/>
      <c r="AR62" s="69"/>
      <c r="AS62" s="68"/>
      <c r="AT62" s="68"/>
      <c r="AU62" s="71"/>
      <c r="AV62" s="70"/>
      <c r="AW62" s="69"/>
      <c r="AX62" s="68"/>
      <c r="AY62" s="68"/>
      <c r="AZ62" s="71"/>
      <c r="BA62" s="72"/>
      <c r="BB62" s="102" t="e">
        <f>_xlfn.XLOOKUP(BC62,Master3!B:B,Master3!A:A)</f>
        <v>#N/A</v>
      </c>
      <c r="BC62" s="103"/>
      <c r="BD62" s="88"/>
      <c r="BE62" s="76"/>
      <c r="BF62" s="76"/>
      <c r="BG62" s="73"/>
      <c r="BH62" s="74"/>
      <c r="BI62" s="73"/>
      <c r="BJ62" s="76"/>
      <c r="BK62" s="76"/>
      <c r="BL62" s="77"/>
      <c r="BM62" s="74"/>
      <c r="BN62" s="73"/>
      <c r="BO62" s="76"/>
      <c r="BP62" s="76"/>
      <c r="BQ62" s="77"/>
      <c r="BR62" s="85"/>
      <c r="BZ62" s="86">
        <v>44219.493055555555</v>
      </c>
    </row>
    <row r="63" spans="1:78" x14ac:dyDescent="0.25">
      <c r="A63" s="105" t="e">
        <f>_xlfn.XLOOKUP(B63,Master3!B:B,Master3!A:A)</f>
        <v>#N/A</v>
      </c>
      <c r="B63" s="106"/>
      <c r="C63" s="88"/>
      <c r="D63" s="66"/>
      <c r="E63" s="67"/>
      <c r="F63" s="68"/>
      <c r="G63" s="68"/>
      <c r="H63" s="80"/>
      <c r="I63" s="70"/>
      <c r="J63" s="69"/>
      <c r="K63" s="68"/>
      <c r="L63" s="68"/>
      <c r="M63" s="71"/>
      <c r="N63" s="70"/>
      <c r="O63" s="69"/>
      <c r="P63" s="68"/>
      <c r="Q63" s="68"/>
      <c r="R63" s="71"/>
      <c r="S63" s="72"/>
      <c r="T63" s="102" t="e">
        <f>_xlfn.XLOOKUP(U63,Master3!B:B,Master3!A:A)</f>
        <v>#N/A</v>
      </c>
      <c r="U63" s="103"/>
      <c r="V63" s="88"/>
      <c r="W63" s="76"/>
      <c r="X63" s="76"/>
      <c r="Y63" s="73"/>
      <c r="Z63" s="74"/>
      <c r="AA63" s="73"/>
      <c r="AB63" s="76"/>
      <c r="AC63" s="76"/>
      <c r="AD63" s="77"/>
      <c r="AE63" s="74"/>
      <c r="AF63" s="73"/>
      <c r="AG63" s="76"/>
      <c r="AH63" s="76"/>
      <c r="AI63" s="77"/>
      <c r="AJ63" s="75"/>
      <c r="AK63" s="86" t="e">
        <f>_xlfn.XLOOKUP(AL63,Master3!B:B,Master3!A:A)</f>
        <v>#N/A</v>
      </c>
      <c r="AL63" s="25"/>
      <c r="AM63" s="88"/>
      <c r="AN63" s="68"/>
      <c r="AO63" s="68"/>
      <c r="AP63" s="69"/>
      <c r="AQ63" s="70"/>
      <c r="AR63" s="69"/>
      <c r="AS63" s="68"/>
      <c r="AT63" s="68"/>
      <c r="AU63" s="71"/>
      <c r="AV63" s="70"/>
      <c r="AW63" s="69"/>
      <c r="AX63" s="68"/>
      <c r="AY63" s="68"/>
      <c r="AZ63" s="71"/>
      <c r="BA63" s="72"/>
      <c r="BB63" s="102" t="e">
        <f>_xlfn.XLOOKUP(BC63,Master3!B:B,Master3!A:A)</f>
        <v>#N/A</v>
      </c>
      <c r="BC63" s="103"/>
      <c r="BD63" s="88"/>
      <c r="BE63" s="76"/>
      <c r="BF63" s="76"/>
      <c r="BG63" s="73"/>
      <c r="BH63" s="74"/>
      <c r="BI63" s="73"/>
      <c r="BJ63" s="76"/>
      <c r="BK63" s="76"/>
      <c r="BL63" s="77"/>
      <c r="BM63" s="74"/>
      <c r="BN63" s="73"/>
      <c r="BO63" s="76"/>
      <c r="BP63" s="76"/>
      <c r="BQ63" s="77"/>
      <c r="BR63" s="85"/>
      <c r="BZ63" s="86">
        <v>44220.083333333336</v>
      </c>
    </row>
    <row r="64" spans="1:78" x14ac:dyDescent="0.25">
      <c r="A64" s="105" t="e">
        <f>_xlfn.XLOOKUP(B64,Master3!B:B,Master3!A:A)</f>
        <v>#N/A</v>
      </c>
      <c r="B64" s="106"/>
      <c r="C64" s="88"/>
      <c r="D64" s="66"/>
      <c r="E64" s="67"/>
      <c r="F64" s="68"/>
      <c r="G64" s="68"/>
      <c r="H64" s="80"/>
      <c r="I64" s="70"/>
      <c r="J64" s="69"/>
      <c r="K64" s="68"/>
      <c r="L64" s="68"/>
      <c r="M64" s="71"/>
      <c r="N64" s="70"/>
      <c r="O64" s="69"/>
      <c r="P64" s="68"/>
      <c r="Q64" s="68"/>
      <c r="R64" s="71"/>
      <c r="S64" s="72"/>
      <c r="T64" s="102" t="e">
        <f>_xlfn.XLOOKUP(U64,Master3!B:B,Master3!A:A)</f>
        <v>#N/A</v>
      </c>
      <c r="U64" s="103"/>
      <c r="V64" s="88"/>
      <c r="W64" s="76"/>
      <c r="X64" s="76"/>
      <c r="Y64" s="73"/>
      <c r="Z64" s="74"/>
      <c r="AA64" s="73"/>
      <c r="AB64" s="76"/>
      <c r="AC64" s="76"/>
      <c r="AD64" s="77"/>
      <c r="AE64" s="74"/>
      <c r="AF64" s="73"/>
      <c r="AG64" s="76"/>
      <c r="AH64" s="76"/>
      <c r="AI64" s="77"/>
      <c r="AJ64" s="75"/>
      <c r="AK64" s="86" t="e">
        <f>_xlfn.XLOOKUP(AL64,Master3!B:B,Master3!A:A)</f>
        <v>#N/A</v>
      </c>
      <c r="AL64" s="25"/>
      <c r="AM64" s="88"/>
      <c r="AN64" s="68"/>
      <c r="AO64" s="68"/>
      <c r="AP64" s="69"/>
      <c r="AQ64" s="70"/>
      <c r="AR64" s="69"/>
      <c r="AS64" s="68"/>
      <c r="AT64" s="68"/>
      <c r="AU64" s="71"/>
      <c r="AV64" s="70"/>
      <c r="AW64" s="69"/>
      <c r="AX64" s="68"/>
      <c r="AY64" s="68"/>
      <c r="AZ64" s="71"/>
      <c r="BA64" s="72"/>
      <c r="BB64" s="102" t="e">
        <f>_xlfn.XLOOKUP(BC64,Master3!B:B,Master3!A:A)</f>
        <v>#N/A</v>
      </c>
      <c r="BC64" s="103"/>
      <c r="BD64" s="88"/>
      <c r="BE64" s="76"/>
      <c r="BF64" s="76"/>
      <c r="BG64" s="73"/>
      <c r="BH64" s="74"/>
      <c r="BI64" s="73"/>
      <c r="BJ64" s="76"/>
      <c r="BK64" s="76"/>
      <c r="BL64" s="77"/>
      <c r="BM64" s="74"/>
      <c r="BN64" s="73"/>
      <c r="BO64" s="76"/>
      <c r="BP64" s="76"/>
      <c r="BQ64" s="77"/>
      <c r="BR64" s="85"/>
      <c r="BZ64" s="86">
        <v>44220.121527777781</v>
      </c>
    </row>
    <row r="65" spans="1:78" x14ac:dyDescent="0.25">
      <c r="A65" s="105" t="e">
        <f>_xlfn.XLOOKUP(B65,Master3!B:B,Master3!A:A)</f>
        <v>#N/A</v>
      </c>
      <c r="B65" s="106"/>
      <c r="C65" s="88"/>
      <c r="D65" s="66"/>
      <c r="E65" s="67"/>
      <c r="F65" s="68"/>
      <c r="G65" s="68"/>
      <c r="H65" s="80"/>
      <c r="I65" s="70"/>
      <c r="J65" s="69"/>
      <c r="K65" s="68"/>
      <c r="L65" s="68"/>
      <c r="M65" s="71"/>
      <c r="N65" s="70"/>
      <c r="O65" s="69"/>
      <c r="P65" s="68"/>
      <c r="Q65" s="68"/>
      <c r="R65" s="71"/>
      <c r="S65" s="72"/>
      <c r="T65" s="102" t="e">
        <f>_xlfn.XLOOKUP(U65,Master3!B:B,Master3!A:A)</f>
        <v>#N/A</v>
      </c>
      <c r="U65" s="103"/>
      <c r="V65" s="88"/>
      <c r="W65" s="76"/>
      <c r="X65" s="76"/>
      <c r="Y65" s="73"/>
      <c r="Z65" s="74"/>
      <c r="AA65" s="73"/>
      <c r="AB65" s="76"/>
      <c r="AC65" s="76"/>
      <c r="AD65" s="77"/>
      <c r="AE65" s="74"/>
      <c r="AF65" s="73"/>
      <c r="AG65" s="76"/>
      <c r="AH65" s="76"/>
      <c r="AI65" s="77"/>
      <c r="AJ65" s="75"/>
      <c r="AK65" s="86" t="e">
        <f>_xlfn.XLOOKUP(AL65,Master3!B:B,Master3!A:A)</f>
        <v>#N/A</v>
      </c>
      <c r="AL65" s="25"/>
      <c r="AM65" s="88"/>
      <c r="AN65" s="68"/>
      <c r="AO65" s="68"/>
      <c r="AP65" s="69"/>
      <c r="AQ65" s="70"/>
      <c r="AR65" s="69"/>
      <c r="AS65" s="68"/>
      <c r="AT65" s="68"/>
      <c r="AU65" s="71"/>
      <c r="AV65" s="70"/>
      <c r="AW65" s="69"/>
      <c r="AX65" s="68"/>
      <c r="AY65" s="68"/>
      <c r="AZ65" s="71"/>
      <c r="BA65" s="72"/>
      <c r="BB65" s="102" t="e">
        <f>_xlfn.XLOOKUP(BC65,Master3!B:B,Master3!A:A)</f>
        <v>#N/A</v>
      </c>
      <c r="BC65" s="103"/>
      <c r="BD65" s="88"/>
      <c r="BE65" s="76"/>
      <c r="BF65" s="76"/>
      <c r="BG65" s="73"/>
      <c r="BH65" s="74"/>
      <c r="BI65" s="73"/>
      <c r="BJ65" s="76"/>
      <c r="BK65" s="76"/>
      <c r="BL65" s="77"/>
      <c r="BM65" s="74"/>
      <c r="BN65" s="73"/>
      <c r="BO65" s="76"/>
      <c r="BP65" s="76"/>
      <c r="BQ65" s="77"/>
      <c r="BR65" s="85"/>
      <c r="BZ65" s="86">
        <v>44220.125</v>
      </c>
    </row>
    <row r="66" spans="1:78" x14ac:dyDescent="0.25">
      <c r="A66" s="105" t="e">
        <f>_xlfn.XLOOKUP(B66,Master3!B:B,Master3!A:A)</f>
        <v>#N/A</v>
      </c>
      <c r="B66" s="106"/>
      <c r="C66" s="88"/>
      <c r="D66" s="66"/>
      <c r="E66" s="67"/>
      <c r="F66" s="68"/>
      <c r="G66" s="68"/>
      <c r="H66" s="80"/>
      <c r="I66" s="70"/>
      <c r="J66" s="69"/>
      <c r="K66" s="68"/>
      <c r="L66" s="68"/>
      <c r="M66" s="71"/>
      <c r="N66" s="70"/>
      <c r="O66" s="69"/>
      <c r="P66" s="68"/>
      <c r="Q66" s="68"/>
      <c r="R66" s="71"/>
      <c r="S66" s="72"/>
      <c r="T66" s="102" t="e">
        <f>_xlfn.XLOOKUP(U66,Master3!B:B,Master3!A:A)</f>
        <v>#N/A</v>
      </c>
      <c r="U66" s="103"/>
      <c r="V66" s="88"/>
      <c r="W66" s="76"/>
      <c r="X66" s="76"/>
      <c r="Y66" s="73"/>
      <c r="Z66" s="74"/>
      <c r="AA66" s="73"/>
      <c r="AB66" s="76"/>
      <c r="AC66" s="76"/>
      <c r="AD66" s="77"/>
      <c r="AE66" s="74"/>
      <c r="AF66" s="73"/>
      <c r="AG66" s="76"/>
      <c r="AH66" s="76"/>
      <c r="AI66" s="77"/>
      <c r="AJ66" s="75"/>
      <c r="AK66" s="86" t="e">
        <f>_xlfn.XLOOKUP(AL66,Master3!B:B,Master3!A:A)</f>
        <v>#N/A</v>
      </c>
      <c r="AL66" s="25"/>
      <c r="AM66" s="88"/>
      <c r="AN66" s="68"/>
      <c r="AO66" s="68"/>
      <c r="AP66" s="69"/>
      <c r="AQ66" s="70"/>
      <c r="AR66" s="69"/>
      <c r="AS66" s="68"/>
      <c r="AT66" s="68"/>
      <c r="AU66" s="71"/>
      <c r="AV66" s="70"/>
      <c r="AW66" s="69"/>
      <c r="AX66" s="68"/>
      <c r="AY66" s="68"/>
      <c r="AZ66" s="71"/>
      <c r="BA66" s="72"/>
      <c r="BB66" s="102" t="e">
        <f>_xlfn.XLOOKUP(BC66,Master3!B:B,Master3!A:A)</f>
        <v>#N/A</v>
      </c>
      <c r="BC66" s="103"/>
      <c r="BD66" s="88"/>
      <c r="BE66" s="76"/>
      <c r="BF66" s="76"/>
      <c r="BG66" s="73"/>
      <c r="BH66" s="74"/>
      <c r="BI66" s="73"/>
      <c r="BJ66" s="76"/>
      <c r="BK66" s="76"/>
      <c r="BL66" s="77"/>
      <c r="BM66" s="74"/>
      <c r="BN66" s="73"/>
      <c r="BO66" s="76"/>
      <c r="BP66" s="76"/>
      <c r="BQ66" s="77"/>
      <c r="BR66" s="85"/>
      <c r="BZ66" s="86">
        <v>44220.371527777781</v>
      </c>
    </row>
    <row r="67" spans="1:78" x14ac:dyDescent="0.25">
      <c r="A67" s="105" t="e">
        <f>_xlfn.XLOOKUP(B67,Master3!B:B,Master3!A:A)</f>
        <v>#N/A</v>
      </c>
      <c r="B67" s="106"/>
      <c r="C67" s="88"/>
      <c r="D67" s="66"/>
      <c r="E67" s="67"/>
      <c r="F67" s="68"/>
      <c r="G67" s="68"/>
      <c r="H67" s="80"/>
      <c r="I67" s="70"/>
      <c r="J67" s="69"/>
      <c r="K67" s="68"/>
      <c r="L67" s="68"/>
      <c r="M67" s="71"/>
      <c r="N67" s="70"/>
      <c r="O67" s="69"/>
      <c r="P67" s="68"/>
      <c r="Q67" s="68"/>
      <c r="R67" s="71"/>
      <c r="S67" s="72"/>
      <c r="T67" s="102" t="e">
        <f>_xlfn.XLOOKUP(U67,Master3!B:B,Master3!A:A)</f>
        <v>#N/A</v>
      </c>
      <c r="U67" s="103"/>
      <c r="V67" s="88"/>
      <c r="W67" s="76"/>
      <c r="X67" s="76"/>
      <c r="Y67" s="73"/>
      <c r="Z67" s="74"/>
      <c r="AA67" s="73"/>
      <c r="AB67" s="76"/>
      <c r="AC67" s="76"/>
      <c r="AD67" s="77"/>
      <c r="AE67" s="74"/>
      <c r="AF67" s="73"/>
      <c r="AG67" s="76"/>
      <c r="AH67" s="76"/>
      <c r="AI67" s="77"/>
      <c r="AJ67" s="75"/>
      <c r="AK67" s="86" t="e">
        <f>_xlfn.XLOOKUP(AL67,Master3!B:B,Master3!A:A)</f>
        <v>#N/A</v>
      </c>
      <c r="AL67" s="25"/>
      <c r="AM67" s="88"/>
      <c r="AN67" s="68"/>
      <c r="AO67" s="68"/>
      <c r="AP67" s="69"/>
      <c r="AQ67" s="70"/>
      <c r="AR67" s="69"/>
      <c r="AS67" s="68"/>
      <c r="AT67" s="68"/>
      <c r="AU67" s="71"/>
      <c r="AV67" s="70"/>
      <c r="AW67" s="69"/>
      <c r="AX67" s="68"/>
      <c r="AY67" s="68"/>
      <c r="AZ67" s="71"/>
      <c r="BA67" s="72"/>
      <c r="BB67" s="102" t="e">
        <f>_xlfn.XLOOKUP(BC67,Master3!B:B,Master3!A:A)</f>
        <v>#N/A</v>
      </c>
      <c r="BC67" s="103"/>
      <c r="BD67" s="88"/>
      <c r="BE67" s="76"/>
      <c r="BF67" s="76"/>
      <c r="BG67" s="73"/>
      <c r="BH67" s="74"/>
      <c r="BI67" s="73"/>
      <c r="BJ67" s="76"/>
      <c r="BK67" s="76"/>
      <c r="BL67" s="77"/>
      <c r="BM67" s="74"/>
      <c r="BN67" s="73"/>
      <c r="BO67" s="76"/>
      <c r="BP67" s="76"/>
      <c r="BQ67" s="77"/>
      <c r="BR67" s="85"/>
      <c r="BZ67" s="86">
        <v>44220.913194444445</v>
      </c>
    </row>
    <row r="68" spans="1:78" x14ac:dyDescent="0.25">
      <c r="A68" s="105" t="e">
        <f>_xlfn.XLOOKUP(B68,Master3!B:B,Master3!A:A)</f>
        <v>#N/A</v>
      </c>
      <c r="B68" s="106"/>
      <c r="C68" s="88"/>
      <c r="D68" s="66"/>
      <c r="E68" s="67"/>
      <c r="F68" s="68"/>
      <c r="G68" s="68"/>
      <c r="H68" s="80"/>
      <c r="I68" s="70"/>
      <c r="J68" s="69"/>
      <c r="K68" s="68"/>
      <c r="L68" s="68"/>
      <c r="M68" s="71"/>
      <c r="N68" s="70"/>
      <c r="O68" s="69"/>
      <c r="P68" s="68"/>
      <c r="Q68" s="68"/>
      <c r="R68" s="71"/>
      <c r="S68" s="72"/>
      <c r="T68" s="102" t="e">
        <f>_xlfn.XLOOKUP(U68,Master3!B:B,Master3!A:A)</f>
        <v>#N/A</v>
      </c>
      <c r="U68" s="103"/>
      <c r="V68" s="88"/>
      <c r="W68" s="76"/>
      <c r="X68" s="76"/>
      <c r="Y68" s="73"/>
      <c r="Z68" s="74"/>
      <c r="AA68" s="73"/>
      <c r="AB68" s="76"/>
      <c r="AC68" s="76"/>
      <c r="AD68" s="77"/>
      <c r="AE68" s="74"/>
      <c r="AF68" s="73"/>
      <c r="AG68" s="76"/>
      <c r="AH68" s="76"/>
      <c r="AI68" s="77"/>
      <c r="AJ68" s="75"/>
      <c r="AK68" s="86" t="e">
        <f>_xlfn.XLOOKUP(AL68,Master3!B:B,Master3!A:A)</f>
        <v>#N/A</v>
      </c>
      <c r="AL68" s="25"/>
      <c r="AM68" s="88"/>
      <c r="AN68" s="68"/>
      <c r="AO68" s="68"/>
      <c r="AP68" s="69"/>
      <c r="AQ68" s="70"/>
      <c r="AR68" s="69"/>
      <c r="AS68" s="68"/>
      <c r="AT68" s="68"/>
      <c r="AU68" s="71"/>
      <c r="AV68" s="70"/>
      <c r="AW68" s="69"/>
      <c r="AX68" s="68"/>
      <c r="AY68" s="68"/>
      <c r="AZ68" s="71"/>
      <c r="BA68" s="72"/>
      <c r="BB68" s="102" t="e">
        <f>_xlfn.XLOOKUP(BC68,Master3!B:B,Master3!A:A)</f>
        <v>#N/A</v>
      </c>
      <c r="BC68" s="103"/>
      <c r="BD68" s="88"/>
      <c r="BE68" s="76"/>
      <c r="BF68" s="76"/>
      <c r="BG68" s="73"/>
      <c r="BH68" s="74"/>
      <c r="BI68" s="73"/>
      <c r="BJ68" s="76"/>
      <c r="BK68" s="76"/>
      <c r="BL68" s="77"/>
      <c r="BM68" s="74"/>
      <c r="BN68" s="73"/>
      <c r="BO68" s="76"/>
      <c r="BP68" s="76"/>
      <c r="BQ68" s="77"/>
      <c r="BR68" s="85"/>
      <c r="BZ68" s="86">
        <v>44222.076388888891</v>
      </c>
    </row>
    <row r="69" spans="1:78" x14ac:dyDescent="0.25">
      <c r="A69" s="105" t="e">
        <f>_xlfn.XLOOKUP(B69,Master3!B:B,Master3!A:A)</f>
        <v>#N/A</v>
      </c>
      <c r="B69" s="106"/>
      <c r="C69" s="88"/>
      <c r="D69" s="66"/>
      <c r="E69" s="67"/>
      <c r="F69" s="68"/>
      <c r="G69" s="68"/>
      <c r="H69" s="80"/>
      <c r="I69" s="70"/>
      <c r="J69" s="69"/>
      <c r="K69" s="68"/>
      <c r="L69" s="68"/>
      <c r="M69" s="71"/>
      <c r="N69" s="70"/>
      <c r="O69" s="69"/>
      <c r="P69" s="68"/>
      <c r="Q69" s="68"/>
      <c r="R69" s="71"/>
      <c r="S69" s="72"/>
      <c r="T69" s="102" t="e">
        <f>_xlfn.XLOOKUP(U69,Master3!B:B,Master3!A:A)</f>
        <v>#N/A</v>
      </c>
      <c r="U69" s="103"/>
      <c r="V69" s="88"/>
      <c r="W69" s="76"/>
      <c r="X69" s="76"/>
      <c r="Y69" s="73"/>
      <c r="Z69" s="74"/>
      <c r="AA69" s="73"/>
      <c r="AB69" s="76"/>
      <c r="AC69" s="76"/>
      <c r="AD69" s="77"/>
      <c r="AE69" s="74"/>
      <c r="AF69" s="73"/>
      <c r="AG69" s="76"/>
      <c r="AH69" s="76"/>
      <c r="AI69" s="77"/>
      <c r="AJ69" s="75"/>
      <c r="AK69" s="86" t="e">
        <f>_xlfn.XLOOKUP(AL69,Master3!B:B,Master3!A:A)</f>
        <v>#N/A</v>
      </c>
      <c r="AL69" s="25"/>
      <c r="AM69" s="88"/>
      <c r="AN69" s="68"/>
      <c r="AO69" s="68"/>
      <c r="AP69" s="69"/>
      <c r="AQ69" s="70"/>
      <c r="AR69" s="69"/>
      <c r="AS69" s="68"/>
      <c r="AT69" s="68"/>
      <c r="AU69" s="71"/>
      <c r="AV69" s="70"/>
      <c r="AW69" s="69"/>
      <c r="AX69" s="68"/>
      <c r="AY69" s="68"/>
      <c r="AZ69" s="71"/>
      <c r="BA69" s="72"/>
      <c r="BB69" s="102" t="e">
        <f>_xlfn.XLOOKUP(BC69,Master3!B:B,Master3!A:A)</f>
        <v>#N/A</v>
      </c>
      <c r="BC69" s="103"/>
      <c r="BD69" s="88"/>
      <c r="BE69" s="76"/>
      <c r="BF69" s="76"/>
      <c r="BG69" s="73"/>
      <c r="BH69" s="74"/>
      <c r="BI69" s="73"/>
      <c r="BJ69" s="76"/>
      <c r="BK69" s="76"/>
      <c r="BL69" s="77"/>
      <c r="BM69" s="74"/>
      <c r="BN69" s="73"/>
      <c r="BO69" s="76"/>
      <c r="BP69" s="76"/>
      <c r="BQ69" s="77"/>
      <c r="BR69" s="85"/>
      <c r="BZ69" s="86">
        <v>44222.121527777781</v>
      </c>
    </row>
    <row r="70" spans="1:78" x14ac:dyDescent="0.25">
      <c r="A70" s="105" t="e">
        <f>_xlfn.XLOOKUP(B70,Master3!B:B,Master3!A:A)</f>
        <v>#N/A</v>
      </c>
      <c r="B70" s="106"/>
      <c r="C70" s="88"/>
      <c r="D70" s="66"/>
      <c r="E70" s="67"/>
      <c r="F70" s="68"/>
      <c r="G70" s="68"/>
      <c r="H70" s="80"/>
      <c r="I70" s="70"/>
      <c r="J70" s="69"/>
      <c r="K70" s="68"/>
      <c r="L70" s="68"/>
      <c r="M70" s="71"/>
      <c r="N70" s="70"/>
      <c r="O70" s="69"/>
      <c r="P70" s="68"/>
      <c r="Q70" s="68"/>
      <c r="R70" s="71"/>
      <c r="S70" s="72"/>
      <c r="T70" s="102" t="e">
        <f>_xlfn.XLOOKUP(U70,Master3!B:B,Master3!A:A)</f>
        <v>#N/A</v>
      </c>
      <c r="U70" s="103"/>
      <c r="V70" s="88"/>
      <c r="W70" s="76"/>
      <c r="X70" s="76"/>
      <c r="Y70" s="73"/>
      <c r="Z70" s="74"/>
      <c r="AA70" s="73"/>
      <c r="AB70" s="76"/>
      <c r="AC70" s="76"/>
      <c r="AD70" s="77"/>
      <c r="AE70" s="74"/>
      <c r="AF70" s="73"/>
      <c r="AG70" s="76"/>
      <c r="AH70" s="76"/>
      <c r="AI70" s="77"/>
      <c r="AJ70" s="75"/>
      <c r="AK70" s="86" t="e">
        <f>_xlfn.XLOOKUP(AL70,Master3!B:B,Master3!A:A)</f>
        <v>#N/A</v>
      </c>
      <c r="AL70" s="25"/>
      <c r="AM70" s="88"/>
      <c r="AN70" s="68"/>
      <c r="AO70" s="68"/>
      <c r="AP70" s="69"/>
      <c r="AQ70" s="70"/>
      <c r="AR70" s="69"/>
      <c r="AS70" s="68"/>
      <c r="AT70" s="68"/>
      <c r="AU70" s="71"/>
      <c r="AV70" s="70"/>
      <c r="AW70" s="69"/>
      <c r="AX70" s="68"/>
      <c r="AY70" s="68"/>
      <c r="AZ70" s="71"/>
      <c r="BA70" s="72"/>
      <c r="BB70" s="102" t="e">
        <f>_xlfn.XLOOKUP(BC70,Master3!B:B,Master3!A:A)</f>
        <v>#N/A</v>
      </c>
      <c r="BC70" s="103"/>
      <c r="BD70" s="88"/>
      <c r="BE70" s="76"/>
      <c r="BF70" s="76"/>
      <c r="BG70" s="73"/>
      <c r="BH70" s="74"/>
      <c r="BI70" s="73"/>
      <c r="BJ70" s="76"/>
      <c r="BK70" s="76"/>
      <c r="BL70" s="77"/>
      <c r="BM70" s="74"/>
      <c r="BN70" s="73"/>
      <c r="BO70" s="76"/>
      <c r="BP70" s="76"/>
      <c r="BQ70" s="77"/>
      <c r="BR70" s="85"/>
      <c r="BZ70" s="86">
        <v>44223.076388888891</v>
      </c>
    </row>
    <row r="71" spans="1:78" x14ac:dyDescent="0.25">
      <c r="A71" s="105" t="e">
        <f>_xlfn.XLOOKUP(B71,Master3!B:B,Master3!A:A)</f>
        <v>#N/A</v>
      </c>
      <c r="B71" s="106"/>
      <c r="C71" s="88"/>
      <c r="D71" s="66"/>
      <c r="E71" s="67"/>
      <c r="F71" s="68"/>
      <c r="G71" s="68"/>
      <c r="H71" s="80"/>
      <c r="I71" s="70"/>
      <c r="J71" s="69"/>
      <c r="K71" s="68"/>
      <c r="L71" s="68"/>
      <c r="M71" s="71"/>
      <c r="N71" s="70"/>
      <c r="O71" s="69"/>
      <c r="P71" s="68"/>
      <c r="Q71" s="68"/>
      <c r="R71" s="71"/>
      <c r="S71" s="72"/>
      <c r="T71" s="102" t="e">
        <f>_xlfn.XLOOKUP(U71,Master3!B:B,Master3!A:A)</f>
        <v>#N/A</v>
      </c>
      <c r="U71" s="103"/>
      <c r="V71" s="88"/>
      <c r="W71" s="76"/>
      <c r="X71" s="76"/>
      <c r="Y71" s="73"/>
      <c r="Z71" s="74"/>
      <c r="AA71" s="73"/>
      <c r="AB71" s="76"/>
      <c r="AC71" s="76"/>
      <c r="AD71" s="77"/>
      <c r="AE71" s="74"/>
      <c r="AF71" s="73"/>
      <c r="AG71" s="76"/>
      <c r="AH71" s="76"/>
      <c r="AI71" s="77"/>
      <c r="AJ71" s="75"/>
      <c r="AK71" s="86" t="e">
        <f>_xlfn.XLOOKUP(AL71,Master3!B:B,Master3!A:A)</f>
        <v>#N/A</v>
      </c>
      <c r="AL71" s="25"/>
      <c r="AM71" s="88"/>
      <c r="AN71" s="68"/>
      <c r="AO71" s="68"/>
      <c r="AP71" s="69"/>
      <c r="AQ71" s="70"/>
      <c r="AR71" s="69"/>
      <c r="AS71" s="68"/>
      <c r="AT71" s="68"/>
      <c r="AU71" s="71"/>
      <c r="AV71" s="70"/>
      <c r="AW71" s="69"/>
      <c r="AX71" s="68"/>
      <c r="AY71" s="68"/>
      <c r="AZ71" s="71"/>
      <c r="BA71" s="72"/>
      <c r="BB71" s="102" t="e">
        <f>_xlfn.XLOOKUP(BC71,Master3!B:B,Master3!A:A)</f>
        <v>#N/A</v>
      </c>
      <c r="BC71" s="103"/>
      <c r="BD71" s="88"/>
      <c r="BE71" s="76"/>
      <c r="BF71" s="76"/>
      <c r="BG71" s="73"/>
      <c r="BH71" s="74"/>
      <c r="BI71" s="73"/>
      <c r="BJ71" s="76"/>
      <c r="BK71" s="76"/>
      <c r="BL71" s="77"/>
      <c r="BM71" s="74"/>
      <c r="BN71" s="73"/>
      <c r="BO71" s="76"/>
      <c r="BP71" s="76"/>
      <c r="BQ71" s="77"/>
      <c r="BR71" s="85"/>
      <c r="BZ71" s="86">
        <v>44223.118055555555</v>
      </c>
    </row>
    <row r="72" spans="1:78" x14ac:dyDescent="0.25">
      <c r="A72" s="105" t="e">
        <f>_xlfn.XLOOKUP(B72,Master3!B:B,Master3!A:A)</f>
        <v>#N/A</v>
      </c>
      <c r="B72" s="106"/>
      <c r="C72" s="88"/>
      <c r="D72" s="66"/>
      <c r="E72" s="67"/>
      <c r="F72" s="68"/>
      <c r="G72" s="68"/>
      <c r="H72" s="80"/>
      <c r="I72" s="70"/>
      <c r="J72" s="69"/>
      <c r="K72" s="68"/>
      <c r="L72" s="68"/>
      <c r="M72" s="71"/>
      <c r="N72" s="70"/>
      <c r="O72" s="69"/>
      <c r="P72" s="68"/>
      <c r="Q72" s="68"/>
      <c r="R72" s="71"/>
      <c r="S72" s="72"/>
      <c r="T72" s="102" t="e">
        <f>_xlfn.XLOOKUP(U72,Master3!B:B,Master3!A:A)</f>
        <v>#N/A</v>
      </c>
      <c r="U72" s="103"/>
      <c r="V72" s="88"/>
      <c r="W72" s="76"/>
      <c r="X72" s="76"/>
      <c r="Y72" s="73"/>
      <c r="Z72" s="74"/>
      <c r="AA72" s="73"/>
      <c r="AB72" s="76"/>
      <c r="AC72" s="76"/>
      <c r="AD72" s="77"/>
      <c r="AE72" s="74"/>
      <c r="AF72" s="73"/>
      <c r="AG72" s="76"/>
      <c r="AH72" s="76"/>
      <c r="AI72" s="77"/>
      <c r="AJ72" s="75"/>
      <c r="AK72" s="86" t="e">
        <f>_xlfn.XLOOKUP(AL72,Master3!B:B,Master3!A:A)</f>
        <v>#N/A</v>
      </c>
      <c r="AL72" s="25"/>
      <c r="AM72" s="88"/>
      <c r="AN72" s="68"/>
      <c r="AO72" s="68"/>
      <c r="AP72" s="69"/>
      <c r="AQ72" s="70"/>
      <c r="AR72" s="69"/>
      <c r="AS72" s="68"/>
      <c r="AT72" s="68"/>
      <c r="AU72" s="71"/>
      <c r="AV72" s="70"/>
      <c r="AW72" s="69"/>
      <c r="AX72" s="68"/>
      <c r="AY72" s="68"/>
      <c r="AZ72" s="71"/>
      <c r="BA72" s="72"/>
      <c r="BB72" s="102" t="e">
        <f>_xlfn.XLOOKUP(BC72,Master3!B:B,Master3!A:A)</f>
        <v>#N/A</v>
      </c>
      <c r="BC72" s="103"/>
      <c r="BD72" s="88"/>
      <c r="BE72" s="76"/>
      <c r="BF72" s="76"/>
      <c r="BG72" s="73"/>
      <c r="BH72" s="74"/>
      <c r="BI72" s="73"/>
      <c r="BJ72" s="76"/>
      <c r="BK72" s="76"/>
      <c r="BL72" s="77"/>
      <c r="BM72" s="74"/>
      <c r="BN72" s="73"/>
      <c r="BO72" s="76"/>
      <c r="BP72" s="76"/>
      <c r="BQ72" s="77"/>
      <c r="BR72" s="85"/>
      <c r="BZ72" s="86">
        <v>44223.128472222219</v>
      </c>
    </row>
    <row r="73" spans="1:78" x14ac:dyDescent="0.25">
      <c r="A73" s="105" t="e">
        <f>_xlfn.XLOOKUP(B73,Master3!B:B,Master3!A:A)</f>
        <v>#N/A</v>
      </c>
      <c r="B73" s="106"/>
      <c r="C73" s="88"/>
      <c r="D73" s="66"/>
      <c r="E73" s="67"/>
      <c r="F73" s="68"/>
      <c r="G73" s="68"/>
      <c r="H73" s="80"/>
      <c r="I73" s="70"/>
      <c r="J73" s="69"/>
      <c r="K73" s="68"/>
      <c r="L73" s="68"/>
      <c r="M73" s="71"/>
      <c r="N73" s="70"/>
      <c r="O73" s="69"/>
      <c r="P73" s="68"/>
      <c r="Q73" s="68"/>
      <c r="R73" s="71"/>
      <c r="S73" s="72"/>
      <c r="T73" s="102" t="e">
        <f>_xlfn.XLOOKUP(U73,Master3!B:B,Master3!A:A)</f>
        <v>#N/A</v>
      </c>
      <c r="U73" s="103"/>
      <c r="V73" s="88"/>
      <c r="W73" s="76"/>
      <c r="X73" s="76"/>
      <c r="Y73" s="73"/>
      <c r="Z73" s="74"/>
      <c r="AA73" s="73"/>
      <c r="AB73" s="76"/>
      <c r="AC73" s="76"/>
      <c r="AD73" s="77"/>
      <c r="AE73" s="74"/>
      <c r="AF73" s="73"/>
      <c r="AG73" s="76"/>
      <c r="AH73" s="76"/>
      <c r="AI73" s="77"/>
      <c r="AJ73" s="75"/>
      <c r="AK73" s="86" t="e">
        <f>_xlfn.XLOOKUP(AL73,Master3!B:B,Master3!A:A)</f>
        <v>#N/A</v>
      </c>
      <c r="AL73" s="25"/>
      <c r="AM73" s="88"/>
      <c r="AN73" s="68"/>
      <c r="AO73" s="68"/>
      <c r="AP73" s="69"/>
      <c r="AQ73" s="70"/>
      <c r="AR73" s="69"/>
      <c r="AS73" s="68"/>
      <c r="AT73" s="68"/>
      <c r="AU73" s="71"/>
      <c r="AV73" s="70"/>
      <c r="AW73" s="69"/>
      <c r="AX73" s="68"/>
      <c r="AY73" s="68"/>
      <c r="AZ73" s="71"/>
      <c r="BA73" s="72"/>
      <c r="BB73" s="102" t="e">
        <f>_xlfn.XLOOKUP(BC73,Master3!B:B,Master3!A:A)</f>
        <v>#N/A</v>
      </c>
      <c r="BC73" s="103"/>
      <c r="BD73" s="88"/>
      <c r="BE73" s="76"/>
      <c r="BF73" s="76"/>
      <c r="BG73" s="73"/>
      <c r="BH73" s="74"/>
      <c r="BI73" s="73"/>
      <c r="BJ73" s="76"/>
      <c r="BK73" s="76"/>
      <c r="BL73" s="77"/>
      <c r="BM73" s="74"/>
      <c r="BN73" s="73"/>
      <c r="BO73" s="76"/>
      <c r="BP73" s="76"/>
      <c r="BQ73" s="77"/>
      <c r="BR73" s="85"/>
      <c r="BZ73" s="86">
        <v>44224.149305555555</v>
      </c>
    </row>
    <row r="74" spans="1:78" x14ac:dyDescent="0.25">
      <c r="A74" s="105" t="e">
        <f>_xlfn.XLOOKUP(B74,Master3!B:B,Master3!A:A)</f>
        <v>#N/A</v>
      </c>
      <c r="B74" s="106"/>
      <c r="C74" s="88"/>
      <c r="D74" s="66"/>
      <c r="E74" s="67"/>
      <c r="F74" s="68"/>
      <c r="G74" s="68"/>
      <c r="H74" s="80"/>
      <c r="I74" s="70"/>
      <c r="J74" s="69"/>
      <c r="K74" s="68"/>
      <c r="L74" s="68"/>
      <c r="M74" s="71"/>
      <c r="N74" s="70"/>
      <c r="O74" s="69"/>
      <c r="P74" s="68"/>
      <c r="Q74" s="68"/>
      <c r="R74" s="71"/>
      <c r="S74" s="72"/>
      <c r="T74" s="102" t="e">
        <f>_xlfn.XLOOKUP(U74,Master3!B:B,Master3!A:A)</f>
        <v>#N/A</v>
      </c>
      <c r="U74" s="103"/>
      <c r="V74" s="88"/>
      <c r="W74" s="76"/>
      <c r="X74" s="76"/>
      <c r="Y74" s="73"/>
      <c r="Z74" s="74"/>
      <c r="AA74" s="73"/>
      <c r="AB74" s="76"/>
      <c r="AC74" s="76"/>
      <c r="AD74" s="77"/>
      <c r="AE74" s="74"/>
      <c r="AF74" s="73"/>
      <c r="AG74" s="76"/>
      <c r="AH74" s="76"/>
      <c r="AI74" s="77"/>
      <c r="AJ74" s="75"/>
      <c r="AK74" s="86" t="e">
        <f>_xlfn.XLOOKUP(AL74,Master3!B:B,Master3!A:A)</f>
        <v>#N/A</v>
      </c>
      <c r="AL74" s="25"/>
      <c r="AM74" s="88"/>
      <c r="AN74" s="68"/>
      <c r="AO74" s="68"/>
      <c r="AP74" s="69"/>
      <c r="AQ74" s="70"/>
      <c r="AR74" s="69"/>
      <c r="AS74" s="68"/>
      <c r="AT74" s="68"/>
      <c r="AU74" s="71"/>
      <c r="AV74" s="70"/>
      <c r="AW74" s="69"/>
      <c r="AX74" s="68"/>
      <c r="AY74" s="68"/>
      <c r="AZ74" s="71"/>
      <c r="BA74" s="72"/>
      <c r="BB74" s="102" t="e">
        <f>_xlfn.XLOOKUP(BC74,Master3!B:B,Master3!A:A)</f>
        <v>#N/A</v>
      </c>
      <c r="BC74" s="103"/>
      <c r="BD74" s="88"/>
      <c r="BE74" s="76"/>
      <c r="BF74" s="76"/>
      <c r="BG74" s="73"/>
      <c r="BH74" s="74"/>
      <c r="BI74" s="73"/>
      <c r="BJ74" s="76"/>
      <c r="BK74" s="76"/>
      <c r="BL74" s="77"/>
      <c r="BM74" s="74"/>
      <c r="BN74" s="73"/>
      <c r="BO74" s="76"/>
      <c r="BP74" s="76"/>
      <c r="BQ74" s="77"/>
      <c r="BR74" s="85"/>
      <c r="BZ74" s="86">
        <v>44224.194444444445</v>
      </c>
    </row>
    <row r="75" spans="1:78" x14ac:dyDescent="0.25">
      <c r="A75" s="105" t="e">
        <f>_xlfn.XLOOKUP(B75,Master3!B:B,Master3!A:A)</f>
        <v>#N/A</v>
      </c>
      <c r="B75" s="106"/>
      <c r="C75" s="88"/>
      <c r="D75" s="66"/>
      <c r="E75" s="67"/>
      <c r="F75" s="68"/>
      <c r="G75" s="68"/>
      <c r="H75" s="80"/>
      <c r="I75" s="70"/>
      <c r="J75" s="69"/>
      <c r="K75" s="68"/>
      <c r="L75" s="68"/>
      <c r="M75" s="71"/>
      <c r="N75" s="70"/>
      <c r="O75" s="69"/>
      <c r="P75" s="68"/>
      <c r="Q75" s="68"/>
      <c r="R75" s="71"/>
      <c r="S75" s="72"/>
      <c r="T75" s="102" t="e">
        <f>_xlfn.XLOOKUP(U75,Master3!B:B,Master3!A:A)</f>
        <v>#N/A</v>
      </c>
      <c r="U75" s="103"/>
      <c r="V75" s="88"/>
      <c r="W75" s="76"/>
      <c r="X75" s="76"/>
      <c r="Y75" s="73"/>
      <c r="Z75" s="74"/>
      <c r="AA75" s="73"/>
      <c r="AB75" s="76"/>
      <c r="AC75" s="76"/>
      <c r="AD75" s="77"/>
      <c r="AE75" s="74"/>
      <c r="AF75" s="73"/>
      <c r="AG75" s="76"/>
      <c r="AH75" s="76"/>
      <c r="AI75" s="77"/>
      <c r="AJ75" s="75"/>
      <c r="AK75" s="86" t="e">
        <f>_xlfn.XLOOKUP(AL75,Master3!B:B,Master3!A:A)</f>
        <v>#N/A</v>
      </c>
      <c r="AL75" s="25"/>
      <c r="AM75" s="88"/>
      <c r="AN75" s="68"/>
      <c r="AO75" s="68"/>
      <c r="AP75" s="69"/>
      <c r="AQ75" s="70"/>
      <c r="AR75" s="69"/>
      <c r="AS75" s="68"/>
      <c r="AT75" s="68"/>
      <c r="AU75" s="71"/>
      <c r="AV75" s="70"/>
      <c r="AW75" s="69"/>
      <c r="AX75" s="68"/>
      <c r="AY75" s="68"/>
      <c r="AZ75" s="71"/>
      <c r="BA75" s="72"/>
      <c r="BB75" s="102" t="e">
        <f>_xlfn.XLOOKUP(BC75,Master3!B:B,Master3!A:A)</f>
        <v>#N/A</v>
      </c>
      <c r="BC75" s="103"/>
      <c r="BD75" s="88"/>
      <c r="BE75" s="76"/>
      <c r="BF75" s="76"/>
      <c r="BG75" s="73"/>
      <c r="BH75" s="74"/>
      <c r="BI75" s="73"/>
      <c r="BJ75" s="76"/>
      <c r="BK75" s="76"/>
      <c r="BL75" s="77"/>
      <c r="BM75" s="74"/>
      <c r="BN75" s="73"/>
      <c r="BO75" s="76"/>
      <c r="BP75" s="76"/>
      <c r="BQ75" s="77"/>
      <c r="BR75" s="85"/>
      <c r="BZ75" s="86">
        <v>44224.225694444445</v>
      </c>
    </row>
    <row r="76" spans="1:78" x14ac:dyDescent="0.25">
      <c r="A76" s="105" t="e">
        <f>_xlfn.XLOOKUP(B76,Master3!B:B,Master3!A:A)</f>
        <v>#N/A</v>
      </c>
      <c r="B76" s="106"/>
      <c r="C76" s="88"/>
      <c r="D76" s="66"/>
      <c r="E76" s="67"/>
      <c r="F76" s="68"/>
      <c r="G76" s="68"/>
      <c r="H76" s="80"/>
      <c r="I76" s="70"/>
      <c r="J76" s="69"/>
      <c r="K76" s="68"/>
      <c r="L76" s="68"/>
      <c r="M76" s="71"/>
      <c r="N76" s="70"/>
      <c r="O76" s="69"/>
      <c r="P76" s="68"/>
      <c r="Q76" s="68"/>
      <c r="R76" s="71"/>
      <c r="S76" s="72"/>
      <c r="T76" s="102" t="e">
        <f>_xlfn.XLOOKUP(U76,Master3!B:B,Master3!A:A)</f>
        <v>#N/A</v>
      </c>
      <c r="U76" s="103"/>
      <c r="V76" s="88"/>
      <c r="W76" s="76"/>
      <c r="X76" s="76"/>
      <c r="Y76" s="73"/>
      <c r="Z76" s="74"/>
      <c r="AA76" s="73"/>
      <c r="AB76" s="76"/>
      <c r="AC76" s="76"/>
      <c r="AD76" s="77"/>
      <c r="AE76" s="74"/>
      <c r="AF76" s="73"/>
      <c r="AG76" s="76"/>
      <c r="AH76" s="76"/>
      <c r="AI76" s="77"/>
      <c r="AJ76" s="75"/>
      <c r="AK76" s="86" t="e">
        <f>_xlfn.XLOOKUP(AL76,Master3!B:B,Master3!A:A)</f>
        <v>#N/A</v>
      </c>
      <c r="AL76" s="25"/>
      <c r="AM76" s="88"/>
      <c r="AN76" s="68"/>
      <c r="AO76" s="68"/>
      <c r="AP76" s="69"/>
      <c r="AQ76" s="70"/>
      <c r="AR76" s="69"/>
      <c r="AS76" s="68"/>
      <c r="AT76" s="68"/>
      <c r="AU76" s="71"/>
      <c r="AV76" s="70"/>
      <c r="AW76" s="69"/>
      <c r="AX76" s="68"/>
      <c r="AY76" s="68"/>
      <c r="AZ76" s="71"/>
      <c r="BA76" s="72"/>
      <c r="BB76" s="102" t="e">
        <f>_xlfn.XLOOKUP(BC76,Master3!B:B,Master3!A:A)</f>
        <v>#N/A</v>
      </c>
      <c r="BC76" s="103"/>
      <c r="BD76" s="88"/>
      <c r="BE76" s="76"/>
      <c r="BF76" s="76"/>
      <c r="BG76" s="73"/>
      <c r="BH76" s="74"/>
      <c r="BI76" s="73"/>
      <c r="BJ76" s="76"/>
      <c r="BK76" s="76"/>
      <c r="BL76" s="77"/>
      <c r="BM76" s="74"/>
      <c r="BN76" s="73"/>
      <c r="BO76" s="76"/>
      <c r="BP76" s="76"/>
      <c r="BQ76" s="77"/>
      <c r="BR76" s="85"/>
      <c r="BZ76" s="86">
        <v>44224.291666666664</v>
      </c>
    </row>
    <row r="77" spans="1:78" x14ac:dyDescent="0.25">
      <c r="A77" s="105" t="e">
        <f>_xlfn.XLOOKUP(B77,Master3!B:B,Master3!A:A)</f>
        <v>#N/A</v>
      </c>
      <c r="B77" s="106"/>
      <c r="C77" s="88"/>
      <c r="D77" s="66"/>
      <c r="E77" s="67"/>
      <c r="F77" s="68"/>
      <c r="G77" s="68"/>
      <c r="H77" s="80"/>
      <c r="I77" s="70"/>
      <c r="J77" s="69"/>
      <c r="K77" s="68"/>
      <c r="L77" s="68"/>
      <c r="M77" s="71"/>
      <c r="N77" s="70"/>
      <c r="O77" s="69"/>
      <c r="P77" s="68"/>
      <c r="Q77" s="68"/>
      <c r="R77" s="71"/>
      <c r="S77" s="72"/>
      <c r="T77" s="102" t="e">
        <f>_xlfn.XLOOKUP(U77,Master3!B:B,Master3!A:A)</f>
        <v>#N/A</v>
      </c>
      <c r="U77" s="103"/>
      <c r="V77" s="88"/>
      <c r="W77" s="76"/>
      <c r="X77" s="76"/>
      <c r="Y77" s="73"/>
      <c r="Z77" s="74"/>
      <c r="AA77" s="73"/>
      <c r="AB77" s="76"/>
      <c r="AC77" s="76"/>
      <c r="AD77" s="77"/>
      <c r="AE77" s="74"/>
      <c r="AF77" s="73"/>
      <c r="AG77" s="76"/>
      <c r="AH77" s="76"/>
      <c r="AI77" s="77"/>
      <c r="AJ77" s="75"/>
      <c r="AK77" s="86" t="e">
        <f>_xlfn.XLOOKUP(AL77,Master3!B:B,Master3!A:A)</f>
        <v>#N/A</v>
      </c>
      <c r="AL77" s="25"/>
      <c r="AM77" s="88"/>
      <c r="AN77" s="68"/>
      <c r="AO77" s="68"/>
      <c r="AP77" s="69"/>
      <c r="AQ77" s="70"/>
      <c r="AR77" s="69"/>
      <c r="AS77" s="68"/>
      <c r="AT77" s="68"/>
      <c r="AU77" s="71"/>
      <c r="AV77" s="70"/>
      <c r="AW77" s="69"/>
      <c r="AX77" s="68"/>
      <c r="AY77" s="68"/>
      <c r="AZ77" s="71"/>
      <c r="BA77" s="72"/>
      <c r="BB77" s="102" t="e">
        <f>_xlfn.XLOOKUP(BC77,Master3!B:B,Master3!A:A)</f>
        <v>#N/A</v>
      </c>
      <c r="BC77" s="103"/>
      <c r="BD77" s="88"/>
      <c r="BE77" s="76"/>
      <c r="BF77" s="76"/>
      <c r="BG77" s="73"/>
      <c r="BH77" s="74"/>
      <c r="BI77" s="73"/>
      <c r="BJ77" s="76"/>
      <c r="BK77" s="76"/>
      <c r="BL77" s="77"/>
      <c r="BM77" s="74"/>
      <c r="BN77" s="73"/>
      <c r="BO77" s="76"/>
      <c r="BP77" s="76"/>
      <c r="BQ77" s="77"/>
      <c r="BR77" s="85"/>
      <c r="BZ77" s="86">
        <v>44225.118055555555</v>
      </c>
    </row>
    <row r="78" spans="1:78" x14ac:dyDescent="0.25">
      <c r="A78" s="105" t="e">
        <f>_xlfn.XLOOKUP(B78,Master3!B:B,Master3!A:A)</f>
        <v>#N/A</v>
      </c>
      <c r="B78" s="106"/>
      <c r="C78" s="88"/>
      <c r="D78" s="66"/>
      <c r="E78" s="67"/>
      <c r="F78" s="68"/>
      <c r="G78" s="68"/>
      <c r="H78" s="80"/>
      <c r="I78" s="70"/>
      <c r="J78" s="69"/>
      <c r="K78" s="68"/>
      <c r="L78" s="68"/>
      <c r="M78" s="71"/>
      <c r="N78" s="70"/>
      <c r="O78" s="69"/>
      <c r="P78" s="68"/>
      <c r="Q78" s="68"/>
      <c r="R78" s="71"/>
      <c r="S78" s="72"/>
      <c r="T78" s="102" t="e">
        <f>_xlfn.XLOOKUP(U78,Master3!B:B,Master3!A:A)</f>
        <v>#N/A</v>
      </c>
      <c r="U78" s="103"/>
      <c r="V78" s="88"/>
      <c r="W78" s="76"/>
      <c r="X78" s="76"/>
      <c r="Y78" s="73"/>
      <c r="Z78" s="74"/>
      <c r="AA78" s="73"/>
      <c r="AB78" s="76"/>
      <c r="AC78" s="76"/>
      <c r="AD78" s="77"/>
      <c r="AE78" s="74"/>
      <c r="AF78" s="73"/>
      <c r="AG78" s="76"/>
      <c r="AH78" s="76"/>
      <c r="AI78" s="77"/>
      <c r="AJ78" s="75"/>
      <c r="AK78" s="86" t="e">
        <f>_xlfn.XLOOKUP(AL78,Master3!B:B,Master3!A:A)</f>
        <v>#N/A</v>
      </c>
      <c r="AL78" s="25"/>
      <c r="AM78" s="88"/>
      <c r="AN78" s="68"/>
      <c r="AO78" s="68"/>
      <c r="AP78" s="69"/>
      <c r="AQ78" s="70"/>
      <c r="AR78" s="69"/>
      <c r="AS78" s="68"/>
      <c r="AT78" s="68"/>
      <c r="AU78" s="71"/>
      <c r="AV78" s="70"/>
      <c r="AW78" s="69"/>
      <c r="AX78" s="68"/>
      <c r="AY78" s="68"/>
      <c r="AZ78" s="71"/>
      <c r="BA78" s="72"/>
      <c r="BB78" s="102" t="e">
        <f>_xlfn.XLOOKUP(BC78,Master3!B:B,Master3!A:A)</f>
        <v>#N/A</v>
      </c>
      <c r="BC78" s="103"/>
      <c r="BD78" s="88"/>
      <c r="BE78" s="76"/>
      <c r="BF78" s="76"/>
      <c r="BG78" s="73"/>
      <c r="BH78" s="74"/>
      <c r="BI78" s="73"/>
      <c r="BJ78" s="76"/>
      <c r="BK78" s="76"/>
      <c r="BL78" s="77"/>
      <c r="BM78" s="74"/>
      <c r="BN78" s="73"/>
      <c r="BO78" s="76"/>
      <c r="BP78" s="76"/>
      <c r="BQ78" s="77"/>
      <c r="BR78" s="85"/>
      <c r="BZ78" s="86">
        <v>44225.15625</v>
      </c>
    </row>
    <row r="79" spans="1:78" x14ac:dyDescent="0.25">
      <c r="A79" s="105" t="e">
        <f>_xlfn.XLOOKUP(B79,Master3!B:B,Master3!A:A)</f>
        <v>#N/A</v>
      </c>
      <c r="B79" s="106"/>
      <c r="C79" s="88"/>
      <c r="D79" s="66"/>
      <c r="E79" s="67"/>
      <c r="F79" s="68"/>
      <c r="G79" s="68"/>
      <c r="H79" s="80"/>
      <c r="I79" s="70"/>
      <c r="J79" s="69"/>
      <c r="K79" s="68"/>
      <c r="L79" s="68"/>
      <c r="M79" s="71"/>
      <c r="N79" s="70"/>
      <c r="O79" s="69"/>
      <c r="P79" s="68"/>
      <c r="Q79" s="68"/>
      <c r="R79" s="71"/>
      <c r="S79" s="72"/>
      <c r="T79" s="102" t="e">
        <f>_xlfn.XLOOKUP(U79,Master3!B:B,Master3!A:A)</f>
        <v>#N/A</v>
      </c>
      <c r="U79" s="103"/>
      <c r="V79" s="88"/>
      <c r="W79" s="76"/>
      <c r="X79" s="76"/>
      <c r="Y79" s="73"/>
      <c r="Z79" s="74"/>
      <c r="AA79" s="73"/>
      <c r="AB79" s="76"/>
      <c r="AC79" s="76"/>
      <c r="AD79" s="77"/>
      <c r="AE79" s="74"/>
      <c r="AF79" s="73"/>
      <c r="AG79" s="76"/>
      <c r="AH79" s="76"/>
      <c r="AI79" s="77"/>
      <c r="AJ79" s="75"/>
      <c r="AK79" s="86" t="e">
        <f>_xlfn.XLOOKUP(AL79,Master3!B:B,Master3!A:A)</f>
        <v>#N/A</v>
      </c>
      <c r="AL79" s="25"/>
      <c r="AM79" s="88"/>
      <c r="AN79" s="68"/>
      <c r="AO79" s="68"/>
      <c r="AP79" s="69"/>
      <c r="AQ79" s="70"/>
      <c r="AR79" s="69"/>
      <c r="AS79" s="68"/>
      <c r="AT79" s="68"/>
      <c r="AU79" s="71"/>
      <c r="AV79" s="70"/>
      <c r="AW79" s="69"/>
      <c r="AX79" s="68"/>
      <c r="AY79" s="68"/>
      <c r="AZ79" s="71"/>
      <c r="BA79" s="72"/>
      <c r="BB79" s="102" t="e">
        <f>_xlfn.XLOOKUP(BC79,Master3!B:B,Master3!A:A)</f>
        <v>#N/A</v>
      </c>
      <c r="BC79" s="103"/>
      <c r="BD79" s="88"/>
      <c r="BE79" s="76"/>
      <c r="BF79" s="76"/>
      <c r="BG79" s="73"/>
      <c r="BH79" s="74"/>
      <c r="BI79" s="73"/>
      <c r="BJ79" s="76"/>
      <c r="BK79" s="76"/>
      <c r="BL79" s="77"/>
      <c r="BM79" s="74"/>
      <c r="BN79" s="73"/>
      <c r="BO79" s="76"/>
      <c r="BP79" s="76"/>
      <c r="BQ79" s="77"/>
      <c r="BR79" s="85"/>
      <c r="BZ79" s="86">
        <v>44225.166666666664</v>
      </c>
    </row>
    <row r="80" spans="1:78" x14ac:dyDescent="0.25">
      <c r="A80" s="105" t="e">
        <f>_xlfn.XLOOKUP(B80,Master3!B:B,Master3!A:A)</f>
        <v>#N/A</v>
      </c>
      <c r="B80" s="106"/>
      <c r="C80" s="88"/>
      <c r="D80" s="66"/>
      <c r="E80" s="67"/>
      <c r="F80" s="68"/>
      <c r="G80" s="68"/>
      <c r="H80" s="80"/>
      <c r="I80" s="70"/>
      <c r="J80" s="69"/>
      <c r="K80" s="68"/>
      <c r="L80" s="68"/>
      <c r="M80" s="71"/>
      <c r="N80" s="70"/>
      <c r="O80" s="69"/>
      <c r="P80" s="68"/>
      <c r="Q80" s="68"/>
      <c r="R80" s="71"/>
      <c r="S80" s="72"/>
      <c r="T80" s="102" t="e">
        <f>_xlfn.XLOOKUP(U80,Master3!B:B,Master3!A:A)</f>
        <v>#N/A</v>
      </c>
      <c r="U80" s="103"/>
      <c r="V80" s="88"/>
      <c r="W80" s="76"/>
      <c r="X80" s="76"/>
      <c r="Y80" s="73"/>
      <c r="Z80" s="74"/>
      <c r="AA80" s="73"/>
      <c r="AB80" s="76"/>
      <c r="AC80" s="76"/>
      <c r="AD80" s="77"/>
      <c r="AE80" s="74"/>
      <c r="AF80" s="73"/>
      <c r="AG80" s="76"/>
      <c r="AH80" s="76"/>
      <c r="AI80" s="77"/>
      <c r="AJ80" s="75"/>
      <c r="AK80" s="86" t="e">
        <f>_xlfn.XLOOKUP(AL80,Master3!B:B,Master3!A:A)</f>
        <v>#N/A</v>
      </c>
      <c r="AL80" s="25"/>
      <c r="AM80" s="88"/>
      <c r="AN80" s="68"/>
      <c r="AO80" s="68"/>
      <c r="AP80" s="69"/>
      <c r="AQ80" s="70"/>
      <c r="AR80" s="69"/>
      <c r="AS80" s="68"/>
      <c r="AT80" s="68"/>
      <c r="AU80" s="71"/>
      <c r="AV80" s="70"/>
      <c r="AW80" s="69"/>
      <c r="AX80" s="68"/>
      <c r="AY80" s="68"/>
      <c r="AZ80" s="71"/>
      <c r="BA80" s="72"/>
      <c r="BB80" s="102" t="e">
        <f>_xlfn.XLOOKUP(BC80,Master3!B:B,Master3!A:A)</f>
        <v>#N/A</v>
      </c>
      <c r="BC80" s="103"/>
      <c r="BD80" s="88"/>
      <c r="BE80" s="76"/>
      <c r="BF80" s="76"/>
      <c r="BG80" s="73"/>
      <c r="BH80" s="74"/>
      <c r="BI80" s="73"/>
      <c r="BJ80" s="76"/>
      <c r="BK80" s="76"/>
      <c r="BL80" s="77"/>
      <c r="BM80" s="74"/>
      <c r="BN80" s="73"/>
      <c r="BO80" s="76"/>
      <c r="BP80" s="76"/>
      <c r="BQ80" s="77"/>
      <c r="BR80" s="85"/>
      <c r="BZ80" s="86">
        <v>44226.125</v>
      </c>
    </row>
    <row r="81" spans="1:78" x14ac:dyDescent="0.25">
      <c r="A81" s="105" t="e">
        <f>_xlfn.XLOOKUP(B81,Master3!B:B,Master3!A:A)</f>
        <v>#N/A</v>
      </c>
      <c r="B81" s="106"/>
      <c r="C81" s="88"/>
      <c r="D81" s="66"/>
      <c r="E81" s="67"/>
      <c r="F81" s="68"/>
      <c r="G81" s="68"/>
      <c r="H81" s="80"/>
      <c r="I81" s="70"/>
      <c r="J81" s="69"/>
      <c r="K81" s="68"/>
      <c r="L81" s="68"/>
      <c r="M81" s="71"/>
      <c r="N81" s="70"/>
      <c r="O81" s="69"/>
      <c r="P81" s="68"/>
      <c r="Q81" s="68"/>
      <c r="R81" s="71"/>
      <c r="S81" s="72"/>
      <c r="T81" s="102" t="e">
        <f>_xlfn.XLOOKUP(U81,Master3!B:B,Master3!A:A)</f>
        <v>#N/A</v>
      </c>
      <c r="U81" s="103"/>
      <c r="V81" s="88"/>
      <c r="W81" s="76"/>
      <c r="X81" s="76"/>
      <c r="Y81" s="73"/>
      <c r="Z81" s="74"/>
      <c r="AA81" s="73"/>
      <c r="AB81" s="76"/>
      <c r="AC81" s="76"/>
      <c r="AD81" s="77"/>
      <c r="AE81" s="74"/>
      <c r="AF81" s="73"/>
      <c r="AG81" s="76"/>
      <c r="AH81" s="76"/>
      <c r="AI81" s="77"/>
      <c r="AJ81" s="75"/>
      <c r="AK81" s="86" t="e">
        <f>_xlfn.XLOOKUP(AL81,Master3!B:B,Master3!A:A)</f>
        <v>#N/A</v>
      </c>
      <c r="AL81" s="25"/>
      <c r="AM81" s="88"/>
      <c r="AN81" s="68"/>
      <c r="AO81" s="68"/>
      <c r="AP81" s="69"/>
      <c r="AQ81" s="70"/>
      <c r="AR81" s="69"/>
      <c r="AS81" s="68"/>
      <c r="AT81" s="68"/>
      <c r="AU81" s="71"/>
      <c r="AV81" s="70"/>
      <c r="AW81" s="69"/>
      <c r="AX81" s="68"/>
      <c r="AY81" s="68"/>
      <c r="AZ81" s="71"/>
      <c r="BA81" s="72"/>
      <c r="BB81" s="102" t="e">
        <f>_xlfn.XLOOKUP(BC81,Master3!B:B,Master3!A:A)</f>
        <v>#N/A</v>
      </c>
      <c r="BC81" s="103"/>
      <c r="BD81" s="88"/>
      <c r="BE81" s="76"/>
      <c r="BF81" s="76"/>
      <c r="BG81" s="73"/>
      <c r="BH81" s="74"/>
      <c r="BI81" s="73"/>
      <c r="BJ81" s="76"/>
      <c r="BK81" s="76"/>
      <c r="BL81" s="77"/>
      <c r="BM81" s="74"/>
      <c r="BN81" s="73"/>
      <c r="BO81" s="76"/>
      <c r="BP81" s="76"/>
      <c r="BQ81" s="77"/>
      <c r="BR81" s="85"/>
      <c r="BZ81" s="86">
        <v>44227.25</v>
      </c>
    </row>
    <row r="82" spans="1:78" x14ac:dyDescent="0.25">
      <c r="A82" s="105" t="e">
        <f>_xlfn.XLOOKUP(B82,Master3!B:B,Master3!A:A)</f>
        <v>#N/A</v>
      </c>
      <c r="B82" s="106"/>
      <c r="C82" s="88"/>
      <c r="D82" s="66"/>
      <c r="E82" s="67"/>
      <c r="F82" s="68"/>
      <c r="G82" s="68"/>
      <c r="H82" s="80"/>
      <c r="I82" s="70"/>
      <c r="J82" s="69"/>
      <c r="K82" s="68"/>
      <c r="L82" s="68"/>
      <c r="M82" s="71"/>
      <c r="N82" s="70"/>
      <c r="O82" s="69"/>
      <c r="P82" s="68"/>
      <c r="Q82" s="68"/>
      <c r="R82" s="71"/>
      <c r="S82" s="72"/>
      <c r="T82" s="102" t="e">
        <f>_xlfn.XLOOKUP(U82,Master3!B:B,Master3!A:A)</f>
        <v>#N/A</v>
      </c>
      <c r="U82" s="103"/>
      <c r="V82" s="88"/>
      <c r="W82" s="76"/>
      <c r="X82" s="76"/>
      <c r="Y82" s="73"/>
      <c r="Z82" s="74"/>
      <c r="AA82" s="73"/>
      <c r="AB82" s="76"/>
      <c r="AC82" s="76"/>
      <c r="AD82" s="77"/>
      <c r="AE82" s="74"/>
      <c r="AF82" s="73"/>
      <c r="AG82" s="76"/>
      <c r="AH82" s="76"/>
      <c r="AI82" s="77"/>
      <c r="AJ82" s="75"/>
      <c r="AK82" s="86" t="e">
        <f>_xlfn.XLOOKUP(AL82,Master3!B:B,Master3!A:A)</f>
        <v>#N/A</v>
      </c>
      <c r="AL82" s="25"/>
      <c r="AM82" s="88"/>
      <c r="AN82" s="68"/>
      <c r="AO82" s="68"/>
      <c r="AP82" s="69"/>
      <c r="AQ82" s="70"/>
      <c r="AR82" s="69"/>
      <c r="AS82" s="68"/>
      <c r="AT82" s="68"/>
      <c r="AU82" s="71"/>
      <c r="AV82" s="70"/>
      <c r="AW82" s="69"/>
      <c r="AX82" s="68"/>
      <c r="AY82" s="68"/>
      <c r="AZ82" s="71"/>
      <c r="BA82" s="72"/>
      <c r="BB82" s="102" t="e">
        <f>_xlfn.XLOOKUP(BC82,Master3!B:B,Master3!A:A)</f>
        <v>#N/A</v>
      </c>
      <c r="BC82" s="103"/>
      <c r="BD82" s="88"/>
      <c r="BE82" s="76"/>
      <c r="BF82" s="76"/>
      <c r="BG82" s="73"/>
      <c r="BH82" s="74"/>
      <c r="BI82" s="73"/>
      <c r="BJ82" s="76"/>
      <c r="BK82" s="76"/>
      <c r="BL82" s="77"/>
      <c r="BM82" s="74"/>
      <c r="BN82" s="73"/>
      <c r="BO82" s="76"/>
      <c r="BP82" s="76"/>
      <c r="BQ82" s="77"/>
      <c r="BR82" s="85"/>
      <c r="BZ82" s="86">
        <v>44227.326388888891</v>
      </c>
    </row>
    <row r="83" spans="1:78" x14ac:dyDescent="0.25">
      <c r="A83" s="105" t="e">
        <f>_xlfn.XLOOKUP(B83,Master3!B:B,Master3!A:A)</f>
        <v>#N/A</v>
      </c>
      <c r="B83" s="106"/>
      <c r="C83" s="88"/>
      <c r="D83" s="66"/>
      <c r="E83" s="67"/>
      <c r="F83" s="68"/>
      <c r="G83" s="68"/>
      <c r="H83" s="80"/>
      <c r="I83" s="70"/>
      <c r="J83" s="69"/>
      <c r="K83" s="68"/>
      <c r="L83" s="68"/>
      <c r="M83" s="71"/>
      <c r="N83" s="70"/>
      <c r="O83" s="69"/>
      <c r="P83" s="68"/>
      <c r="Q83" s="68"/>
      <c r="R83" s="71"/>
      <c r="S83" s="72"/>
      <c r="T83" s="102" t="e">
        <f>_xlfn.XLOOKUP(U83,Master3!B:B,Master3!A:A)</f>
        <v>#N/A</v>
      </c>
      <c r="U83" s="103"/>
      <c r="V83" s="88"/>
      <c r="W83" s="76"/>
      <c r="X83" s="76"/>
      <c r="Y83" s="73"/>
      <c r="Z83" s="74"/>
      <c r="AA83" s="73"/>
      <c r="AB83" s="76"/>
      <c r="AC83" s="76"/>
      <c r="AD83" s="77"/>
      <c r="AE83" s="74"/>
      <c r="AF83" s="73"/>
      <c r="AG83" s="76"/>
      <c r="AH83" s="76"/>
      <c r="AI83" s="77"/>
      <c r="AJ83" s="75"/>
      <c r="AK83" s="86" t="e">
        <f>_xlfn.XLOOKUP(AL83,Master3!B:B,Master3!A:A)</f>
        <v>#N/A</v>
      </c>
      <c r="AL83" s="25"/>
      <c r="AM83" s="88"/>
      <c r="AN83" s="68"/>
      <c r="AO83" s="68"/>
      <c r="AP83" s="69"/>
      <c r="AQ83" s="70"/>
      <c r="AR83" s="69"/>
      <c r="AS83" s="68"/>
      <c r="AT83" s="68"/>
      <c r="AU83" s="71"/>
      <c r="AV83" s="70"/>
      <c r="AW83" s="69"/>
      <c r="AX83" s="68"/>
      <c r="AY83" s="68"/>
      <c r="AZ83" s="71"/>
      <c r="BA83" s="72"/>
      <c r="BB83" s="102" t="e">
        <f>_xlfn.XLOOKUP(BC83,Master3!B:B,Master3!A:A)</f>
        <v>#N/A</v>
      </c>
      <c r="BC83" s="103"/>
      <c r="BD83" s="88"/>
      <c r="BE83" s="76"/>
      <c r="BF83" s="76"/>
      <c r="BG83" s="73"/>
      <c r="BH83" s="74"/>
      <c r="BI83" s="73"/>
      <c r="BJ83" s="76"/>
      <c r="BK83" s="76"/>
      <c r="BL83" s="77"/>
      <c r="BM83" s="74"/>
      <c r="BN83" s="73"/>
      <c r="BO83" s="76"/>
      <c r="BP83" s="76"/>
      <c r="BQ83" s="77"/>
      <c r="BR83" s="85"/>
      <c r="BZ83" s="86">
        <v>44227.333333333336</v>
      </c>
    </row>
    <row r="84" spans="1:78" x14ac:dyDescent="0.25">
      <c r="A84" s="105" t="e">
        <f>_xlfn.XLOOKUP(B84,Master3!B:B,Master3!A:A)</f>
        <v>#N/A</v>
      </c>
      <c r="B84" s="106"/>
      <c r="C84" s="88"/>
      <c r="D84" s="66"/>
      <c r="E84" s="67"/>
      <c r="F84" s="68"/>
      <c r="G84" s="68"/>
      <c r="H84" s="80"/>
      <c r="I84" s="70"/>
      <c r="J84" s="69"/>
      <c r="K84" s="68"/>
      <c r="L84" s="68"/>
      <c r="M84" s="71"/>
      <c r="N84" s="70"/>
      <c r="O84" s="69"/>
      <c r="P84" s="68"/>
      <c r="Q84" s="68"/>
      <c r="R84" s="71"/>
      <c r="S84" s="72"/>
      <c r="T84" s="102" t="e">
        <f>_xlfn.XLOOKUP(U84,Master3!B:B,Master3!A:A)</f>
        <v>#N/A</v>
      </c>
      <c r="U84" s="103"/>
      <c r="V84" s="88"/>
      <c r="W84" s="76"/>
      <c r="X84" s="76"/>
      <c r="Y84" s="73"/>
      <c r="Z84" s="74"/>
      <c r="AA84" s="73"/>
      <c r="AB84" s="76"/>
      <c r="AC84" s="76"/>
      <c r="AD84" s="77"/>
      <c r="AE84" s="74"/>
      <c r="AF84" s="73"/>
      <c r="AG84" s="76"/>
      <c r="AH84" s="76"/>
      <c r="AI84" s="77"/>
      <c r="AJ84" s="75"/>
      <c r="AK84" s="86" t="e">
        <f>_xlfn.XLOOKUP(AL84,Master3!B:B,Master3!A:A)</f>
        <v>#N/A</v>
      </c>
      <c r="AL84" s="25"/>
      <c r="AM84" s="88"/>
      <c r="AN84" s="68"/>
      <c r="AO84" s="68"/>
      <c r="AP84" s="69"/>
      <c r="AQ84" s="70"/>
      <c r="AR84" s="69"/>
      <c r="AS84" s="68"/>
      <c r="AT84" s="68"/>
      <c r="AU84" s="71"/>
      <c r="AV84" s="70"/>
      <c r="AW84" s="69"/>
      <c r="AX84" s="68"/>
      <c r="AY84" s="68"/>
      <c r="AZ84" s="71"/>
      <c r="BA84" s="72"/>
      <c r="BB84" s="102" t="e">
        <f>_xlfn.XLOOKUP(BC84,Master3!B:B,Master3!A:A)</f>
        <v>#N/A</v>
      </c>
      <c r="BC84" s="103"/>
      <c r="BD84" s="88"/>
      <c r="BE84" s="76"/>
      <c r="BF84" s="76"/>
      <c r="BG84" s="73"/>
      <c r="BH84" s="74"/>
      <c r="BI84" s="73"/>
      <c r="BJ84" s="76"/>
      <c r="BK84" s="76"/>
      <c r="BL84" s="77"/>
      <c r="BM84" s="74"/>
      <c r="BN84" s="73"/>
      <c r="BO84" s="76"/>
      <c r="BP84" s="76"/>
      <c r="BQ84" s="77"/>
      <c r="BR84" s="85"/>
      <c r="BZ84" s="86">
        <v>44228.121527777781</v>
      </c>
    </row>
    <row r="85" spans="1:78" x14ac:dyDescent="0.25">
      <c r="A85" s="105" t="e">
        <f>_xlfn.XLOOKUP(B85,Master3!B:B,Master3!A:A)</f>
        <v>#N/A</v>
      </c>
      <c r="B85" s="106"/>
      <c r="C85" s="88"/>
      <c r="D85" s="66"/>
      <c r="E85" s="67"/>
      <c r="F85" s="68"/>
      <c r="G85" s="68"/>
      <c r="H85" s="80"/>
      <c r="I85" s="70"/>
      <c r="J85" s="69"/>
      <c r="K85" s="68"/>
      <c r="L85" s="68"/>
      <c r="M85" s="71"/>
      <c r="N85" s="70"/>
      <c r="O85" s="69"/>
      <c r="P85" s="68"/>
      <c r="Q85" s="68"/>
      <c r="R85" s="71"/>
      <c r="S85" s="72"/>
      <c r="T85" s="102" t="e">
        <f>_xlfn.XLOOKUP(U85,Master3!B:B,Master3!A:A)</f>
        <v>#N/A</v>
      </c>
      <c r="U85" s="103"/>
      <c r="V85" s="88"/>
      <c r="W85" s="76"/>
      <c r="X85" s="76"/>
      <c r="Y85" s="73"/>
      <c r="Z85" s="74"/>
      <c r="AA85" s="73"/>
      <c r="AB85" s="76"/>
      <c r="AC85" s="76"/>
      <c r="AD85" s="77"/>
      <c r="AE85" s="74"/>
      <c r="AF85" s="73"/>
      <c r="AG85" s="76"/>
      <c r="AH85" s="76"/>
      <c r="AI85" s="77"/>
      <c r="AJ85" s="75"/>
      <c r="AK85" s="86" t="e">
        <f>_xlfn.XLOOKUP(AL85,Master3!B:B,Master3!A:A)</f>
        <v>#N/A</v>
      </c>
      <c r="AL85" s="25"/>
      <c r="AM85" s="88"/>
      <c r="AN85" s="68"/>
      <c r="AO85" s="68"/>
      <c r="AP85" s="69"/>
      <c r="AQ85" s="70"/>
      <c r="AR85" s="69"/>
      <c r="AS85" s="68"/>
      <c r="AT85" s="68"/>
      <c r="AU85" s="71"/>
      <c r="AV85" s="70"/>
      <c r="AW85" s="69"/>
      <c r="AX85" s="68"/>
      <c r="AY85" s="68"/>
      <c r="AZ85" s="71"/>
      <c r="BA85" s="72"/>
      <c r="BB85" s="102" t="e">
        <f>_xlfn.XLOOKUP(BC85,Master3!B:B,Master3!A:A)</f>
        <v>#N/A</v>
      </c>
      <c r="BC85" s="103"/>
      <c r="BD85" s="88"/>
      <c r="BE85" s="76"/>
      <c r="BF85" s="76"/>
      <c r="BG85" s="73"/>
      <c r="BH85" s="74"/>
      <c r="BI85" s="73"/>
      <c r="BJ85" s="76"/>
      <c r="BK85" s="76"/>
      <c r="BL85" s="77"/>
      <c r="BM85" s="74"/>
      <c r="BN85" s="73"/>
      <c r="BO85" s="76"/>
      <c r="BP85" s="76"/>
      <c r="BQ85" s="77"/>
      <c r="BR85" s="85"/>
      <c r="BZ85" s="86">
        <v>44229.121527777781</v>
      </c>
    </row>
    <row r="86" spans="1:78" x14ac:dyDescent="0.25">
      <c r="A86" s="105" t="e">
        <f>_xlfn.XLOOKUP(B86,Master3!B:B,Master3!A:A)</f>
        <v>#N/A</v>
      </c>
      <c r="B86" s="106"/>
      <c r="C86" s="88"/>
      <c r="D86" s="66"/>
      <c r="E86" s="67"/>
      <c r="F86" s="68"/>
      <c r="G86" s="68"/>
      <c r="H86" s="80"/>
      <c r="I86" s="70"/>
      <c r="J86" s="69"/>
      <c r="K86" s="68"/>
      <c r="L86" s="68"/>
      <c r="M86" s="71"/>
      <c r="N86" s="70"/>
      <c r="O86" s="69"/>
      <c r="P86" s="68"/>
      <c r="Q86" s="68"/>
      <c r="R86" s="71"/>
      <c r="S86" s="72"/>
      <c r="T86" s="102" t="e">
        <f>_xlfn.XLOOKUP(U86,Master3!B:B,Master3!A:A)</f>
        <v>#N/A</v>
      </c>
      <c r="U86" s="103"/>
      <c r="V86" s="88"/>
      <c r="W86" s="76"/>
      <c r="X86" s="76"/>
      <c r="Y86" s="73"/>
      <c r="Z86" s="74"/>
      <c r="AA86" s="73"/>
      <c r="AB86" s="76"/>
      <c r="AC86" s="76"/>
      <c r="AD86" s="77"/>
      <c r="AE86" s="74"/>
      <c r="AF86" s="73"/>
      <c r="AG86" s="76"/>
      <c r="AH86" s="76"/>
      <c r="AI86" s="77"/>
      <c r="AJ86" s="75"/>
      <c r="AK86" s="86" t="e">
        <f>_xlfn.XLOOKUP(AL86,Master3!B:B,Master3!A:A)</f>
        <v>#N/A</v>
      </c>
      <c r="AL86" s="25"/>
      <c r="AM86" s="88"/>
      <c r="AN86" s="68"/>
      <c r="AO86" s="68"/>
      <c r="AP86" s="69"/>
      <c r="AQ86" s="70"/>
      <c r="AR86" s="69"/>
      <c r="AS86" s="68"/>
      <c r="AT86" s="68"/>
      <c r="AU86" s="71"/>
      <c r="AV86" s="70"/>
      <c r="AW86" s="69"/>
      <c r="AX86" s="68"/>
      <c r="AY86" s="68"/>
      <c r="AZ86" s="71"/>
      <c r="BA86" s="72"/>
      <c r="BB86" s="102" t="e">
        <f>_xlfn.XLOOKUP(BC86,Master3!B:B,Master3!A:A)</f>
        <v>#N/A</v>
      </c>
      <c r="BC86" s="103"/>
      <c r="BD86" s="88"/>
      <c r="BE86" s="76"/>
      <c r="BF86" s="76"/>
      <c r="BG86" s="73"/>
      <c r="BH86" s="74"/>
      <c r="BI86" s="73"/>
      <c r="BJ86" s="76"/>
      <c r="BK86" s="76"/>
      <c r="BL86" s="77"/>
      <c r="BM86" s="74"/>
      <c r="BN86" s="73"/>
      <c r="BO86" s="76"/>
      <c r="BP86" s="76"/>
      <c r="BQ86" s="77"/>
      <c r="BR86" s="85"/>
      <c r="BZ86" s="86">
        <v>44229.163194444445</v>
      </c>
    </row>
    <row r="87" spans="1:78" x14ac:dyDescent="0.25">
      <c r="A87" s="105" t="e">
        <f>_xlfn.XLOOKUP(B87,Master3!B:B,Master3!A:A)</f>
        <v>#N/A</v>
      </c>
      <c r="B87" s="106"/>
      <c r="C87" s="88"/>
      <c r="D87" s="66"/>
      <c r="E87" s="67"/>
      <c r="F87" s="68"/>
      <c r="G87" s="68"/>
      <c r="H87" s="80"/>
      <c r="I87" s="70"/>
      <c r="J87" s="69"/>
      <c r="K87" s="68"/>
      <c r="L87" s="68"/>
      <c r="M87" s="71"/>
      <c r="N87" s="70"/>
      <c r="O87" s="69"/>
      <c r="P87" s="68"/>
      <c r="Q87" s="68"/>
      <c r="R87" s="71"/>
      <c r="S87" s="72"/>
      <c r="T87" s="102" t="e">
        <f>_xlfn.XLOOKUP(U87,Master3!B:B,Master3!A:A)</f>
        <v>#N/A</v>
      </c>
      <c r="U87" s="103"/>
      <c r="V87" s="88"/>
      <c r="W87" s="76"/>
      <c r="X87" s="76"/>
      <c r="Y87" s="73"/>
      <c r="Z87" s="74"/>
      <c r="AA87" s="73"/>
      <c r="AB87" s="76"/>
      <c r="AC87" s="76"/>
      <c r="AD87" s="77"/>
      <c r="AE87" s="74"/>
      <c r="AF87" s="73"/>
      <c r="AG87" s="76"/>
      <c r="AH87" s="76"/>
      <c r="AI87" s="77"/>
      <c r="AJ87" s="75"/>
      <c r="AK87" s="86" t="e">
        <f>_xlfn.XLOOKUP(AL87,Master3!B:B,Master3!A:A)</f>
        <v>#N/A</v>
      </c>
      <c r="AL87" s="25"/>
      <c r="AM87" s="88"/>
      <c r="AN87" s="68"/>
      <c r="AO87" s="68"/>
      <c r="AP87" s="69"/>
      <c r="AQ87" s="70"/>
      <c r="AR87" s="69"/>
      <c r="AS87" s="68"/>
      <c r="AT87" s="68"/>
      <c r="AU87" s="71"/>
      <c r="AV87" s="70"/>
      <c r="AW87" s="69"/>
      <c r="AX87" s="68"/>
      <c r="AY87" s="68"/>
      <c r="AZ87" s="71"/>
      <c r="BA87" s="72"/>
      <c r="BB87" s="102" t="e">
        <f>_xlfn.XLOOKUP(BC87,Master3!B:B,Master3!A:A)</f>
        <v>#N/A</v>
      </c>
      <c r="BC87" s="103"/>
      <c r="BD87" s="88"/>
      <c r="BE87" s="76"/>
      <c r="BF87" s="76"/>
      <c r="BG87" s="73"/>
      <c r="BH87" s="74"/>
      <c r="BI87" s="73"/>
      <c r="BJ87" s="76"/>
      <c r="BK87" s="76"/>
      <c r="BL87" s="77"/>
      <c r="BM87" s="74"/>
      <c r="BN87" s="73"/>
      <c r="BO87" s="76"/>
      <c r="BP87" s="76"/>
      <c r="BQ87" s="77"/>
      <c r="BR87" s="85"/>
      <c r="BZ87" s="86">
        <v>44229.170138888891</v>
      </c>
    </row>
    <row r="88" spans="1:78" x14ac:dyDescent="0.25">
      <c r="A88" s="105" t="e">
        <f>_xlfn.XLOOKUP(B88,Master3!B:B,Master3!A:A)</f>
        <v>#N/A</v>
      </c>
      <c r="B88" s="106"/>
      <c r="C88" s="88"/>
      <c r="D88" s="66"/>
      <c r="E88" s="67"/>
      <c r="F88" s="68"/>
      <c r="G88" s="68"/>
      <c r="H88" s="80"/>
      <c r="I88" s="70"/>
      <c r="J88" s="69"/>
      <c r="K88" s="68"/>
      <c r="L88" s="68"/>
      <c r="M88" s="71"/>
      <c r="N88" s="70"/>
      <c r="O88" s="69"/>
      <c r="P88" s="68"/>
      <c r="Q88" s="68"/>
      <c r="R88" s="71"/>
      <c r="S88" s="72"/>
      <c r="T88" s="102" t="e">
        <f>_xlfn.XLOOKUP(U88,Master3!B:B,Master3!A:A)</f>
        <v>#N/A</v>
      </c>
      <c r="U88" s="103"/>
      <c r="V88" s="88"/>
      <c r="W88" s="76"/>
      <c r="X88" s="76"/>
      <c r="Y88" s="73"/>
      <c r="Z88" s="74"/>
      <c r="AA88" s="73"/>
      <c r="AB88" s="76"/>
      <c r="AC88" s="76"/>
      <c r="AD88" s="77"/>
      <c r="AE88" s="74"/>
      <c r="AF88" s="73"/>
      <c r="AG88" s="76"/>
      <c r="AH88" s="76"/>
      <c r="AI88" s="77"/>
      <c r="AJ88" s="75"/>
      <c r="AK88" s="86" t="e">
        <f>_xlfn.XLOOKUP(AL88,Master3!B:B,Master3!A:A)</f>
        <v>#N/A</v>
      </c>
      <c r="AL88" s="25"/>
      <c r="AM88" s="88"/>
      <c r="AN88" s="68"/>
      <c r="AO88" s="68"/>
      <c r="AP88" s="69"/>
      <c r="AQ88" s="70"/>
      <c r="AR88" s="69"/>
      <c r="AS88" s="68"/>
      <c r="AT88" s="68"/>
      <c r="AU88" s="71"/>
      <c r="AV88" s="70"/>
      <c r="AW88" s="69"/>
      <c r="AX88" s="68"/>
      <c r="AY88" s="68"/>
      <c r="AZ88" s="71"/>
      <c r="BA88" s="72"/>
      <c r="BB88" s="102" t="e">
        <f>_xlfn.XLOOKUP(BC88,Master3!B:B,Master3!A:A)</f>
        <v>#N/A</v>
      </c>
      <c r="BC88" s="103"/>
      <c r="BD88" s="88"/>
      <c r="BE88" s="76"/>
      <c r="BF88" s="76"/>
      <c r="BG88" s="73"/>
      <c r="BH88" s="74"/>
      <c r="BI88" s="73"/>
      <c r="BJ88" s="76"/>
      <c r="BK88" s="76"/>
      <c r="BL88" s="77"/>
      <c r="BM88" s="74"/>
      <c r="BN88" s="73"/>
      <c r="BO88" s="76"/>
      <c r="BP88" s="76"/>
      <c r="BQ88" s="77"/>
      <c r="BR88" s="85"/>
      <c r="BZ88" s="86">
        <v>44229.204861111109</v>
      </c>
    </row>
    <row r="89" spans="1:78" x14ac:dyDescent="0.25">
      <c r="A89" s="105" t="e">
        <f>_xlfn.XLOOKUP(B89,Master3!B:B,Master3!A:A)</f>
        <v>#N/A</v>
      </c>
      <c r="B89" s="106"/>
      <c r="C89" s="88"/>
      <c r="D89" s="66"/>
      <c r="E89" s="67"/>
      <c r="F89" s="68"/>
      <c r="G89" s="68"/>
      <c r="H89" s="80"/>
      <c r="I89" s="70"/>
      <c r="J89" s="69"/>
      <c r="K89" s="68"/>
      <c r="L89" s="68"/>
      <c r="M89" s="71"/>
      <c r="N89" s="70"/>
      <c r="O89" s="69"/>
      <c r="P89" s="68"/>
      <c r="Q89" s="68"/>
      <c r="R89" s="71"/>
      <c r="S89" s="72"/>
      <c r="T89" s="102" t="e">
        <f>_xlfn.XLOOKUP(U89,Master3!B:B,Master3!A:A)</f>
        <v>#N/A</v>
      </c>
      <c r="U89" s="103"/>
      <c r="V89" s="88"/>
      <c r="W89" s="76"/>
      <c r="X89" s="76"/>
      <c r="Y89" s="73"/>
      <c r="Z89" s="74"/>
      <c r="AA89" s="73"/>
      <c r="AB89" s="76"/>
      <c r="AC89" s="76"/>
      <c r="AD89" s="77"/>
      <c r="AE89" s="74"/>
      <c r="AF89" s="73"/>
      <c r="AG89" s="76"/>
      <c r="AH89" s="76"/>
      <c r="AI89" s="77"/>
      <c r="AJ89" s="75"/>
      <c r="AK89" s="86" t="e">
        <f>_xlfn.XLOOKUP(AL89,Master3!B:B,Master3!A:A)</f>
        <v>#N/A</v>
      </c>
      <c r="AL89" s="25"/>
      <c r="AM89" s="88"/>
      <c r="AN89" s="68"/>
      <c r="AO89" s="68"/>
      <c r="AP89" s="69"/>
      <c r="AQ89" s="70"/>
      <c r="AR89" s="69"/>
      <c r="AS89" s="68"/>
      <c r="AT89" s="68"/>
      <c r="AU89" s="71"/>
      <c r="AV89" s="70"/>
      <c r="AW89" s="69"/>
      <c r="AX89" s="68"/>
      <c r="AY89" s="68"/>
      <c r="AZ89" s="71"/>
      <c r="BA89" s="72"/>
      <c r="BB89" s="102" t="e">
        <f>_xlfn.XLOOKUP(BC89,Master3!B:B,Master3!A:A)</f>
        <v>#N/A</v>
      </c>
      <c r="BC89" s="103"/>
      <c r="BD89" s="88"/>
      <c r="BE89" s="76"/>
      <c r="BF89" s="76"/>
      <c r="BG89" s="73"/>
      <c r="BH89" s="74"/>
      <c r="BI89" s="73"/>
      <c r="BJ89" s="76"/>
      <c r="BK89" s="76"/>
      <c r="BL89" s="77"/>
      <c r="BM89" s="74"/>
      <c r="BN89" s="73"/>
      <c r="BO89" s="76"/>
      <c r="BP89" s="76"/>
      <c r="BQ89" s="77"/>
      <c r="BR89" s="85"/>
      <c r="BZ89" s="86">
        <v>44230.288194444445</v>
      </c>
    </row>
    <row r="90" spans="1:78" x14ac:dyDescent="0.25">
      <c r="A90" s="105" t="e">
        <f>_xlfn.XLOOKUP(B90,Master3!B:B,Master3!A:A)</f>
        <v>#N/A</v>
      </c>
      <c r="B90" s="106"/>
      <c r="C90" s="88"/>
      <c r="D90" s="66"/>
      <c r="E90" s="67"/>
      <c r="F90" s="68"/>
      <c r="G90" s="68"/>
      <c r="H90" s="80"/>
      <c r="I90" s="70"/>
      <c r="J90" s="69"/>
      <c r="K90" s="68"/>
      <c r="L90" s="68"/>
      <c r="M90" s="71"/>
      <c r="N90" s="70"/>
      <c r="O90" s="69"/>
      <c r="P90" s="68"/>
      <c r="Q90" s="68"/>
      <c r="R90" s="71"/>
      <c r="S90" s="72"/>
      <c r="T90" s="102" t="e">
        <f>_xlfn.XLOOKUP(U90,Master3!B:B,Master3!A:A)</f>
        <v>#N/A</v>
      </c>
      <c r="U90" s="103"/>
      <c r="V90" s="88"/>
      <c r="W90" s="76"/>
      <c r="X90" s="76"/>
      <c r="Y90" s="73"/>
      <c r="Z90" s="74"/>
      <c r="AA90" s="73"/>
      <c r="AB90" s="76"/>
      <c r="AC90" s="76"/>
      <c r="AD90" s="77"/>
      <c r="AE90" s="74"/>
      <c r="AF90" s="73"/>
      <c r="AG90" s="76"/>
      <c r="AH90" s="76"/>
      <c r="AI90" s="77"/>
      <c r="AJ90" s="75"/>
      <c r="AK90" s="86" t="e">
        <f>_xlfn.XLOOKUP(AL90,Master3!B:B,Master3!A:A)</f>
        <v>#N/A</v>
      </c>
      <c r="AL90" s="25"/>
      <c r="AM90" s="88"/>
      <c r="AN90" s="68"/>
      <c r="AO90" s="68"/>
      <c r="AP90" s="69"/>
      <c r="AQ90" s="70"/>
      <c r="AR90" s="69"/>
      <c r="AS90" s="68"/>
      <c r="AT90" s="68"/>
      <c r="AU90" s="71"/>
      <c r="AV90" s="70"/>
      <c r="AW90" s="69"/>
      <c r="AX90" s="68"/>
      <c r="AY90" s="68"/>
      <c r="AZ90" s="71"/>
      <c r="BA90" s="72"/>
      <c r="BB90" s="102" t="e">
        <f>_xlfn.XLOOKUP(BC90,Master3!B:B,Master3!A:A)</f>
        <v>#N/A</v>
      </c>
      <c r="BC90" s="103"/>
      <c r="BD90" s="88"/>
      <c r="BE90" s="76"/>
      <c r="BF90" s="76"/>
      <c r="BG90" s="73"/>
      <c r="BH90" s="74"/>
      <c r="BI90" s="73"/>
      <c r="BJ90" s="76"/>
      <c r="BK90" s="76"/>
      <c r="BL90" s="77"/>
      <c r="BM90" s="74"/>
      <c r="BN90" s="73"/>
      <c r="BO90" s="76"/>
      <c r="BP90" s="76"/>
      <c r="BQ90" s="77"/>
      <c r="BR90" s="85"/>
      <c r="BZ90" s="86">
        <v>44230.357638888891</v>
      </c>
    </row>
    <row r="91" spans="1:78" x14ac:dyDescent="0.25">
      <c r="A91" s="105" t="e">
        <f>_xlfn.XLOOKUP(B91,Master3!B:B,Master3!A:A)</f>
        <v>#N/A</v>
      </c>
      <c r="B91" s="106"/>
      <c r="C91" s="88"/>
      <c r="D91" s="66"/>
      <c r="E91" s="67"/>
      <c r="F91" s="68"/>
      <c r="G91" s="68"/>
      <c r="H91" s="80"/>
      <c r="I91" s="70"/>
      <c r="J91" s="69"/>
      <c r="K91" s="68"/>
      <c r="L91" s="68"/>
      <c r="M91" s="71"/>
      <c r="N91" s="70"/>
      <c r="O91" s="69"/>
      <c r="P91" s="68"/>
      <c r="Q91" s="68"/>
      <c r="R91" s="71"/>
      <c r="S91" s="72"/>
      <c r="T91" s="102" t="e">
        <f>_xlfn.XLOOKUP(U91,Master3!B:B,Master3!A:A)</f>
        <v>#N/A</v>
      </c>
      <c r="U91" s="103"/>
      <c r="V91" s="88"/>
      <c r="W91" s="76"/>
      <c r="X91" s="76"/>
      <c r="Y91" s="73"/>
      <c r="Z91" s="74"/>
      <c r="AA91" s="73"/>
      <c r="AB91" s="76"/>
      <c r="AC91" s="76"/>
      <c r="AD91" s="77"/>
      <c r="AE91" s="74"/>
      <c r="AF91" s="73"/>
      <c r="AG91" s="76"/>
      <c r="AH91" s="76"/>
      <c r="AI91" s="77"/>
      <c r="AJ91" s="75"/>
      <c r="AK91" s="86" t="e">
        <f>_xlfn.XLOOKUP(AL91,Master3!B:B,Master3!A:A)</f>
        <v>#N/A</v>
      </c>
      <c r="AL91" s="25"/>
      <c r="AM91" s="88"/>
      <c r="AN91" s="68"/>
      <c r="AO91" s="68"/>
      <c r="AP91" s="69"/>
      <c r="AQ91" s="70"/>
      <c r="AR91" s="69"/>
      <c r="AS91" s="68"/>
      <c r="AT91" s="68"/>
      <c r="AU91" s="71"/>
      <c r="AV91" s="70"/>
      <c r="AW91" s="69"/>
      <c r="AX91" s="68"/>
      <c r="AY91" s="68"/>
      <c r="AZ91" s="71"/>
      <c r="BA91" s="72"/>
      <c r="BB91" s="102" t="e">
        <f>_xlfn.XLOOKUP(BC91,Master3!B:B,Master3!A:A)</f>
        <v>#N/A</v>
      </c>
      <c r="BC91" s="103"/>
      <c r="BD91" s="88"/>
      <c r="BE91" s="76"/>
      <c r="BF91" s="76"/>
      <c r="BG91" s="73"/>
      <c r="BH91" s="74"/>
      <c r="BI91" s="73"/>
      <c r="BJ91" s="76"/>
      <c r="BK91" s="76"/>
      <c r="BL91" s="77"/>
      <c r="BM91" s="74"/>
      <c r="BN91" s="73"/>
      <c r="BO91" s="76"/>
      <c r="BP91" s="76"/>
      <c r="BQ91" s="77"/>
      <c r="BR91" s="85"/>
      <c r="BZ91" s="86">
        <v>44230.416666666664</v>
      </c>
    </row>
    <row r="92" spans="1:78" x14ac:dyDescent="0.25">
      <c r="A92" s="105" t="e">
        <f>_xlfn.XLOOKUP(B92,Master3!B:B,Master3!A:A)</f>
        <v>#N/A</v>
      </c>
      <c r="B92" s="106"/>
      <c r="C92" s="88"/>
      <c r="D92" s="66"/>
      <c r="E92" s="67"/>
      <c r="F92" s="68"/>
      <c r="G92" s="68"/>
      <c r="H92" s="80"/>
      <c r="I92" s="70"/>
      <c r="J92" s="69"/>
      <c r="K92" s="68"/>
      <c r="L92" s="68"/>
      <c r="M92" s="71"/>
      <c r="N92" s="70"/>
      <c r="O92" s="69"/>
      <c r="P92" s="68"/>
      <c r="Q92" s="68"/>
      <c r="R92" s="71"/>
      <c r="S92" s="72"/>
      <c r="T92" s="102" t="e">
        <f>_xlfn.XLOOKUP(U92,Master3!B:B,Master3!A:A)</f>
        <v>#N/A</v>
      </c>
      <c r="U92" s="103"/>
      <c r="V92" s="88"/>
      <c r="W92" s="76"/>
      <c r="X92" s="76"/>
      <c r="Y92" s="73"/>
      <c r="Z92" s="74"/>
      <c r="AA92" s="73"/>
      <c r="AB92" s="76"/>
      <c r="AC92" s="76"/>
      <c r="AD92" s="77"/>
      <c r="AE92" s="74"/>
      <c r="AF92" s="73"/>
      <c r="AG92" s="76"/>
      <c r="AH92" s="76"/>
      <c r="AI92" s="77"/>
      <c r="AJ92" s="75"/>
      <c r="AK92" s="86" t="e">
        <f>_xlfn.XLOOKUP(AL92,Master3!B:B,Master3!A:A)</f>
        <v>#N/A</v>
      </c>
      <c r="AL92" s="25"/>
      <c r="AM92" s="88"/>
      <c r="AN92" s="68"/>
      <c r="AO92" s="68"/>
      <c r="AP92" s="69"/>
      <c r="AQ92" s="70"/>
      <c r="AR92" s="69"/>
      <c r="AS92" s="68"/>
      <c r="AT92" s="68"/>
      <c r="AU92" s="71"/>
      <c r="AV92" s="70"/>
      <c r="AW92" s="69"/>
      <c r="AX92" s="68"/>
      <c r="AY92" s="68"/>
      <c r="AZ92" s="71"/>
      <c r="BA92" s="72"/>
      <c r="BB92" s="102" t="e">
        <f>_xlfn.XLOOKUP(BC92,Master3!B:B,Master3!A:A)</f>
        <v>#N/A</v>
      </c>
      <c r="BC92" s="103"/>
      <c r="BD92" s="88"/>
      <c r="BE92" s="76"/>
      <c r="BF92" s="76"/>
      <c r="BG92" s="73"/>
      <c r="BH92" s="74"/>
      <c r="BI92" s="73"/>
      <c r="BJ92" s="76"/>
      <c r="BK92" s="76"/>
      <c r="BL92" s="77"/>
      <c r="BM92" s="74"/>
      <c r="BN92" s="73"/>
      <c r="BO92" s="76"/>
      <c r="BP92" s="76"/>
      <c r="BQ92" s="77"/>
      <c r="BR92" s="85"/>
      <c r="BZ92" s="86">
        <v>44231.163194444445</v>
      </c>
    </row>
    <row r="93" spans="1:78" x14ac:dyDescent="0.25">
      <c r="A93" s="105" t="e">
        <f>_xlfn.XLOOKUP(B93,Master3!B:B,Master3!A:A)</f>
        <v>#N/A</v>
      </c>
      <c r="B93" s="106"/>
      <c r="C93" s="88"/>
      <c r="D93" s="66"/>
      <c r="E93" s="67"/>
      <c r="F93" s="68"/>
      <c r="G93" s="68"/>
      <c r="H93" s="80"/>
      <c r="I93" s="70"/>
      <c r="J93" s="69"/>
      <c r="K93" s="68"/>
      <c r="L93" s="68"/>
      <c r="M93" s="71"/>
      <c r="N93" s="70"/>
      <c r="O93" s="69"/>
      <c r="P93" s="68"/>
      <c r="Q93" s="68"/>
      <c r="R93" s="71"/>
      <c r="S93" s="72"/>
      <c r="T93" s="102" t="e">
        <f>_xlfn.XLOOKUP(U93,Master3!B:B,Master3!A:A)</f>
        <v>#N/A</v>
      </c>
      <c r="U93" s="103"/>
      <c r="V93" s="88"/>
      <c r="W93" s="76"/>
      <c r="X93" s="76"/>
      <c r="Y93" s="73"/>
      <c r="Z93" s="74"/>
      <c r="AA93" s="73"/>
      <c r="AB93" s="76"/>
      <c r="AC93" s="76"/>
      <c r="AD93" s="77"/>
      <c r="AE93" s="74"/>
      <c r="AF93" s="73"/>
      <c r="AG93" s="76"/>
      <c r="AH93" s="76"/>
      <c r="AI93" s="77"/>
      <c r="AJ93" s="75"/>
      <c r="AK93" s="86" t="e">
        <f>_xlfn.XLOOKUP(AL93,Master3!B:B,Master3!A:A)</f>
        <v>#N/A</v>
      </c>
      <c r="AL93" s="25"/>
      <c r="AM93" s="88"/>
      <c r="AN93" s="68"/>
      <c r="AO93" s="68"/>
      <c r="AP93" s="69"/>
      <c r="AQ93" s="70"/>
      <c r="AR93" s="69"/>
      <c r="AS93" s="68"/>
      <c r="AT93" s="68"/>
      <c r="AU93" s="71"/>
      <c r="AV93" s="70"/>
      <c r="AW93" s="69"/>
      <c r="AX93" s="68"/>
      <c r="AY93" s="68"/>
      <c r="AZ93" s="71"/>
      <c r="BA93" s="72"/>
      <c r="BB93" s="102" t="e">
        <f>_xlfn.XLOOKUP(BC93,Master3!B:B,Master3!A:A)</f>
        <v>#N/A</v>
      </c>
      <c r="BC93" s="103"/>
      <c r="BD93" s="88"/>
      <c r="BE93" s="76"/>
      <c r="BF93" s="76"/>
      <c r="BG93" s="73"/>
      <c r="BH93" s="74"/>
      <c r="BI93" s="73"/>
      <c r="BJ93" s="76"/>
      <c r="BK93" s="76"/>
      <c r="BL93" s="77"/>
      <c r="BM93" s="74"/>
      <c r="BN93" s="73"/>
      <c r="BO93" s="76"/>
      <c r="BP93" s="76"/>
      <c r="BQ93" s="77"/>
      <c r="BR93" s="85"/>
      <c r="BZ93" s="86">
        <v>44231.173611111109</v>
      </c>
    </row>
    <row r="94" spans="1:78" x14ac:dyDescent="0.25">
      <c r="A94" s="105" t="e">
        <f>_xlfn.XLOOKUP(B94,Master3!B:B,Master3!A:A)</f>
        <v>#N/A</v>
      </c>
      <c r="B94" s="106"/>
      <c r="C94" s="88"/>
      <c r="D94" s="66"/>
      <c r="E94" s="67"/>
      <c r="F94" s="68"/>
      <c r="G94" s="68"/>
      <c r="H94" s="80"/>
      <c r="I94" s="70"/>
      <c r="J94" s="69"/>
      <c r="K94" s="68"/>
      <c r="L94" s="68"/>
      <c r="M94" s="71"/>
      <c r="N94" s="70"/>
      <c r="O94" s="69"/>
      <c r="P94" s="68"/>
      <c r="Q94" s="68"/>
      <c r="R94" s="71"/>
      <c r="S94" s="72"/>
      <c r="T94" s="102" t="e">
        <f>_xlfn.XLOOKUP(U94,Master3!B:B,Master3!A:A)</f>
        <v>#N/A</v>
      </c>
      <c r="U94" s="103"/>
      <c r="V94" s="88"/>
      <c r="W94" s="76"/>
      <c r="X94" s="76"/>
      <c r="Y94" s="73"/>
      <c r="Z94" s="74"/>
      <c r="AA94" s="73"/>
      <c r="AB94" s="76"/>
      <c r="AC94" s="76"/>
      <c r="AD94" s="77"/>
      <c r="AE94" s="74"/>
      <c r="AF94" s="73"/>
      <c r="AG94" s="76"/>
      <c r="AH94" s="76"/>
      <c r="AI94" s="77"/>
      <c r="AJ94" s="75"/>
      <c r="AK94" s="86" t="e">
        <f>_xlfn.XLOOKUP(AL94,Master3!B:B,Master3!A:A)</f>
        <v>#N/A</v>
      </c>
      <c r="AL94" s="25"/>
      <c r="AM94" s="88"/>
      <c r="AN94" s="68"/>
      <c r="AO94" s="68"/>
      <c r="AP94" s="69"/>
      <c r="AQ94" s="70"/>
      <c r="AR94" s="69"/>
      <c r="AS94" s="68"/>
      <c r="AT94" s="68"/>
      <c r="AU94" s="71"/>
      <c r="AV94" s="70"/>
      <c r="AW94" s="69"/>
      <c r="AX94" s="68"/>
      <c r="AY94" s="68"/>
      <c r="AZ94" s="71"/>
      <c r="BA94" s="72"/>
      <c r="BB94" s="102" t="e">
        <f>_xlfn.XLOOKUP(BC94,Master3!B:B,Master3!A:A)</f>
        <v>#N/A</v>
      </c>
      <c r="BC94" s="103"/>
      <c r="BD94" s="88"/>
      <c r="BE94" s="76"/>
      <c r="BF94" s="76"/>
      <c r="BG94" s="73"/>
      <c r="BH94" s="74"/>
      <c r="BI94" s="73"/>
      <c r="BJ94" s="76"/>
      <c r="BK94" s="76"/>
      <c r="BL94" s="77"/>
      <c r="BM94" s="74"/>
      <c r="BN94" s="73"/>
      <c r="BO94" s="76"/>
      <c r="BP94" s="76"/>
      <c r="BQ94" s="77"/>
      <c r="BR94" s="85"/>
      <c r="BZ94" s="86">
        <v>44233.371527777781</v>
      </c>
    </row>
    <row r="95" spans="1:78" x14ac:dyDescent="0.25">
      <c r="A95" s="105" t="e">
        <f>_xlfn.XLOOKUP(B95,Master3!B:B,Master3!A:A)</f>
        <v>#N/A</v>
      </c>
      <c r="B95" s="106"/>
      <c r="C95" s="88"/>
      <c r="D95" s="66"/>
      <c r="E95" s="67"/>
      <c r="F95" s="68"/>
      <c r="G95" s="68"/>
      <c r="H95" s="80"/>
      <c r="I95" s="70"/>
      <c r="J95" s="69"/>
      <c r="K95" s="68"/>
      <c r="L95" s="68"/>
      <c r="M95" s="71"/>
      <c r="N95" s="70"/>
      <c r="O95" s="69"/>
      <c r="P95" s="68"/>
      <c r="Q95" s="68"/>
      <c r="R95" s="71"/>
      <c r="S95" s="72"/>
      <c r="T95" s="102" t="e">
        <f>_xlfn.XLOOKUP(U95,Master3!B:B,Master3!A:A)</f>
        <v>#N/A</v>
      </c>
      <c r="U95" s="103"/>
      <c r="V95" s="88"/>
      <c r="W95" s="76"/>
      <c r="X95" s="76"/>
      <c r="Y95" s="73"/>
      <c r="Z95" s="74"/>
      <c r="AA95" s="73"/>
      <c r="AB95" s="76"/>
      <c r="AC95" s="76"/>
      <c r="AD95" s="77"/>
      <c r="AE95" s="74"/>
      <c r="AF95" s="73"/>
      <c r="AG95" s="76"/>
      <c r="AH95" s="76"/>
      <c r="AI95" s="77"/>
      <c r="AJ95" s="75"/>
      <c r="AK95" s="86" t="e">
        <f>_xlfn.XLOOKUP(AL95,Master3!B:B,Master3!A:A)</f>
        <v>#N/A</v>
      </c>
      <c r="AL95" s="25"/>
      <c r="AM95" s="88"/>
      <c r="AN95" s="68"/>
      <c r="AO95" s="68"/>
      <c r="AP95" s="69"/>
      <c r="AQ95" s="70"/>
      <c r="AR95" s="69"/>
      <c r="AS95" s="68"/>
      <c r="AT95" s="68"/>
      <c r="AU95" s="71"/>
      <c r="AV95" s="70"/>
      <c r="AW95" s="69"/>
      <c r="AX95" s="68"/>
      <c r="AY95" s="68"/>
      <c r="AZ95" s="71"/>
      <c r="BA95" s="72"/>
      <c r="BB95" s="102" t="e">
        <f>_xlfn.XLOOKUP(BC95,Master3!B:B,Master3!A:A)</f>
        <v>#N/A</v>
      </c>
      <c r="BC95" s="103"/>
      <c r="BD95" s="88"/>
      <c r="BE95" s="76"/>
      <c r="BF95" s="76"/>
      <c r="BG95" s="73"/>
      <c r="BH95" s="74"/>
      <c r="BI95" s="73"/>
      <c r="BJ95" s="76"/>
      <c r="BK95" s="76"/>
      <c r="BL95" s="77"/>
      <c r="BM95" s="74"/>
      <c r="BN95" s="73"/>
      <c r="BO95" s="76"/>
      <c r="BP95" s="76"/>
      <c r="BQ95" s="77"/>
      <c r="BR95" s="85"/>
      <c r="BZ95" s="86">
        <v>44233.454861111109</v>
      </c>
    </row>
    <row r="96" spans="1:78" x14ac:dyDescent="0.25">
      <c r="A96" s="105" t="e">
        <f>_xlfn.XLOOKUP(B96,Master3!B:B,Master3!A:A)</f>
        <v>#N/A</v>
      </c>
      <c r="B96" s="106"/>
      <c r="C96" s="88"/>
      <c r="D96" s="66"/>
      <c r="E96" s="67"/>
      <c r="F96" s="68"/>
      <c r="G96" s="68"/>
      <c r="H96" s="80"/>
      <c r="I96" s="70"/>
      <c r="J96" s="69"/>
      <c r="K96" s="68"/>
      <c r="L96" s="68"/>
      <c r="M96" s="71"/>
      <c r="N96" s="70"/>
      <c r="O96" s="69"/>
      <c r="P96" s="68"/>
      <c r="Q96" s="68"/>
      <c r="R96" s="71"/>
      <c r="S96" s="72"/>
      <c r="T96" s="102" t="e">
        <f>_xlfn.XLOOKUP(U96,Master3!B:B,Master3!A:A)</f>
        <v>#N/A</v>
      </c>
      <c r="U96" s="103"/>
      <c r="V96" s="88"/>
      <c r="W96" s="76"/>
      <c r="X96" s="76"/>
      <c r="Y96" s="73"/>
      <c r="Z96" s="74"/>
      <c r="AA96" s="73"/>
      <c r="AB96" s="76"/>
      <c r="AC96" s="76"/>
      <c r="AD96" s="77"/>
      <c r="AE96" s="74"/>
      <c r="AF96" s="73"/>
      <c r="AG96" s="76"/>
      <c r="AH96" s="76"/>
      <c r="AI96" s="77"/>
      <c r="AJ96" s="75"/>
      <c r="AK96" s="86" t="e">
        <f>_xlfn.XLOOKUP(AL96,Master3!B:B,Master3!A:A)</f>
        <v>#N/A</v>
      </c>
      <c r="AL96" s="25"/>
      <c r="AM96" s="88"/>
      <c r="AN96" s="68"/>
      <c r="AO96" s="68"/>
      <c r="AP96" s="69"/>
      <c r="AQ96" s="70"/>
      <c r="AR96" s="69"/>
      <c r="AS96" s="68"/>
      <c r="AT96" s="68"/>
      <c r="AU96" s="71"/>
      <c r="AV96" s="70"/>
      <c r="AW96" s="69"/>
      <c r="AX96" s="68"/>
      <c r="AY96" s="68"/>
      <c r="AZ96" s="71"/>
      <c r="BA96" s="72"/>
      <c r="BB96" s="102" t="e">
        <f>_xlfn.XLOOKUP(BC96,Master3!B:B,Master3!A:A)</f>
        <v>#N/A</v>
      </c>
      <c r="BC96" s="103"/>
      <c r="BD96" s="88"/>
      <c r="BE96" s="76"/>
      <c r="BF96" s="76"/>
      <c r="BG96" s="73"/>
      <c r="BH96" s="74"/>
      <c r="BI96" s="73"/>
      <c r="BJ96" s="76"/>
      <c r="BK96" s="76"/>
      <c r="BL96" s="77"/>
      <c r="BM96" s="74"/>
      <c r="BN96" s="73"/>
      <c r="BO96" s="76"/>
      <c r="BP96" s="76"/>
      <c r="BQ96" s="77"/>
      <c r="BR96" s="85"/>
      <c r="BZ96" s="86">
        <v>44233.46875</v>
      </c>
    </row>
    <row r="97" spans="1:78" x14ac:dyDescent="0.25">
      <c r="A97" s="105" t="e">
        <f>_xlfn.XLOOKUP(B97,Master3!B:B,Master3!A:A)</f>
        <v>#N/A</v>
      </c>
      <c r="B97" s="106"/>
      <c r="C97" s="88"/>
      <c r="D97" s="66"/>
      <c r="E97" s="67"/>
      <c r="F97" s="68"/>
      <c r="G97" s="68"/>
      <c r="H97" s="80"/>
      <c r="I97" s="70"/>
      <c r="J97" s="69"/>
      <c r="K97" s="68"/>
      <c r="L97" s="68"/>
      <c r="M97" s="71"/>
      <c r="N97" s="70"/>
      <c r="O97" s="69"/>
      <c r="P97" s="68"/>
      <c r="Q97" s="68"/>
      <c r="R97" s="71"/>
      <c r="S97" s="72"/>
      <c r="T97" s="102" t="e">
        <f>_xlfn.XLOOKUP(U97,Master3!B:B,Master3!A:A)</f>
        <v>#N/A</v>
      </c>
      <c r="U97" s="103"/>
      <c r="V97" s="88"/>
      <c r="W97" s="76"/>
      <c r="X97" s="76"/>
      <c r="Y97" s="73"/>
      <c r="Z97" s="74"/>
      <c r="AA97" s="73"/>
      <c r="AB97" s="76"/>
      <c r="AC97" s="76"/>
      <c r="AD97" s="77"/>
      <c r="AE97" s="74"/>
      <c r="AF97" s="73"/>
      <c r="AG97" s="76"/>
      <c r="AH97" s="76"/>
      <c r="AI97" s="77"/>
      <c r="AJ97" s="75"/>
      <c r="AK97" s="86" t="e">
        <f>_xlfn.XLOOKUP(AL97,Master3!B:B,Master3!A:A)</f>
        <v>#N/A</v>
      </c>
      <c r="AL97" s="25"/>
      <c r="AM97" s="88"/>
      <c r="AN97" s="68"/>
      <c r="AO97" s="68"/>
      <c r="AP97" s="69"/>
      <c r="AQ97" s="70"/>
      <c r="AR97" s="69"/>
      <c r="AS97" s="68"/>
      <c r="AT97" s="68"/>
      <c r="AU97" s="71"/>
      <c r="AV97" s="70"/>
      <c r="AW97" s="69"/>
      <c r="AX97" s="68"/>
      <c r="AY97" s="68"/>
      <c r="AZ97" s="71"/>
      <c r="BA97" s="72"/>
      <c r="BB97" s="102" t="e">
        <f>_xlfn.XLOOKUP(BC97,Master3!B:B,Master3!A:A)</f>
        <v>#N/A</v>
      </c>
      <c r="BC97" s="103"/>
      <c r="BD97" s="88"/>
      <c r="BE97" s="76"/>
      <c r="BF97" s="76"/>
      <c r="BG97" s="73"/>
      <c r="BH97" s="74"/>
      <c r="BI97" s="73"/>
      <c r="BJ97" s="76"/>
      <c r="BK97" s="76"/>
      <c r="BL97" s="77"/>
      <c r="BM97" s="74"/>
      <c r="BN97" s="73"/>
      <c r="BO97" s="76"/>
      <c r="BP97" s="76"/>
      <c r="BQ97" s="77"/>
      <c r="BR97" s="85"/>
      <c r="BZ97" s="86">
        <v>44234.329861111109</v>
      </c>
    </row>
    <row r="98" spans="1:78" x14ac:dyDescent="0.25">
      <c r="A98" s="105" t="e">
        <f>_xlfn.XLOOKUP(B98,Master3!B:B,Master3!A:A)</f>
        <v>#N/A</v>
      </c>
      <c r="B98" s="106"/>
      <c r="C98" s="88"/>
      <c r="D98" s="66"/>
      <c r="E98" s="67"/>
      <c r="F98" s="68"/>
      <c r="G98" s="68"/>
      <c r="H98" s="80"/>
      <c r="I98" s="70"/>
      <c r="J98" s="69"/>
      <c r="K98" s="68"/>
      <c r="L98" s="68"/>
      <c r="M98" s="71"/>
      <c r="N98" s="70"/>
      <c r="O98" s="69"/>
      <c r="P98" s="68"/>
      <c r="Q98" s="68"/>
      <c r="R98" s="71"/>
      <c r="S98" s="72"/>
      <c r="T98" s="102" t="e">
        <f>_xlfn.XLOOKUP(U98,Master3!B:B,Master3!A:A)</f>
        <v>#N/A</v>
      </c>
      <c r="U98" s="103"/>
      <c r="V98" s="88"/>
      <c r="W98" s="76"/>
      <c r="X98" s="76"/>
      <c r="Y98" s="73"/>
      <c r="Z98" s="74"/>
      <c r="AA98" s="73"/>
      <c r="AB98" s="76"/>
      <c r="AC98" s="76"/>
      <c r="AD98" s="77"/>
      <c r="AE98" s="74"/>
      <c r="AF98" s="73"/>
      <c r="AG98" s="76"/>
      <c r="AH98" s="76"/>
      <c r="AI98" s="77"/>
      <c r="AJ98" s="75"/>
      <c r="AK98" s="86" t="e">
        <f>_xlfn.XLOOKUP(AL98,Master3!B:B,Master3!A:A)</f>
        <v>#N/A</v>
      </c>
      <c r="AL98" s="25"/>
      <c r="AM98" s="88"/>
      <c r="AN98" s="68"/>
      <c r="AO98" s="68"/>
      <c r="AP98" s="69"/>
      <c r="AQ98" s="70"/>
      <c r="AR98" s="69"/>
      <c r="AS98" s="68"/>
      <c r="AT98" s="68"/>
      <c r="AU98" s="71"/>
      <c r="AV98" s="70"/>
      <c r="AW98" s="69"/>
      <c r="AX98" s="68"/>
      <c r="AY98" s="68"/>
      <c r="AZ98" s="71"/>
      <c r="BA98" s="72"/>
      <c r="BB98" s="102" t="e">
        <f>_xlfn.XLOOKUP(BC98,Master3!B:B,Master3!A:A)</f>
        <v>#N/A</v>
      </c>
      <c r="BC98" s="103"/>
      <c r="BD98" s="88"/>
      <c r="BE98" s="76"/>
      <c r="BF98" s="76"/>
      <c r="BG98" s="73"/>
      <c r="BH98" s="74"/>
      <c r="BI98" s="73"/>
      <c r="BJ98" s="76"/>
      <c r="BK98" s="76"/>
      <c r="BL98" s="77"/>
      <c r="BM98" s="74"/>
      <c r="BN98" s="73"/>
      <c r="BO98" s="76"/>
      <c r="BP98" s="76"/>
      <c r="BQ98" s="77"/>
      <c r="BR98" s="85"/>
      <c r="BZ98" s="86">
        <v>44234.40625</v>
      </c>
    </row>
    <row r="99" spans="1:78" x14ac:dyDescent="0.25">
      <c r="A99" s="105" t="e">
        <f>_xlfn.XLOOKUP(B99,Master3!B:B,Master3!A:A)</f>
        <v>#N/A</v>
      </c>
      <c r="B99" s="106"/>
      <c r="C99" s="88"/>
      <c r="D99" s="66"/>
      <c r="E99" s="67"/>
      <c r="F99" s="68"/>
      <c r="G99" s="68"/>
      <c r="H99" s="80"/>
      <c r="I99" s="70"/>
      <c r="J99" s="69"/>
      <c r="K99" s="68"/>
      <c r="L99" s="68"/>
      <c r="M99" s="71"/>
      <c r="N99" s="70"/>
      <c r="O99" s="69"/>
      <c r="P99" s="68"/>
      <c r="Q99" s="68"/>
      <c r="R99" s="71"/>
      <c r="S99" s="72"/>
      <c r="T99" s="102" t="e">
        <f>_xlfn.XLOOKUP(U99,Master3!B:B,Master3!A:A)</f>
        <v>#N/A</v>
      </c>
      <c r="U99" s="103"/>
      <c r="V99" s="88"/>
      <c r="W99" s="76"/>
      <c r="X99" s="76"/>
      <c r="Y99" s="73"/>
      <c r="Z99" s="74"/>
      <c r="AA99" s="73"/>
      <c r="AB99" s="76"/>
      <c r="AC99" s="76"/>
      <c r="AD99" s="77"/>
      <c r="AE99" s="74"/>
      <c r="AF99" s="73"/>
      <c r="AG99" s="76"/>
      <c r="AH99" s="76"/>
      <c r="AI99" s="77"/>
      <c r="AJ99" s="75"/>
      <c r="AK99" s="86" t="e">
        <f>_xlfn.XLOOKUP(AL99,Master3!B:B,Master3!A:A)</f>
        <v>#N/A</v>
      </c>
      <c r="AL99" s="25"/>
      <c r="AM99" s="88"/>
      <c r="AN99" s="68"/>
      <c r="AO99" s="68"/>
      <c r="AP99" s="69"/>
      <c r="AQ99" s="70"/>
      <c r="AR99" s="69"/>
      <c r="AS99" s="68"/>
      <c r="AT99" s="68"/>
      <c r="AU99" s="71"/>
      <c r="AV99" s="70"/>
      <c r="AW99" s="69"/>
      <c r="AX99" s="68"/>
      <c r="AY99" s="68"/>
      <c r="AZ99" s="71"/>
      <c r="BA99" s="72"/>
      <c r="BB99" s="102" t="e">
        <f>_xlfn.XLOOKUP(BC99,Master3!B:B,Master3!A:A)</f>
        <v>#N/A</v>
      </c>
      <c r="BC99" s="103"/>
      <c r="BD99" s="88"/>
      <c r="BE99" s="76"/>
      <c r="BF99" s="76"/>
      <c r="BG99" s="73"/>
      <c r="BH99" s="74"/>
      <c r="BI99" s="73"/>
      <c r="BJ99" s="76"/>
      <c r="BK99" s="76"/>
      <c r="BL99" s="77"/>
      <c r="BM99" s="74"/>
      <c r="BN99" s="73"/>
      <c r="BO99" s="76"/>
      <c r="BP99" s="76"/>
      <c r="BQ99" s="77"/>
      <c r="BR99" s="85"/>
      <c r="BZ99" s="86">
        <v>44234.413194444445</v>
      </c>
    </row>
    <row r="100" spans="1:78" x14ac:dyDescent="0.25">
      <c r="A100" s="105" t="e">
        <f>_xlfn.XLOOKUP(B100,Master3!B:B,Master3!A:A)</f>
        <v>#N/A</v>
      </c>
      <c r="B100" s="106"/>
      <c r="C100" s="88"/>
      <c r="D100" s="66"/>
      <c r="E100" s="67"/>
      <c r="F100" s="68"/>
      <c r="G100" s="68"/>
      <c r="H100" s="80"/>
      <c r="I100" s="70"/>
      <c r="J100" s="69"/>
      <c r="K100" s="68"/>
      <c r="L100" s="68"/>
      <c r="M100" s="71"/>
      <c r="N100" s="70"/>
      <c r="O100" s="69"/>
      <c r="P100" s="68"/>
      <c r="Q100" s="68"/>
      <c r="R100" s="71"/>
      <c r="S100" s="72"/>
      <c r="T100" s="102" t="e">
        <f>_xlfn.XLOOKUP(U100,Master3!B:B,Master3!A:A)</f>
        <v>#N/A</v>
      </c>
      <c r="U100" s="103"/>
      <c r="V100" s="88"/>
      <c r="W100" s="76"/>
      <c r="X100" s="76"/>
      <c r="Y100" s="73"/>
      <c r="Z100" s="74"/>
      <c r="AA100" s="73"/>
      <c r="AB100" s="76"/>
      <c r="AC100" s="76"/>
      <c r="AD100" s="77"/>
      <c r="AE100" s="74"/>
      <c r="AF100" s="73"/>
      <c r="AG100" s="76"/>
      <c r="AH100" s="76"/>
      <c r="AI100" s="77"/>
      <c r="AJ100" s="75"/>
      <c r="AK100" s="86" t="e">
        <f>_xlfn.XLOOKUP(AL100,Master3!B:B,Master3!A:A)</f>
        <v>#N/A</v>
      </c>
      <c r="AL100" s="25"/>
      <c r="AM100" s="88"/>
      <c r="AN100" s="68"/>
      <c r="AO100" s="68"/>
      <c r="AP100" s="69"/>
      <c r="AQ100" s="70"/>
      <c r="AR100" s="69"/>
      <c r="AS100" s="68"/>
      <c r="AT100" s="68"/>
      <c r="AU100" s="71"/>
      <c r="AV100" s="70"/>
      <c r="AW100" s="69"/>
      <c r="AX100" s="68"/>
      <c r="AY100" s="68"/>
      <c r="AZ100" s="71"/>
      <c r="BA100" s="72"/>
      <c r="BB100" s="102" t="e">
        <f>_xlfn.XLOOKUP(BC100,Master3!B:B,Master3!A:A)</f>
        <v>#N/A</v>
      </c>
      <c r="BC100" s="103"/>
      <c r="BD100" s="88"/>
      <c r="BE100" s="76"/>
      <c r="BF100" s="76"/>
      <c r="BG100" s="73"/>
      <c r="BH100" s="74"/>
      <c r="BI100" s="73"/>
      <c r="BJ100" s="76"/>
      <c r="BK100" s="76"/>
      <c r="BL100" s="77"/>
      <c r="BM100" s="74"/>
      <c r="BN100" s="73"/>
      <c r="BO100" s="76"/>
      <c r="BP100" s="76"/>
      <c r="BQ100" s="77"/>
      <c r="BR100" s="85"/>
      <c r="BZ100" s="86">
        <v>44235.121527777781</v>
      </c>
    </row>
    <row r="101" spans="1:78" x14ac:dyDescent="0.25">
      <c r="A101" s="105" t="e">
        <f>_xlfn.XLOOKUP(B101,Master3!B:B,Master3!A:A)</f>
        <v>#N/A</v>
      </c>
      <c r="B101" s="106"/>
      <c r="C101" s="88"/>
      <c r="D101" s="66"/>
      <c r="E101" s="67"/>
      <c r="F101" s="68"/>
      <c r="G101" s="68"/>
      <c r="H101" s="80"/>
      <c r="I101" s="70"/>
      <c r="J101" s="69"/>
      <c r="K101" s="68"/>
      <c r="L101" s="68"/>
      <c r="M101" s="71"/>
      <c r="N101" s="70"/>
      <c r="O101" s="69"/>
      <c r="P101" s="68"/>
      <c r="Q101" s="68"/>
      <c r="R101" s="71"/>
      <c r="S101" s="72"/>
      <c r="T101" s="102" t="e">
        <f>_xlfn.XLOOKUP(U101,Master3!B:B,Master3!A:A)</f>
        <v>#N/A</v>
      </c>
      <c r="U101" s="103"/>
      <c r="V101" s="88"/>
      <c r="W101" s="76"/>
      <c r="X101" s="76"/>
      <c r="Y101" s="73"/>
      <c r="Z101" s="74"/>
      <c r="AA101" s="73"/>
      <c r="AB101" s="76"/>
      <c r="AC101" s="76"/>
      <c r="AD101" s="77"/>
      <c r="AE101" s="74"/>
      <c r="AF101" s="73"/>
      <c r="AG101" s="76"/>
      <c r="AH101" s="76"/>
      <c r="AI101" s="77"/>
      <c r="AJ101" s="75"/>
      <c r="AK101" s="86" t="e">
        <f>_xlfn.XLOOKUP(AL101,Master3!B:B,Master3!A:A)</f>
        <v>#N/A</v>
      </c>
      <c r="AL101" s="25"/>
      <c r="AM101" s="88"/>
      <c r="AN101" s="68"/>
      <c r="AO101" s="68"/>
      <c r="AP101" s="69"/>
      <c r="AQ101" s="70"/>
      <c r="AR101" s="69"/>
      <c r="AS101" s="68"/>
      <c r="AT101" s="68"/>
      <c r="AU101" s="71"/>
      <c r="AV101" s="70"/>
      <c r="AW101" s="69"/>
      <c r="AX101" s="68"/>
      <c r="AY101" s="68"/>
      <c r="AZ101" s="71"/>
      <c r="BA101" s="72"/>
      <c r="BB101" s="102" t="e">
        <f>_xlfn.XLOOKUP(BC101,Master3!B:B,Master3!A:A)</f>
        <v>#N/A</v>
      </c>
      <c r="BC101" s="103"/>
      <c r="BD101" s="88"/>
      <c r="BE101" s="76"/>
      <c r="BF101" s="76"/>
      <c r="BG101" s="73"/>
      <c r="BH101" s="74"/>
      <c r="BI101" s="73"/>
      <c r="BJ101" s="76"/>
      <c r="BK101" s="76"/>
      <c r="BL101" s="77"/>
      <c r="BM101" s="74"/>
      <c r="BN101" s="73"/>
      <c r="BO101" s="76"/>
      <c r="BP101" s="76"/>
      <c r="BQ101" s="77"/>
      <c r="BR101" s="85"/>
      <c r="BZ101" s="86">
        <v>44239.163194444445</v>
      </c>
    </row>
    <row r="102" spans="1:78" x14ac:dyDescent="0.25">
      <c r="A102" s="105" t="e">
        <f>_xlfn.XLOOKUP(B102,Master3!B:B,Master3!A:A)</f>
        <v>#N/A</v>
      </c>
      <c r="B102" s="106"/>
      <c r="C102" s="88"/>
      <c r="D102" s="66"/>
      <c r="E102" s="67"/>
      <c r="F102" s="68"/>
      <c r="G102" s="68"/>
      <c r="H102" s="80"/>
      <c r="I102" s="70"/>
      <c r="J102" s="69"/>
      <c r="K102" s="68"/>
      <c r="L102" s="68"/>
      <c r="M102" s="71"/>
      <c r="N102" s="70"/>
      <c r="O102" s="69"/>
      <c r="P102" s="68"/>
      <c r="Q102" s="68"/>
      <c r="R102" s="71"/>
      <c r="S102" s="72"/>
      <c r="T102" s="102" t="e">
        <f>_xlfn.XLOOKUP(U102,Master3!B:B,Master3!A:A)</f>
        <v>#N/A</v>
      </c>
      <c r="U102" s="103"/>
      <c r="V102" s="88"/>
      <c r="W102" s="76"/>
      <c r="X102" s="76"/>
      <c r="Y102" s="73"/>
      <c r="Z102" s="74"/>
      <c r="AA102" s="73"/>
      <c r="AB102" s="76"/>
      <c r="AC102" s="76"/>
      <c r="AD102" s="77"/>
      <c r="AE102" s="74"/>
      <c r="AF102" s="73"/>
      <c r="AG102" s="76"/>
      <c r="AH102" s="76"/>
      <c r="AI102" s="77"/>
      <c r="AJ102" s="75"/>
      <c r="AK102" s="86" t="e">
        <f>_xlfn.XLOOKUP(AL102,Master3!B:B,Master3!A:A)</f>
        <v>#N/A</v>
      </c>
      <c r="AL102" s="25"/>
      <c r="AM102" s="88"/>
      <c r="AN102" s="68"/>
      <c r="AO102" s="68"/>
      <c r="AP102" s="69"/>
      <c r="AQ102" s="70"/>
      <c r="AR102" s="69"/>
      <c r="AS102" s="68"/>
      <c r="AT102" s="68"/>
      <c r="AU102" s="71"/>
      <c r="AV102" s="70"/>
      <c r="AW102" s="69"/>
      <c r="AX102" s="68"/>
      <c r="AY102" s="68"/>
      <c r="AZ102" s="71"/>
      <c r="BA102" s="72"/>
      <c r="BB102" s="102" t="e">
        <f>_xlfn.XLOOKUP(BC102,Master3!B:B,Master3!A:A)</f>
        <v>#N/A</v>
      </c>
      <c r="BC102" s="103"/>
      <c r="BD102" s="88"/>
      <c r="BE102" s="76"/>
      <c r="BF102" s="76"/>
      <c r="BG102" s="73"/>
      <c r="BH102" s="74"/>
      <c r="BI102" s="73"/>
      <c r="BJ102" s="76"/>
      <c r="BK102" s="76"/>
      <c r="BL102" s="77"/>
      <c r="BM102" s="74"/>
      <c r="BN102" s="73"/>
      <c r="BO102" s="76"/>
      <c r="BP102" s="76"/>
      <c r="BQ102" s="77"/>
      <c r="BR102" s="85"/>
      <c r="BZ102" s="86">
        <v>44241.197916666664</v>
      </c>
    </row>
    <row r="103" spans="1:78" x14ac:dyDescent="0.25">
      <c r="A103" s="105" t="e">
        <f>_xlfn.XLOOKUP(B103,Master3!B:B,Master3!A:A)</f>
        <v>#N/A</v>
      </c>
      <c r="B103" s="106"/>
      <c r="C103" s="88"/>
      <c r="D103" s="66"/>
      <c r="E103" s="67"/>
      <c r="F103" s="68"/>
      <c r="G103" s="68"/>
      <c r="H103" s="80"/>
      <c r="I103" s="70"/>
      <c r="J103" s="69"/>
      <c r="K103" s="68"/>
      <c r="L103" s="68"/>
      <c r="M103" s="71"/>
      <c r="N103" s="70"/>
      <c r="O103" s="69"/>
      <c r="P103" s="68"/>
      <c r="Q103" s="68"/>
      <c r="R103" s="71"/>
      <c r="S103" s="72"/>
      <c r="T103" s="102" t="e">
        <f>_xlfn.XLOOKUP(U103,Master3!B:B,Master3!A:A)</f>
        <v>#N/A</v>
      </c>
      <c r="U103" s="103"/>
      <c r="V103" s="88"/>
      <c r="W103" s="76"/>
      <c r="X103" s="76"/>
      <c r="Y103" s="73"/>
      <c r="Z103" s="74"/>
      <c r="AA103" s="73"/>
      <c r="AB103" s="76"/>
      <c r="AC103" s="76"/>
      <c r="AD103" s="77"/>
      <c r="AE103" s="74"/>
      <c r="AF103" s="73"/>
      <c r="AG103" s="76"/>
      <c r="AH103" s="76"/>
      <c r="AI103" s="77"/>
      <c r="AJ103" s="75"/>
      <c r="AK103" s="86" t="e">
        <f>_xlfn.XLOOKUP(AL103,Master3!B:B,Master3!A:A)</f>
        <v>#N/A</v>
      </c>
      <c r="AL103" s="25"/>
      <c r="AM103" s="88"/>
      <c r="AN103" s="68"/>
      <c r="AO103" s="68"/>
      <c r="AP103" s="69"/>
      <c r="AQ103" s="70"/>
      <c r="AR103" s="69"/>
      <c r="AS103" s="68"/>
      <c r="AT103" s="68"/>
      <c r="AU103" s="71"/>
      <c r="AV103" s="70"/>
      <c r="AW103" s="69"/>
      <c r="AX103" s="68"/>
      <c r="AY103" s="68"/>
      <c r="AZ103" s="71"/>
      <c r="BA103" s="72"/>
      <c r="BB103" s="102" t="e">
        <f>_xlfn.XLOOKUP(BC103,Master3!B:B,Master3!A:A)</f>
        <v>#N/A</v>
      </c>
      <c r="BC103" s="103"/>
      <c r="BD103" s="88"/>
      <c r="BE103" s="76"/>
      <c r="BF103" s="76"/>
      <c r="BG103" s="73"/>
      <c r="BH103" s="74"/>
      <c r="BI103" s="73"/>
      <c r="BJ103" s="76"/>
      <c r="BK103" s="76"/>
      <c r="BL103" s="77"/>
      <c r="BM103" s="74"/>
      <c r="BN103" s="73"/>
      <c r="BO103" s="76"/>
      <c r="BP103" s="76"/>
      <c r="BQ103" s="77"/>
      <c r="BR103" s="85"/>
      <c r="BZ103" s="86">
        <v>44241.326388888891</v>
      </c>
    </row>
    <row r="104" spans="1:78" x14ac:dyDescent="0.25">
      <c r="A104" s="105" t="e">
        <f>_xlfn.XLOOKUP(B104,Master3!B:B,Master3!A:A)</f>
        <v>#N/A</v>
      </c>
      <c r="B104" s="106"/>
      <c r="C104" s="88"/>
      <c r="D104" s="66"/>
      <c r="E104" s="67"/>
      <c r="F104" s="68"/>
      <c r="G104" s="68"/>
      <c r="H104" s="80"/>
      <c r="I104" s="70"/>
      <c r="J104" s="69"/>
      <c r="K104" s="68"/>
      <c r="L104" s="68"/>
      <c r="M104" s="71"/>
      <c r="N104" s="70"/>
      <c r="O104" s="69"/>
      <c r="P104" s="68"/>
      <c r="Q104" s="68"/>
      <c r="R104" s="71"/>
      <c r="S104" s="72"/>
      <c r="T104" s="102" t="e">
        <f>_xlfn.XLOOKUP(U104,Master3!B:B,Master3!A:A)</f>
        <v>#N/A</v>
      </c>
      <c r="U104" s="103"/>
      <c r="V104" s="88"/>
      <c r="W104" s="76"/>
      <c r="X104" s="76"/>
      <c r="Y104" s="73"/>
      <c r="Z104" s="74"/>
      <c r="AA104" s="73"/>
      <c r="AB104" s="76"/>
      <c r="AC104" s="76"/>
      <c r="AD104" s="77"/>
      <c r="AE104" s="74"/>
      <c r="AF104" s="73"/>
      <c r="AG104" s="76"/>
      <c r="AH104" s="76"/>
      <c r="AI104" s="77"/>
      <c r="AJ104" s="75"/>
      <c r="AK104" s="86" t="e">
        <f>_xlfn.XLOOKUP(AL104,Master3!B:B,Master3!A:A)</f>
        <v>#N/A</v>
      </c>
      <c r="AL104" s="25"/>
      <c r="AM104" s="88"/>
      <c r="AN104" s="68"/>
      <c r="AO104" s="68"/>
      <c r="AP104" s="69"/>
      <c r="AQ104" s="70"/>
      <c r="AR104" s="69"/>
      <c r="AS104" s="68"/>
      <c r="AT104" s="68"/>
      <c r="AU104" s="71"/>
      <c r="AV104" s="70"/>
      <c r="AW104" s="69"/>
      <c r="AX104" s="68"/>
      <c r="AY104" s="68"/>
      <c r="AZ104" s="71"/>
      <c r="BA104" s="72"/>
      <c r="BB104" s="102" t="e">
        <f>_xlfn.XLOOKUP(BC104,Master3!B:B,Master3!A:A)</f>
        <v>#N/A</v>
      </c>
      <c r="BC104" s="103"/>
      <c r="BD104" s="88"/>
      <c r="BE104" s="76"/>
      <c r="BF104" s="76"/>
      <c r="BG104" s="73"/>
      <c r="BH104" s="74"/>
      <c r="BI104" s="73"/>
      <c r="BJ104" s="76"/>
      <c r="BK104" s="76"/>
      <c r="BL104" s="77"/>
      <c r="BM104" s="74"/>
      <c r="BN104" s="73"/>
      <c r="BO104" s="76"/>
      <c r="BP104" s="76"/>
      <c r="BQ104" s="77"/>
      <c r="BR104" s="85"/>
      <c r="BZ104" s="86">
        <v>44242.125</v>
      </c>
    </row>
    <row r="105" spans="1:78" x14ac:dyDescent="0.25">
      <c r="A105" s="105" t="e">
        <f>_xlfn.XLOOKUP(B105,Master3!B:B,Master3!A:A)</f>
        <v>#N/A</v>
      </c>
      <c r="B105" s="106"/>
      <c r="C105" s="88"/>
      <c r="D105" s="66"/>
      <c r="E105" s="67"/>
      <c r="F105" s="68"/>
      <c r="G105" s="68"/>
      <c r="H105" s="80"/>
      <c r="I105" s="70"/>
      <c r="J105" s="69"/>
      <c r="K105" s="68"/>
      <c r="L105" s="68"/>
      <c r="M105" s="71"/>
      <c r="N105" s="70"/>
      <c r="O105" s="69"/>
      <c r="P105" s="68"/>
      <c r="Q105" s="68"/>
      <c r="R105" s="71"/>
      <c r="S105" s="72"/>
      <c r="T105" s="102" t="e">
        <f>_xlfn.XLOOKUP(U105,Master3!B:B,Master3!A:A)</f>
        <v>#N/A</v>
      </c>
      <c r="U105" s="103"/>
      <c r="V105" s="88"/>
      <c r="W105" s="76"/>
      <c r="X105" s="76"/>
      <c r="Y105" s="73"/>
      <c r="Z105" s="74"/>
      <c r="AA105" s="73"/>
      <c r="AB105" s="76"/>
      <c r="AC105" s="76"/>
      <c r="AD105" s="77"/>
      <c r="AE105" s="74"/>
      <c r="AF105" s="73"/>
      <c r="AG105" s="76"/>
      <c r="AH105" s="76"/>
      <c r="AI105" s="77"/>
      <c r="AJ105" s="75"/>
      <c r="AK105" s="86" t="e">
        <f>_xlfn.XLOOKUP(AL105,Master3!B:B,Master3!A:A)</f>
        <v>#N/A</v>
      </c>
      <c r="AL105" s="25"/>
      <c r="AM105" s="88"/>
      <c r="AN105" s="68"/>
      <c r="AO105" s="68"/>
      <c r="AP105" s="69"/>
      <c r="AQ105" s="70"/>
      <c r="AR105" s="69"/>
      <c r="AS105" s="68"/>
      <c r="AT105" s="68"/>
      <c r="AU105" s="71"/>
      <c r="AV105" s="70"/>
      <c r="AW105" s="69"/>
      <c r="AX105" s="68"/>
      <c r="AY105" s="68"/>
      <c r="AZ105" s="71"/>
      <c r="BA105" s="72"/>
      <c r="BB105" s="102" t="e">
        <f>_xlfn.XLOOKUP(BC105,Master3!B:B,Master3!A:A)</f>
        <v>#N/A</v>
      </c>
      <c r="BC105" s="103"/>
      <c r="BD105" s="88"/>
      <c r="BE105" s="76"/>
      <c r="BF105" s="76"/>
      <c r="BG105" s="73"/>
      <c r="BH105" s="74"/>
      <c r="BI105" s="73"/>
      <c r="BJ105" s="76"/>
      <c r="BK105" s="76"/>
      <c r="BL105" s="77"/>
      <c r="BM105" s="74"/>
      <c r="BN105" s="73"/>
      <c r="BO105" s="76"/>
      <c r="BP105" s="76"/>
      <c r="BQ105" s="77"/>
      <c r="BR105" s="85"/>
      <c r="BZ105" s="86">
        <v>44242.15625</v>
      </c>
    </row>
    <row r="106" spans="1:78" x14ac:dyDescent="0.25">
      <c r="A106" s="105" t="e">
        <f>_xlfn.XLOOKUP(B106,Master3!B:B,Master3!A:A)</f>
        <v>#N/A</v>
      </c>
      <c r="B106" s="106"/>
      <c r="C106" s="88"/>
      <c r="D106" s="66"/>
      <c r="E106" s="67"/>
      <c r="F106" s="68"/>
      <c r="G106" s="68"/>
      <c r="H106" s="80"/>
      <c r="I106" s="70"/>
      <c r="J106" s="69"/>
      <c r="K106" s="68"/>
      <c r="L106" s="68"/>
      <c r="M106" s="71"/>
      <c r="N106" s="70"/>
      <c r="O106" s="69"/>
      <c r="P106" s="68"/>
      <c r="Q106" s="68"/>
      <c r="R106" s="71"/>
      <c r="S106" s="72"/>
      <c r="T106" s="102" t="e">
        <f>_xlfn.XLOOKUP(U106,Master3!B:B,Master3!A:A)</f>
        <v>#N/A</v>
      </c>
      <c r="U106" s="103"/>
      <c r="V106" s="88"/>
      <c r="W106" s="76"/>
      <c r="X106" s="76"/>
      <c r="Y106" s="73"/>
      <c r="Z106" s="74"/>
      <c r="AA106" s="73"/>
      <c r="AB106" s="76"/>
      <c r="AC106" s="76"/>
      <c r="AD106" s="77"/>
      <c r="AE106" s="74"/>
      <c r="AF106" s="73"/>
      <c r="AG106" s="76"/>
      <c r="AH106" s="76"/>
      <c r="AI106" s="77"/>
      <c r="AJ106" s="75"/>
      <c r="AK106" s="86" t="e">
        <f>_xlfn.XLOOKUP(AL106,Master3!B:B,Master3!A:A)</f>
        <v>#N/A</v>
      </c>
      <c r="AL106" s="25"/>
      <c r="AM106" s="88"/>
      <c r="AN106" s="68"/>
      <c r="AO106" s="68"/>
      <c r="AP106" s="69"/>
      <c r="AQ106" s="70"/>
      <c r="AR106" s="69"/>
      <c r="AS106" s="68"/>
      <c r="AT106" s="68"/>
      <c r="AU106" s="71"/>
      <c r="AV106" s="70"/>
      <c r="AW106" s="69"/>
      <c r="AX106" s="68"/>
      <c r="AY106" s="68"/>
      <c r="AZ106" s="71"/>
      <c r="BA106" s="72"/>
      <c r="BB106" s="102" t="e">
        <f>_xlfn.XLOOKUP(BC106,Master3!B:B,Master3!A:A)</f>
        <v>#N/A</v>
      </c>
      <c r="BC106" s="103"/>
      <c r="BD106" s="88"/>
      <c r="BE106" s="76"/>
      <c r="BF106" s="76"/>
      <c r="BG106" s="73"/>
      <c r="BH106" s="74"/>
      <c r="BI106" s="73"/>
      <c r="BJ106" s="76"/>
      <c r="BK106" s="76"/>
      <c r="BL106" s="77"/>
      <c r="BM106" s="74"/>
      <c r="BN106" s="73"/>
      <c r="BO106" s="76"/>
      <c r="BP106" s="76"/>
      <c r="BQ106" s="77"/>
      <c r="BR106" s="85"/>
      <c r="BZ106" s="86">
        <v>44242.166666666664</v>
      </c>
    </row>
    <row r="107" spans="1:78" x14ac:dyDescent="0.25">
      <c r="A107" s="105" t="e">
        <f>_xlfn.XLOOKUP(B107,Master3!B:B,Master3!A:A)</f>
        <v>#N/A</v>
      </c>
      <c r="B107" s="106"/>
      <c r="C107" s="88"/>
      <c r="D107" s="66"/>
      <c r="E107" s="67"/>
      <c r="F107" s="68"/>
      <c r="G107" s="68"/>
      <c r="H107" s="80"/>
      <c r="I107" s="70"/>
      <c r="J107" s="69"/>
      <c r="K107" s="68"/>
      <c r="L107" s="68"/>
      <c r="M107" s="71"/>
      <c r="N107" s="70"/>
      <c r="O107" s="69"/>
      <c r="P107" s="68"/>
      <c r="Q107" s="68"/>
      <c r="R107" s="71"/>
      <c r="S107" s="72"/>
      <c r="T107" s="102" t="e">
        <f>_xlfn.XLOOKUP(U107,Master3!B:B,Master3!A:A)</f>
        <v>#N/A</v>
      </c>
      <c r="U107" s="103"/>
      <c r="V107" s="88"/>
      <c r="W107" s="76"/>
      <c r="X107" s="76"/>
      <c r="Y107" s="73"/>
      <c r="Z107" s="74"/>
      <c r="AA107" s="73"/>
      <c r="AB107" s="76"/>
      <c r="AC107" s="76"/>
      <c r="AD107" s="77"/>
      <c r="AE107" s="74"/>
      <c r="AF107" s="73"/>
      <c r="AG107" s="76"/>
      <c r="AH107" s="76"/>
      <c r="AI107" s="77"/>
      <c r="AJ107" s="75"/>
      <c r="AK107" s="86" t="e">
        <f>_xlfn.XLOOKUP(AL107,Master3!B:B,Master3!A:A)</f>
        <v>#N/A</v>
      </c>
      <c r="AL107" s="25"/>
      <c r="AM107" s="88"/>
      <c r="AN107" s="68"/>
      <c r="AO107" s="68"/>
      <c r="AP107" s="69"/>
      <c r="AQ107" s="70"/>
      <c r="AR107" s="69"/>
      <c r="AS107" s="68"/>
      <c r="AT107" s="68"/>
      <c r="AU107" s="71"/>
      <c r="AV107" s="70"/>
      <c r="AW107" s="69"/>
      <c r="AX107" s="68"/>
      <c r="AY107" s="68"/>
      <c r="AZ107" s="71"/>
      <c r="BA107" s="72"/>
      <c r="BB107" s="102" t="e">
        <f>_xlfn.XLOOKUP(BC107,Master3!B:B,Master3!A:A)</f>
        <v>#N/A</v>
      </c>
      <c r="BC107" s="103"/>
      <c r="BD107" s="88"/>
      <c r="BE107" s="76"/>
      <c r="BF107" s="76"/>
      <c r="BG107" s="73"/>
      <c r="BH107" s="74"/>
      <c r="BI107" s="73"/>
      <c r="BJ107" s="76"/>
      <c r="BK107" s="76"/>
      <c r="BL107" s="77"/>
      <c r="BM107" s="74"/>
      <c r="BN107" s="73"/>
      <c r="BO107" s="76"/>
      <c r="BP107" s="76"/>
      <c r="BQ107" s="77"/>
      <c r="BR107" s="85"/>
      <c r="BZ107" s="86">
        <v>44243.083333333336</v>
      </c>
    </row>
    <row r="108" spans="1:78" x14ac:dyDescent="0.25">
      <c r="A108" s="105" t="e">
        <f>_xlfn.XLOOKUP(B108,Master3!B:B,Master3!A:A)</f>
        <v>#N/A</v>
      </c>
      <c r="B108" s="106"/>
      <c r="C108" s="88"/>
      <c r="D108" s="66"/>
      <c r="E108" s="67"/>
      <c r="F108" s="68"/>
      <c r="G108" s="68"/>
      <c r="H108" s="80"/>
      <c r="I108" s="70"/>
      <c r="J108" s="69"/>
      <c r="K108" s="68"/>
      <c r="L108" s="68"/>
      <c r="M108" s="71"/>
      <c r="N108" s="70"/>
      <c r="O108" s="69"/>
      <c r="P108" s="68"/>
      <c r="Q108" s="68"/>
      <c r="R108" s="71"/>
      <c r="S108" s="72"/>
      <c r="T108" s="102" t="e">
        <f>_xlfn.XLOOKUP(U108,Master3!B:B,Master3!A:A)</f>
        <v>#N/A</v>
      </c>
      <c r="U108" s="103"/>
      <c r="V108" s="88"/>
      <c r="W108" s="76"/>
      <c r="X108" s="76"/>
      <c r="Y108" s="73"/>
      <c r="Z108" s="74"/>
      <c r="AA108" s="73"/>
      <c r="AB108" s="76"/>
      <c r="AC108" s="76"/>
      <c r="AD108" s="77"/>
      <c r="AE108" s="74"/>
      <c r="AF108" s="73"/>
      <c r="AG108" s="76"/>
      <c r="AH108" s="76"/>
      <c r="AI108" s="77"/>
      <c r="AJ108" s="75"/>
      <c r="AK108" s="86" t="e">
        <f>_xlfn.XLOOKUP(AL108,Master3!B:B,Master3!A:A)</f>
        <v>#N/A</v>
      </c>
      <c r="AL108" s="25"/>
      <c r="AM108" s="88"/>
      <c r="AN108" s="68"/>
      <c r="AO108" s="68"/>
      <c r="AP108" s="69"/>
      <c r="AQ108" s="70"/>
      <c r="AR108" s="69"/>
      <c r="AS108" s="68"/>
      <c r="AT108" s="68"/>
      <c r="AU108" s="71"/>
      <c r="AV108" s="70"/>
      <c r="AW108" s="69"/>
      <c r="AX108" s="68"/>
      <c r="AY108" s="68"/>
      <c r="AZ108" s="71"/>
      <c r="BA108" s="72"/>
      <c r="BB108" s="102" t="e">
        <f>_xlfn.XLOOKUP(BC108,Master3!B:B,Master3!A:A)</f>
        <v>#N/A</v>
      </c>
      <c r="BC108" s="103"/>
      <c r="BD108" s="88"/>
      <c r="BE108" s="76"/>
      <c r="BF108" s="76"/>
      <c r="BG108" s="73"/>
      <c r="BH108" s="74"/>
      <c r="BI108" s="73"/>
      <c r="BJ108" s="76"/>
      <c r="BK108" s="76"/>
      <c r="BL108" s="77"/>
      <c r="BM108" s="74"/>
      <c r="BN108" s="73"/>
      <c r="BO108" s="76"/>
      <c r="BP108" s="76"/>
      <c r="BQ108" s="77"/>
      <c r="BR108" s="85"/>
      <c r="BZ108" s="86">
        <v>44243.118055555555</v>
      </c>
    </row>
    <row r="109" spans="1:78" x14ac:dyDescent="0.25">
      <c r="A109" s="105" t="e">
        <f>_xlfn.XLOOKUP(B109,Master3!B:B,Master3!A:A)</f>
        <v>#N/A</v>
      </c>
      <c r="B109" s="106"/>
      <c r="C109" s="88"/>
      <c r="D109" s="66"/>
      <c r="E109" s="67"/>
      <c r="F109" s="68"/>
      <c r="G109" s="68"/>
      <c r="H109" s="80"/>
      <c r="I109" s="70"/>
      <c r="J109" s="69"/>
      <c r="K109" s="68"/>
      <c r="L109" s="68"/>
      <c r="M109" s="71"/>
      <c r="N109" s="70"/>
      <c r="O109" s="69"/>
      <c r="P109" s="68"/>
      <c r="Q109" s="68"/>
      <c r="R109" s="71"/>
      <c r="S109" s="72"/>
      <c r="T109" s="102" t="e">
        <f>_xlfn.XLOOKUP(U109,Master3!B:B,Master3!A:A)</f>
        <v>#N/A</v>
      </c>
      <c r="U109" s="103"/>
      <c r="V109" s="88"/>
      <c r="W109" s="76"/>
      <c r="X109" s="76"/>
      <c r="Y109" s="73"/>
      <c r="Z109" s="74"/>
      <c r="AA109" s="73"/>
      <c r="AB109" s="76"/>
      <c r="AC109" s="76"/>
      <c r="AD109" s="77"/>
      <c r="AE109" s="74"/>
      <c r="AF109" s="73"/>
      <c r="AG109" s="76"/>
      <c r="AH109" s="76"/>
      <c r="AI109" s="77"/>
      <c r="AJ109" s="75"/>
      <c r="AK109" s="86" t="e">
        <f>_xlfn.XLOOKUP(AL109,Master3!B:B,Master3!A:A)</f>
        <v>#N/A</v>
      </c>
      <c r="AL109" s="25"/>
      <c r="AM109" s="88"/>
      <c r="AN109" s="68"/>
      <c r="AO109" s="68"/>
      <c r="AP109" s="69"/>
      <c r="AQ109" s="70"/>
      <c r="AR109" s="69"/>
      <c r="AS109" s="68"/>
      <c r="AT109" s="68"/>
      <c r="AU109" s="71"/>
      <c r="AV109" s="70"/>
      <c r="AW109" s="69"/>
      <c r="AX109" s="68"/>
      <c r="AY109" s="68"/>
      <c r="AZ109" s="71"/>
      <c r="BA109" s="72"/>
      <c r="BB109" s="102" t="e">
        <f>_xlfn.XLOOKUP(BC109,Master3!B:B,Master3!A:A)</f>
        <v>#N/A</v>
      </c>
      <c r="BC109" s="103"/>
      <c r="BD109" s="88"/>
      <c r="BE109" s="76"/>
      <c r="BF109" s="76"/>
      <c r="BG109" s="73"/>
      <c r="BH109" s="74"/>
      <c r="BI109" s="73"/>
      <c r="BJ109" s="76"/>
      <c r="BK109" s="76"/>
      <c r="BL109" s="77"/>
      <c r="BM109" s="74"/>
      <c r="BN109" s="73"/>
      <c r="BO109" s="76"/>
      <c r="BP109" s="76"/>
      <c r="BQ109" s="77"/>
      <c r="BR109" s="85"/>
      <c r="BZ109" s="86">
        <v>44243.121527777781</v>
      </c>
    </row>
    <row r="110" spans="1:78" x14ac:dyDescent="0.25">
      <c r="A110" s="105" t="e">
        <f>_xlfn.XLOOKUP(B110,Master3!B:B,Master3!A:A)</f>
        <v>#N/A</v>
      </c>
      <c r="B110" s="106"/>
      <c r="C110" s="88"/>
      <c r="D110" s="66"/>
      <c r="E110" s="67"/>
      <c r="F110" s="68"/>
      <c r="G110" s="68"/>
      <c r="H110" s="80"/>
      <c r="I110" s="70"/>
      <c r="J110" s="69"/>
      <c r="K110" s="68"/>
      <c r="L110" s="68"/>
      <c r="M110" s="71"/>
      <c r="N110" s="70"/>
      <c r="O110" s="69"/>
      <c r="P110" s="68"/>
      <c r="Q110" s="68"/>
      <c r="R110" s="71"/>
      <c r="S110" s="72"/>
      <c r="T110" s="102" t="e">
        <f>_xlfn.XLOOKUP(U110,Master3!B:B,Master3!A:A)</f>
        <v>#N/A</v>
      </c>
      <c r="U110" s="103"/>
      <c r="V110" s="88"/>
      <c r="W110" s="76"/>
      <c r="X110" s="76"/>
      <c r="Y110" s="73"/>
      <c r="Z110" s="74"/>
      <c r="AA110" s="73"/>
      <c r="AB110" s="76"/>
      <c r="AC110" s="76"/>
      <c r="AD110" s="77"/>
      <c r="AE110" s="74"/>
      <c r="AF110" s="73"/>
      <c r="AG110" s="76"/>
      <c r="AH110" s="76"/>
      <c r="AI110" s="77"/>
      <c r="AJ110" s="75"/>
      <c r="AK110" s="86" t="e">
        <f>_xlfn.XLOOKUP(AL110,Master3!B:B,Master3!A:A)</f>
        <v>#N/A</v>
      </c>
      <c r="AL110" s="25"/>
      <c r="AM110" s="88"/>
      <c r="AN110" s="68"/>
      <c r="AO110" s="68"/>
      <c r="AP110" s="69"/>
      <c r="AQ110" s="70"/>
      <c r="AR110" s="69"/>
      <c r="AS110" s="68"/>
      <c r="AT110" s="68"/>
      <c r="AU110" s="71"/>
      <c r="AV110" s="70"/>
      <c r="AW110" s="69"/>
      <c r="AX110" s="68"/>
      <c r="AY110" s="68"/>
      <c r="AZ110" s="71"/>
      <c r="BA110" s="72"/>
      <c r="BB110" s="102" t="e">
        <f>_xlfn.XLOOKUP(BC110,Master3!B:B,Master3!A:A)</f>
        <v>#N/A</v>
      </c>
      <c r="BC110" s="103"/>
      <c r="BD110" s="88"/>
      <c r="BE110" s="76"/>
      <c r="BF110" s="76"/>
      <c r="BG110" s="73"/>
      <c r="BH110" s="74"/>
      <c r="BI110" s="73"/>
      <c r="BJ110" s="76"/>
      <c r="BK110" s="76"/>
      <c r="BL110" s="77"/>
      <c r="BM110" s="74"/>
      <c r="BN110" s="73"/>
      <c r="BO110" s="76"/>
      <c r="BP110" s="76"/>
      <c r="BQ110" s="77"/>
      <c r="BR110" s="85"/>
      <c r="BZ110" s="86">
        <v>44244.083333333336</v>
      </c>
    </row>
    <row r="111" spans="1:78" x14ac:dyDescent="0.25">
      <c r="A111" s="105" t="e">
        <f>_xlfn.XLOOKUP(B111,Master3!B:B,Master3!A:A)</f>
        <v>#N/A</v>
      </c>
      <c r="B111" s="106"/>
      <c r="C111" s="88"/>
      <c r="D111" s="66"/>
      <c r="E111" s="67"/>
      <c r="F111" s="68"/>
      <c r="G111" s="68"/>
      <c r="H111" s="80"/>
      <c r="I111" s="70"/>
      <c r="J111" s="69"/>
      <c r="K111" s="68"/>
      <c r="L111" s="68"/>
      <c r="M111" s="71"/>
      <c r="N111" s="70"/>
      <c r="O111" s="69"/>
      <c r="P111" s="68"/>
      <c r="Q111" s="68"/>
      <c r="R111" s="71"/>
      <c r="S111" s="72"/>
      <c r="T111" s="102" t="e">
        <f>_xlfn.XLOOKUP(U111,Master3!B:B,Master3!A:A)</f>
        <v>#N/A</v>
      </c>
      <c r="U111" s="103"/>
      <c r="V111" s="88"/>
      <c r="W111" s="76"/>
      <c r="X111" s="76"/>
      <c r="Y111" s="73"/>
      <c r="Z111" s="74"/>
      <c r="AA111" s="73"/>
      <c r="AB111" s="76"/>
      <c r="AC111" s="76"/>
      <c r="AD111" s="77"/>
      <c r="AE111" s="74"/>
      <c r="AF111" s="73"/>
      <c r="AG111" s="76"/>
      <c r="AH111" s="76"/>
      <c r="AI111" s="77"/>
      <c r="AJ111" s="75"/>
      <c r="AK111" s="86" t="e">
        <f>_xlfn.XLOOKUP(AL111,Master3!B:B,Master3!A:A)</f>
        <v>#N/A</v>
      </c>
      <c r="AL111" s="25"/>
      <c r="AM111" s="88"/>
      <c r="AN111" s="68"/>
      <c r="AO111" s="68"/>
      <c r="AP111" s="69"/>
      <c r="AQ111" s="70"/>
      <c r="AR111" s="69"/>
      <c r="AS111" s="68"/>
      <c r="AT111" s="68"/>
      <c r="AU111" s="71"/>
      <c r="AV111" s="70"/>
      <c r="AW111" s="69"/>
      <c r="AX111" s="68"/>
      <c r="AY111" s="68"/>
      <c r="AZ111" s="71"/>
      <c r="BA111" s="72"/>
      <c r="BB111" s="102" t="e">
        <f>_xlfn.XLOOKUP(BC111,Master3!B:B,Master3!A:A)</f>
        <v>#N/A</v>
      </c>
      <c r="BC111" s="103"/>
      <c r="BD111" s="88"/>
      <c r="BE111" s="76"/>
      <c r="BF111" s="76"/>
      <c r="BG111" s="73"/>
      <c r="BH111" s="74"/>
      <c r="BI111" s="73"/>
      <c r="BJ111" s="76"/>
      <c r="BK111" s="76"/>
      <c r="BL111" s="77"/>
      <c r="BM111" s="74"/>
      <c r="BN111" s="73"/>
      <c r="BO111" s="76"/>
      <c r="BP111" s="76"/>
      <c r="BQ111" s="77"/>
      <c r="BR111" s="85"/>
      <c r="BZ111" s="86">
        <v>44246.204861111109</v>
      </c>
    </row>
    <row r="112" spans="1:78" x14ac:dyDescent="0.25">
      <c r="A112" s="105" t="e">
        <f>_xlfn.XLOOKUP(B112,Master3!B:B,Master3!A:A)</f>
        <v>#N/A</v>
      </c>
      <c r="B112" s="106"/>
      <c r="C112" s="88"/>
      <c r="D112" s="66"/>
      <c r="E112" s="67"/>
      <c r="F112" s="68"/>
      <c r="G112" s="68"/>
      <c r="H112" s="80"/>
      <c r="I112" s="70"/>
      <c r="J112" s="69"/>
      <c r="K112" s="68"/>
      <c r="L112" s="68"/>
      <c r="M112" s="71"/>
      <c r="N112" s="70"/>
      <c r="O112" s="69"/>
      <c r="P112" s="68"/>
      <c r="Q112" s="68"/>
      <c r="R112" s="71"/>
      <c r="S112" s="72"/>
      <c r="T112" s="102" t="e">
        <f>_xlfn.XLOOKUP(U112,Master3!B:B,Master3!A:A)</f>
        <v>#N/A</v>
      </c>
      <c r="U112" s="103"/>
      <c r="V112" s="88"/>
      <c r="W112" s="76"/>
      <c r="X112" s="76"/>
      <c r="Y112" s="73"/>
      <c r="Z112" s="74"/>
      <c r="AA112" s="73"/>
      <c r="AB112" s="76"/>
      <c r="AC112" s="76"/>
      <c r="AD112" s="77"/>
      <c r="AE112" s="74"/>
      <c r="AF112" s="73"/>
      <c r="AG112" s="76"/>
      <c r="AH112" s="76"/>
      <c r="AI112" s="77"/>
      <c r="AJ112" s="75"/>
      <c r="AK112" s="86" t="e">
        <f>_xlfn.XLOOKUP(AL112,Master3!B:B,Master3!A:A)</f>
        <v>#N/A</v>
      </c>
      <c r="AL112" s="25"/>
      <c r="AM112" s="88"/>
      <c r="AN112" s="68"/>
      <c r="AO112" s="68"/>
      <c r="AP112" s="69"/>
      <c r="AQ112" s="70"/>
      <c r="AR112" s="69"/>
      <c r="AS112" s="68"/>
      <c r="AT112" s="68"/>
      <c r="AU112" s="71"/>
      <c r="AV112" s="70"/>
      <c r="AW112" s="69"/>
      <c r="AX112" s="68"/>
      <c r="AY112" s="68"/>
      <c r="AZ112" s="71"/>
      <c r="BA112" s="72"/>
      <c r="BB112" s="102" t="e">
        <f>_xlfn.XLOOKUP(BC112,Master3!B:B,Master3!A:A)</f>
        <v>#N/A</v>
      </c>
      <c r="BC112" s="103"/>
      <c r="BD112" s="88"/>
      <c r="BE112" s="76"/>
      <c r="BF112" s="76"/>
      <c r="BG112" s="73"/>
      <c r="BH112" s="74"/>
      <c r="BI112" s="73"/>
      <c r="BJ112" s="76"/>
      <c r="BK112" s="76"/>
      <c r="BL112" s="77"/>
      <c r="BM112" s="74"/>
      <c r="BN112" s="73"/>
      <c r="BO112" s="76"/>
      <c r="BP112" s="76"/>
      <c r="BQ112" s="77"/>
      <c r="BR112" s="85"/>
      <c r="BZ112" s="86">
        <v>44247.121527777781</v>
      </c>
    </row>
    <row r="113" spans="1:78" x14ac:dyDescent="0.25">
      <c r="A113" s="105" t="e">
        <f>_xlfn.XLOOKUP(B113,Master3!B:B,Master3!A:A)</f>
        <v>#N/A</v>
      </c>
      <c r="B113" s="106"/>
      <c r="C113" s="88"/>
      <c r="D113" s="66"/>
      <c r="E113" s="67"/>
      <c r="F113" s="68"/>
      <c r="G113" s="68"/>
      <c r="H113" s="80"/>
      <c r="I113" s="70"/>
      <c r="J113" s="69"/>
      <c r="K113" s="68"/>
      <c r="L113" s="68"/>
      <c r="M113" s="71"/>
      <c r="N113" s="70"/>
      <c r="O113" s="69"/>
      <c r="P113" s="68"/>
      <c r="Q113" s="68"/>
      <c r="R113" s="71"/>
      <c r="S113" s="72"/>
      <c r="T113" s="102" t="e">
        <f>_xlfn.XLOOKUP(U113,Master3!B:B,Master3!A:A)</f>
        <v>#N/A</v>
      </c>
      <c r="U113" s="103"/>
      <c r="V113" s="88"/>
      <c r="W113" s="76"/>
      <c r="X113" s="76"/>
      <c r="Y113" s="73"/>
      <c r="Z113" s="74"/>
      <c r="AA113" s="73"/>
      <c r="AB113" s="76"/>
      <c r="AC113" s="76"/>
      <c r="AD113" s="77"/>
      <c r="AE113" s="74"/>
      <c r="AF113" s="73"/>
      <c r="AG113" s="76"/>
      <c r="AH113" s="76"/>
      <c r="AI113" s="77"/>
      <c r="AJ113" s="75"/>
      <c r="AK113" s="86" t="e">
        <f>_xlfn.XLOOKUP(AL113,Master3!B:B,Master3!A:A)</f>
        <v>#N/A</v>
      </c>
      <c r="AL113" s="25"/>
      <c r="AM113" s="88"/>
      <c r="AN113" s="68"/>
      <c r="AO113" s="68"/>
      <c r="AP113" s="69"/>
      <c r="AQ113" s="70"/>
      <c r="AR113" s="69"/>
      <c r="AS113" s="68"/>
      <c r="AT113" s="68"/>
      <c r="AU113" s="71"/>
      <c r="AV113" s="70"/>
      <c r="AW113" s="69"/>
      <c r="AX113" s="68"/>
      <c r="AY113" s="68"/>
      <c r="AZ113" s="71"/>
      <c r="BA113" s="72"/>
      <c r="BB113" s="102" t="e">
        <f>_xlfn.XLOOKUP(BC113,Master3!B:B,Master3!A:A)</f>
        <v>#N/A</v>
      </c>
      <c r="BC113" s="103"/>
      <c r="BD113" s="88"/>
      <c r="BE113" s="76"/>
      <c r="BF113" s="76"/>
      <c r="BG113" s="73"/>
      <c r="BH113" s="74"/>
      <c r="BI113" s="73"/>
      <c r="BJ113" s="76"/>
      <c r="BK113" s="76"/>
      <c r="BL113" s="77"/>
      <c r="BM113" s="74"/>
      <c r="BN113" s="73"/>
      <c r="BO113" s="76"/>
      <c r="BP113" s="76"/>
      <c r="BQ113" s="77"/>
      <c r="BR113" s="85"/>
      <c r="BZ113" s="86">
        <v>44247.15625</v>
      </c>
    </row>
    <row r="114" spans="1:78" x14ac:dyDescent="0.25">
      <c r="A114" s="105" t="e">
        <f>_xlfn.XLOOKUP(B114,Master3!B:B,Master3!A:A)</f>
        <v>#N/A</v>
      </c>
      <c r="B114" s="106"/>
      <c r="C114" s="88"/>
      <c r="D114" s="66"/>
      <c r="E114" s="67"/>
      <c r="F114" s="68"/>
      <c r="G114" s="68"/>
      <c r="H114" s="80"/>
      <c r="I114" s="70"/>
      <c r="J114" s="69"/>
      <c r="K114" s="68"/>
      <c r="L114" s="68"/>
      <c r="M114" s="71"/>
      <c r="N114" s="70"/>
      <c r="O114" s="69"/>
      <c r="P114" s="68"/>
      <c r="Q114" s="68"/>
      <c r="R114" s="71"/>
      <c r="S114" s="72"/>
      <c r="T114" s="102" t="e">
        <f>_xlfn.XLOOKUP(U114,Master3!B:B,Master3!A:A)</f>
        <v>#N/A</v>
      </c>
      <c r="U114" s="103"/>
      <c r="V114" s="88"/>
      <c r="W114" s="76"/>
      <c r="X114" s="76"/>
      <c r="Y114" s="73"/>
      <c r="Z114" s="74"/>
      <c r="AA114" s="73"/>
      <c r="AB114" s="76"/>
      <c r="AC114" s="76"/>
      <c r="AD114" s="77"/>
      <c r="AE114" s="74"/>
      <c r="AF114" s="73"/>
      <c r="AG114" s="76"/>
      <c r="AH114" s="76"/>
      <c r="AI114" s="77"/>
      <c r="AJ114" s="75"/>
      <c r="AK114" s="86" t="e">
        <f>_xlfn.XLOOKUP(AL114,Master3!B:B,Master3!A:A)</f>
        <v>#N/A</v>
      </c>
      <c r="AL114" s="25"/>
      <c r="AM114" s="88"/>
      <c r="AN114" s="68"/>
      <c r="AO114" s="68"/>
      <c r="AP114" s="69"/>
      <c r="AQ114" s="70"/>
      <c r="AR114" s="69"/>
      <c r="AS114" s="68"/>
      <c r="AT114" s="68"/>
      <c r="AU114" s="71"/>
      <c r="AV114" s="70"/>
      <c r="AW114" s="69"/>
      <c r="AX114" s="68"/>
      <c r="AY114" s="68"/>
      <c r="AZ114" s="71"/>
      <c r="BA114" s="72"/>
      <c r="BB114" s="102" t="e">
        <f>_xlfn.XLOOKUP(BC114,Master3!B:B,Master3!A:A)</f>
        <v>#N/A</v>
      </c>
      <c r="BC114" s="103"/>
      <c r="BD114" s="88"/>
      <c r="BE114" s="76"/>
      <c r="BF114" s="76"/>
      <c r="BG114" s="73"/>
      <c r="BH114" s="74"/>
      <c r="BI114" s="73"/>
      <c r="BJ114" s="76"/>
      <c r="BK114" s="76"/>
      <c r="BL114" s="77"/>
      <c r="BM114" s="74"/>
      <c r="BN114" s="73"/>
      <c r="BO114" s="76"/>
      <c r="BP114" s="76"/>
      <c r="BQ114" s="77"/>
      <c r="BR114" s="85"/>
      <c r="BZ114" s="86">
        <v>44247.163194444445</v>
      </c>
    </row>
    <row r="115" spans="1:78" x14ac:dyDescent="0.25">
      <c r="A115" s="105" t="e">
        <f>_xlfn.XLOOKUP(B115,Master3!B:B,Master3!A:A)</f>
        <v>#N/A</v>
      </c>
      <c r="B115" s="106"/>
      <c r="C115" s="88"/>
      <c r="D115" s="66"/>
      <c r="E115" s="67"/>
      <c r="F115" s="68"/>
      <c r="G115" s="68"/>
      <c r="H115" s="80"/>
      <c r="I115" s="70"/>
      <c r="J115" s="69"/>
      <c r="K115" s="68"/>
      <c r="L115" s="68"/>
      <c r="M115" s="71"/>
      <c r="N115" s="70"/>
      <c r="O115" s="69"/>
      <c r="P115" s="68"/>
      <c r="Q115" s="68"/>
      <c r="R115" s="71"/>
      <c r="S115" s="72"/>
      <c r="T115" s="102" t="e">
        <f>_xlfn.XLOOKUP(U115,Master3!B:B,Master3!A:A)</f>
        <v>#N/A</v>
      </c>
      <c r="U115" s="103"/>
      <c r="V115" s="88"/>
      <c r="W115" s="76"/>
      <c r="X115" s="76"/>
      <c r="Y115" s="73"/>
      <c r="Z115" s="74"/>
      <c r="AA115" s="73"/>
      <c r="AB115" s="76"/>
      <c r="AC115" s="76"/>
      <c r="AD115" s="77"/>
      <c r="AE115" s="74"/>
      <c r="AF115" s="73"/>
      <c r="AG115" s="76"/>
      <c r="AH115" s="76"/>
      <c r="AI115" s="77"/>
      <c r="AJ115" s="75"/>
      <c r="AK115" s="86" t="e">
        <f>_xlfn.XLOOKUP(AL115,Master3!B:B,Master3!A:A)</f>
        <v>#N/A</v>
      </c>
      <c r="AL115" s="25"/>
      <c r="AM115" s="88"/>
      <c r="AN115" s="68"/>
      <c r="AO115" s="68"/>
      <c r="AP115" s="69"/>
      <c r="AQ115" s="70"/>
      <c r="AR115" s="69"/>
      <c r="AS115" s="68"/>
      <c r="AT115" s="68"/>
      <c r="AU115" s="71"/>
      <c r="AV115" s="70"/>
      <c r="AW115" s="69"/>
      <c r="AX115" s="68"/>
      <c r="AY115" s="68"/>
      <c r="AZ115" s="71"/>
      <c r="BA115" s="72"/>
      <c r="BB115" s="102" t="e">
        <f>_xlfn.XLOOKUP(BC115,Master3!B:B,Master3!A:A)</f>
        <v>#N/A</v>
      </c>
      <c r="BC115" s="103"/>
      <c r="BD115" s="88"/>
      <c r="BE115" s="76"/>
      <c r="BF115" s="76"/>
      <c r="BG115" s="73"/>
      <c r="BH115" s="74"/>
      <c r="BI115" s="73"/>
      <c r="BJ115" s="76"/>
      <c r="BK115" s="76"/>
      <c r="BL115" s="77"/>
      <c r="BM115" s="74"/>
      <c r="BN115" s="73"/>
      <c r="BO115" s="76"/>
      <c r="BP115" s="76"/>
      <c r="BQ115" s="77"/>
      <c r="BR115" s="85"/>
      <c r="BZ115" s="86">
        <v>44247.989583333336</v>
      </c>
    </row>
    <row r="116" spans="1:78" x14ac:dyDescent="0.25">
      <c r="A116" s="105" t="e">
        <f>_xlfn.XLOOKUP(B116,Master3!B:B,Master3!A:A)</f>
        <v>#N/A</v>
      </c>
      <c r="B116" s="106"/>
      <c r="C116" s="88"/>
      <c r="D116" s="66"/>
      <c r="E116" s="67"/>
      <c r="F116" s="68"/>
      <c r="G116" s="68"/>
      <c r="H116" s="80"/>
      <c r="I116" s="70"/>
      <c r="J116" s="69"/>
      <c r="K116" s="68"/>
      <c r="L116" s="68"/>
      <c r="M116" s="71"/>
      <c r="N116" s="70"/>
      <c r="O116" s="69"/>
      <c r="P116" s="68"/>
      <c r="Q116" s="68"/>
      <c r="R116" s="71"/>
      <c r="S116" s="72"/>
      <c r="T116" s="102" t="e">
        <f>_xlfn.XLOOKUP(U116,Master3!B:B,Master3!A:A)</f>
        <v>#N/A</v>
      </c>
      <c r="U116" s="103"/>
      <c r="V116" s="88"/>
      <c r="W116" s="76"/>
      <c r="X116" s="76"/>
      <c r="Y116" s="73"/>
      <c r="Z116" s="74"/>
      <c r="AA116" s="73"/>
      <c r="AB116" s="76"/>
      <c r="AC116" s="76"/>
      <c r="AD116" s="77"/>
      <c r="AE116" s="74"/>
      <c r="AF116" s="73"/>
      <c r="AG116" s="76"/>
      <c r="AH116" s="76"/>
      <c r="AI116" s="77"/>
      <c r="AJ116" s="75"/>
      <c r="AK116" s="86" t="e">
        <f>_xlfn.XLOOKUP(AL116,Master3!B:B,Master3!A:A)</f>
        <v>#N/A</v>
      </c>
      <c r="AL116" s="25"/>
      <c r="AM116" s="88"/>
      <c r="AN116" s="68"/>
      <c r="AO116" s="68"/>
      <c r="AP116" s="69"/>
      <c r="AQ116" s="70"/>
      <c r="AR116" s="69"/>
      <c r="AS116" s="68"/>
      <c r="AT116" s="68"/>
      <c r="AU116" s="71"/>
      <c r="AV116" s="70"/>
      <c r="AW116" s="69"/>
      <c r="AX116" s="68"/>
      <c r="AY116" s="68"/>
      <c r="AZ116" s="71"/>
      <c r="BA116" s="72"/>
      <c r="BB116" s="102" t="e">
        <f>_xlfn.XLOOKUP(BC116,Master3!B:B,Master3!A:A)</f>
        <v>#N/A</v>
      </c>
      <c r="BC116" s="103"/>
      <c r="BD116" s="88"/>
      <c r="BE116" s="76"/>
      <c r="BF116" s="76"/>
      <c r="BG116" s="73"/>
      <c r="BH116" s="74"/>
      <c r="BI116" s="73"/>
      <c r="BJ116" s="76"/>
      <c r="BK116" s="76"/>
      <c r="BL116" s="77"/>
      <c r="BM116" s="74"/>
      <c r="BN116" s="73"/>
      <c r="BO116" s="76"/>
      <c r="BP116" s="76"/>
      <c r="BQ116" s="77"/>
      <c r="BR116" s="85"/>
      <c r="BZ116" s="86">
        <v>44248.072916666664</v>
      </c>
    </row>
    <row r="117" spans="1:78" x14ac:dyDescent="0.25">
      <c r="A117" s="105" t="e">
        <f>_xlfn.XLOOKUP(B117,Master3!B:B,Master3!A:A)</f>
        <v>#N/A</v>
      </c>
      <c r="B117" s="106"/>
      <c r="C117" s="88"/>
      <c r="D117" s="66"/>
      <c r="E117" s="67"/>
      <c r="F117" s="68"/>
      <c r="G117" s="68"/>
      <c r="H117" s="80"/>
      <c r="I117" s="70"/>
      <c r="J117" s="69"/>
      <c r="K117" s="68"/>
      <c r="L117" s="68"/>
      <c r="M117" s="71"/>
      <c r="N117" s="70"/>
      <c r="O117" s="69"/>
      <c r="P117" s="68"/>
      <c r="Q117" s="68"/>
      <c r="R117" s="71"/>
      <c r="S117" s="72"/>
      <c r="T117" s="102" t="e">
        <f>_xlfn.XLOOKUP(U117,Master3!B:B,Master3!A:A)</f>
        <v>#N/A</v>
      </c>
      <c r="U117" s="103"/>
      <c r="V117" s="88"/>
      <c r="W117" s="76"/>
      <c r="X117" s="76"/>
      <c r="Y117" s="73"/>
      <c r="Z117" s="74"/>
      <c r="AA117" s="73"/>
      <c r="AB117" s="76"/>
      <c r="AC117" s="76"/>
      <c r="AD117" s="77"/>
      <c r="AE117" s="74"/>
      <c r="AF117" s="73"/>
      <c r="AG117" s="76"/>
      <c r="AH117" s="76"/>
      <c r="AI117" s="77"/>
      <c r="AJ117" s="75"/>
      <c r="AK117" s="86" t="e">
        <f>_xlfn.XLOOKUP(AL117,Master3!B:B,Master3!A:A)</f>
        <v>#N/A</v>
      </c>
      <c r="AL117" s="25"/>
      <c r="AM117" s="88"/>
      <c r="AN117" s="68"/>
      <c r="AO117" s="68"/>
      <c r="AP117" s="69"/>
      <c r="AQ117" s="70"/>
      <c r="AR117" s="69"/>
      <c r="AS117" s="68"/>
      <c r="AT117" s="68"/>
      <c r="AU117" s="71"/>
      <c r="AV117" s="70"/>
      <c r="AW117" s="69"/>
      <c r="AX117" s="68"/>
      <c r="AY117" s="68"/>
      <c r="AZ117" s="71"/>
      <c r="BA117" s="72"/>
      <c r="BB117" s="102" t="e">
        <f>_xlfn.XLOOKUP(BC117,Master3!B:B,Master3!A:A)</f>
        <v>#N/A</v>
      </c>
      <c r="BC117" s="103"/>
      <c r="BD117" s="88"/>
      <c r="BE117" s="76"/>
      <c r="BF117" s="76"/>
      <c r="BG117" s="73"/>
      <c r="BH117" s="74"/>
      <c r="BI117" s="73"/>
      <c r="BJ117" s="76"/>
      <c r="BK117" s="76"/>
      <c r="BL117" s="77"/>
      <c r="BM117" s="74"/>
      <c r="BN117" s="73"/>
      <c r="BO117" s="76"/>
      <c r="BP117" s="76"/>
      <c r="BQ117" s="77"/>
      <c r="BR117" s="85"/>
      <c r="BZ117" s="86">
        <v>44248.118055555555</v>
      </c>
    </row>
    <row r="118" spans="1:78" x14ac:dyDescent="0.25">
      <c r="A118" s="105" t="e">
        <f>_xlfn.XLOOKUP(B118,Master3!B:B,Master3!A:A)</f>
        <v>#N/A</v>
      </c>
      <c r="B118" s="106"/>
      <c r="C118" s="88"/>
      <c r="D118" s="66"/>
      <c r="E118" s="67"/>
      <c r="F118" s="68"/>
      <c r="G118" s="68"/>
      <c r="H118" s="80"/>
      <c r="I118" s="70"/>
      <c r="J118" s="69"/>
      <c r="K118" s="68"/>
      <c r="L118" s="68"/>
      <c r="M118" s="71"/>
      <c r="N118" s="70"/>
      <c r="O118" s="69"/>
      <c r="P118" s="68"/>
      <c r="Q118" s="68"/>
      <c r="R118" s="71"/>
      <c r="S118" s="72"/>
      <c r="T118" s="102" t="e">
        <f>_xlfn.XLOOKUP(U118,Master3!B:B,Master3!A:A)</f>
        <v>#N/A</v>
      </c>
      <c r="U118" s="103"/>
      <c r="V118" s="88"/>
      <c r="W118" s="76"/>
      <c r="X118" s="76"/>
      <c r="Y118" s="73"/>
      <c r="Z118" s="74"/>
      <c r="AA118" s="73"/>
      <c r="AB118" s="76"/>
      <c r="AC118" s="76"/>
      <c r="AD118" s="77"/>
      <c r="AE118" s="74"/>
      <c r="AF118" s="73"/>
      <c r="AG118" s="76"/>
      <c r="AH118" s="76"/>
      <c r="AI118" s="77"/>
      <c r="AJ118" s="75"/>
      <c r="AK118" s="86" t="e">
        <f>_xlfn.XLOOKUP(AL118,Master3!B:B,Master3!A:A)</f>
        <v>#N/A</v>
      </c>
      <c r="AL118" s="25"/>
      <c r="AM118" s="88"/>
      <c r="AN118" s="68"/>
      <c r="AO118" s="68"/>
      <c r="AP118" s="69"/>
      <c r="AQ118" s="70"/>
      <c r="AR118" s="69"/>
      <c r="AS118" s="68"/>
      <c r="AT118" s="68"/>
      <c r="AU118" s="71"/>
      <c r="AV118" s="70"/>
      <c r="AW118" s="69"/>
      <c r="AX118" s="68"/>
      <c r="AY118" s="68"/>
      <c r="AZ118" s="71"/>
      <c r="BA118" s="72"/>
      <c r="BB118" s="102" t="e">
        <f>_xlfn.XLOOKUP(BC118,Master3!B:B,Master3!A:A)</f>
        <v>#N/A</v>
      </c>
      <c r="BC118" s="103"/>
      <c r="BD118" s="88"/>
      <c r="BE118" s="76"/>
      <c r="BF118" s="76"/>
      <c r="BG118" s="73"/>
      <c r="BH118" s="74"/>
      <c r="BI118" s="73"/>
      <c r="BJ118" s="76"/>
      <c r="BK118" s="76"/>
      <c r="BL118" s="77"/>
      <c r="BM118" s="74"/>
      <c r="BN118" s="73"/>
      <c r="BO118" s="76"/>
      <c r="BP118" s="76"/>
      <c r="BQ118" s="77"/>
      <c r="BR118" s="85"/>
      <c r="BZ118" s="86">
        <v>44249.041666666664</v>
      </c>
    </row>
    <row r="119" spans="1:78" x14ac:dyDescent="0.25">
      <c r="A119" s="105" t="e">
        <f>_xlfn.XLOOKUP(B119,Master3!B:B,Master3!A:A)</f>
        <v>#N/A</v>
      </c>
      <c r="B119" s="106"/>
      <c r="C119" s="88"/>
      <c r="D119" s="66"/>
      <c r="E119" s="67"/>
      <c r="F119" s="68"/>
      <c r="G119" s="68"/>
      <c r="H119" s="80"/>
      <c r="I119" s="70"/>
      <c r="J119" s="69"/>
      <c r="K119" s="68"/>
      <c r="L119" s="68"/>
      <c r="M119" s="71"/>
      <c r="N119" s="70"/>
      <c r="O119" s="69"/>
      <c r="P119" s="68"/>
      <c r="Q119" s="68"/>
      <c r="R119" s="71"/>
      <c r="S119" s="72"/>
      <c r="T119" s="102" t="e">
        <f>_xlfn.XLOOKUP(U119,Master3!B:B,Master3!A:A)</f>
        <v>#N/A</v>
      </c>
      <c r="U119" s="103"/>
      <c r="V119" s="88"/>
      <c r="W119" s="76"/>
      <c r="X119" s="76"/>
      <c r="Y119" s="73"/>
      <c r="Z119" s="74"/>
      <c r="AA119" s="73"/>
      <c r="AB119" s="76"/>
      <c r="AC119" s="76"/>
      <c r="AD119" s="77"/>
      <c r="AE119" s="74"/>
      <c r="AF119" s="73"/>
      <c r="AG119" s="76"/>
      <c r="AH119" s="76"/>
      <c r="AI119" s="77"/>
      <c r="AJ119" s="75"/>
      <c r="AK119" s="86" t="e">
        <f>_xlfn.XLOOKUP(AL119,Master3!B:B,Master3!A:A)</f>
        <v>#N/A</v>
      </c>
      <c r="AL119" s="25"/>
      <c r="AM119" s="88"/>
      <c r="AN119" s="68"/>
      <c r="AO119" s="68"/>
      <c r="AP119" s="69"/>
      <c r="AQ119" s="70"/>
      <c r="AR119" s="69"/>
      <c r="AS119" s="68"/>
      <c r="AT119" s="68"/>
      <c r="AU119" s="71"/>
      <c r="AV119" s="70"/>
      <c r="AW119" s="69"/>
      <c r="AX119" s="68"/>
      <c r="AY119" s="68"/>
      <c r="AZ119" s="71"/>
      <c r="BA119" s="72"/>
      <c r="BB119" s="102" t="e">
        <f>_xlfn.XLOOKUP(BC119,Master3!B:B,Master3!A:A)</f>
        <v>#N/A</v>
      </c>
      <c r="BC119" s="103"/>
      <c r="BD119" s="88"/>
      <c r="BE119" s="76"/>
      <c r="BF119" s="76"/>
      <c r="BG119" s="73"/>
      <c r="BH119" s="74"/>
      <c r="BI119" s="73"/>
      <c r="BJ119" s="76"/>
      <c r="BK119" s="76"/>
      <c r="BL119" s="77"/>
      <c r="BM119" s="74"/>
      <c r="BN119" s="73"/>
      <c r="BO119" s="76"/>
      <c r="BP119" s="76"/>
      <c r="BQ119" s="77"/>
      <c r="BR119" s="85"/>
      <c r="BZ119" s="86">
        <v>44249.104166666664</v>
      </c>
    </row>
    <row r="120" spans="1:78" x14ac:dyDescent="0.25">
      <c r="A120" s="105" t="e">
        <f>_xlfn.XLOOKUP(B120,Master3!B:B,Master3!A:A)</f>
        <v>#N/A</v>
      </c>
      <c r="B120" s="106"/>
      <c r="C120" s="88"/>
      <c r="D120" s="66"/>
      <c r="E120" s="67"/>
      <c r="F120" s="68"/>
      <c r="G120" s="68"/>
      <c r="H120" s="80"/>
      <c r="I120" s="70"/>
      <c r="J120" s="69"/>
      <c r="K120" s="68"/>
      <c r="L120" s="68"/>
      <c r="M120" s="71"/>
      <c r="N120" s="70"/>
      <c r="O120" s="69"/>
      <c r="P120" s="68"/>
      <c r="Q120" s="68"/>
      <c r="R120" s="71"/>
      <c r="S120" s="72"/>
      <c r="T120" s="102" t="e">
        <f>_xlfn.XLOOKUP(U120,Master3!B:B,Master3!A:A)</f>
        <v>#N/A</v>
      </c>
      <c r="U120" s="103"/>
      <c r="V120" s="88"/>
      <c r="W120" s="76"/>
      <c r="X120" s="76"/>
      <c r="Y120" s="73"/>
      <c r="Z120" s="74"/>
      <c r="AA120" s="73"/>
      <c r="AB120" s="76"/>
      <c r="AC120" s="76"/>
      <c r="AD120" s="77"/>
      <c r="AE120" s="74"/>
      <c r="AF120" s="73"/>
      <c r="AG120" s="76"/>
      <c r="AH120" s="76"/>
      <c r="AI120" s="77"/>
      <c r="AJ120" s="75"/>
      <c r="AK120" s="86" t="e">
        <f>_xlfn.XLOOKUP(AL120,Master3!B:B,Master3!A:A)</f>
        <v>#N/A</v>
      </c>
      <c r="AL120" s="25"/>
      <c r="AM120" s="88"/>
      <c r="AN120" s="68"/>
      <c r="AO120" s="68"/>
      <c r="AP120" s="69"/>
      <c r="AQ120" s="70"/>
      <c r="AR120" s="69"/>
      <c r="AS120" s="68"/>
      <c r="AT120" s="68"/>
      <c r="AU120" s="71"/>
      <c r="AV120" s="70"/>
      <c r="AW120" s="69"/>
      <c r="AX120" s="68"/>
      <c r="AY120" s="68"/>
      <c r="AZ120" s="71"/>
      <c r="BA120" s="72"/>
      <c r="BB120" s="102" t="e">
        <f>_xlfn.XLOOKUP(BC120,Master3!B:B,Master3!A:A)</f>
        <v>#N/A</v>
      </c>
      <c r="BC120" s="103"/>
      <c r="BD120" s="88"/>
      <c r="BE120" s="76"/>
      <c r="BF120" s="76"/>
      <c r="BG120" s="73"/>
      <c r="BH120" s="74"/>
      <c r="BI120" s="73"/>
      <c r="BJ120" s="76"/>
      <c r="BK120" s="76"/>
      <c r="BL120" s="77"/>
      <c r="BM120" s="74"/>
      <c r="BN120" s="73"/>
      <c r="BO120" s="76"/>
      <c r="BP120" s="76"/>
      <c r="BQ120" s="77"/>
      <c r="BR120" s="85"/>
      <c r="BZ120" s="86">
        <v>44249.125</v>
      </c>
    </row>
    <row r="121" spans="1:78" x14ac:dyDescent="0.25">
      <c r="A121" s="105" t="e">
        <f>_xlfn.XLOOKUP(B121,Master3!B:B,Master3!A:A)</f>
        <v>#N/A</v>
      </c>
      <c r="B121" s="106"/>
      <c r="C121" s="88"/>
      <c r="D121" s="66"/>
      <c r="E121" s="67"/>
      <c r="F121" s="68"/>
      <c r="G121" s="68"/>
      <c r="H121" s="80"/>
      <c r="I121" s="70"/>
      <c r="J121" s="69"/>
      <c r="K121" s="68"/>
      <c r="L121" s="68"/>
      <c r="M121" s="71"/>
      <c r="N121" s="70"/>
      <c r="O121" s="69"/>
      <c r="P121" s="68"/>
      <c r="Q121" s="68"/>
      <c r="R121" s="71"/>
      <c r="S121" s="72"/>
      <c r="T121" s="102" t="e">
        <f>_xlfn.XLOOKUP(U121,Master3!B:B,Master3!A:A)</f>
        <v>#N/A</v>
      </c>
      <c r="U121" s="103"/>
      <c r="V121" s="88"/>
      <c r="W121" s="76"/>
      <c r="X121" s="76"/>
      <c r="Y121" s="73"/>
      <c r="Z121" s="74"/>
      <c r="AA121" s="73"/>
      <c r="AB121" s="76"/>
      <c r="AC121" s="76"/>
      <c r="AD121" s="77"/>
      <c r="AE121" s="74"/>
      <c r="AF121" s="73"/>
      <c r="AG121" s="76"/>
      <c r="AH121" s="76"/>
      <c r="AI121" s="77"/>
      <c r="AJ121" s="75"/>
      <c r="AK121" s="86" t="e">
        <f>_xlfn.XLOOKUP(AL121,Master3!B:B,Master3!A:A)</f>
        <v>#N/A</v>
      </c>
      <c r="AL121" s="25"/>
      <c r="AM121" s="88"/>
      <c r="AN121" s="68"/>
      <c r="AO121" s="68"/>
      <c r="AP121" s="69"/>
      <c r="AQ121" s="70"/>
      <c r="AR121" s="69"/>
      <c r="AS121" s="68"/>
      <c r="AT121" s="68"/>
      <c r="AU121" s="71"/>
      <c r="AV121" s="70"/>
      <c r="AW121" s="69"/>
      <c r="AX121" s="68"/>
      <c r="AY121" s="68"/>
      <c r="AZ121" s="71"/>
      <c r="BA121" s="72"/>
      <c r="BB121" s="102" t="e">
        <f>_xlfn.XLOOKUP(BC121,Master3!B:B,Master3!A:A)</f>
        <v>#N/A</v>
      </c>
      <c r="BC121" s="103"/>
      <c r="BD121" s="88"/>
      <c r="BE121" s="76"/>
      <c r="BF121" s="76"/>
      <c r="BG121" s="73"/>
      <c r="BH121" s="74"/>
      <c r="BI121" s="73"/>
      <c r="BJ121" s="76"/>
      <c r="BK121" s="76"/>
      <c r="BL121" s="77"/>
      <c r="BM121" s="74"/>
      <c r="BN121" s="73"/>
      <c r="BO121" s="76"/>
      <c r="BP121" s="76"/>
      <c r="BQ121" s="77"/>
      <c r="BR121" s="85"/>
      <c r="BZ121" s="86">
        <v>44250.329861111109</v>
      </c>
    </row>
    <row r="122" spans="1:78" x14ac:dyDescent="0.25">
      <c r="A122" s="105" t="e">
        <f>_xlfn.XLOOKUP(B122,Master3!B:B,Master3!A:A)</f>
        <v>#N/A</v>
      </c>
      <c r="B122" s="106"/>
      <c r="C122" s="88"/>
      <c r="D122" s="66"/>
      <c r="E122" s="67"/>
      <c r="F122" s="68"/>
      <c r="G122" s="68"/>
      <c r="H122" s="80"/>
      <c r="I122" s="70"/>
      <c r="J122" s="69"/>
      <c r="K122" s="68"/>
      <c r="L122" s="68"/>
      <c r="M122" s="71"/>
      <c r="N122" s="70"/>
      <c r="O122" s="69"/>
      <c r="P122" s="68"/>
      <c r="Q122" s="68"/>
      <c r="R122" s="71"/>
      <c r="S122" s="72"/>
      <c r="T122" s="102" t="e">
        <f>_xlfn.XLOOKUP(U122,Master3!B:B,Master3!A:A)</f>
        <v>#N/A</v>
      </c>
      <c r="U122" s="103"/>
      <c r="V122" s="88"/>
      <c r="W122" s="76"/>
      <c r="X122" s="76"/>
      <c r="Y122" s="73"/>
      <c r="Z122" s="74"/>
      <c r="AA122" s="73"/>
      <c r="AB122" s="76"/>
      <c r="AC122" s="76"/>
      <c r="AD122" s="77"/>
      <c r="AE122" s="74"/>
      <c r="AF122" s="73"/>
      <c r="AG122" s="76"/>
      <c r="AH122" s="76"/>
      <c r="AI122" s="77"/>
      <c r="AJ122" s="75"/>
      <c r="AK122" s="86" t="e">
        <f>_xlfn.XLOOKUP(AL122,Master3!B:B,Master3!A:A)</f>
        <v>#N/A</v>
      </c>
      <c r="AL122" s="25"/>
      <c r="AM122" s="88"/>
      <c r="AN122" s="68"/>
      <c r="AO122" s="68"/>
      <c r="AP122" s="69"/>
      <c r="AQ122" s="70"/>
      <c r="AR122" s="69"/>
      <c r="AS122" s="68"/>
      <c r="AT122" s="68"/>
      <c r="AU122" s="71"/>
      <c r="AV122" s="70"/>
      <c r="AW122" s="69"/>
      <c r="AX122" s="68"/>
      <c r="AY122" s="68"/>
      <c r="AZ122" s="71"/>
      <c r="BA122" s="72"/>
      <c r="BB122" s="102" t="e">
        <f>_xlfn.XLOOKUP(BC122,Master3!B:B,Master3!A:A)</f>
        <v>#N/A</v>
      </c>
      <c r="BC122" s="103"/>
      <c r="BD122" s="88"/>
      <c r="BE122" s="76"/>
      <c r="BF122" s="76"/>
      <c r="BG122" s="73"/>
      <c r="BH122" s="74"/>
      <c r="BI122" s="73"/>
      <c r="BJ122" s="76"/>
      <c r="BK122" s="76"/>
      <c r="BL122" s="77"/>
      <c r="BM122" s="74"/>
      <c r="BN122" s="73"/>
      <c r="BO122" s="76"/>
      <c r="BP122" s="76"/>
      <c r="BQ122" s="77"/>
      <c r="BR122" s="85"/>
      <c r="BZ122" s="86">
        <v>44250.402777777781</v>
      </c>
    </row>
    <row r="123" spans="1:78" x14ac:dyDescent="0.25">
      <c r="A123" s="105" t="e">
        <f>_xlfn.XLOOKUP(B123,Master3!B:B,Master3!A:A)</f>
        <v>#N/A</v>
      </c>
      <c r="B123" s="106"/>
      <c r="C123" s="88"/>
      <c r="D123" s="66"/>
      <c r="E123" s="67"/>
      <c r="F123" s="68"/>
      <c r="G123" s="68"/>
      <c r="H123" s="80"/>
      <c r="I123" s="70"/>
      <c r="J123" s="69"/>
      <c r="K123" s="68"/>
      <c r="L123" s="68"/>
      <c r="M123" s="71"/>
      <c r="N123" s="70"/>
      <c r="O123" s="69"/>
      <c r="P123" s="68"/>
      <c r="Q123" s="68"/>
      <c r="R123" s="71"/>
      <c r="S123" s="72"/>
      <c r="T123" s="102" t="e">
        <f>_xlfn.XLOOKUP(U123,Master3!B:B,Master3!A:A)</f>
        <v>#N/A</v>
      </c>
      <c r="U123" s="103"/>
      <c r="V123" s="88"/>
      <c r="W123" s="76"/>
      <c r="X123" s="76"/>
      <c r="Y123" s="73"/>
      <c r="Z123" s="74"/>
      <c r="AA123" s="73"/>
      <c r="AB123" s="76"/>
      <c r="AC123" s="76"/>
      <c r="AD123" s="77"/>
      <c r="AE123" s="74"/>
      <c r="AF123" s="73"/>
      <c r="AG123" s="76"/>
      <c r="AH123" s="76"/>
      <c r="AI123" s="77"/>
      <c r="AJ123" s="75"/>
      <c r="AK123" s="86" t="e">
        <f>_xlfn.XLOOKUP(AL123,Master3!B:B,Master3!A:A)</f>
        <v>#N/A</v>
      </c>
      <c r="AL123" s="25"/>
      <c r="AM123" s="88"/>
      <c r="AN123" s="68"/>
      <c r="AO123" s="68"/>
      <c r="AP123" s="69"/>
      <c r="AQ123" s="70"/>
      <c r="AR123" s="69"/>
      <c r="AS123" s="68"/>
      <c r="AT123" s="68"/>
      <c r="AU123" s="71"/>
      <c r="AV123" s="70"/>
      <c r="AW123" s="69"/>
      <c r="AX123" s="68"/>
      <c r="AY123" s="68"/>
      <c r="AZ123" s="71"/>
      <c r="BA123" s="72"/>
      <c r="BB123" s="102" t="e">
        <f>_xlfn.XLOOKUP(BC123,Master3!B:B,Master3!A:A)</f>
        <v>#N/A</v>
      </c>
      <c r="BC123" s="103"/>
      <c r="BD123" s="88"/>
      <c r="BE123" s="76"/>
      <c r="BF123" s="76"/>
      <c r="BG123" s="73"/>
      <c r="BH123" s="74"/>
      <c r="BI123" s="73"/>
      <c r="BJ123" s="76"/>
      <c r="BK123" s="76"/>
      <c r="BL123" s="77"/>
      <c r="BM123" s="74"/>
      <c r="BN123" s="73"/>
      <c r="BO123" s="76"/>
      <c r="BP123" s="76"/>
      <c r="BQ123" s="77"/>
      <c r="BR123" s="85"/>
      <c r="BZ123" s="86">
        <v>44250.409722222219</v>
      </c>
    </row>
    <row r="124" spans="1:78" x14ac:dyDescent="0.25">
      <c r="A124" s="105" t="e">
        <f>_xlfn.XLOOKUP(B124,Master3!B:B,Master3!A:A)</f>
        <v>#N/A</v>
      </c>
      <c r="B124" s="106"/>
      <c r="C124" s="88"/>
      <c r="D124" s="66"/>
      <c r="E124" s="67"/>
      <c r="F124" s="68"/>
      <c r="G124" s="68"/>
      <c r="H124" s="80"/>
      <c r="I124" s="70"/>
      <c r="J124" s="69"/>
      <c r="K124" s="68"/>
      <c r="L124" s="68"/>
      <c r="M124" s="71"/>
      <c r="N124" s="70"/>
      <c r="O124" s="69"/>
      <c r="P124" s="68"/>
      <c r="Q124" s="68"/>
      <c r="R124" s="71"/>
      <c r="S124" s="72"/>
      <c r="T124" s="102" t="e">
        <f>_xlfn.XLOOKUP(U124,Master3!B:B,Master3!A:A)</f>
        <v>#N/A</v>
      </c>
      <c r="U124" s="103"/>
      <c r="V124" s="88"/>
      <c r="W124" s="76"/>
      <c r="X124" s="76"/>
      <c r="Y124" s="73"/>
      <c r="Z124" s="74"/>
      <c r="AA124" s="73"/>
      <c r="AB124" s="76"/>
      <c r="AC124" s="76"/>
      <c r="AD124" s="77"/>
      <c r="AE124" s="74"/>
      <c r="AF124" s="73"/>
      <c r="AG124" s="76"/>
      <c r="AH124" s="76"/>
      <c r="AI124" s="77"/>
      <c r="AJ124" s="75"/>
      <c r="AK124" s="86" t="e">
        <f>_xlfn.XLOOKUP(AL124,Master3!B:B,Master3!A:A)</f>
        <v>#N/A</v>
      </c>
      <c r="AL124" s="25"/>
      <c r="AM124" s="88"/>
      <c r="AN124" s="68"/>
      <c r="AO124" s="68"/>
      <c r="AP124" s="69"/>
      <c r="AQ124" s="70"/>
      <c r="AR124" s="69"/>
      <c r="AS124" s="68"/>
      <c r="AT124" s="68"/>
      <c r="AU124" s="71"/>
      <c r="AV124" s="70"/>
      <c r="AW124" s="69"/>
      <c r="AX124" s="68"/>
      <c r="AY124" s="68"/>
      <c r="AZ124" s="71"/>
      <c r="BA124" s="72"/>
      <c r="BB124" s="102" t="e">
        <f>_xlfn.XLOOKUP(BC124,Master3!B:B,Master3!A:A)</f>
        <v>#N/A</v>
      </c>
      <c r="BC124" s="103"/>
      <c r="BD124" s="88"/>
      <c r="BE124" s="76"/>
      <c r="BF124" s="76"/>
      <c r="BG124" s="73"/>
      <c r="BH124" s="74"/>
      <c r="BI124" s="73"/>
      <c r="BJ124" s="76"/>
      <c r="BK124" s="76"/>
      <c r="BL124" s="77"/>
      <c r="BM124" s="74"/>
      <c r="BN124" s="73"/>
      <c r="BO124" s="76"/>
      <c r="BP124" s="76"/>
      <c r="BQ124" s="77"/>
      <c r="BR124" s="85"/>
      <c r="BZ124" s="86">
        <v>44252.076388888891</v>
      </c>
    </row>
    <row r="125" spans="1:78" x14ac:dyDescent="0.25">
      <c r="A125" s="105" t="e">
        <f>_xlfn.XLOOKUP(B125,Master3!B:B,Master3!A:A)</f>
        <v>#N/A</v>
      </c>
      <c r="B125" s="106"/>
      <c r="C125" s="88"/>
      <c r="D125" s="66"/>
      <c r="E125" s="67"/>
      <c r="F125" s="68"/>
      <c r="G125" s="68"/>
      <c r="H125" s="80"/>
      <c r="I125" s="70"/>
      <c r="J125" s="69"/>
      <c r="K125" s="68"/>
      <c r="L125" s="68"/>
      <c r="M125" s="71"/>
      <c r="N125" s="70"/>
      <c r="O125" s="69"/>
      <c r="P125" s="68"/>
      <c r="Q125" s="68"/>
      <c r="R125" s="71"/>
      <c r="S125" s="72"/>
      <c r="T125" s="102" t="e">
        <f>_xlfn.XLOOKUP(U125,Master3!B:B,Master3!A:A)</f>
        <v>#N/A</v>
      </c>
      <c r="U125" s="103"/>
      <c r="V125" s="88"/>
      <c r="W125" s="76"/>
      <c r="X125" s="76"/>
      <c r="Y125" s="73"/>
      <c r="Z125" s="74"/>
      <c r="AA125" s="73"/>
      <c r="AB125" s="76"/>
      <c r="AC125" s="76"/>
      <c r="AD125" s="77"/>
      <c r="AE125" s="74"/>
      <c r="AF125" s="73"/>
      <c r="AG125" s="76"/>
      <c r="AH125" s="76"/>
      <c r="AI125" s="77"/>
      <c r="AJ125" s="75"/>
      <c r="AK125" s="86" t="e">
        <f>_xlfn.XLOOKUP(AL125,Master3!B:B,Master3!A:A)</f>
        <v>#N/A</v>
      </c>
      <c r="AL125" s="25"/>
      <c r="AM125" s="88"/>
      <c r="AN125" s="68"/>
      <c r="AO125" s="68"/>
      <c r="AP125" s="69"/>
      <c r="AQ125" s="70"/>
      <c r="AR125" s="69"/>
      <c r="AS125" s="68"/>
      <c r="AT125" s="68"/>
      <c r="AU125" s="71"/>
      <c r="AV125" s="70"/>
      <c r="AW125" s="69"/>
      <c r="AX125" s="68"/>
      <c r="AY125" s="68"/>
      <c r="AZ125" s="71"/>
      <c r="BA125" s="72"/>
      <c r="BB125" s="102" t="e">
        <f>_xlfn.XLOOKUP(BC125,Master3!B:B,Master3!A:A)</f>
        <v>#N/A</v>
      </c>
      <c r="BC125" s="103"/>
      <c r="BD125" s="88"/>
      <c r="BE125" s="76"/>
      <c r="BF125" s="76"/>
      <c r="BG125" s="73"/>
      <c r="BH125" s="74"/>
      <c r="BI125" s="73"/>
      <c r="BJ125" s="76"/>
      <c r="BK125" s="76"/>
      <c r="BL125" s="77"/>
      <c r="BM125" s="74"/>
      <c r="BN125" s="73"/>
      <c r="BO125" s="76"/>
      <c r="BP125" s="76"/>
      <c r="BQ125" s="77"/>
      <c r="BR125" s="85"/>
      <c r="BZ125" s="86">
        <v>44252.163194444445</v>
      </c>
    </row>
    <row r="126" spans="1:78" x14ac:dyDescent="0.25">
      <c r="A126" s="105" t="e">
        <f>_xlfn.XLOOKUP(B126,Master3!B:B,Master3!A:A)</f>
        <v>#N/A</v>
      </c>
      <c r="B126" s="106"/>
      <c r="C126" s="88"/>
      <c r="D126" s="66"/>
      <c r="E126" s="67"/>
      <c r="F126" s="68"/>
      <c r="G126" s="68"/>
      <c r="H126" s="80"/>
      <c r="I126" s="70"/>
      <c r="J126" s="69"/>
      <c r="K126" s="68"/>
      <c r="L126" s="68"/>
      <c r="M126" s="71"/>
      <c r="N126" s="70"/>
      <c r="O126" s="69"/>
      <c r="P126" s="68"/>
      <c r="Q126" s="68"/>
      <c r="R126" s="71"/>
      <c r="S126" s="72"/>
      <c r="T126" s="102" t="e">
        <f>_xlfn.XLOOKUP(U126,Master3!B:B,Master3!A:A)</f>
        <v>#N/A</v>
      </c>
      <c r="U126" s="103"/>
      <c r="V126" s="88"/>
      <c r="W126" s="76"/>
      <c r="X126" s="76"/>
      <c r="Y126" s="73"/>
      <c r="Z126" s="74"/>
      <c r="AA126" s="73"/>
      <c r="AB126" s="76"/>
      <c r="AC126" s="76"/>
      <c r="AD126" s="77"/>
      <c r="AE126" s="74"/>
      <c r="AF126" s="73"/>
      <c r="AG126" s="76"/>
      <c r="AH126" s="76"/>
      <c r="AI126" s="77"/>
      <c r="AJ126" s="75"/>
      <c r="AK126" s="86" t="e">
        <f>_xlfn.XLOOKUP(AL126,Master3!B:B,Master3!A:A)</f>
        <v>#N/A</v>
      </c>
      <c r="AL126" s="25"/>
      <c r="AM126" s="88"/>
      <c r="AN126" s="68"/>
      <c r="AO126" s="68"/>
      <c r="AP126" s="69"/>
      <c r="AQ126" s="70"/>
      <c r="AR126" s="69"/>
      <c r="AS126" s="68"/>
      <c r="AT126" s="68"/>
      <c r="AU126" s="71"/>
      <c r="AV126" s="70"/>
      <c r="AW126" s="69"/>
      <c r="AX126" s="68"/>
      <c r="AY126" s="68"/>
      <c r="AZ126" s="71"/>
      <c r="BA126" s="72"/>
      <c r="BB126" s="102" t="e">
        <f>_xlfn.XLOOKUP(BC126,Master3!B:B,Master3!A:A)</f>
        <v>#N/A</v>
      </c>
      <c r="BC126" s="103"/>
      <c r="BD126" s="88"/>
      <c r="BE126" s="76"/>
      <c r="BF126" s="76"/>
      <c r="BG126" s="73"/>
      <c r="BH126" s="74"/>
      <c r="BI126" s="73"/>
      <c r="BJ126" s="76"/>
      <c r="BK126" s="76"/>
      <c r="BL126" s="77"/>
      <c r="BM126" s="74"/>
      <c r="BN126" s="73"/>
      <c r="BO126" s="76"/>
      <c r="BP126" s="76"/>
      <c r="BQ126" s="77"/>
      <c r="BR126" s="85"/>
      <c r="BZ126" s="86">
        <v>44252.201388888891</v>
      </c>
    </row>
    <row r="127" spans="1:78" x14ac:dyDescent="0.25">
      <c r="A127" s="105" t="e">
        <f>_xlfn.XLOOKUP(B127,Master3!B:B,Master3!A:A)</f>
        <v>#N/A</v>
      </c>
      <c r="B127" s="106"/>
      <c r="C127" s="88"/>
      <c r="D127" s="66"/>
      <c r="E127" s="67"/>
      <c r="F127" s="68"/>
      <c r="G127" s="68"/>
      <c r="H127" s="80"/>
      <c r="I127" s="70"/>
      <c r="J127" s="69"/>
      <c r="K127" s="68"/>
      <c r="L127" s="68"/>
      <c r="M127" s="71"/>
      <c r="N127" s="70"/>
      <c r="O127" s="69"/>
      <c r="P127" s="68"/>
      <c r="Q127" s="68"/>
      <c r="R127" s="71"/>
      <c r="S127" s="72"/>
      <c r="T127" s="102" t="e">
        <f>_xlfn.XLOOKUP(U127,Master3!B:B,Master3!A:A)</f>
        <v>#N/A</v>
      </c>
      <c r="U127" s="103"/>
      <c r="V127" s="88"/>
      <c r="W127" s="76"/>
      <c r="X127" s="76"/>
      <c r="Y127" s="73"/>
      <c r="Z127" s="74"/>
      <c r="AA127" s="73"/>
      <c r="AB127" s="76"/>
      <c r="AC127" s="76"/>
      <c r="AD127" s="77"/>
      <c r="AE127" s="74"/>
      <c r="AF127" s="73"/>
      <c r="AG127" s="76"/>
      <c r="AH127" s="76"/>
      <c r="AI127" s="77"/>
      <c r="AJ127" s="75"/>
      <c r="AK127" s="86" t="e">
        <f>_xlfn.XLOOKUP(AL127,Master3!B:B,Master3!A:A)</f>
        <v>#N/A</v>
      </c>
      <c r="AL127" s="25"/>
      <c r="AM127" s="88"/>
      <c r="AN127" s="68"/>
      <c r="AO127" s="68"/>
      <c r="AP127" s="69"/>
      <c r="AQ127" s="70"/>
      <c r="AR127" s="69"/>
      <c r="AS127" s="68"/>
      <c r="AT127" s="68"/>
      <c r="AU127" s="71"/>
      <c r="AV127" s="70"/>
      <c r="AW127" s="69"/>
      <c r="AX127" s="68"/>
      <c r="AY127" s="68"/>
      <c r="AZ127" s="71"/>
      <c r="BA127" s="72"/>
      <c r="BB127" s="102" t="e">
        <f>_xlfn.XLOOKUP(BC127,Master3!B:B,Master3!A:A)</f>
        <v>#N/A</v>
      </c>
      <c r="BC127" s="103"/>
      <c r="BD127" s="88"/>
      <c r="BE127" s="76"/>
      <c r="BF127" s="76"/>
      <c r="BG127" s="73"/>
      <c r="BH127" s="74"/>
      <c r="BI127" s="73"/>
      <c r="BJ127" s="76"/>
      <c r="BK127" s="76"/>
      <c r="BL127" s="77"/>
      <c r="BM127" s="74"/>
      <c r="BN127" s="73"/>
      <c r="BO127" s="76"/>
      <c r="BP127" s="76"/>
      <c r="BQ127" s="77"/>
      <c r="BR127" s="85"/>
      <c r="BZ127" s="86">
        <v>44252.913194444445</v>
      </c>
    </row>
    <row r="128" spans="1:78" x14ac:dyDescent="0.25">
      <c r="A128" s="105" t="e">
        <f>_xlfn.XLOOKUP(B128,Master3!B:B,Master3!A:A)</f>
        <v>#N/A</v>
      </c>
      <c r="B128" s="106"/>
      <c r="C128" s="88"/>
      <c r="D128" s="66"/>
      <c r="E128" s="67"/>
      <c r="F128" s="68"/>
      <c r="G128" s="68"/>
      <c r="H128" s="80"/>
      <c r="I128" s="70"/>
      <c r="J128" s="69"/>
      <c r="K128" s="68"/>
      <c r="L128" s="68"/>
      <c r="M128" s="71"/>
      <c r="N128" s="70"/>
      <c r="O128" s="69"/>
      <c r="P128" s="68"/>
      <c r="Q128" s="68"/>
      <c r="R128" s="71"/>
      <c r="S128" s="72"/>
      <c r="T128" s="102" t="e">
        <f>_xlfn.XLOOKUP(U128,Master3!B:B,Master3!A:A)</f>
        <v>#N/A</v>
      </c>
      <c r="U128" s="103"/>
      <c r="V128" s="88"/>
      <c r="W128" s="76"/>
      <c r="X128" s="76"/>
      <c r="Y128" s="73"/>
      <c r="Z128" s="74"/>
      <c r="AA128" s="73"/>
      <c r="AB128" s="76"/>
      <c r="AC128" s="76"/>
      <c r="AD128" s="77"/>
      <c r="AE128" s="74"/>
      <c r="AF128" s="73"/>
      <c r="AG128" s="76"/>
      <c r="AH128" s="76"/>
      <c r="AI128" s="77"/>
      <c r="AJ128" s="75"/>
      <c r="AK128" s="86" t="e">
        <f>_xlfn.XLOOKUP(AL128,Master3!B:B,Master3!A:A)</f>
        <v>#N/A</v>
      </c>
      <c r="AL128" s="25"/>
      <c r="AM128" s="88"/>
      <c r="AN128" s="68"/>
      <c r="AO128" s="68"/>
      <c r="AP128" s="69"/>
      <c r="AQ128" s="70"/>
      <c r="AR128" s="69"/>
      <c r="AS128" s="68"/>
      <c r="AT128" s="68"/>
      <c r="AU128" s="71"/>
      <c r="AV128" s="70"/>
      <c r="AW128" s="69"/>
      <c r="AX128" s="68"/>
      <c r="AY128" s="68"/>
      <c r="AZ128" s="71"/>
      <c r="BA128" s="72"/>
      <c r="BB128" s="102" t="e">
        <f>_xlfn.XLOOKUP(BC128,Master3!B:B,Master3!A:A)</f>
        <v>#N/A</v>
      </c>
      <c r="BC128" s="103"/>
      <c r="BD128" s="88"/>
      <c r="BE128" s="76"/>
      <c r="BF128" s="76"/>
      <c r="BG128" s="73"/>
      <c r="BH128" s="74"/>
      <c r="BI128" s="73"/>
      <c r="BJ128" s="76"/>
      <c r="BK128" s="76"/>
      <c r="BL128" s="77"/>
      <c r="BM128" s="74"/>
      <c r="BN128" s="73"/>
      <c r="BO128" s="76"/>
      <c r="BP128" s="76"/>
      <c r="BQ128" s="77"/>
      <c r="BR128" s="85"/>
      <c r="BZ128" s="86">
        <v>44253.038194444445</v>
      </c>
    </row>
    <row r="129" spans="1:78" x14ac:dyDescent="0.25">
      <c r="A129" s="105" t="e">
        <f>_xlfn.XLOOKUP(B129,Master3!B:B,Master3!A:A)</f>
        <v>#N/A</v>
      </c>
      <c r="B129" s="106"/>
      <c r="C129" s="88"/>
      <c r="D129" s="66"/>
      <c r="E129" s="67"/>
      <c r="F129" s="68"/>
      <c r="G129" s="68"/>
      <c r="H129" s="80"/>
      <c r="I129" s="70"/>
      <c r="J129" s="69"/>
      <c r="K129" s="68"/>
      <c r="L129" s="68"/>
      <c r="M129" s="71"/>
      <c r="N129" s="70"/>
      <c r="O129" s="69"/>
      <c r="P129" s="68"/>
      <c r="Q129" s="68"/>
      <c r="R129" s="71"/>
      <c r="S129" s="72"/>
      <c r="T129" s="102" t="e">
        <f>_xlfn.XLOOKUP(U129,Master3!B:B,Master3!A:A)</f>
        <v>#N/A</v>
      </c>
      <c r="U129" s="103"/>
      <c r="V129" s="88"/>
      <c r="W129" s="76"/>
      <c r="X129" s="76"/>
      <c r="Y129" s="73"/>
      <c r="Z129" s="74"/>
      <c r="AA129" s="73"/>
      <c r="AB129" s="76"/>
      <c r="AC129" s="76"/>
      <c r="AD129" s="77"/>
      <c r="AE129" s="74"/>
      <c r="AF129" s="73"/>
      <c r="AG129" s="76"/>
      <c r="AH129" s="76"/>
      <c r="AI129" s="77"/>
      <c r="AJ129" s="75"/>
      <c r="AK129" s="86" t="e">
        <f>_xlfn.XLOOKUP(AL129,Master3!B:B,Master3!A:A)</f>
        <v>#N/A</v>
      </c>
      <c r="AL129" s="25"/>
      <c r="AM129" s="88"/>
      <c r="AN129" s="68"/>
      <c r="AO129" s="68"/>
      <c r="AP129" s="69"/>
      <c r="AQ129" s="70"/>
      <c r="AR129" s="69"/>
      <c r="AS129" s="68"/>
      <c r="AT129" s="68"/>
      <c r="AU129" s="71"/>
      <c r="AV129" s="70"/>
      <c r="AW129" s="69"/>
      <c r="AX129" s="68"/>
      <c r="AY129" s="68"/>
      <c r="AZ129" s="71"/>
      <c r="BA129" s="72"/>
      <c r="BB129" s="102" t="e">
        <f>_xlfn.XLOOKUP(BC129,Master3!B:B,Master3!A:A)</f>
        <v>#N/A</v>
      </c>
      <c r="BC129" s="103"/>
      <c r="BD129" s="88"/>
      <c r="BE129" s="76"/>
      <c r="BF129" s="76"/>
      <c r="BG129" s="73"/>
      <c r="BH129" s="74"/>
      <c r="BI129" s="73"/>
      <c r="BJ129" s="76"/>
      <c r="BK129" s="76"/>
      <c r="BL129" s="77"/>
      <c r="BM129" s="74"/>
      <c r="BN129" s="73"/>
      <c r="BO129" s="76"/>
      <c r="BP129" s="76"/>
      <c r="BQ129" s="77"/>
      <c r="BR129" s="85"/>
      <c r="BZ129" s="86">
        <v>44254.326388888891</v>
      </c>
    </row>
    <row r="130" spans="1:78" x14ac:dyDescent="0.25">
      <c r="A130" s="105" t="e">
        <f>_xlfn.XLOOKUP(B130,Master3!B:B,Master3!A:A)</f>
        <v>#N/A</v>
      </c>
      <c r="B130" s="106"/>
      <c r="C130" s="88"/>
      <c r="D130" s="66"/>
      <c r="E130" s="67"/>
      <c r="F130" s="68"/>
      <c r="G130" s="68"/>
      <c r="H130" s="80"/>
      <c r="I130" s="70"/>
      <c r="J130" s="69"/>
      <c r="K130" s="68"/>
      <c r="L130" s="68"/>
      <c r="M130" s="71"/>
      <c r="N130" s="70"/>
      <c r="O130" s="69"/>
      <c r="P130" s="68"/>
      <c r="Q130" s="68"/>
      <c r="R130" s="71"/>
      <c r="S130" s="72"/>
      <c r="T130" s="102" t="e">
        <f>_xlfn.XLOOKUP(U130,Master3!B:B,Master3!A:A)</f>
        <v>#N/A</v>
      </c>
      <c r="U130" s="103"/>
      <c r="V130" s="88"/>
      <c r="W130" s="76"/>
      <c r="X130" s="76"/>
      <c r="Y130" s="73"/>
      <c r="Z130" s="74"/>
      <c r="AA130" s="73"/>
      <c r="AB130" s="76"/>
      <c r="AC130" s="76"/>
      <c r="AD130" s="77"/>
      <c r="AE130" s="74"/>
      <c r="AF130" s="73"/>
      <c r="AG130" s="76"/>
      <c r="AH130" s="76"/>
      <c r="AI130" s="77"/>
      <c r="AJ130" s="75"/>
      <c r="AK130" s="86" t="e">
        <f>_xlfn.XLOOKUP(AL130,Master3!B:B,Master3!A:A)</f>
        <v>#N/A</v>
      </c>
      <c r="AL130" s="25"/>
      <c r="AM130" s="88"/>
      <c r="AN130" s="68"/>
      <c r="AO130" s="68"/>
      <c r="AP130" s="69"/>
      <c r="AQ130" s="70"/>
      <c r="AR130" s="69"/>
      <c r="AS130" s="68"/>
      <c r="AT130" s="68"/>
      <c r="AU130" s="71"/>
      <c r="AV130" s="70"/>
      <c r="AW130" s="69"/>
      <c r="AX130" s="68"/>
      <c r="AY130" s="68"/>
      <c r="AZ130" s="71"/>
      <c r="BA130" s="72"/>
      <c r="BB130" s="102" t="e">
        <f>_xlfn.XLOOKUP(BC130,Master3!B:B,Master3!A:A)</f>
        <v>#N/A</v>
      </c>
      <c r="BC130" s="103"/>
      <c r="BD130" s="88"/>
      <c r="BE130" s="76"/>
      <c r="BF130" s="76"/>
      <c r="BG130" s="73"/>
      <c r="BH130" s="74"/>
      <c r="BI130" s="73"/>
      <c r="BJ130" s="76"/>
      <c r="BK130" s="76"/>
      <c r="BL130" s="77"/>
      <c r="BM130" s="74"/>
      <c r="BN130" s="73"/>
      <c r="BO130" s="76"/>
      <c r="BP130" s="76"/>
      <c r="BQ130" s="77"/>
      <c r="BR130" s="85"/>
      <c r="BZ130" s="86">
        <v>44254.40625</v>
      </c>
    </row>
    <row r="131" spans="1:78" x14ac:dyDescent="0.25">
      <c r="A131" s="105" t="e">
        <f>_xlfn.XLOOKUP(B131,Master3!B:B,Master3!A:A)</f>
        <v>#N/A</v>
      </c>
      <c r="B131" s="106"/>
      <c r="C131" s="88"/>
      <c r="D131" s="66"/>
      <c r="E131" s="67"/>
      <c r="F131" s="68"/>
      <c r="G131" s="68"/>
      <c r="H131" s="80"/>
      <c r="I131" s="70"/>
      <c r="J131" s="69"/>
      <c r="K131" s="68"/>
      <c r="L131" s="68"/>
      <c r="M131" s="71"/>
      <c r="N131" s="70"/>
      <c r="O131" s="69"/>
      <c r="P131" s="68"/>
      <c r="Q131" s="68"/>
      <c r="R131" s="71"/>
      <c r="S131" s="72"/>
      <c r="T131" s="102" t="e">
        <f>_xlfn.XLOOKUP(U131,Master3!B:B,Master3!A:A)</f>
        <v>#N/A</v>
      </c>
      <c r="U131" s="103"/>
      <c r="V131" s="88"/>
      <c r="W131" s="76"/>
      <c r="X131" s="76"/>
      <c r="Y131" s="73"/>
      <c r="Z131" s="74"/>
      <c r="AA131" s="73"/>
      <c r="AB131" s="76"/>
      <c r="AC131" s="76"/>
      <c r="AD131" s="77"/>
      <c r="AE131" s="74"/>
      <c r="AF131" s="73"/>
      <c r="AG131" s="76"/>
      <c r="AH131" s="76"/>
      <c r="AI131" s="77"/>
      <c r="AJ131" s="75"/>
      <c r="AK131" s="86" t="e">
        <f>_xlfn.XLOOKUP(AL131,Master3!B:B,Master3!A:A)</f>
        <v>#N/A</v>
      </c>
      <c r="AL131" s="25"/>
      <c r="AM131" s="88"/>
      <c r="AN131" s="68"/>
      <c r="AO131" s="68"/>
      <c r="AP131" s="69"/>
      <c r="AQ131" s="70"/>
      <c r="AR131" s="69"/>
      <c r="AS131" s="68"/>
      <c r="AT131" s="68"/>
      <c r="AU131" s="71"/>
      <c r="AV131" s="70"/>
      <c r="AW131" s="69"/>
      <c r="AX131" s="68"/>
      <c r="AY131" s="68"/>
      <c r="AZ131" s="71"/>
      <c r="BA131" s="72"/>
      <c r="BB131" s="102" t="e">
        <f>_xlfn.XLOOKUP(BC131,Master3!B:B,Master3!A:A)</f>
        <v>#N/A</v>
      </c>
      <c r="BC131" s="103"/>
      <c r="BD131" s="88"/>
      <c r="BE131" s="76"/>
      <c r="BF131" s="76"/>
      <c r="BG131" s="73"/>
      <c r="BH131" s="74"/>
      <c r="BI131" s="73"/>
      <c r="BJ131" s="76"/>
      <c r="BK131" s="76"/>
      <c r="BL131" s="77"/>
      <c r="BM131" s="74"/>
      <c r="BN131" s="73"/>
      <c r="BO131" s="76"/>
      <c r="BP131" s="76"/>
      <c r="BQ131" s="77"/>
      <c r="BR131" s="85"/>
      <c r="BZ131" s="86">
        <v>44254.583333333336</v>
      </c>
    </row>
    <row r="132" spans="1:78" x14ac:dyDescent="0.25">
      <c r="A132" s="105" t="e">
        <f>_xlfn.XLOOKUP(B132,Master3!B:B,Master3!A:A)</f>
        <v>#N/A</v>
      </c>
      <c r="B132" s="106"/>
      <c r="C132" s="88"/>
      <c r="D132" s="66"/>
      <c r="E132" s="67"/>
      <c r="F132" s="68"/>
      <c r="G132" s="68"/>
      <c r="H132" s="80"/>
      <c r="I132" s="70"/>
      <c r="J132" s="69"/>
      <c r="K132" s="68"/>
      <c r="L132" s="68"/>
      <c r="M132" s="71"/>
      <c r="N132" s="70"/>
      <c r="O132" s="69"/>
      <c r="P132" s="68"/>
      <c r="Q132" s="68"/>
      <c r="R132" s="71"/>
      <c r="S132" s="72"/>
      <c r="T132" s="102" t="e">
        <f>_xlfn.XLOOKUP(U132,Master3!B:B,Master3!A:A)</f>
        <v>#N/A</v>
      </c>
      <c r="U132" s="103"/>
      <c r="V132" s="88"/>
      <c r="W132" s="76"/>
      <c r="X132" s="76"/>
      <c r="Y132" s="73"/>
      <c r="Z132" s="74"/>
      <c r="AA132" s="73"/>
      <c r="AB132" s="76"/>
      <c r="AC132" s="76"/>
      <c r="AD132" s="77"/>
      <c r="AE132" s="74"/>
      <c r="AF132" s="73"/>
      <c r="AG132" s="76"/>
      <c r="AH132" s="76"/>
      <c r="AI132" s="77"/>
      <c r="AJ132" s="75"/>
      <c r="AK132" s="86" t="e">
        <f>_xlfn.XLOOKUP(AL132,Master3!B:B,Master3!A:A)</f>
        <v>#N/A</v>
      </c>
      <c r="AL132" s="25"/>
      <c r="AM132" s="88"/>
      <c r="AN132" s="68"/>
      <c r="AO132" s="68"/>
      <c r="AP132" s="69"/>
      <c r="AQ132" s="70"/>
      <c r="AR132" s="69"/>
      <c r="AS132" s="68"/>
      <c r="AT132" s="68"/>
      <c r="AU132" s="71"/>
      <c r="AV132" s="70"/>
      <c r="AW132" s="69"/>
      <c r="AX132" s="68"/>
      <c r="AY132" s="68"/>
      <c r="AZ132" s="71"/>
      <c r="BA132" s="72"/>
      <c r="BB132" s="102" t="e">
        <f>_xlfn.XLOOKUP(BC132,Master3!B:B,Master3!A:A)</f>
        <v>#N/A</v>
      </c>
      <c r="BC132" s="103"/>
      <c r="BD132" s="88"/>
      <c r="BE132" s="76"/>
      <c r="BF132" s="76"/>
      <c r="BG132" s="73"/>
      <c r="BH132" s="74"/>
      <c r="BI132" s="73"/>
      <c r="BJ132" s="76"/>
      <c r="BK132" s="76"/>
      <c r="BL132" s="77"/>
      <c r="BM132" s="74"/>
      <c r="BN132" s="73"/>
      <c r="BO132" s="76"/>
      <c r="BP132" s="76"/>
      <c r="BQ132" s="77"/>
      <c r="BR132" s="85"/>
      <c r="BZ132" s="86">
        <v>44256.319444444445</v>
      </c>
    </row>
    <row r="133" spans="1:78" x14ac:dyDescent="0.25">
      <c r="A133" s="105" t="e">
        <f>_xlfn.XLOOKUP(B133,Master3!B:B,Master3!A:A)</f>
        <v>#N/A</v>
      </c>
      <c r="B133" s="106"/>
      <c r="C133" s="88"/>
      <c r="D133" s="66"/>
      <c r="E133" s="67"/>
      <c r="F133" s="68"/>
      <c r="G133" s="68"/>
      <c r="H133" s="80"/>
      <c r="I133" s="70"/>
      <c r="J133" s="69"/>
      <c r="K133" s="68"/>
      <c r="L133" s="68"/>
      <c r="M133" s="71"/>
      <c r="N133" s="70"/>
      <c r="O133" s="69"/>
      <c r="P133" s="68"/>
      <c r="Q133" s="68"/>
      <c r="R133" s="71"/>
      <c r="S133" s="72"/>
      <c r="T133" s="102" t="e">
        <f>_xlfn.XLOOKUP(U133,Master3!B:B,Master3!A:A)</f>
        <v>#N/A</v>
      </c>
      <c r="U133" s="103"/>
      <c r="V133" s="88"/>
      <c r="W133" s="76"/>
      <c r="X133" s="76"/>
      <c r="Y133" s="73"/>
      <c r="Z133" s="74"/>
      <c r="AA133" s="73"/>
      <c r="AB133" s="76"/>
      <c r="AC133" s="76"/>
      <c r="AD133" s="77"/>
      <c r="AE133" s="74"/>
      <c r="AF133" s="73"/>
      <c r="AG133" s="76"/>
      <c r="AH133" s="76"/>
      <c r="AI133" s="77"/>
      <c r="AJ133" s="75"/>
      <c r="AK133" s="86" t="e">
        <f>_xlfn.XLOOKUP(AL133,Master3!B:B,Master3!A:A)</f>
        <v>#N/A</v>
      </c>
      <c r="AL133" s="25"/>
      <c r="AM133" s="88"/>
      <c r="AN133" s="68"/>
      <c r="AO133" s="68"/>
      <c r="AP133" s="69"/>
      <c r="AQ133" s="70"/>
      <c r="AR133" s="69"/>
      <c r="AS133" s="68"/>
      <c r="AT133" s="68"/>
      <c r="AU133" s="71"/>
      <c r="AV133" s="70"/>
      <c r="AW133" s="69"/>
      <c r="AX133" s="68"/>
      <c r="AY133" s="68"/>
      <c r="AZ133" s="71"/>
      <c r="BA133" s="72"/>
      <c r="BB133" s="102" t="e">
        <f>_xlfn.XLOOKUP(BC133,Master3!B:B,Master3!A:A)</f>
        <v>#N/A</v>
      </c>
      <c r="BC133" s="103"/>
      <c r="BD133" s="88"/>
      <c r="BE133" s="76"/>
      <c r="BF133" s="76"/>
      <c r="BG133" s="73"/>
      <c r="BH133" s="74"/>
      <c r="BI133" s="73"/>
      <c r="BJ133" s="76"/>
      <c r="BK133" s="76"/>
      <c r="BL133" s="77"/>
      <c r="BM133" s="74"/>
      <c r="BN133" s="73"/>
      <c r="BO133" s="76"/>
      <c r="BP133" s="76"/>
      <c r="BQ133" s="77"/>
      <c r="BR133" s="85"/>
      <c r="BZ133" s="86">
        <v>44256.413194444445</v>
      </c>
    </row>
    <row r="134" spans="1:78" x14ac:dyDescent="0.25">
      <c r="A134" s="105" t="e">
        <f>_xlfn.XLOOKUP(B134,Master3!B:B,Master3!A:A)</f>
        <v>#N/A</v>
      </c>
      <c r="B134" s="106"/>
      <c r="C134" s="88"/>
      <c r="D134" s="66"/>
      <c r="E134" s="67"/>
      <c r="F134" s="68"/>
      <c r="G134" s="68"/>
      <c r="H134" s="80"/>
      <c r="I134" s="70"/>
      <c r="J134" s="69"/>
      <c r="K134" s="68"/>
      <c r="L134" s="68"/>
      <c r="M134" s="71"/>
      <c r="N134" s="70"/>
      <c r="O134" s="69"/>
      <c r="P134" s="68"/>
      <c r="Q134" s="68"/>
      <c r="R134" s="71"/>
      <c r="S134" s="72"/>
      <c r="T134" s="102" t="e">
        <f>_xlfn.XLOOKUP(U134,Master3!B:B,Master3!A:A)</f>
        <v>#N/A</v>
      </c>
      <c r="U134" s="103"/>
      <c r="V134" s="88"/>
      <c r="W134" s="76"/>
      <c r="X134" s="76"/>
      <c r="Y134" s="73"/>
      <c r="Z134" s="74"/>
      <c r="AA134" s="73"/>
      <c r="AB134" s="76"/>
      <c r="AC134" s="76"/>
      <c r="AD134" s="77"/>
      <c r="AE134" s="74"/>
      <c r="AF134" s="73"/>
      <c r="AG134" s="76"/>
      <c r="AH134" s="76"/>
      <c r="AI134" s="77"/>
      <c r="AJ134" s="75"/>
      <c r="AK134" s="86" t="e">
        <f>_xlfn.XLOOKUP(AL134,Master3!B:B,Master3!A:A)</f>
        <v>#N/A</v>
      </c>
      <c r="AL134" s="25"/>
      <c r="AM134" s="88"/>
      <c r="AN134" s="68"/>
      <c r="AO134" s="68"/>
      <c r="AP134" s="69"/>
      <c r="AQ134" s="70"/>
      <c r="AR134" s="69"/>
      <c r="AS134" s="68"/>
      <c r="AT134" s="68"/>
      <c r="AU134" s="71"/>
      <c r="AV134" s="70"/>
      <c r="AW134" s="69"/>
      <c r="AX134" s="68"/>
      <c r="AY134" s="68"/>
      <c r="AZ134" s="71"/>
      <c r="BA134" s="72"/>
      <c r="BB134" s="102" t="e">
        <f>_xlfn.XLOOKUP(BC134,Master3!B:B,Master3!A:A)</f>
        <v>#N/A</v>
      </c>
      <c r="BC134" s="103"/>
      <c r="BD134" s="88"/>
      <c r="BE134" s="76"/>
      <c r="BF134" s="76"/>
      <c r="BG134" s="73"/>
      <c r="BH134" s="74"/>
      <c r="BI134" s="73"/>
      <c r="BJ134" s="76"/>
      <c r="BK134" s="76"/>
      <c r="BL134" s="77"/>
      <c r="BM134" s="74"/>
      <c r="BN134" s="73"/>
      <c r="BO134" s="76"/>
      <c r="BP134" s="76"/>
      <c r="BQ134" s="77"/>
      <c r="BR134" s="85"/>
      <c r="BZ134" s="86">
        <v>44256.416666666664</v>
      </c>
    </row>
    <row r="135" spans="1:78" x14ac:dyDescent="0.25">
      <c r="A135" s="105" t="e">
        <f>_xlfn.XLOOKUP(B135,Master3!B:B,Master3!A:A)</f>
        <v>#N/A</v>
      </c>
      <c r="B135" s="106"/>
      <c r="C135" s="88"/>
      <c r="D135" s="66"/>
      <c r="E135" s="67"/>
      <c r="F135" s="68"/>
      <c r="G135" s="68"/>
      <c r="H135" s="80"/>
      <c r="I135" s="70"/>
      <c r="J135" s="69"/>
      <c r="K135" s="68"/>
      <c r="L135" s="68"/>
      <c r="M135" s="71"/>
      <c r="N135" s="70"/>
      <c r="O135" s="69"/>
      <c r="P135" s="68"/>
      <c r="Q135" s="68"/>
      <c r="R135" s="71"/>
      <c r="S135" s="72"/>
      <c r="T135" s="102" t="e">
        <f>_xlfn.XLOOKUP(U135,Master3!B:B,Master3!A:A)</f>
        <v>#N/A</v>
      </c>
      <c r="U135" s="103"/>
      <c r="V135" s="88"/>
      <c r="W135" s="76"/>
      <c r="X135" s="76"/>
      <c r="Y135" s="73"/>
      <c r="Z135" s="74"/>
      <c r="AA135" s="73"/>
      <c r="AB135" s="76"/>
      <c r="AC135" s="76"/>
      <c r="AD135" s="77"/>
      <c r="AE135" s="74"/>
      <c r="AF135" s="73"/>
      <c r="AG135" s="76"/>
      <c r="AH135" s="76"/>
      <c r="AI135" s="77"/>
      <c r="AJ135" s="75"/>
      <c r="AK135" s="86" t="e">
        <f>_xlfn.XLOOKUP(AL135,Master3!B:B,Master3!A:A)</f>
        <v>#N/A</v>
      </c>
      <c r="AL135" s="25"/>
      <c r="AM135" s="88"/>
      <c r="AN135" s="68"/>
      <c r="AO135" s="68"/>
      <c r="AP135" s="69"/>
      <c r="AQ135" s="70"/>
      <c r="AR135" s="69"/>
      <c r="AS135" s="68"/>
      <c r="AT135" s="68"/>
      <c r="AU135" s="71"/>
      <c r="AV135" s="70"/>
      <c r="AW135" s="69"/>
      <c r="AX135" s="68"/>
      <c r="AY135" s="68"/>
      <c r="AZ135" s="71"/>
      <c r="BA135" s="72"/>
      <c r="BB135" s="102" t="e">
        <f>_xlfn.XLOOKUP(BC135,Master3!B:B,Master3!A:A)</f>
        <v>#N/A</v>
      </c>
      <c r="BC135" s="103"/>
      <c r="BD135" s="88"/>
      <c r="BE135" s="76"/>
      <c r="BF135" s="76"/>
      <c r="BG135" s="73"/>
      <c r="BH135" s="74"/>
      <c r="BI135" s="73"/>
      <c r="BJ135" s="76"/>
      <c r="BK135" s="76"/>
      <c r="BL135" s="77"/>
      <c r="BM135" s="74"/>
      <c r="BN135" s="73"/>
      <c r="BO135" s="76"/>
      <c r="BP135" s="76"/>
      <c r="BQ135" s="77"/>
      <c r="BR135" s="85"/>
      <c r="BZ135" s="86">
        <v>44256.458333333336</v>
      </c>
    </row>
    <row r="136" spans="1:78" x14ac:dyDescent="0.25">
      <c r="A136" s="105" t="e">
        <f>_xlfn.XLOOKUP(B136,Master3!B:B,Master3!A:A)</f>
        <v>#N/A</v>
      </c>
      <c r="B136" s="106"/>
      <c r="C136" s="88"/>
      <c r="D136" s="66"/>
      <c r="E136" s="67"/>
      <c r="F136" s="68"/>
      <c r="G136" s="68"/>
      <c r="H136" s="80"/>
      <c r="I136" s="70"/>
      <c r="J136" s="69"/>
      <c r="K136" s="68"/>
      <c r="L136" s="68"/>
      <c r="M136" s="71"/>
      <c r="N136" s="70"/>
      <c r="O136" s="69"/>
      <c r="P136" s="68"/>
      <c r="Q136" s="68"/>
      <c r="R136" s="71"/>
      <c r="S136" s="72"/>
      <c r="T136" s="102" t="e">
        <f>_xlfn.XLOOKUP(U136,Master3!B:B,Master3!A:A)</f>
        <v>#N/A</v>
      </c>
      <c r="U136" s="103"/>
      <c r="V136" s="88"/>
      <c r="W136" s="76"/>
      <c r="X136" s="76"/>
      <c r="Y136" s="73"/>
      <c r="Z136" s="74"/>
      <c r="AA136" s="73"/>
      <c r="AB136" s="76"/>
      <c r="AC136" s="76"/>
      <c r="AD136" s="77"/>
      <c r="AE136" s="74"/>
      <c r="AF136" s="73"/>
      <c r="AG136" s="76"/>
      <c r="AH136" s="76"/>
      <c r="AI136" s="77"/>
      <c r="AJ136" s="75"/>
      <c r="AK136" s="86" t="e">
        <f>_xlfn.XLOOKUP(AL136,Master3!B:B,Master3!A:A)</f>
        <v>#N/A</v>
      </c>
      <c r="AL136" s="25"/>
      <c r="AM136" s="88"/>
      <c r="AN136" s="68"/>
      <c r="AO136" s="68"/>
      <c r="AP136" s="69"/>
      <c r="AQ136" s="70"/>
      <c r="AR136" s="69"/>
      <c r="AS136" s="68"/>
      <c r="AT136" s="68"/>
      <c r="AU136" s="71"/>
      <c r="AV136" s="70"/>
      <c r="AW136" s="69"/>
      <c r="AX136" s="68"/>
      <c r="AY136" s="68"/>
      <c r="AZ136" s="71"/>
      <c r="BA136" s="72"/>
      <c r="BB136" s="102" t="e">
        <f>_xlfn.XLOOKUP(BC136,Master3!B:B,Master3!A:A)</f>
        <v>#N/A</v>
      </c>
      <c r="BC136" s="103"/>
      <c r="BD136" s="88"/>
      <c r="BE136" s="76"/>
      <c r="BF136" s="76"/>
      <c r="BG136" s="73"/>
      <c r="BH136" s="74"/>
      <c r="BI136" s="73"/>
      <c r="BJ136" s="76"/>
      <c r="BK136" s="76"/>
      <c r="BL136" s="77"/>
      <c r="BM136" s="74"/>
      <c r="BN136" s="73"/>
      <c r="BO136" s="76"/>
      <c r="BP136" s="76"/>
      <c r="BQ136" s="77"/>
      <c r="BR136" s="85"/>
      <c r="BZ136" s="86">
        <v>44258.246527777781</v>
      </c>
    </row>
    <row r="137" spans="1:78" x14ac:dyDescent="0.25">
      <c r="A137" s="105" t="e">
        <f>_xlfn.XLOOKUP(B137,Master3!B:B,Master3!A:A)</f>
        <v>#N/A</v>
      </c>
      <c r="B137" s="106"/>
      <c r="C137" s="88"/>
      <c r="D137" s="66"/>
      <c r="E137" s="67"/>
      <c r="F137" s="68"/>
      <c r="G137" s="68"/>
      <c r="H137" s="80"/>
      <c r="I137" s="70"/>
      <c r="J137" s="69"/>
      <c r="K137" s="68"/>
      <c r="L137" s="68"/>
      <c r="M137" s="71"/>
      <c r="N137" s="70"/>
      <c r="O137" s="69"/>
      <c r="P137" s="68"/>
      <c r="Q137" s="68"/>
      <c r="R137" s="71"/>
      <c r="S137" s="72"/>
      <c r="T137" s="102" t="e">
        <f>_xlfn.XLOOKUP(U137,Master3!B:B,Master3!A:A)</f>
        <v>#N/A</v>
      </c>
      <c r="U137" s="103"/>
      <c r="V137" s="88"/>
      <c r="W137" s="76"/>
      <c r="X137" s="76"/>
      <c r="Y137" s="73"/>
      <c r="Z137" s="74"/>
      <c r="AA137" s="73"/>
      <c r="AB137" s="76"/>
      <c r="AC137" s="76"/>
      <c r="AD137" s="77"/>
      <c r="AE137" s="74"/>
      <c r="AF137" s="73"/>
      <c r="AG137" s="76"/>
      <c r="AH137" s="76"/>
      <c r="AI137" s="77"/>
      <c r="AJ137" s="75"/>
      <c r="AK137" s="86" t="e">
        <f>_xlfn.XLOOKUP(AL137,Master3!B:B,Master3!A:A)</f>
        <v>#N/A</v>
      </c>
      <c r="AL137" s="25"/>
      <c r="AM137" s="88"/>
      <c r="AN137" s="68"/>
      <c r="AO137" s="68"/>
      <c r="AP137" s="69"/>
      <c r="AQ137" s="70"/>
      <c r="AR137" s="69"/>
      <c r="AS137" s="68"/>
      <c r="AT137" s="68"/>
      <c r="AU137" s="71"/>
      <c r="AV137" s="70"/>
      <c r="AW137" s="69"/>
      <c r="AX137" s="68"/>
      <c r="AY137" s="68"/>
      <c r="AZ137" s="71"/>
      <c r="BA137" s="72"/>
      <c r="BB137" s="102" t="e">
        <f>_xlfn.XLOOKUP(BC137,Master3!B:B,Master3!A:A)</f>
        <v>#N/A</v>
      </c>
      <c r="BC137" s="103"/>
      <c r="BD137" s="88"/>
      <c r="BE137" s="76"/>
      <c r="BF137" s="76"/>
      <c r="BG137" s="73"/>
      <c r="BH137" s="74"/>
      <c r="BI137" s="73"/>
      <c r="BJ137" s="76"/>
      <c r="BK137" s="76"/>
      <c r="BL137" s="77"/>
      <c r="BM137" s="74"/>
      <c r="BN137" s="73"/>
      <c r="BO137" s="76"/>
      <c r="BP137" s="76"/>
      <c r="BQ137" s="77"/>
      <c r="BR137" s="85"/>
      <c r="BZ137" s="86">
        <v>44258.288194444445</v>
      </c>
    </row>
    <row r="138" spans="1:78" x14ac:dyDescent="0.25">
      <c r="A138" s="105" t="e">
        <f>_xlfn.XLOOKUP(B138,Master3!B:B,Master3!A:A)</f>
        <v>#N/A</v>
      </c>
      <c r="B138" s="106"/>
      <c r="C138" s="88"/>
      <c r="D138" s="66"/>
      <c r="E138" s="67"/>
      <c r="F138" s="68"/>
      <c r="G138" s="68"/>
      <c r="H138" s="80"/>
      <c r="I138" s="70"/>
      <c r="J138" s="69"/>
      <c r="K138" s="68"/>
      <c r="L138" s="68"/>
      <c r="M138" s="71"/>
      <c r="N138" s="70"/>
      <c r="O138" s="69"/>
      <c r="P138" s="68"/>
      <c r="Q138" s="68"/>
      <c r="R138" s="71"/>
      <c r="S138" s="72"/>
      <c r="T138" s="102" t="e">
        <f>_xlfn.XLOOKUP(U138,Master3!B:B,Master3!A:A)</f>
        <v>#N/A</v>
      </c>
      <c r="U138" s="103"/>
      <c r="V138" s="88"/>
      <c r="W138" s="76"/>
      <c r="X138" s="76"/>
      <c r="Y138" s="73"/>
      <c r="Z138" s="74"/>
      <c r="AA138" s="73"/>
      <c r="AB138" s="76"/>
      <c r="AC138" s="76"/>
      <c r="AD138" s="77"/>
      <c r="AE138" s="74"/>
      <c r="AF138" s="73"/>
      <c r="AG138" s="76"/>
      <c r="AH138" s="76"/>
      <c r="AI138" s="77"/>
      <c r="AJ138" s="75"/>
      <c r="AK138" s="86" t="e">
        <f>_xlfn.XLOOKUP(AL138,Master3!B:B,Master3!A:A)</f>
        <v>#N/A</v>
      </c>
      <c r="AL138" s="25"/>
      <c r="AM138" s="88"/>
      <c r="AN138" s="68"/>
      <c r="AO138" s="68"/>
      <c r="AP138" s="69"/>
      <c r="AQ138" s="70"/>
      <c r="AR138" s="69"/>
      <c r="AS138" s="68"/>
      <c r="AT138" s="68"/>
      <c r="AU138" s="71"/>
      <c r="AV138" s="70"/>
      <c r="AW138" s="69"/>
      <c r="AX138" s="68"/>
      <c r="AY138" s="68"/>
      <c r="AZ138" s="71"/>
      <c r="BA138" s="72"/>
      <c r="BB138" s="102" t="e">
        <f>_xlfn.XLOOKUP(BC138,Master3!B:B,Master3!A:A)</f>
        <v>#N/A</v>
      </c>
      <c r="BC138" s="103"/>
      <c r="BD138" s="88"/>
      <c r="BE138" s="76"/>
      <c r="BF138" s="76"/>
      <c r="BG138" s="73"/>
      <c r="BH138" s="74"/>
      <c r="BI138" s="73"/>
      <c r="BJ138" s="76"/>
      <c r="BK138" s="76"/>
      <c r="BL138" s="77"/>
      <c r="BM138" s="74"/>
      <c r="BN138" s="73"/>
      <c r="BO138" s="76"/>
      <c r="BP138" s="76"/>
      <c r="BQ138" s="77"/>
      <c r="BR138" s="85"/>
      <c r="BZ138" s="86">
        <v>44258.291666666664</v>
      </c>
    </row>
    <row r="139" spans="1:78" x14ac:dyDescent="0.25">
      <c r="A139" s="105" t="e">
        <f>_xlfn.XLOOKUP(B139,Master3!B:B,Master3!A:A)</f>
        <v>#N/A</v>
      </c>
      <c r="B139" s="106"/>
      <c r="C139" s="88"/>
      <c r="D139" s="66"/>
      <c r="E139" s="67"/>
      <c r="F139" s="68"/>
      <c r="G139" s="68"/>
      <c r="H139" s="80"/>
      <c r="I139" s="70"/>
      <c r="J139" s="69"/>
      <c r="K139" s="68"/>
      <c r="L139" s="68"/>
      <c r="M139" s="71"/>
      <c r="N139" s="70"/>
      <c r="O139" s="69"/>
      <c r="P139" s="68"/>
      <c r="Q139" s="68"/>
      <c r="R139" s="71"/>
      <c r="S139" s="72"/>
      <c r="T139" s="102" t="e">
        <f>_xlfn.XLOOKUP(U139,Master3!B:B,Master3!A:A)</f>
        <v>#N/A</v>
      </c>
      <c r="U139" s="103"/>
      <c r="V139" s="88"/>
      <c r="W139" s="76"/>
      <c r="X139" s="76"/>
      <c r="Y139" s="73"/>
      <c r="Z139" s="74"/>
      <c r="AA139" s="73"/>
      <c r="AB139" s="76"/>
      <c r="AC139" s="76"/>
      <c r="AD139" s="77"/>
      <c r="AE139" s="74"/>
      <c r="AF139" s="73"/>
      <c r="AG139" s="76"/>
      <c r="AH139" s="76"/>
      <c r="AI139" s="77"/>
      <c r="AJ139" s="75"/>
      <c r="AK139" s="86" t="e">
        <f>_xlfn.XLOOKUP(AL139,Master3!B:B,Master3!A:A)</f>
        <v>#N/A</v>
      </c>
      <c r="AL139" s="25"/>
      <c r="AM139" s="88"/>
      <c r="AN139" s="68"/>
      <c r="AO139" s="68"/>
      <c r="AP139" s="69"/>
      <c r="AQ139" s="70"/>
      <c r="AR139" s="69"/>
      <c r="AS139" s="68"/>
      <c r="AT139" s="68"/>
      <c r="AU139" s="71"/>
      <c r="AV139" s="70"/>
      <c r="AW139" s="69"/>
      <c r="AX139" s="68"/>
      <c r="AY139" s="68"/>
      <c r="AZ139" s="71"/>
      <c r="BA139" s="72"/>
      <c r="BB139" s="102" t="e">
        <f>_xlfn.XLOOKUP(BC139,Master3!B:B,Master3!A:A)</f>
        <v>#N/A</v>
      </c>
      <c r="BC139" s="103"/>
      <c r="BD139" s="88"/>
      <c r="BE139" s="76"/>
      <c r="BF139" s="76"/>
      <c r="BG139" s="73"/>
      <c r="BH139" s="74"/>
      <c r="BI139" s="73"/>
      <c r="BJ139" s="76"/>
      <c r="BK139" s="76"/>
      <c r="BL139" s="77"/>
      <c r="BM139" s="74"/>
      <c r="BN139" s="73"/>
      <c r="BO139" s="76"/>
      <c r="BP139" s="76"/>
      <c r="BQ139" s="77"/>
      <c r="BR139" s="85"/>
      <c r="BZ139" s="86">
        <v>44258.371527777781</v>
      </c>
    </row>
    <row r="140" spans="1:78" x14ac:dyDescent="0.25">
      <c r="A140" s="105" t="e">
        <f>_xlfn.XLOOKUP(B140,Master3!B:B,Master3!A:A)</f>
        <v>#N/A</v>
      </c>
      <c r="B140" s="106"/>
      <c r="C140" s="88"/>
      <c r="D140" s="66"/>
      <c r="E140" s="67"/>
      <c r="F140" s="68"/>
      <c r="G140" s="68"/>
      <c r="H140" s="80"/>
      <c r="I140" s="70"/>
      <c r="J140" s="69"/>
      <c r="K140" s="68"/>
      <c r="L140" s="68"/>
      <c r="M140" s="71"/>
      <c r="N140" s="70"/>
      <c r="O140" s="69"/>
      <c r="P140" s="68"/>
      <c r="Q140" s="68"/>
      <c r="R140" s="71"/>
      <c r="S140" s="72"/>
      <c r="T140" s="102" t="e">
        <f>_xlfn.XLOOKUP(U140,Master3!B:B,Master3!A:A)</f>
        <v>#N/A</v>
      </c>
      <c r="U140" s="103"/>
      <c r="V140" s="88"/>
      <c r="W140" s="76"/>
      <c r="X140" s="76"/>
      <c r="Y140" s="73"/>
      <c r="Z140" s="74"/>
      <c r="AA140" s="73"/>
      <c r="AB140" s="76"/>
      <c r="AC140" s="76"/>
      <c r="AD140" s="77"/>
      <c r="AE140" s="74"/>
      <c r="AF140" s="73"/>
      <c r="AG140" s="76"/>
      <c r="AH140" s="76"/>
      <c r="AI140" s="77"/>
      <c r="AJ140" s="75"/>
      <c r="AK140" s="86" t="e">
        <f>_xlfn.XLOOKUP(AL140,Master3!B:B,Master3!A:A)</f>
        <v>#N/A</v>
      </c>
      <c r="AL140" s="25"/>
      <c r="AM140" s="88"/>
      <c r="AN140" s="68"/>
      <c r="AO140" s="68"/>
      <c r="AP140" s="69"/>
      <c r="AQ140" s="70"/>
      <c r="AR140" s="69"/>
      <c r="AS140" s="68"/>
      <c r="AT140" s="68"/>
      <c r="AU140" s="71"/>
      <c r="AV140" s="70"/>
      <c r="AW140" s="69"/>
      <c r="AX140" s="68"/>
      <c r="AY140" s="68"/>
      <c r="AZ140" s="71"/>
      <c r="BA140" s="72"/>
      <c r="BB140" s="102" t="e">
        <f>_xlfn.XLOOKUP(BC140,Master3!B:B,Master3!A:A)</f>
        <v>#N/A</v>
      </c>
      <c r="BC140" s="103"/>
      <c r="BD140" s="88"/>
      <c r="BE140" s="76"/>
      <c r="BF140" s="76"/>
      <c r="BG140" s="73"/>
      <c r="BH140" s="74"/>
      <c r="BI140" s="73"/>
      <c r="BJ140" s="76"/>
      <c r="BK140" s="76"/>
      <c r="BL140" s="77"/>
      <c r="BM140" s="74"/>
      <c r="BN140" s="73"/>
      <c r="BO140" s="76"/>
      <c r="BP140" s="76"/>
      <c r="BQ140" s="77"/>
      <c r="BR140" s="85"/>
      <c r="BZ140" s="86">
        <v>44259.444444444445</v>
      </c>
    </row>
    <row r="141" spans="1:78" x14ac:dyDescent="0.25">
      <c r="A141" s="105" t="e">
        <f>_xlfn.XLOOKUP(B141,Master3!B:B,Master3!A:A)</f>
        <v>#N/A</v>
      </c>
      <c r="B141" s="106"/>
      <c r="C141" s="88"/>
      <c r="D141" s="66"/>
      <c r="E141" s="67"/>
      <c r="F141" s="68"/>
      <c r="G141" s="68"/>
      <c r="H141" s="80"/>
      <c r="I141" s="70"/>
      <c r="J141" s="69"/>
      <c r="K141" s="68"/>
      <c r="L141" s="68"/>
      <c r="M141" s="71"/>
      <c r="N141" s="70"/>
      <c r="O141" s="69"/>
      <c r="P141" s="68"/>
      <c r="Q141" s="68"/>
      <c r="R141" s="71"/>
      <c r="S141" s="72"/>
      <c r="T141" s="102" t="e">
        <f>_xlfn.XLOOKUP(U141,Master3!B:B,Master3!A:A)</f>
        <v>#N/A</v>
      </c>
      <c r="U141" s="103"/>
      <c r="V141" s="88"/>
      <c r="W141" s="76"/>
      <c r="X141" s="76"/>
      <c r="Y141" s="73"/>
      <c r="Z141" s="74"/>
      <c r="AA141" s="73"/>
      <c r="AB141" s="76"/>
      <c r="AC141" s="76"/>
      <c r="AD141" s="77"/>
      <c r="AE141" s="74"/>
      <c r="AF141" s="73"/>
      <c r="AG141" s="76"/>
      <c r="AH141" s="76"/>
      <c r="AI141" s="77"/>
      <c r="AJ141" s="75"/>
      <c r="AK141" s="86" t="e">
        <f>_xlfn.XLOOKUP(AL141,Master3!B:B,Master3!A:A)</f>
        <v>#N/A</v>
      </c>
      <c r="AL141" s="25"/>
      <c r="AM141" s="88"/>
      <c r="AN141" s="68"/>
      <c r="AO141" s="68"/>
      <c r="AP141" s="69"/>
      <c r="AQ141" s="70"/>
      <c r="AR141" s="69"/>
      <c r="AS141" s="68"/>
      <c r="AT141" s="68"/>
      <c r="AU141" s="71"/>
      <c r="AV141" s="70"/>
      <c r="AW141" s="69"/>
      <c r="AX141" s="68"/>
      <c r="AY141" s="68"/>
      <c r="AZ141" s="71"/>
      <c r="BA141" s="72"/>
      <c r="BB141" s="102" t="e">
        <f>_xlfn.XLOOKUP(BC141,Master3!B:B,Master3!A:A)</f>
        <v>#N/A</v>
      </c>
      <c r="BC141" s="103"/>
      <c r="BD141" s="88"/>
      <c r="BE141" s="76"/>
      <c r="BF141" s="76"/>
      <c r="BG141" s="73"/>
      <c r="BH141" s="74"/>
      <c r="BI141" s="73"/>
      <c r="BJ141" s="76"/>
      <c r="BK141" s="76"/>
      <c r="BL141" s="77"/>
      <c r="BM141" s="74"/>
      <c r="BN141" s="73"/>
      <c r="BO141" s="76"/>
      <c r="BP141" s="76"/>
      <c r="BQ141" s="77"/>
      <c r="BR141" s="85"/>
      <c r="BZ141" s="86">
        <v>44259.493055555555</v>
      </c>
    </row>
    <row r="142" spans="1:78" x14ac:dyDescent="0.25">
      <c r="A142" s="105" t="e">
        <f>_xlfn.XLOOKUP(B142,Master3!B:B,Master3!A:A)</f>
        <v>#N/A</v>
      </c>
      <c r="B142" s="106"/>
      <c r="C142" s="88"/>
      <c r="D142" s="66"/>
      <c r="E142" s="67"/>
      <c r="F142" s="68"/>
      <c r="G142" s="68"/>
      <c r="H142" s="80"/>
      <c r="I142" s="70"/>
      <c r="J142" s="69"/>
      <c r="K142" s="68"/>
      <c r="L142" s="68"/>
      <c r="M142" s="71"/>
      <c r="N142" s="70"/>
      <c r="O142" s="69"/>
      <c r="P142" s="68"/>
      <c r="Q142" s="68"/>
      <c r="R142" s="71"/>
      <c r="S142" s="72"/>
      <c r="T142" s="102" t="e">
        <f>_xlfn.XLOOKUP(U142,Master3!B:B,Master3!A:A)</f>
        <v>#N/A</v>
      </c>
      <c r="U142" s="103"/>
      <c r="V142" s="88"/>
      <c r="W142" s="76"/>
      <c r="X142" s="76"/>
      <c r="Y142" s="73"/>
      <c r="Z142" s="74"/>
      <c r="AA142" s="73"/>
      <c r="AB142" s="76"/>
      <c r="AC142" s="76"/>
      <c r="AD142" s="77"/>
      <c r="AE142" s="74"/>
      <c r="AF142" s="73"/>
      <c r="AG142" s="76"/>
      <c r="AH142" s="76"/>
      <c r="AI142" s="77"/>
      <c r="AJ142" s="75"/>
      <c r="AK142" s="86" t="e">
        <f>_xlfn.XLOOKUP(AL142,Master3!B:B,Master3!A:A)</f>
        <v>#N/A</v>
      </c>
      <c r="AL142" s="25"/>
      <c r="AM142" s="88"/>
      <c r="AN142" s="68"/>
      <c r="AO142" s="68"/>
      <c r="AP142" s="69"/>
      <c r="AQ142" s="70"/>
      <c r="AR142" s="69"/>
      <c r="AS142" s="68"/>
      <c r="AT142" s="68"/>
      <c r="AU142" s="71"/>
      <c r="AV142" s="70"/>
      <c r="AW142" s="69"/>
      <c r="AX142" s="68"/>
      <c r="AY142" s="68"/>
      <c r="AZ142" s="71"/>
      <c r="BA142" s="72"/>
      <c r="BB142" s="102" t="e">
        <f>_xlfn.XLOOKUP(BC142,Master3!B:B,Master3!A:A)</f>
        <v>#N/A</v>
      </c>
      <c r="BC142" s="103"/>
      <c r="BD142" s="88"/>
      <c r="BE142" s="76"/>
      <c r="BF142" s="76"/>
      <c r="BG142" s="73"/>
      <c r="BH142" s="74"/>
      <c r="BI142" s="73"/>
      <c r="BJ142" s="76"/>
      <c r="BK142" s="76"/>
      <c r="BL142" s="77"/>
      <c r="BM142" s="74"/>
      <c r="BN142" s="73"/>
      <c r="BO142" s="76"/>
      <c r="BP142" s="76"/>
      <c r="BQ142" s="77"/>
      <c r="BR142" s="85"/>
      <c r="BZ142" s="86">
        <v>44259.496527777781</v>
      </c>
    </row>
    <row r="143" spans="1:78" x14ac:dyDescent="0.25">
      <c r="A143" s="105" t="e">
        <f>_xlfn.XLOOKUP(B143,Master3!B:B,Master3!A:A)</f>
        <v>#N/A</v>
      </c>
      <c r="B143" s="106"/>
      <c r="C143" s="88"/>
      <c r="D143" s="66"/>
      <c r="E143" s="67"/>
      <c r="F143" s="68"/>
      <c r="G143" s="68"/>
      <c r="H143" s="80"/>
      <c r="I143" s="70"/>
      <c r="J143" s="69"/>
      <c r="K143" s="68"/>
      <c r="L143" s="68"/>
      <c r="M143" s="71"/>
      <c r="N143" s="70"/>
      <c r="O143" s="69"/>
      <c r="P143" s="68"/>
      <c r="Q143" s="68"/>
      <c r="R143" s="71"/>
      <c r="S143" s="72"/>
      <c r="T143" s="102" t="e">
        <f>_xlfn.XLOOKUP(U143,Master3!B:B,Master3!A:A)</f>
        <v>#N/A</v>
      </c>
      <c r="U143" s="103"/>
      <c r="V143" s="88"/>
      <c r="W143" s="76"/>
      <c r="X143" s="76"/>
      <c r="Y143" s="73"/>
      <c r="Z143" s="74"/>
      <c r="AA143" s="73"/>
      <c r="AB143" s="76"/>
      <c r="AC143" s="76"/>
      <c r="AD143" s="77"/>
      <c r="AE143" s="74"/>
      <c r="AF143" s="73"/>
      <c r="AG143" s="76"/>
      <c r="AH143" s="76"/>
      <c r="AI143" s="77"/>
      <c r="AJ143" s="75"/>
      <c r="AK143" s="86" t="e">
        <f>_xlfn.XLOOKUP(AL143,Master3!B:B,Master3!A:A)</f>
        <v>#N/A</v>
      </c>
      <c r="AL143" s="25"/>
      <c r="AM143" s="88"/>
      <c r="AN143" s="68"/>
      <c r="AO143" s="68"/>
      <c r="AP143" s="69"/>
      <c r="AQ143" s="70"/>
      <c r="AR143" s="69"/>
      <c r="AS143" s="68"/>
      <c r="AT143" s="68"/>
      <c r="AU143" s="71"/>
      <c r="AV143" s="70"/>
      <c r="AW143" s="69"/>
      <c r="AX143" s="68"/>
      <c r="AY143" s="68"/>
      <c r="AZ143" s="71"/>
      <c r="BA143" s="72"/>
      <c r="BB143" s="102" t="e">
        <f>_xlfn.XLOOKUP(BC143,Master3!B:B,Master3!A:A)</f>
        <v>#N/A</v>
      </c>
      <c r="BC143" s="103"/>
      <c r="BD143" s="88"/>
      <c r="BE143" s="76"/>
      <c r="BF143" s="76"/>
      <c r="BG143" s="73"/>
      <c r="BH143" s="74"/>
      <c r="BI143" s="73"/>
      <c r="BJ143" s="76"/>
      <c r="BK143" s="76"/>
      <c r="BL143" s="77"/>
      <c r="BM143" s="74"/>
      <c r="BN143" s="73"/>
      <c r="BO143" s="76"/>
      <c r="BP143" s="76"/>
      <c r="BQ143" s="77"/>
      <c r="BR143" s="85"/>
      <c r="BZ143" s="86">
        <v>44261.371527777781</v>
      </c>
    </row>
    <row r="144" spans="1:78" x14ac:dyDescent="0.25">
      <c r="A144" s="105" t="e">
        <f>_xlfn.XLOOKUP(B144,Master3!B:B,Master3!A:A)</f>
        <v>#N/A</v>
      </c>
      <c r="B144" s="106"/>
      <c r="C144" s="88"/>
      <c r="D144" s="66"/>
      <c r="E144" s="67"/>
      <c r="F144" s="68"/>
      <c r="G144" s="68"/>
      <c r="H144" s="80"/>
      <c r="I144" s="70"/>
      <c r="J144" s="69"/>
      <c r="K144" s="68"/>
      <c r="L144" s="68"/>
      <c r="M144" s="71"/>
      <c r="N144" s="70"/>
      <c r="O144" s="69"/>
      <c r="P144" s="68"/>
      <c r="Q144" s="68"/>
      <c r="R144" s="71"/>
      <c r="S144" s="72"/>
      <c r="T144" s="102" t="e">
        <f>_xlfn.XLOOKUP(U144,Master3!B:B,Master3!A:A)</f>
        <v>#N/A</v>
      </c>
      <c r="U144" s="103"/>
      <c r="V144" s="88"/>
      <c r="W144" s="76"/>
      <c r="X144" s="76"/>
      <c r="Y144" s="73"/>
      <c r="Z144" s="74"/>
      <c r="AA144" s="73"/>
      <c r="AB144" s="76"/>
      <c r="AC144" s="76"/>
      <c r="AD144" s="77"/>
      <c r="AE144" s="74"/>
      <c r="AF144" s="73"/>
      <c r="AG144" s="76"/>
      <c r="AH144" s="76"/>
      <c r="AI144" s="77"/>
      <c r="AJ144" s="75"/>
      <c r="AK144" s="86" t="e">
        <f>_xlfn.XLOOKUP(AL144,Master3!B:B,Master3!A:A)</f>
        <v>#N/A</v>
      </c>
      <c r="AL144" s="25"/>
      <c r="AM144" s="88"/>
      <c r="AN144" s="68"/>
      <c r="AO144" s="68"/>
      <c r="AP144" s="69"/>
      <c r="AQ144" s="70"/>
      <c r="AR144" s="69"/>
      <c r="AS144" s="68"/>
      <c r="AT144" s="68"/>
      <c r="AU144" s="71"/>
      <c r="AV144" s="70"/>
      <c r="AW144" s="69"/>
      <c r="AX144" s="68"/>
      <c r="AY144" s="68"/>
      <c r="AZ144" s="71"/>
      <c r="BA144" s="72"/>
      <c r="BB144" s="102" t="e">
        <f>_xlfn.XLOOKUP(BC144,Master3!B:B,Master3!A:A)</f>
        <v>#N/A</v>
      </c>
      <c r="BC144" s="103"/>
      <c r="BD144" s="88"/>
      <c r="BE144" s="76"/>
      <c r="BF144" s="76"/>
      <c r="BG144" s="73"/>
      <c r="BH144" s="74"/>
      <c r="BI144" s="73"/>
      <c r="BJ144" s="76"/>
      <c r="BK144" s="76"/>
      <c r="BL144" s="77"/>
      <c r="BM144" s="74"/>
      <c r="BN144" s="73"/>
      <c r="BO144" s="76"/>
      <c r="BP144" s="76"/>
      <c r="BQ144" s="77"/>
      <c r="BR144" s="85"/>
      <c r="BZ144" s="86">
        <v>44261.458333333336</v>
      </c>
    </row>
    <row r="145" spans="1:78" x14ac:dyDescent="0.25">
      <c r="A145" s="105" t="e">
        <f>_xlfn.XLOOKUP(B145,Master3!B:B,Master3!A:A)</f>
        <v>#N/A</v>
      </c>
      <c r="B145" s="106"/>
      <c r="C145" s="88"/>
      <c r="D145" s="66"/>
      <c r="E145" s="67"/>
      <c r="F145" s="68"/>
      <c r="G145" s="68"/>
      <c r="H145" s="80"/>
      <c r="I145" s="70"/>
      <c r="J145" s="69"/>
      <c r="K145" s="68"/>
      <c r="L145" s="68"/>
      <c r="M145" s="71"/>
      <c r="N145" s="70"/>
      <c r="O145" s="69"/>
      <c r="P145" s="68"/>
      <c r="Q145" s="68"/>
      <c r="R145" s="71"/>
      <c r="S145" s="72"/>
      <c r="T145" s="102" t="e">
        <f>_xlfn.XLOOKUP(U145,Master3!B:B,Master3!A:A)</f>
        <v>#N/A</v>
      </c>
      <c r="U145" s="103"/>
      <c r="V145" s="88"/>
      <c r="W145" s="76"/>
      <c r="X145" s="76"/>
      <c r="Y145" s="73"/>
      <c r="Z145" s="74"/>
      <c r="AA145" s="73"/>
      <c r="AB145" s="76"/>
      <c r="AC145" s="76"/>
      <c r="AD145" s="77"/>
      <c r="AE145" s="74"/>
      <c r="AF145" s="73"/>
      <c r="AG145" s="76"/>
      <c r="AH145" s="76"/>
      <c r="AI145" s="77"/>
      <c r="AJ145" s="75"/>
      <c r="AK145" s="86" t="e">
        <f>_xlfn.XLOOKUP(AL145,Master3!B:B,Master3!A:A)</f>
        <v>#N/A</v>
      </c>
      <c r="AL145" s="25"/>
      <c r="AM145" s="88"/>
      <c r="AN145" s="68"/>
      <c r="AO145" s="68"/>
      <c r="AP145" s="69"/>
      <c r="AQ145" s="70"/>
      <c r="AR145" s="69"/>
      <c r="AS145" s="68"/>
      <c r="AT145" s="68"/>
      <c r="AU145" s="71"/>
      <c r="AV145" s="70"/>
      <c r="AW145" s="69"/>
      <c r="AX145" s="68"/>
      <c r="AY145" s="68"/>
      <c r="AZ145" s="71"/>
      <c r="BA145" s="72"/>
      <c r="BB145" s="102" t="e">
        <f>_xlfn.XLOOKUP(BC145,Master3!B:B,Master3!A:A)</f>
        <v>#N/A</v>
      </c>
      <c r="BC145" s="103"/>
      <c r="BD145" s="88"/>
      <c r="BE145" s="76"/>
      <c r="BF145" s="76"/>
      <c r="BG145" s="73"/>
      <c r="BH145" s="74"/>
      <c r="BI145" s="73"/>
      <c r="BJ145" s="76"/>
      <c r="BK145" s="76"/>
      <c r="BL145" s="77"/>
      <c r="BM145" s="74"/>
      <c r="BN145" s="73"/>
      <c r="BO145" s="76"/>
      <c r="BP145" s="76"/>
      <c r="BQ145" s="77"/>
      <c r="BR145" s="85"/>
      <c r="BZ145" s="86">
        <v>44261.496527777781</v>
      </c>
    </row>
    <row r="146" spans="1:78" x14ac:dyDescent="0.25">
      <c r="A146" s="105" t="e">
        <f>_xlfn.XLOOKUP(B146,Master3!B:B,Master3!A:A)</f>
        <v>#N/A</v>
      </c>
      <c r="B146" s="106"/>
      <c r="C146" s="88"/>
      <c r="D146" s="66"/>
      <c r="E146" s="67"/>
      <c r="F146" s="68"/>
      <c r="G146" s="68"/>
      <c r="H146" s="80"/>
      <c r="I146" s="70"/>
      <c r="J146" s="69"/>
      <c r="K146" s="68"/>
      <c r="L146" s="68"/>
      <c r="M146" s="71"/>
      <c r="N146" s="70"/>
      <c r="O146" s="69"/>
      <c r="P146" s="68"/>
      <c r="Q146" s="68"/>
      <c r="R146" s="71"/>
      <c r="S146" s="72"/>
      <c r="T146" s="102" t="e">
        <f>_xlfn.XLOOKUP(U146,Master3!B:B,Master3!A:A)</f>
        <v>#N/A</v>
      </c>
      <c r="U146" s="103"/>
      <c r="V146" s="88"/>
      <c r="W146" s="76"/>
      <c r="X146" s="76"/>
      <c r="Y146" s="73"/>
      <c r="Z146" s="74"/>
      <c r="AA146" s="73"/>
      <c r="AB146" s="76"/>
      <c r="AC146" s="76"/>
      <c r="AD146" s="77"/>
      <c r="AE146" s="74"/>
      <c r="AF146" s="73"/>
      <c r="AG146" s="76"/>
      <c r="AH146" s="76"/>
      <c r="AI146" s="77"/>
      <c r="AJ146" s="75"/>
      <c r="AK146" s="86" t="e">
        <f>_xlfn.XLOOKUP(AL146,Master3!B:B,Master3!A:A)</f>
        <v>#N/A</v>
      </c>
      <c r="AL146" s="25"/>
      <c r="AM146" s="88"/>
      <c r="AN146" s="68"/>
      <c r="AO146" s="68"/>
      <c r="AP146" s="69"/>
      <c r="AQ146" s="70"/>
      <c r="AR146" s="69"/>
      <c r="AS146" s="68"/>
      <c r="AT146" s="68"/>
      <c r="AU146" s="71"/>
      <c r="AV146" s="70"/>
      <c r="AW146" s="69"/>
      <c r="AX146" s="68"/>
      <c r="AY146" s="68"/>
      <c r="AZ146" s="71"/>
      <c r="BA146" s="72"/>
      <c r="BB146" s="102" t="e">
        <f>_xlfn.XLOOKUP(BC146,Master3!B:B,Master3!A:A)</f>
        <v>#N/A</v>
      </c>
      <c r="BC146" s="103"/>
      <c r="BD146" s="88"/>
      <c r="BE146" s="76"/>
      <c r="BF146" s="76"/>
      <c r="BG146" s="73"/>
      <c r="BH146" s="74"/>
      <c r="BI146" s="73"/>
      <c r="BJ146" s="76"/>
      <c r="BK146" s="76"/>
      <c r="BL146" s="77"/>
      <c r="BM146" s="74"/>
      <c r="BN146" s="73"/>
      <c r="BO146" s="76"/>
      <c r="BP146" s="76"/>
      <c r="BQ146" s="77"/>
      <c r="BR146" s="85"/>
      <c r="BZ146" s="86">
        <v>44262.163194444445</v>
      </c>
    </row>
    <row r="147" spans="1:78" x14ac:dyDescent="0.25">
      <c r="A147" s="105" t="e">
        <f>_xlfn.XLOOKUP(B147,Master3!B:B,Master3!A:A)</f>
        <v>#N/A</v>
      </c>
      <c r="B147" s="106"/>
      <c r="C147" s="88"/>
      <c r="D147" s="66"/>
      <c r="E147" s="67"/>
      <c r="F147" s="68"/>
      <c r="G147" s="68"/>
      <c r="H147" s="80"/>
      <c r="I147" s="70"/>
      <c r="J147" s="69"/>
      <c r="K147" s="68"/>
      <c r="L147" s="68"/>
      <c r="M147" s="71"/>
      <c r="N147" s="70"/>
      <c r="O147" s="69"/>
      <c r="P147" s="68"/>
      <c r="Q147" s="68"/>
      <c r="R147" s="71"/>
      <c r="S147" s="72"/>
      <c r="T147" s="102" t="e">
        <f>_xlfn.XLOOKUP(U147,Master3!B:B,Master3!A:A)</f>
        <v>#N/A</v>
      </c>
      <c r="U147" s="103"/>
      <c r="V147" s="88"/>
      <c r="W147" s="76"/>
      <c r="X147" s="76"/>
      <c r="Y147" s="73"/>
      <c r="Z147" s="74"/>
      <c r="AA147" s="73"/>
      <c r="AB147" s="76"/>
      <c r="AC147" s="76"/>
      <c r="AD147" s="77"/>
      <c r="AE147" s="74"/>
      <c r="AF147" s="73"/>
      <c r="AG147" s="76"/>
      <c r="AH147" s="76"/>
      <c r="AI147" s="77"/>
      <c r="AJ147" s="75"/>
      <c r="AK147" s="86" t="e">
        <f>_xlfn.XLOOKUP(AL147,Master3!B:B,Master3!A:A)</f>
        <v>#N/A</v>
      </c>
      <c r="AL147" s="25"/>
      <c r="AM147" s="88"/>
      <c r="AN147" s="68"/>
      <c r="AO147" s="68"/>
      <c r="AP147" s="69"/>
      <c r="AQ147" s="70"/>
      <c r="AR147" s="69"/>
      <c r="AS147" s="68"/>
      <c r="AT147" s="68"/>
      <c r="AU147" s="71"/>
      <c r="AV147" s="70"/>
      <c r="AW147" s="69"/>
      <c r="AX147" s="68"/>
      <c r="AY147" s="68"/>
      <c r="AZ147" s="71"/>
      <c r="BA147" s="72"/>
      <c r="BB147" s="102" t="e">
        <f>_xlfn.XLOOKUP(BC147,Master3!B:B,Master3!A:A)</f>
        <v>#N/A</v>
      </c>
      <c r="BC147" s="103"/>
      <c r="BD147" s="88"/>
      <c r="BE147" s="76"/>
      <c r="BF147" s="76"/>
      <c r="BG147" s="73"/>
      <c r="BH147" s="74"/>
      <c r="BI147" s="73"/>
      <c r="BJ147" s="76"/>
      <c r="BK147" s="76"/>
      <c r="BL147" s="77"/>
      <c r="BM147" s="74"/>
      <c r="BN147" s="73"/>
      <c r="BO147" s="76"/>
      <c r="BP147" s="76"/>
      <c r="BQ147" s="77"/>
      <c r="BR147" s="85"/>
      <c r="BZ147" s="86">
        <v>44262.197916666664</v>
      </c>
    </row>
    <row r="148" spans="1:78" x14ac:dyDescent="0.25">
      <c r="A148" s="105" t="e">
        <f>_xlfn.XLOOKUP(B148,Master3!B:B,Master3!A:A)</f>
        <v>#N/A</v>
      </c>
      <c r="B148" s="106"/>
      <c r="C148" s="88"/>
      <c r="D148" s="66"/>
      <c r="E148" s="67"/>
      <c r="F148" s="68"/>
      <c r="G148" s="68"/>
      <c r="H148" s="80"/>
      <c r="I148" s="70"/>
      <c r="J148" s="69"/>
      <c r="K148" s="68"/>
      <c r="L148" s="68"/>
      <c r="M148" s="71"/>
      <c r="N148" s="70"/>
      <c r="O148" s="69"/>
      <c r="P148" s="68"/>
      <c r="Q148" s="68"/>
      <c r="R148" s="71"/>
      <c r="S148" s="72"/>
      <c r="T148" s="102" t="e">
        <f>_xlfn.XLOOKUP(U148,Master3!B:B,Master3!A:A)</f>
        <v>#N/A</v>
      </c>
      <c r="U148" s="103"/>
      <c r="V148" s="88"/>
      <c r="W148" s="76"/>
      <c r="X148" s="76"/>
      <c r="Y148" s="73"/>
      <c r="Z148" s="74"/>
      <c r="AA148" s="73"/>
      <c r="AB148" s="76"/>
      <c r="AC148" s="76"/>
      <c r="AD148" s="77"/>
      <c r="AE148" s="74"/>
      <c r="AF148" s="73"/>
      <c r="AG148" s="76"/>
      <c r="AH148" s="76"/>
      <c r="AI148" s="77"/>
      <c r="AJ148" s="75"/>
      <c r="AK148" s="86" t="e">
        <f>_xlfn.XLOOKUP(AL148,Master3!B:B,Master3!A:A)</f>
        <v>#N/A</v>
      </c>
      <c r="AL148" s="25"/>
      <c r="AM148" s="88"/>
      <c r="AN148" s="68"/>
      <c r="AO148" s="68"/>
      <c r="AP148" s="69"/>
      <c r="AQ148" s="70"/>
      <c r="AR148" s="69"/>
      <c r="AS148" s="68"/>
      <c r="AT148" s="68"/>
      <c r="AU148" s="71"/>
      <c r="AV148" s="70"/>
      <c r="AW148" s="69"/>
      <c r="AX148" s="68"/>
      <c r="AY148" s="68"/>
      <c r="AZ148" s="71"/>
      <c r="BA148" s="72"/>
      <c r="BB148" s="102" t="e">
        <f>_xlfn.XLOOKUP(BC148,Master3!B:B,Master3!A:A)</f>
        <v>#N/A</v>
      </c>
      <c r="BC148" s="103"/>
      <c r="BD148" s="88"/>
      <c r="BE148" s="76"/>
      <c r="BF148" s="76"/>
      <c r="BG148" s="73"/>
      <c r="BH148" s="74"/>
      <c r="BI148" s="73"/>
      <c r="BJ148" s="76"/>
      <c r="BK148" s="76"/>
      <c r="BL148" s="77"/>
      <c r="BM148" s="74"/>
      <c r="BN148" s="73"/>
      <c r="BO148" s="76"/>
      <c r="BP148" s="76"/>
      <c r="BQ148" s="77"/>
      <c r="BR148" s="85"/>
      <c r="BZ148" s="86">
        <v>44262.458333333336</v>
      </c>
    </row>
    <row r="149" spans="1:78" x14ac:dyDescent="0.25">
      <c r="A149" s="105" t="e">
        <f>_xlfn.XLOOKUP(B149,Master3!B:B,Master3!A:A)</f>
        <v>#N/A</v>
      </c>
      <c r="B149" s="106"/>
      <c r="C149" s="88"/>
      <c r="D149" s="66"/>
      <c r="E149" s="67"/>
      <c r="F149" s="68"/>
      <c r="G149" s="68"/>
      <c r="H149" s="80"/>
      <c r="I149" s="70"/>
      <c r="J149" s="69"/>
      <c r="K149" s="68"/>
      <c r="L149" s="68"/>
      <c r="M149" s="71"/>
      <c r="N149" s="70"/>
      <c r="O149" s="69"/>
      <c r="P149" s="68"/>
      <c r="Q149" s="68"/>
      <c r="R149" s="71"/>
      <c r="S149" s="72"/>
      <c r="T149" s="102" t="e">
        <f>_xlfn.XLOOKUP(U149,Master3!B:B,Master3!A:A)</f>
        <v>#N/A</v>
      </c>
      <c r="U149" s="103"/>
      <c r="V149" s="88"/>
      <c r="W149" s="76"/>
      <c r="X149" s="76"/>
      <c r="Y149" s="73"/>
      <c r="Z149" s="74"/>
      <c r="AA149" s="73"/>
      <c r="AB149" s="76"/>
      <c r="AC149" s="76"/>
      <c r="AD149" s="77"/>
      <c r="AE149" s="74"/>
      <c r="AF149" s="73"/>
      <c r="AG149" s="76"/>
      <c r="AH149" s="76"/>
      <c r="AI149" s="77"/>
      <c r="AJ149" s="75"/>
      <c r="AK149" s="86" t="e">
        <f>_xlfn.XLOOKUP(AL149,Master3!B:B,Master3!A:A)</f>
        <v>#N/A</v>
      </c>
      <c r="AL149" s="25"/>
      <c r="AM149" s="88"/>
      <c r="AN149" s="68"/>
      <c r="AO149" s="68"/>
      <c r="AP149" s="69"/>
      <c r="AQ149" s="70"/>
      <c r="AR149" s="69"/>
      <c r="AS149" s="68"/>
      <c r="AT149" s="68"/>
      <c r="AU149" s="71"/>
      <c r="AV149" s="70"/>
      <c r="AW149" s="69"/>
      <c r="AX149" s="68"/>
      <c r="AY149" s="68"/>
      <c r="AZ149" s="71"/>
      <c r="BA149" s="72"/>
      <c r="BB149" s="102" t="e">
        <f>_xlfn.XLOOKUP(BC149,Master3!B:B,Master3!A:A)</f>
        <v>#N/A</v>
      </c>
      <c r="BC149" s="103"/>
      <c r="BD149" s="88"/>
      <c r="BE149" s="76"/>
      <c r="BF149" s="76"/>
      <c r="BG149" s="73"/>
      <c r="BH149" s="74"/>
      <c r="BI149" s="73"/>
      <c r="BJ149" s="76"/>
      <c r="BK149" s="76"/>
      <c r="BL149" s="77"/>
      <c r="BM149" s="74"/>
      <c r="BN149" s="73"/>
      <c r="BO149" s="76"/>
      <c r="BP149" s="76"/>
      <c r="BQ149" s="77"/>
      <c r="BR149" s="85"/>
      <c r="BZ149" s="86">
        <v>44262.541666666664</v>
      </c>
    </row>
    <row r="150" spans="1:78" x14ac:dyDescent="0.25">
      <c r="A150" s="105" t="e">
        <f>_xlfn.XLOOKUP(B150,Master3!B:B,Master3!A:A)</f>
        <v>#N/A</v>
      </c>
      <c r="B150" s="106"/>
      <c r="C150" s="88"/>
      <c r="D150" s="66"/>
      <c r="E150" s="67"/>
      <c r="F150" s="68"/>
      <c r="G150" s="68"/>
      <c r="H150" s="80"/>
      <c r="I150" s="70"/>
      <c r="J150" s="69"/>
      <c r="K150" s="68"/>
      <c r="L150" s="68"/>
      <c r="M150" s="71"/>
      <c r="N150" s="70"/>
      <c r="O150" s="69"/>
      <c r="P150" s="68"/>
      <c r="Q150" s="68"/>
      <c r="R150" s="71"/>
      <c r="S150" s="72"/>
      <c r="T150" s="102" t="e">
        <f>_xlfn.XLOOKUP(U150,Master3!B:B,Master3!A:A)</f>
        <v>#N/A</v>
      </c>
      <c r="U150" s="103"/>
      <c r="V150" s="88"/>
      <c r="W150" s="76"/>
      <c r="X150" s="76"/>
      <c r="Y150" s="73"/>
      <c r="Z150" s="74"/>
      <c r="AA150" s="73"/>
      <c r="AB150" s="76"/>
      <c r="AC150" s="76"/>
      <c r="AD150" s="77"/>
      <c r="AE150" s="74"/>
      <c r="AF150" s="73"/>
      <c r="AG150" s="76"/>
      <c r="AH150" s="76"/>
      <c r="AI150" s="77"/>
      <c r="AJ150" s="75"/>
      <c r="AK150" s="86" t="e">
        <f>_xlfn.XLOOKUP(AL150,Master3!B:B,Master3!A:A)</f>
        <v>#N/A</v>
      </c>
      <c r="AL150" s="25"/>
      <c r="AM150" s="88"/>
      <c r="AN150" s="68"/>
      <c r="AO150" s="68"/>
      <c r="AP150" s="69"/>
      <c r="AQ150" s="70"/>
      <c r="AR150" s="69"/>
      <c r="AS150" s="68"/>
      <c r="AT150" s="68"/>
      <c r="AU150" s="71"/>
      <c r="AV150" s="70"/>
      <c r="AW150" s="69"/>
      <c r="AX150" s="68"/>
      <c r="AY150" s="68"/>
      <c r="AZ150" s="71"/>
      <c r="BA150" s="72"/>
      <c r="BB150" s="102" t="e">
        <f>_xlfn.XLOOKUP(BC150,Master3!B:B,Master3!A:A)</f>
        <v>#N/A</v>
      </c>
      <c r="BC150" s="103"/>
      <c r="BD150" s="88"/>
      <c r="BE150" s="76"/>
      <c r="BF150" s="76"/>
      <c r="BG150" s="73"/>
      <c r="BH150" s="74"/>
      <c r="BI150" s="73"/>
      <c r="BJ150" s="76"/>
      <c r="BK150" s="76"/>
      <c r="BL150" s="77"/>
      <c r="BM150" s="74"/>
      <c r="BN150" s="73"/>
      <c r="BO150" s="76"/>
      <c r="BP150" s="76"/>
      <c r="BQ150" s="77"/>
      <c r="BR150" s="85"/>
      <c r="BZ150" s="86">
        <v>44264.072916666664</v>
      </c>
    </row>
    <row r="151" spans="1:78" x14ac:dyDescent="0.25">
      <c r="A151" s="105" t="e">
        <f>_xlfn.XLOOKUP(B151,Master3!B:B,Master3!A:A)</f>
        <v>#N/A</v>
      </c>
      <c r="B151" s="106"/>
      <c r="C151" s="88"/>
      <c r="D151" s="66"/>
      <c r="E151" s="67"/>
      <c r="F151" s="68"/>
      <c r="G151" s="68"/>
      <c r="H151" s="80"/>
      <c r="I151" s="70"/>
      <c r="J151" s="69"/>
      <c r="K151" s="68"/>
      <c r="L151" s="68"/>
      <c r="M151" s="71"/>
      <c r="N151" s="70"/>
      <c r="O151" s="69"/>
      <c r="P151" s="68"/>
      <c r="Q151" s="68"/>
      <c r="R151" s="71"/>
      <c r="S151" s="72"/>
      <c r="T151" s="102" t="e">
        <f>_xlfn.XLOOKUP(U151,Master3!B:B,Master3!A:A)</f>
        <v>#N/A</v>
      </c>
      <c r="U151" s="103"/>
      <c r="V151" s="88"/>
      <c r="W151" s="76"/>
      <c r="X151" s="76"/>
      <c r="Y151" s="73"/>
      <c r="Z151" s="74"/>
      <c r="AA151" s="73"/>
      <c r="AB151" s="76"/>
      <c r="AC151" s="76"/>
      <c r="AD151" s="77"/>
      <c r="AE151" s="74"/>
      <c r="AF151" s="73"/>
      <c r="AG151" s="76"/>
      <c r="AH151" s="76"/>
      <c r="AI151" s="77"/>
      <c r="AJ151" s="75"/>
      <c r="AK151" s="86" t="e">
        <f>_xlfn.XLOOKUP(AL151,Master3!B:B,Master3!A:A)</f>
        <v>#N/A</v>
      </c>
      <c r="AL151" s="25"/>
      <c r="AM151" s="88"/>
      <c r="AN151" s="68"/>
      <c r="AO151" s="68"/>
      <c r="AP151" s="69"/>
      <c r="AQ151" s="70"/>
      <c r="AR151" s="69"/>
      <c r="AS151" s="68"/>
      <c r="AT151" s="68"/>
      <c r="AU151" s="71"/>
      <c r="AV151" s="70"/>
      <c r="AW151" s="69"/>
      <c r="AX151" s="68"/>
      <c r="AY151" s="68"/>
      <c r="AZ151" s="71"/>
      <c r="BA151" s="72"/>
      <c r="BB151" s="102" t="e">
        <f>_xlfn.XLOOKUP(BC151,Master3!B:B,Master3!A:A)</f>
        <v>#N/A</v>
      </c>
      <c r="BC151" s="103"/>
      <c r="BD151" s="88"/>
      <c r="BE151" s="76"/>
      <c r="BF151" s="76"/>
      <c r="BG151" s="73"/>
      <c r="BH151" s="74"/>
      <c r="BI151" s="73"/>
      <c r="BJ151" s="76"/>
      <c r="BK151" s="76"/>
      <c r="BL151" s="77"/>
      <c r="BM151" s="74"/>
      <c r="BN151" s="73"/>
      <c r="BO151" s="76"/>
      <c r="BP151" s="76"/>
      <c r="BQ151" s="77"/>
      <c r="BR151" s="85"/>
      <c r="BZ151" s="86">
        <v>44264.15625</v>
      </c>
    </row>
    <row r="152" spans="1:78" x14ac:dyDescent="0.25">
      <c r="A152" s="105" t="e">
        <f>_xlfn.XLOOKUP(B152,Master3!B:B,Master3!A:A)</f>
        <v>#N/A</v>
      </c>
      <c r="B152" s="106"/>
      <c r="C152" s="88"/>
      <c r="D152" s="66"/>
      <c r="E152" s="67"/>
      <c r="F152" s="68"/>
      <c r="G152" s="68"/>
      <c r="H152" s="80"/>
      <c r="I152" s="70"/>
      <c r="J152" s="69"/>
      <c r="K152" s="68"/>
      <c r="L152" s="68"/>
      <c r="M152" s="71"/>
      <c r="N152" s="70"/>
      <c r="O152" s="69"/>
      <c r="P152" s="68"/>
      <c r="Q152" s="68"/>
      <c r="R152" s="71"/>
      <c r="S152" s="72"/>
      <c r="T152" s="102" t="e">
        <f>_xlfn.XLOOKUP(U152,Master3!B:B,Master3!A:A)</f>
        <v>#N/A</v>
      </c>
      <c r="U152" s="103"/>
      <c r="V152" s="88"/>
      <c r="W152" s="76"/>
      <c r="X152" s="76"/>
      <c r="Y152" s="73"/>
      <c r="Z152" s="74"/>
      <c r="AA152" s="73"/>
      <c r="AB152" s="76"/>
      <c r="AC152" s="76"/>
      <c r="AD152" s="77"/>
      <c r="AE152" s="74"/>
      <c r="AF152" s="73"/>
      <c r="AG152" s="76"/>
      <c r="AH152" s="76"/>
      <c r="AI152" s="77"/>
      <c r="AJ152" s="75"/>
      <c r="AK152" s="86" t="e">
        <f>_xlfn.XLOOKUP(AL152,Master3!B:B,Master3!A:A)</f>
        <v>#N/A</v>
      </c>
      <c r="AL152" s="25"/>
      <c r="AM152" s="88"/>
      <c r="AN152" s="68"/>
      <c r="AO152" s="68"/>
      <c r="AP152" s="69"/>
      <c r="AQ152" s="70"/>
      <c r="AR152" s="69"/>
      <c r="AS152" s="68"/>
      <c r="AT152" s="68"/>
      <c r="AU152" s="71"/>
      <c r="AV152" s="70"/>
      <c r="AW152" s="69"/>
      <c r="AX152" s="68"/>
      <c r="AY152" s="68"/>
      <c r="AZ152" s="71"/>
      <c r="BA152" s="72"/>
      <c r="BB152" s="102" t="e">
        <f>_xlfn.XLOOKUP(BC152,Master3!B:B,Master3!A:A)</f>
        <v>#N/A</v>
      </c>
      <c r="BC152" s="103"/>
      <c r="BD152" s="88"/>
      <c r="BE152" s="76"/>
      <c r="BF152" s="76"/>
      <c r="BG152" s="73"/>
      <c r="BH152" s="74"/>
      <c r="BI152" s="73"/>
      <c r="BJ152" s="76"/>
      <c r="BK152" s="76"/>
      <c r="BL152" s="77"/>
      <c r="BM152" s="74"/>
      <c r="BN152" s="73"/>
      <c r="BO152" s="76"/>
      <c r="BP152" s="76"/>
      <c r="BQ152" s="77"/>
      <c r="BR152" s="85"/>
      <c r="BZ152" s="86">
        <v>44264.197916666664</v>
      </c>
    </row>
    <row r="153" spans="1:78" x14ac:dyDescent="0.25">
      <c r="A153" s="105" t="e">
        <f>_xlfn.XLOOKUP(B153,Master3!B:B,Master3!A:A)</f>
        <v>#N/A</v>
      </c>
      <c r="B153" s="106"/>
      <c r="C153" s="88"/>
      <c r="D153" s="66"/>
      <c r="E153" s="67"/>
      <c r="F153" s="68"/>
      <c r="G153" s="68"/>
      <c r="H153" s="80"/>
      <c r="I153" s="70"/>
      <c r="J153" s="69"/>
      <c r="K153" s="68"/>
      <c r="L153" s="68"/>
      <c r="M153" s="71"/>
      <c r="N153" s="70"/>
      <c r="O153" s="69"/>
      <c r="P153" s="68"/>
      <c r="Q153" s="68"/>
      <c r="R153" s="71"/>
      <c r="S153" s="72"/>
      <c r="T153" s="102" t="e">
        <f>_xlfn.XLOOKUP(U153,Master3!B:B,Master3!A:A)</f>
        <v>#N/A</v>
      </c>
      <c r="U153" s="103"/>
      <c r="V153" s="88"/>
      <c r="W153" s="76"/>
      <c r="X153" s="76"/>
      <c r="Y153" s="73"/>
      <c r="Z153" s="74"/>
      <c r="AA153" s="73"/>
      <c r="AB153" s="76"/>
      <c r="AC153" s="76"/>
      <c r="AD153" s="77"/>
      <c r="AE153" s="74"/>
      <c r="AF153" s="73"/>
      <c r="AG153" s="76"/>
      <c r="AH153" s="76"/>
      <c r="AI153" s="77"/>
      <c r="AJ153" s="75"/>
      <c r="AK153" s="86" t="e">
        <f>_xlfn.XLOOKUP(AL153,Master3!B:B,Master3!A:A)</f>
        <v>#N/A</v>
      </c>
      <c r="AL153" s="25"/>
      <c r="AM153" s="88"/>
      <c r="AN153" s="68"/>
      <c r="AO153" s="68"/>
      <c r="AP153" s="69"/>
      <c r="AQ153" s="70"/>
      <c r="AR153" s="69"/>
      <c r="AS153" s="68"/>
      <c r="AT153" s="68"/>
      <c r="AU153" s="71"/>
      <c r="AV153" s="70"/>
      <c r="AW153" s="69"/>
      <c r="AX153" s="68"/>
      <c r="AY153" s="68"/>
      <c r="AZ153" s="71"/>
      <c r="BA153" s="72"/>
      <c r="BB153" s="102" t="e">
        <f>_xlfn.XLOOKUP(BC153,Master3!B:B,Master3!A:A)</f>
        <v>#N/A</v>
      </c>
      <c r="BC153" s="103"/>
      <c r="BD153" s="88"/>
      <c r="BE153" s="76"/>
      <c r="BF153" s="76"/>
      <c r="BG153" s="73"/>
      <c r="BH153" s="74"/>
      <c r="BI153" s="73"/>
      <c r="BJ153" s="76"/>
      <c r="BK153" s="76"/>
      <c r="BL153" s="77"/>
      <c r="BM153" s="74"/>
      <c r="BN153" s="73"/>
      <c r="BO153" s="76"/>
      <c r="BP153" s="76"/>
      <c r="BQ153" s="77"/>
      <c r="BR153" s="85"/>
      <c r="BZ153" s="86">
        <v>44269.777777777781</v>
      </c>
    </row>
    <row r="154" spans="1:78" x14ac:dyDescent="0.25">
      <c r="A154" s="105" t="e">
        <f>_xlfn.XLOOKUP(B154,Master3!B:B,Master3!A:A)</f>
        <v>#N/A</v>
      </c>
      <c r="B154" s="106"/>
      <c r="C154" s="88"/>
      <c r="D154" s="66"/>
      <c r="E154" s="67"/>
      <c r="F154" s="68"/>
      <c r="G154" s="68"/>
      <c r="H154" s="80"/>
      <c r="I154" s="70"/>
      <c r="J154" s="69"/>
      <c r="K154" s="68"/>
      <c r="L154" s="68"/>
      <c r="M154" s="71"/>
      <c r="N154" s="70"/>
      <c r="O154" s="69"/>
      <c r="P154" s="68"/>
      <c r="Q154" s="68"/>
      <c r="R154" s="71"/>
      <c r="S154" s="72"/>
      <c r="T154" s="102" t="e">
        <f>_xlfn.XLOOKUP(U154,Master3!B:B,Master3!A:A)</f>
        <v>#N/A</v>
      </c>
      <c r="U154" s="103"/>
      <c r="V154" s="88"/>
      <c r="W154" s="76"/>
      <c r="X154" s="76"/>
      <c r="Y154" s="73"/>
      <c r="Z154" s="74"/>
      <c r="AA154" s="73"/>
      <c r="AB154" s="76"/>
      <c r="AC154" s="76"/>
      <c r="AD154" s="77"/>
      <c r="AE154" s="74"/>
      <c r="AF154" s="73"/>
      <c r="AG154" s="76"/>
      <c r="AH154" s="76"/>
      <c r="AI154" s="77"/>
      <c r="AJ154" s="75"/>
      <c r="AK154" s="86" t="e">
        <f>_xlfn.XLOOKUP(AL154,Master3!B:B,Master3!A:A)</f>
        <v>#N/A</v>
      </c>
      <c r="AL154" s="25"/>
      <c r="AM154" s="88"/>
      <c r="AN154" s="68"/>
      <c r="AO154" s="68"/>
      <c r="AP154" s="69"/>
      <c r="AQ154" s="70"/>
      <c r="AR154" s="69"/>
      <c r="AS154" s="68"/>
      <c r="AT154" s="68"/>
      <c r="AU154" s="71"/>
      <c r="AV154" s="70"/>
      <c r="AW154" s="69"/>
      <c r="AX154" s="68"/>
      <c r="AY154" s="68"/>
      <c r="AZ154" s="71"/>
      <c r="BA154" s="72"/>
      <c r="BB154" s="102" t="e">
        <f>_xlfn.XLOOKUP(BC154,Master3!B:B,Master3!A:A)</f>
        <v>#N/A</v>
      </c>
      <c r="BC154" s="103"/>
      <c r="BD154" s="88"/>
      <c r="BE154" s="76"/>
      <c r="BF154" s="76"/>
      <c r="BG154" s="73"/>
      <c r="BH154" s="74"/>
      <c r="BI154" s="73"/>
      <c r="BJ154" s="76"/>
      <c r="BK154" s="76"/>
      <c r="BL154" s="77"/>
      <c r="BM154" s="74"/>
      <c r="BN154" s="73"/>
      <c r="BO154" s="76"/>
      <c r="BP154" s="76"/>
      <c r="BQ154" s="77"/>
      <c r="BR154" s="85"/>
      <c r="BZ154" s="86">
        <v>44269.861111111109</v>
      </c>
    </row>
    <row r="155" spans="1:78" x14ac:dyDescent="0.25">
      <c r="A155" s="105" t="e">
        <f>_xlfn.XLOOKUP(B155,Master3!B:B,Master3!A:A)</f>
        <v>#N/A</v>
      </c>
      <c r="B155" s="106"/>
      <c r="C155" s="88"/>
      <c r="D155" s="66"/>
      <c r="E155" s="67"/>
      <c r="F155" s="68"/>
      <c r="G155" s="68"/>
      <c r="H155" s="80"/>
      <c r="I155" s="70"/>
      <c r="J155" s="69"/>
      <c r="K155" s="68"/>
      <c r="L155" s="68"/>
      <c r="M155" s="71"/>
      <c r="N155" s="70"/>
      <c r="O155" s="69"/>
      <c r="P155" s="68"/>
      <c r="Q155" s="68"/>
      <c r="R155" s="71"/>
      <c r="S155" s="72"/>
      <c r="T155" s="102" t="e">
        <f>_xlfn.XLOOKUP(U155,Master3!B:B,Master3!A:A)</f>
        <v>#N/A</v>
      </c>
      <c r="U155" s="103"/>
      <c r="V155" s="88"/>
      <c r="W155" s="76"/>
      <c r="X155" s="76"/>
      <c r="Y155" s="73"/>
      <c r="Z155" s="74"/>
      <c r="AA155" s="73"/>
      <c r="AB155" s="76"/>
      <c r="AC155" s="76"/>
      <c r="AD155" s="77"/>
      <c r="AE155" s="74"/>
      <c r="AF155" s="73"/>
      <c r="AG155" s="76"/>
      <c r="AH155" s="76"/>
      <c r="AI155" s="77"/>
      <c r="AJ155" s="75"/>
      <c r="AK155" s="86" t="e">
        <f>_xlfn.XLOOKUP(AL155,Master3!B:B,Master3!A:A)</f>
        <v>#N/A</v>
      </c>
      <c r="AL155" s="25"/>
      <c r="AM155" s="88"/>
      <c r="AN155" s="68"/>
      <c r="AO155" s="68"/>
      <c r="AP155" s="69"/>
      <c r="AQ155" s="70"/>
      <c r="AR155" s="69"/>
      <c r="AS155" s="68"/>
      <c r="AT155" s="68"/>
      <c r="AU155" s="71"/>
      <c r="AV155" s="70"/>
      <c r="AW155" s="69"/>
      <c r="AX155" s="68"/>
      <c r="AY155" s="68"/>
      <c r="AZ155" s="71"/>
      <c r="BA155" s="72"/>
      <c r="BB155" s="102" t="e">
        <f>_xlfn.XLOOKUP(BC155,Master3!B:B,Master3!A:A)</f>
        <v>#N/A</v>
      </c>
      <c r="BC155" s="103"/>
      <c r="BD155" s="88"/>
      <c r="BE155" s="76"/>
      <c r="BF155" s="76"/>
      <c r="BG155" s="73"/>
      <c r="BH155" s="74"/>
      <c r="BI155" s="73"/>
      <c r="BJ155" s="76"/>
      <c r="BK155" s="76"/>
      <c r="BL155" s="77"/>
      <c r="BM155" s="74"/>
      <c r="BN155" s="73"/>
      <c r="BO155" s="76"/>
      <c r="BP155" s="76"/>
      <c r="BQ155" s="77"/>
      <c r="BR155" s="85"/>
      <c r="BZ155" s="86">
        <v>44269.920138888891</v>
      </c>
    </row>
    <row r="156" spans="1:78" x14ac:dyDescent="0.25">
      <c r="A156" s="105" t="e">
        <f>_xlfn.XLOOKUP(B156,Master3!B:B,Master3!A:A)</f>
        <v>#N/A</v>
      </c>
      <c r="B156" s="106"/>
      <c r="C156" s="88"/>
      <c r="D156" s="66"/>
      <c r="E156" s="67"/>
      <c r="F156" s="68"/>
      <c r="G156" s="68"/>
      <c r="H156" s="80"/>
      <c r="I156" s="70"/>
      <c r="J156" s="69"/>
      <c r="K156" s="68"/>
      <c r="L156" s="68"/>
      <c r="M156" s="71"/>
      <c r="N156" s="70"/>
      <c r="O156" s="69"/>
      <c r="P156" s="68"/>
      <c r="Q156" s="68"/>
      <c r="R156" s="71"/>
      <c r="S156" s="72"/>
      <c r="T156" s="102" t="e">
        <f>_xlfn.XLOOKUP(U156,Master3!B:B,Master3!A:A)</f>
        <v>#N/A</v>
      </c>
      <c r="U156" s="103"/>
      <c r="V156" s="88"/>
      <c r="W156" s="76"/>
      <c r="X156" s="76"/>
      <c r="Y156" s="73"/>
      <c r="Z156" s="74"/>
      <c r="AA156" s="73"/>
      <c r="AB156" s="76"/>
      <c r="AC156" s="76"/>
      <c r="AD156" s="77"/>
      <c r="AE156" s="74"/>
      <c r="AF156" s="73"/>
      <c r="AG156" s="76"/>
      <c r="AH156" s="76"/>
      <c r="AI156" s="77"/>
      <c r="AJ156" s="75"/>
      <c r="AK156" s="86" t="e">
        <f>_xlfn.XLOOKUP(AL156,Master3!B:B,Master3!A:A)</f>
        <v>#N/A</v>
      </c>
      <c r="AL156" s="25"/>
      <c r="AM156" s="88"/>
      <c r="AN156" s="68"/>
      <c r="AO156" s="68"/>
      <c r="AP156" s="69"/>
      <c r="AQ156" s="70"/>
      <c r="AR156" s="69"/>
      <c r="AS156" s="68"/>
      <c r="AT156" s="68"/>
      <c r="AU156" s="71"/>
      <c r="AV156" s="70"/>
      <c r="AW156" s="69"/>
      <c r="AX156" s="68"/>
      <c r="AY156" s="68"/>
      <c r="AZ156" s="71"/>
      <c r="BA156" s="72"/>
      <c r="BB156" s="102" t="e">
        <f>_xlfn.XLOOKUP(BC156,Master3!B:B,Master3!A:A)</f>
        <v>#N/A</v>
      </c>
      <c r="BC156" s="103"/>
      <c r="BD156" s="88"/>
      <c r="BE156" s="76"/>
      <c r="BF156" s="76"/>
      <c r="BG156" s="73"/>
      <c r="BH156" s="74"/>
      <c r="BI156" s="73"/>
      <c r="BJ156" s="76"/>
      <c r="BK156" s="76"/>
      <c r="BL156" s="77"/>
      <c r="BM156" s="74"/>
      <c r="BN156" s="73"/>
      <c r="BO156" s="76"/>
      <c r="BP156" s="76"/>
      <c r="BQ156" s="77"/>
      <c r="BR156" s="85"/>
      <c r="BZ156" s="86">
        <v>44270.114583333336</v>
      </c>
    </row>
    <row r="157" spans="1:78" x14ac:dyDescent="0.25">
      <c r="A157" s="105" t="e">
        <f>_xlfn.XLOOKUP(B157,Master3!B:B,Master3!A:A)</f>
        <v>#N/A</v>
      </c>
      <c r="B157" s="106"/>
      <c r="C157" s="88"/>
      <c r="D157" s="66"/>
      <c r="E157" s="67"/>
      <c r="F157" s="68"/>
      <c r="G157" s="68"/>
      <c r="H157" s="80"/>
      <c r="I157" s="70"/>
      <c r="J157" s="69"/>
      <c r="K157" s="68"/>
      <c r="L157" s="68"/>
      <c r="M157" s="71"/>
      <c r="N157" s="70"/>
      <c r="O157" s="69"/>
      <c r="P157" s="68"/>
      <c r="Q157" s="68"/>
      <c r="R157" s="71"/>
      <c r="S157" s="72"/>
      <c r="T157" s="102" t="e">
        <f>_xlfn.XLOOKUP(U157,Master3!B:B,Master3!A:A)</f>
        <v>#N/A</v>
      </c>
      <c r="U157" s="103"/>
      <c r="V157" s="88"/>
      <c r="W157" s="76"/>
      <c r="X157" s="76"/>
      <c r="Y157" s="73"/>
      <c r="Z157" s="74"/>
      <c r="AA157" s="73"/>
      <c r="AB157" s="76"/>
      <c r="AC157" s="76"/>
      <c r="AD157" s="77"/>
      <c r="AE157" s="74"/>
      <c r="AF157" s="73"/>
      <c r="AG157" s="76"/>
      <c r="AH157" s="76"/>
      <c r="AI157" s="77"/>
      <c r="AJ157" s="75"/>
      <c r="AK157" s="86" t="e">
        <f>_xlfn.XLOOKUP(AL157,Master3!B:B,Master3!A:A)</f>
        <v>#N/A</v>
      </c>
      <c r="AL157" s="25"/>
      <c r="AM157" s="88"/>
      <c r="AN157" s="68"/>
      <c r="AO157" s="68"/>
      <c r="AP157" s="69"/>
      <c r="AQ157" s="70"/>
      <c r="AR157" s="69"/>
      <c r="AS157" s="68"/>
      <c r="AT157" s="68"/>
      <c r="AU157" s="71"/>
      <c r="AV157" s="70"/>
      <c r="AW157" s="69"/>
      <c r="AX157" s="68"/>
      <c r="AY157" s="68"/>
      <c r="AZ157" s="71"/>
      <c r="BA157" s="72"/>
      <c r="BB157" s="102" t="e">
        <f>_xlfn.XLOOKUP(BC157,Master3!B:B,Master3!A:A)</f>
        <v>#N/A</v>
      </c>
      <c r="BC157" s="103"/>
      <c r="BD157" s="88"/>
      <c r="BE157" s="76"/>
      <c r="BF157" s="76"/>
      <c r="BG157" s="73"/>
      <c r="BH157" s="74"/>
      <c r="BI157" s="73"/>
      <c r="BJ157" s="76"/>
      <c r="BK157" s="76"/>
      <c r="BL157" s="77"/>
      <c r="BM157" s="74"/>
      <c r="BN157" s="73"/>
      <c r="BO157" s="76"/>
      <c r="BP157" s="76"/>
      <c r="BQ157" s="77"/>
      <c r="BR157" s="85"/>
      <c r="BZ157" s="86">
        <v>44271.114583333336</v>
      </c>
    </row>
    <row r="158" spans="1:78" x14ac:dyDescent="0.25">
      <c r="A158" s="105">
        <f>_xlfn.XLOOKUP(B158,Master3!B:B,Master3!A:A)</f>
        <v>0</v>
      </c>
      <c r="B158" s="106"/>
      <c r="C158" s="88"/>
      <c r="D158" s="66"/>
      <c r="E158" s="67"/>
      <c r="F158" s="68"/>
      <c r="G158" s="68"/>
      <c r="H158" s="80"/>
      <c r="I158" s="70"/>
      <c r="J158" s="69"/>
      <c r="K158" s="68"/>
      <c r="L158" s="68"/>
      <c r="M158" s="71"/>
      <c r="N158" s="70"/>
      <c r="O158" s="69"/>
      <c r="P158" s="68"/>
      <c r="Q158" s="68"/>
      <c r="R158" s="71"/>
      <c r="S158" s="72"/>
      <c r="T158" s="102" t="e">
        <f>_xlfn.XLOOKUP(U158,Master3!B:B,Master3!A:A)</f>
        <v>#N/A</v>
      </c>
      <c r="U158" s="103"/>
      <c r="V158" s="88"/>
      <c r="W158" s="76"/>
      <c r="X158" s="76"/>
      <c r="Y158" s="73"/>
      <c r="Z158" s="74"/>
      <c r="AA158" s="73"/>
      <c r="AB158" s="76"/>
      <c r="AC158" s="76"/>
      <c r="AD158" s="77"/>
      <c r="AE158" s="74"/>
      <c r="AF158" s="73"/>
      <c r="AG158" s="76"/>
      <c r="AH158" s="76"/>
      <c r="AI158" s="77"/>
      <c r="AJ158" s="75"/>
      <c r="AK158" s="86" t="e">
        <f>_xlfn.XLOOKUP(AL158,Master3!B:B,Master3!A:A)</f>
        <v>#N/A</v>
      </c>
      <c r="AL158" s="25"/>
      <c r="AM158" s="88"/>
      <c r="AN158" s="68"/>
      <c r="AO158" s="68"/>
      <c r="AP158" s="69"/>
      <c r="AQ158" s="70"/>
      <c r="AR158" s="69"/>
      <c r="AS158" s="68"/>
      <c r="AT158" s="68"/>
      <c r="AU158" s="71"/>
      <c r="AV158" s="70"/>
      <c r="AW158" s="69"/>
      <c r="AX158" s="68"/>
      <c r="AY158" s="68"/>
      <c r="AZ158" s="71"/>
      <c r="BA158" s="72"/>
      <c r="BB158" s="102" t="e">
        <f>_xlfn.XLOOKUP(BC158,Master3!B:B,Master3!A:A)</f>
        <v>#N/A</v>
      </c>
      <c r="BC158" s="103"/>
      <c r="BD158" s="88"/>
      <c r="BE158" s="76"/>
      <c r="BF158" s="76"/>
      <c r="BG158" s="73"/>
      <c r="BH158" s="74"/>
      <c r="BI158" s="73"/>
      <c r="BJ158" s="76"/>
      <c r="BK158" s="76"/>
      <c r="BL158" s="77"/>
      <c r="BM158" s="74"/>
      <c r="BN158" s="73"/>
      <c r="BO158" s="76"/>
      <c r="BP158" s="76"/>
      <c r="BQ158" s="77"/>
      <c r="BR158" s="85"/>
      <c r="BZ158" s="86">
        <v>44274.034722222219</v>
      </c>
    </row>
    <row r="159" spans="1:78" x14ac:dyDescent="0.25">
      <c r="A159" s="105">
        <f>_xlfn.XLOOKUP(B159,Master3!B:B,Master3!A:A)</f>
        <v>0</v>
      </c>
      <c r="B159" s="106"/>
      <c r="C159" s="88"/>
      <c r="D159" s="66"/>
      <c r="E159" s="67"/>
      <c r="F159" s="68"/>
      <c r="G159" s="68"/>
      <c r="H159" s="80"/>
      <c r="I159" s="70"/>
      <c r="J159" s="69"/>
      <c r="K159" s="68"/>
      <c r="L159" s="68"/>
      <c r="M159" s="71"/>
      <c r="N159" s="70"/>
      <c r="O159" s="69"/>
      <c r="P159" s="68"/>
      <c r="Q159" s="68"/>
      <c r="R159" s="71"/>
      <c r="S159" s="72"/>
      <c r="T159" s="102" t="e">
        <f>_xlfn.XLOOKUP(U159,Master3!B:B,Master3!A:A)</f>
        <v>#N/A</v>
      </c>
      <c r="U159" s="103"/>
      <c r="V159" s="88"/>
      <c r="W159" s="76"/>
      <c r="X159" s="76"/>
      <c r="Y159" s="73"/>
      <c r="Z159" s="74"/>
      <c r="AA159" s="73"/>
      <c r="AB159" s="76"/>
      <c r="AC159" s="76"/>
      <c r="AD159" s="77"/>
      <c r="AE159" s="74"/>
      <c r="AF159" s="73"/>
      <c r="AG159" s="76"/>
      <c r="AH159" s="76"/>
      <c r="AI159" s="77"/>
      <c r="AJ159" s="75"/>
      <c r="AK159" s="86" t="e">
        <f>_xlfn.XLOOKUP(AL159,Master3!B:B,Master3!A:A)</f>
        <v>#N/A</v>
      </c>
      <c r="AL159" s="25"/>
      <c r="AM159" s="88"/>
      <c r="AN159" s="68"/>
      <c r="AO159" s="68"/>
      <c r="AP159" s="69"/>
      <c r="AQ159" s="70"/>
      <c r="AR159" s="69"/>
      <c r="AS159" s="68"/>
      <c r="AT159" s="68"/>
      <c r="AU159" s="71"/>
      <c r="AV159" s="70"/>
      <c r="AW159" s="69"/>
      <c r="AX159" s="68"/>
      <c r="AY159" s="68"/>
      <c r="AZ159" s="71"/>
      <c r="BA159" s="72"/>
      <c r="BB159" s="102" t="e">
        <f>_xlfn.XLOOKUP(BC159,Master3!B:B,Master3!A:A)</f>
        <v>#N/A</v>
      </c>
      <c r="BC159" s="103"/>
      <c r="BD159" s="88"/>
      <c r="BE159" s="76"/>
      <c r="BF159" s="76"/>
      <c r="BG159" s="73"/>
      <c r="BH159" s="74"/>
      <c r="BI159" s="73"/>
      <c r="BJ159" s="76"/>
      <c r="BK159" s="76"/>
      <c r="BL159" s="77"/>
      <c r="BM159" s="74"/>
      <c r="BN159" s="73"/>
      <c r="BO159" s="76"/>
      <c r="BP159" s="76"/>
      <c r="BQ159" s="77"/>
      <c r="BR159" s="85"/>
      <c r="BZ159" s="86">
        <v>44274.121527777781</v>
      </c>
    </row>
    <row r="160" spans="1:78" x14ac:dyDescent="0.25">
      <c r="A160" s="105">
        <f>_xlfn.XLOOKUP(B160,Master3!B:B,Master3!A:A)</f>
        <v>0</v>
      </c>
      <c r="B160" s="106"/>
      <c r="C160" s="88"/>
      <c r="D160" s="66"/>
      <c r="E160" s="67"/>
      <c r="F160" s="68"/>
      <c r="G160" s="68"/>
      <c r="H160" s="80"/>
      <c r="I160" s="70"/>
      <c r="J160" s="69"/>
      <c r="K160" s="68"/>
      <c r="L160" s="68"/>
      <c r="M160" s="71"/>
      <c r="N160" s="70"/>
      <c r="O160" s="69"/>
      <c r="P160" s="68"/>
      <c r="Q160" s="68"/>
      <c r="R160" s="71"/>
      <c r="S160" s="72"/>
      <c r="T160" s="102" t="e">
        <f>_xlfn.XLOOKUP(U160,Master3!B:B,Master3!A:A)</f>
        <v>#N/A</v>
      </c>
      <c r="U160" s="103"/>
      <c r="V160" s="88"/>
      <c r="W160" s="76"/>
      <c r="X160" s="76"/>
      <c r="Y160" s="73"/>
      <c r="Z160" s="74"/>
      <c r="AA160" s="73"/>
      <c r="AB160" s="76"/>
      <c r="AC160" s="76"/>
      <c r="AD160" s="77"/>
      <c r="AE160" s="74"/>
      <c r="AF160" s="73"/>
      <c r="AG160" s="76"/>
      <c r="AH160" s="76"/>
      <c r="AI160" s="77"/>
      <c r="AJ160" s="75"/>
      <c r="AK160" s="86" t="e">
        <f>_xlfn.XLOOKUP(AL160,Master3!B:B,Master3!A:A)</f>
        <v>#N/A</v>
      </c>
      <c r="AL160" s="25"/>
      <c r="AM160" s="88"/>
      <c r="AN160" s="68"/>
      <c r="AO160" s="68"/>
      <c r="AP160" s="69"/>
      <c r="AQ160" s="70"/>
      <c r="AR160" s="69"/>
      <c r="AS160" s="68"/>
      <c r="AT160" s="68"/>
      <c r="AU160" s="71"/>
      <c r="AV160" s="70"/>
      <c r="AW160" s="69"/>
      <c r="AX160" s="68"/>
      <c r="AY160" s="68"/>
      <c r="AZ160" s="71"/>
      <c r="BA160" s="72"/>
      <c r="BB160" s="102" t="e">
        <f>_xlfn.XLOOKUP(BC160,Master3!B:B,Master3!A:A)</f>
        <v>#N/A</v>
      </c>
      <c r="BC160" s="103"/>
      <c r="BD160" s="88"/>
      <c r="BE160" s="76"/>
      <c r="BF160" s="76"/>
      <c r="BG160" s="73"/>
      <c r="BH160" s="74"/>
      <c r="BI160" s="73"/>
      <c r="BJ160" s="76"/>
      <c r="BK160" s="76"/>
      <c r="BL160" s="77"/>
      <c r="BM160" s="74"/>
      <c r="BN160" s="73"/>
      <c r="BO160" s="76"/>
      <c r="BP160" s="76"/>
      <c r="BQ160" s="77"/>
      <c r="BR160" s="85"/>
      <c r="BZ160" s="86">
        <v>44333.809027777781</v>
      </c>
    </row>
    <row r="161" spans="1:78" x14ac:dyDescent="0.25">
      <c r="A161" s="105">
        <f>_xlfn.XLOOKUP(B161,Master3!B:B,Master3!A:A)</f>
        <v>0</v>
      </c>
      <c r="B161" s="106"/>
      <c r="C161" s="88"/>
      <c r="D161" s="66"/>
      <c r="E161" s="67"/>
      <c r="F161" s="68"/>
      <c r="G161" s="68"/>
      <c r="H161" s="80"/>
      <c r="I161" s="70"/>
      <c r="J161" s="69"/>
      <c r="K161" s="68"/>
      <c r="L161" s="68"/>
      <c r="M161" s="71"/>
      <c r="N161" s="70"/>
      <c r="O161" s="69"/>
      <c r="P161" s="68"/>
      <c r="Q161" s="68"/>
      <c r="R161" s="71"/>
      <c r="S161" s="72"/>
      <c r="T161" s="102" t="e">
        <f>_xlfn.XLOOKUP(U161,Master3!B:B,Master3!A:A)</f>
        <v>#N/A</v>
      </c>
      <c r="U161" s="103"/>
      <c r="V161" s="88"/>
      <c r="W161" s="76"/>
      <c r="X161" s="76"/>
      <c r="Y161" s="73"/>
      <c r="Z161" s="74"/>
      <c r="AA161" s="73"/>
      <c r="AB161" s="76"/>
      <c r="AC161" s="76"/>
      <c r="AD161" s="77"/>
      <c r="AE161" s="74"/>
      <c r="AF161" s="73"/>
      <c r="AG161" s="76"/>
      <c r="AH161" s="76"/>
      <c r="AI161" s="77"/>
      <c r="AJ161" s="75"/>
      <c r="AK161" s="86" t="e">
        <f>_xlfn.XLOOKUP(AL161,Master3!B:B,Master3!A:A)</f>
        <v>#N/A</v>
      </c>
      <c r="AL161" s="25"/>
      <c r="AM161" s="88"/>
      <c r="AN161" s="68"/>
      <c r="AO161" s="68"/>
      <c r="AP161" s="69"/>
      <c r="AQ161" s="70"/>
      <c r="AR161" s="69"/>
      <c r="AS161" s="68"/>
      <c r="AT161" s="68"/>
      <c r="AU161" s="71"/>
      <c r="AV161" s="70"/>
      <c r="AW161" s="69"/>
      <c r="AX161" s="68"/>
      <c r="AY161" s="68"/>
      <c r="AZ161" s="71"/>
      <c r="BA161" s="72"/>
      <c r="BB161" s="102" t="e">
        <f>_xlfn.XLOOKUP(BC161,Master3!B:B,Master3!A:A)</f>
        <v>#N/A</v>
      </c>
      <c r="BC161" s="103"/>
      <c r="BD161" s="88"/>
      <c r="BE161" s="76"/>
      <c r="BF161" s="76"/>
      <c r="BG161" s="73"/>
      <c r="BH161" s="74"/>
      <c r="BI161" s="73"/>
      <c r="BJ161" s="76"/>
      <c r="BK161" s="76"/>
      <c r="BL161" s="77"/>
      <c r="BM161" s="74"/>
      <c r="BN161" s="73"/>
      <c r="BO161" s="76"/>
      <c r="BP161" s="76"/>
      <c r="BQ161" s="77"/>
      <c r="BR161" s="85"/>
      <c r="BZ161" s="86">
        <v>44333.934027777781</v>
      </c>
    </row>
    <row r="162" spans="1:78" x14ac:dyDescent="0.25">
      <c r="A162" s="105">
        <f>_xlfn.XLOOKUP(B162,Master3!B:B,Master3!A:A)</f>
        <v>0</v>
      </c>
      <c r="B162" s="106"/>
      <c r="C162" s="88"/>
      <c r="D162" s="66"/>
      <c r="E162" s="67"/>
      <c r="F162" s="68"/>
      <c r="G162" s="68"/>
      <c r="H162" s="80"/>
      <c r="I162" s="70"/>
      <c r="J162" s="69"/>
      <c r="K162" s="68"/>
      <c r="L162" s="68"/>
      <c r="M162" s="71"/>
      <c r="N162" s="70"/>
      <c r="O162" s="69"/>
      <c r="P162" s="68"/>
      <c r="Q162" s="68"/>
      <c r="R162" s="71"/>
      <c r="S162" s="72"/>
      <c r="T162" s="102" t="e">
        <f>_xlfn.XLOOKUP(U162,Master3!B:B,Master3!A:A)</f>
        <v>#N/A</v>
      </c>
      <c r="U162" s="103"/>
      <c r="V162" s="88"/>
      <c r="W162" s="76"/>
      <c r="X162" s="76"/>
      <c r="Y162" s="73"/>
      <c r="Z162" s="74"/>
      <c r="AA162" s="73"/>
      <c r="AB162" s="76"/>
      <c r="AC162" s="76"/>
      <c r="AD162" s="77"/>
      <c r="AE162" s="74"/>
      <c r="AF162" s="73"/>
      <c r="AG162" s="76"/>
      <c r="AH162" s="76"/>
      <c r="AI162" s="77"/>
      <c r="AJ162" s="75"/>
      <c r="AK162" s="86" t="e">
        <f>_xlfn.XLOOKUP(AL162,Master3!B:B,Master3!A:A)</f>
        <v>#N/A</v>
      </c>
      <c r="AL162" s="25"/>
      <c r="AM162" s="88"/>
      <c r="AN162" s="68"/>
      <c r="AO162" s="68"/>
      <c r="AP162" s="69"/>
      <c r="AQ162" s="70"/>
      <c r="AR162" s="69"/>
      <c r="AS162" s="68"/>
      <c r="AT162" s="68"/>
      <c r="AU162" s="71"/>
      <c r="AV162" s="70"/>
      <c r="AW162" s="69"/>
      <c r="AX162" s="68"/>
      <c r="AY162" s="68"/>
      <c r="AZ162" s="71"/>
      <c r="BA162" s="72"/>
      <c r="BB162" s="102" t="e">
        <f>_xlfn.XLOOKUP(BC162,Master3!B:B,Master3!A:A)</f>
        <v>#N/A</v>
      </c>
      <c r="BC162" s="103"/>
      <c r="BD162" s="88"/>
      <c r="BE162" s="76"/>
      <c r="BF162" s="76"/>
      <c r="BG162" s="73"/>
      <c r="BH162" s="74"/>
      <c r="BI162" s="73"/>
      <c r="BJ162" s="76"/>
      <c r="BK162" s="76"/>
      <c r="BL162" s="77"/>
      <c r="BM162" s="74"/>
      <c r="BN162" s="73"/>
      <c r="BO162" s="76"/>
      <c r="BP162" s="76"/>
      <c r="BQ162" s="77"/>
      <c r="BR162" s="85"/>
      <c r="BZ162" s="86">
        <v>44334.128472222219</v>
      </c>
    </row>
    <row r="163" spans="1:78" x14ac:dyDescent="0.25">
      <c r="A163" s="105">
        <f>_xlfn.XLOOKUP(B163,Master3!B:B,Master3!A:A)</f>
        <v>0</v>
      </c>
      <c r="B163" s="106"/>
      <c r="C163" s="88"/>
      <c r="D163" s="66"/>
      <c r="E163" s="67"/>
      <c r="F163" s="68"/>
      <c r="G163" s="68"/>
      <c r="H163" s="80"/>
      <c r="I163" s="70"/>
      <c r="J163" s="69"/>
      <c r="K163" s="68"/>
      <c r="L163" s="68"/>
      <c r="M163" s="71"/>
      <c r="N163" s="70"/>
      <c r="O163" s="69"/>
      <c r="P163" s="68"/>
      <c r="Q163" s="68"/>
      <c r="R163" s="71"/>
      <c r="S163" s="72"/>
      <c r="T163" s="102" t="e">
        <f>_xlfn.XLOOKUP(U163,Master3!B:B,Master3!A:A)</f>
        <v>#N/A</v>
      </c>
      <c r="U163" s="103"/>
      <c r="V163" s="88"/>
      <c r="W163" s="76"/>
      <c r="X163" s="76"/>
      <c r="Y163" s="73"/>
      <c r="Z163" s="74"/>
      <c r="AA163" s="73"/>
      <c r="AB163" s="76"/>
      <c r="AC163" s="76"/>
      <c r="AD163" s="77"/>
      <c r="AE163" s="74"/>
      <c r="AF163" s="73"/>
      <c r="AG163" s="76"/>
      <c r="AH163" s="76"/>
      <c r="AI163" s="77"/>
      <c r="AJ163" s="75"/>
      <c r="AK163" s="86" t="e">
        <f>_xlfn.XLOOKUP(AL163,Master3!B:B,Master3!A:A)</f>
        <v>#N/A</v>
      </c>
      <c r="AL163" s="25"/>
      <c r="AM163" s="88"/>
      <c r="AN163" s="68"/>
      <c r="AO163" s="68"/>
      <c r="AP163" s="69"/>
      <c r="AQ163" s="70"/>
      <c r="AR163" s="69"/>
      <c r="AS163" s="68"/>
      <c r="AT163" s="68"/>
      <c r="AU163" s="71"/>
      <c r="AV163" s="70"/>
      <c r="AW163" s="69"/>
      <c r="AX163" s="68"/>
      <c r="AY163" s="68"/>
      <c r="AZ163" s="71"/>
      <c r="BA163" s="72"/>
      <c r="BB163" s="102" t="e">
        <f>_xlfn.XLOOKUP(BC163,Master3!B:B,Master3!A:A)</f>
        <v>#N/A</v>
      </c>
      <c r="BC163" s="103"/>
      <c r="BD163" s="88"/>
      <c r="BE163" s="76"/>
      <c r="BF163" s="76"/>
      <c r="BG163" s="73"/>
      <c r="BH163" s="74"/>
      <c r="BI163" s="73"/>
      <c r="BJ163" s="76"/>
      <c r="BK163" s="76"/>
      <c r="BL163" s="77"/>
      <c r="BM163" s="74"/>
      <c r="BN163" s="73"/>
      <c r="BO163" s="76"/>
      <c r="BP163" s="76"/>
      <c r="BQ163" s="77"/>
      <c r="BR163" s="85"/>
      <c r="BZ163" s="86">
        <v>44335.288194444445</v>
      </c>
    </row>
    <row r="164" spans="1:78" x14ac:dyDescent="0.25">
      <c r="A164" s="105">
        <f>_xlfn.XLOOKUP(B164,Master3!B:B,Master3!A:A)</f>
        <v>0</v>
      </c>
      <c r="B164" s="106"/>
      <c r="C164" s="88"/>
      <c r="D164" s="66"/>
      <c r="E164" s="67"/>
      <c r="F164" s="68"/>
      <c r="G164" s="68"/>
      <c r="H164" s="80"/>
      <c r="I164" s="70"/>
      <c r="J164" s="69"/>
      <c r="K164" s="68"/>
      <c r="L164" s="68"/>
      <c r="M164" s="71"/>
      <c r="N164" s="70"/>
      <c r="O164" s="69"/>
      <c r="P164" s="68"/>
      <c r="Q164" s="68"/>
      <c r="R164" s="71"/>
      <c r="S164" s="72"/>
      <c r="T164" s="102" t="e">
        <f>_xlfn.XLOOKUP(U164,Master3!B:B,Master3!A:A)</f>
        <v>#N/A</v>
      </c>
      <c r="U164" s="103"/>
      <c r="V164" s="88"/>
      <c r="W164" s="76"/>
      <c r="X164" s="76"/>
      <c r="Y164" s="73"/>
      <c r="Z164" s="74"/>
      <c r="AA164" s="73"/>
      <c r="AB164" s="76"/>
      <c r="AC164" s="76"/>
      <c r="AD164" s="77"/>
      <c r="AE164" s="74"/>
      <c r="AF164" s="73"/>
      <c r="AG164" s="76"/>
      <c r="AH164" s="76"/>
      <c r="AI164" s="77"/>
      <c r="AJ164" s="75"/>
      <c r="AK164" s="86" t="e">
        <f>_xlfn.XLOOKUP(AL164,Master3!B:B,Master3!A:A)</f>
        <v>#N/A</v>
      </c>
      <c r="AL164" s="25"/>
      <c r="AM164" s="88"/>
      <c r="AN164" s="68"/>
      <c r="AO164" s="68"/>
      <c r="AP164" s="69"/>
      <c r="AQ164" s="70"/>
      <c r="AR164" s="69"/>
      <c r="AS164" s="68"/>
      <c r="AT164" s="68"/>
      <c r="AU164" s="71"/>
      <c r="AV164" s="70"/>
      <c r="AW164" s="69"/>
      <c r="AX164" s="68"/>
      <c r="AY164" s="68"/>
      <c r="AZ164" s="71"/>
      <c r="BA164" s="72"/>
      <c r="BB164" s="102" t="e">
        <f>_xlfn.XLOOKUP(BC164,Master3!B:B,Master3!A:A)</f>
        <v>#N/A</v>
      </c>
      <c r="BC164" s="103"/>
      <c r="BD164" s="88"/>
      <c r="BE164" s="76"/>
      <c r="BF164" s="76"/>
      <c r="BG164" s="73"/>
      <c r="BH164" s="74"/>
      <c r="BI164" s="73"/>
      <c r="BJ164" s="76"/>
      <c r="BK164" s="76"/>
      <c r="BL164" s="77"/>
      <c r="BM164" s="74"/>
      <c r="BN164" s="73"/>
      <c r="BO164" s="76"/>
      <c r="BP164" s="76"/>
      <c r="BQ164" s="77"/>
      <c r="BR164" s="85"/>
      <c r="BZ164" s="86">
        <v>44335.368055555555</v>
      </c>
    </row>
    <row r="165" spans="1:78" x14ac:dyDescent="0.25">
      <c r="A165" s="105">
        <f>_xlfn.XLOOKUP(B165,Master3!B:B,Master3!A:A)</f>
        <v>0</v>
      </c>
      <c r="B165" s="106"/>
      <c r="C165" s="88"/>
      <c r="D165" s="66"/>
      <c r="E165" s="67"/>
      <c r="F165" s="68"/>
      <c r="G165" s="68"/>
      <c r="H165" s="80"/>
      <c r="I165" s="70"/>
      <c r="J165" s="69"/>
      <c r="K165" s="68"/>
      <c r="L165" s="68"/>
      <c r="M165" s="71"/>
      <c r="N165" s="70"/>
      <c r="O165" s="69"/>
      <c r="P165" s="68"/>
      <c r="Q165" s="68"/>
      <c r="R165" s="71"/>
      <c r="S165" s="72"/>
      <c r="T165" s="102" t="e">
        <f>_xlfn.XLOOKUP(U165,Master3!B:B,Master3!A:A)</f>
        <v>#N/A</v>
      </c>
      <c r="U165" s="103"/>
      <c r="V165" s="88"/>
      <c r="W165" s="76"/>
      <c r="X165" s="76"/>
      <c r="Y165" s="73"/>
      <c r="Z165" s="74"/>
      <c r="AA165" s="73"/>
      <c r="AB165" s="76"/>
      <c r="AC165" s="76"/>
      <c r="AD165" s="77"/>
      <c r="AE165" s="74"/>
      <c r="AF165" s="73"/>
      <c r="AG165" s="76"/>
      <c r="AH165" s="76"/>
      <c r="AI165" s="77"/>
      <c r="AJ165" s="75"/>
      <c r="AK165" s="86" t="e">
        <f>_xlfn.XLOOKUP(AL165,Master3!B:B,Master3!A:A)</f>
        <v>#N/A</v>
      </c>
      <c r="AL165" s="25"/>
      <c r="AM165" s="88"/>
      <c r="AN165" s="68"/>
      <c r="AO165" s="68"/>
      <c r="AP165" s="69"/>
      <c r="AQ165" s="70"/>
      <c r="AR165" s="69"/>
      <c r="AS165" s="68"/>
      <c r="AT165" s="68"/>
      <c r="AU165" s="71"/>
      <c r="AV165" s="70"/>
      <c r="AW165" s="69"/>
      <c r="AX165" s="68"/>
      <c r="AY165" s="68"/>
      <c r="AZ165" s="71"/>
      <c r="BA165" s="72"/>
      <c r="BB165" s="102" t="e">
        <f>_xlfn.XLOOKUP(BC165,Master3!B:B,Master3!A:A)</f>
        <v>#N/A</v>
      </c>
      <c r="BC165" s="103"/>
      <c r="BD165" s="88"/>
      <c r="BE165" s="76"/>
      <c r="BF165" s="76"/>
      <c r="BG165" s="73"/>
      <c r="BH165" s="74"/>
      <c r="BI165" s="73"/>
      <c r="BJ165" s="76"/>
      <c r="BK165" s="76"/>
      <c r="BL165" s="77"/>
      <c r="BM165" s="74"/>
      <c r="BN165" s="73"/>
      <c r="BO165" s="76"/>
      <c r="BP165" s="76"/>
      <c r="BQ165" s="77"/>
      <c r="BR165" s="85"/>
      <c r="BZ165" s="86">
        <v>44335.416666666664</v>
      </c>
    </row>
    <row r="166" spans="1:78" x14ac:dyDescent="0.25">
      <c r="A166" s="105">
        <f>_xlfn.XLOOKUP(B166,Master3!B:B,Master3!A:A)</f>
        <v>0</v>
      </c>
      <c r="B166" s="106"/>
      <c r="C166" s="88"/>
      <c r="D166" s="66"/>
      <c r="E166" s="67"/>
      <c r="F166" s="68"/>
      <c r="G166" s="68"/>
      <c r="H166" s="80"/>
      <c r="I166" s="70"/>
      <c r="J166" s="69"/>
      <c r="K166" s="68"/>
      <c r="L166" s="68"/>
      <c r="M166" s="71"/>
      <c r="N166" s="70"/>
      <c r="O166" s="69"/>
      <c r="P166" s="68"/>
      <c r="Q166" s="68"/>
      <c r="R166" s="71"/>
      <c r="S166" s="72"/>
      <c r="T166" s="102" t="e">
        <f>_xlfn.XLOOKUP(U166,Master3!B:B,Master3!A:A)</f>
        <v>#N/A</v>
      </c>
      <c r="U166" s="103"/>
      <c r="V166" s="88"/>
      <c r="W166" s="76"/>
      <c r="X166" s="76"/>
      <c r="Y166" s="73"/>
      <c r="Z166" s="74"/>
      <c r="AA166" s="73"/>
      <c r="AB166" s="76"/>
      <c r="AC166" s="76"/>
      <c r="AD166" s="77"/>
      <c r="AE166" s="74"/>
      <c r="AF166" s="73"/>
      <c r="AG166" s="76"/>
      <c r="AH166" s="76"/>
      <c r="AI166" s="77"/>
      <c r="AJ166" s="75"/>
      <c r="AK166" s="86" t="e">
        <f>_xlfn.XLOOKUP(AL166,Master3!B:B,Master3!A:A)</f>
        <v>#N/A</v>
      </c>
      <c r="AL166" s="25"/>
      <c r="AM166" s="88"/>
      <c r="AN166" s="68"/>
      <c r="AO166" s="68"/>
      <c r="AP166" s="69"/>
      <c r="AQ166" s="70"/>
      <c r="AR166" s="69"/>
      <c r="AS166" s="68"/>
      <c r="AT166" s="68"/>
      <c r="AU166" s="71"/>
      <c r="AV166" s="70"/>
      <c r="AW166" s="69"/>
      <c r="AX166" s="68"/>
      <c r="AY166" s="68"/>
      <c r="AZ166" s="71"/>
      <c r="BA166" s="72"/>
      <c r="BB166" s="102" t="e">
        <f>_xlfn.XLOOKUP(BC166,Master3!B:B,Master3!A:A)</f>
        <v>#N/A</v>
      </c>
      <c r="BC166" s="103"/>
      <c r="BD166" s="88"/>
      <c r="BE166" s="76"/>
      <c r="BF166" s="76"/>
      <c r="BG166" s="73"/>
      <c r="BH166" s="74"/>
      <c r="BI166" s="73"/>
      <c r="BJ166" s="76"/>
      <c r="BK166" s="76"/>
      <c r="BL166" s="77"/>
      <c r="BM166" s="74"/>
      <c r="BN166" s="73"/>
      <c r="BO166" s="76"/>
      <c r="BP166" s="76"/>
      <c r="BQ166" s="77"/>
      <c r="BR166" s="85"/>
      <c r="BZ166" s="86">
        <v>44335.454861111109</v>
      </c>
    </row>
    <row r="167" spans="1:78" x14ac:dyDescent="0.25">
      <c r="A167" s="105">
        <f>_xlfn.XLOOKUP(B167,Master3!B:B,Master3!A:A)</f>
        <v>0</v>
      </c>
      <c r="B167" s="106"/>
      <c r="C167" s="88"/>
      <c r="D167" s="66"/>
      <c r="E167" s="67"/>
      <c r="F167" s="68"/>
      <c r="G167" s="68"/>
      <c r="H167" s="80"/>
      <c r="I167" s="70"/>
      <c r="J167" s="69"/>
      <c r="K167" s="68"/>
      <c r="L167" s="68"/>
      <c r="M167" s="71"/>
      <c r="N167" s="70"/>
      <c r="O167" s="69"/>
      <c r="P167" s="68"/>
      <c r="Q167" s="68"/>
      <c r="R167" s="71"/>
      <c r="S167" s="72"/>
      <c r="T167" s="102" t="e">
        <f>_xlfn.XLOOKUP(U167,Master3!B:B,Master3!A:A)</f>
        <v>#N/A</v>
      </c>
      <c r="U167" s="103"/>
      <c r="V167" s="88"/>
      <c r="W167" s="76"/>
      <c r="X167" s="76"/>
      <c r="Y167" s="73"/>
      <c r="Z167" s="74"/>
      <c r="AA167" s="73"/>
      <c r="AB167" s="76"/>
      <c r="AC167" s="76"/>
      <c r="AD167" s="77"/>
      <c r="AE167" s="74"/>
      <c r="AF167" s="73"/>
      <c r="AG167" s="76"/>
      <c r="AH167" s="76"/>
      <c r="AI167" s="77"/>
      <c r="AJ167" s="75"/>
      <c r="AK167" s="86" t="e">
        <f>_xlfn.XLOOKUP(AL167,Master3!B:B,Master3!A:A)</f>
        <v>#N/A</v>
      </c>
      <c r="AL167" s="25"/>
      <c r="AM167" s="88"/>
      <c r="AN167" s="68"/>
      <c r="AO167" s="68"/>
      <c r="AP167" s="69"/>
      <c r="AQ167" s="70"/>
      <c r="AR167" s="69"/>
      <c r="AS167" s="68"/>
      <c r="AT167" s="68"/>
      <c r="AU167" s="71"/>
      <c r="AV167" s="70"/>
      <c r="AW167" s="69"/>
      <c r="AX167" s="68"/>
      <c r="AY167" s="68"/>
      <c r="AZ167" s="71"/>
      <c r="BA167" s="72"/>
      <c r="BB167" s="102" t="e">
        <f>_xlfn.XLOOKUP(BC167,Master3!B:B,Master3!A:A)</f>
        <v>#N/A</v>
      </c>
      <c r="BC167" s="103"/>
      <c r="BD167" s="88"/>
      <c r="BE167" s="76"/>
      <c r="BF167" s="76"/>
      <c r="BG167" s="73"/>
      <c r="BH167" s="74"/>
      <c r="BI167" s="73"/>
      <c r="BJ167" s="76"/>
      <c r="BK167" s="76"/>
      <c r="BL167" s="77"/>
      <c r="BM167" s="74"/>
      <c r="BN167" s="73"/>
      <c r="BO167" s="76"/>
      <c r="BP167" s="76"/>
      <c r="BQ167" s="77"/>
      <c r="BR167" s="85"/>
      <c r="BZ167" s="86">
        <v>44336.326388888891</v>
      </c>
    </row>
    <row r="168" spans="1:78" x14ac:dyDescent="0.25">
      <c r="A168" s="105">
        <f>_xlfn.XLOOKUP(B168,Master3!B:B,Master3!A:A)</f>
        <v>0</v>
      </c>
      <c r="B168" s="106"/>
      <c r="C168" s="88"/>
      <c r="D168" s="66"/>
      <c r="E168" s="67"/>
      <c r="F168" s="68"/>
      <c r="G168" s="68"/>
      <c r="H168" s="80"/>
      <c r="I168" s="70"/>
      <c r="J168" s="69"/>
      <c r="K168" s="68"/>
      <c r="L168" s="68"/>
      <c r="M168" s="71"/>
      <c r="N168" s="70"/>
      <c r="O168" s="69"/>
      <c r="P168" s="68"/>
      <c r="Q168" s="68"/>
      <c r="R168" s="71"/>
      <c r="S168" s="72"/>
      <c r="T168" s="102" t="e">
        <f>_xlfn.XLOOKUP(U168,Master3!B:B,Master3!A:A)</f>
        <v>#N/A</v>
      </c>
      <c r="U168" s="103"/>
      <c r="V168" s="88"/>
      <c r="W168" s="76"/>
      <c r="X168" s="76"/>
      <c r="Y168" s="73"/>
      <c r="Z168" s="74"/>
      <c r="AA168" s="73"/>
      <c r="AB168" s="76"/>
      <c r="AC168" s="76"/>
      <c r="AD168" s="77"/>
      <c r="AE168" s="74"/>
      <c r="AF168" s="73"/>
      <c r="AG168" s="76"/>
      <c r="AH168" s="76"/>
      <c r="AI168" s="77"/>
      <c r="AJ168" s="75"/>
      <c r="AK168" s="86" t="e">
        <f>_xlfn.XLOOKUP(AL168,Master3!B:B,Master3!A:A)</f>
        <v>#N/A</v>
      </c>
      <c r="AL168" s="25"/>
      <c r="AM168" s="88"/>
      <c r="AN168" s="68"/>
      <c r="AO168" s="68"/>
      <c r="AP168" s="69"/>
      <c r="AQ168" s="70"/>
      <c r="AR168" s="69"/>
      <c r="AS168" s="68"/>
      <c r="AT168" s="68"/>
      <c r="AU168" s="71"/>
      <c r="AV168" s="70"/>
      <c r="AW168" s="69"/>
      <c r="AX168" s="68"/>
      <c r="AY168" s="68"/>
      <c r="AZ168" s="71"/>
      <c r="BA168" s="72"/>
      <c r="BB168" s="102" t="e">
        <f>_xlfn.XLOOKUP(BC168,Master3!B:B,Master3!A:A)</f>
        <v>#N/A</v>
      </c>
      <c r="BC168" s="103"/>
      <c r="BD168" s="88"/>
      <c r="BE168" s="76"/>
      <c r="BF168" s="76"/>
      <c r="BG168" s="73"/>
      <c r="BH168" s="74"/>
      <c r="BI168" s="73"/>
      <c r="BJ168" s="76"/>
      <c r="BK168" s="76"/>
      <c r="BL168" s="77"/>
      <c r="BM168" s="74"/>
      <c r="BN168" s="73"/>
      <c r="BO168" s="76"/>
      <c r="BP168" s="76"/>
      <c r="BQ168" s="77"/>
      <c r="BR168" s="85"/>
      <c r="BZ168" s="86">
        <v>44338.166666666664</v>
      </c>
    </row>
    <row r="169" spans="1:78" x14ac:dyDescent="0.25">
      <c r="A169" s="105">
        <f>_xlfn.XLOOKUP(B169,Master3!B:B,Master3!A:A)</f>
        <v>0</v>
      </c>
      <c r="B169" s="106"/>
      <c r="C169" s="88"/>
      <c r="D169" s="66"/>
      <c r="E169" s="67"/>
      <c r="F169" s="68"/>
      <c r="G169" s="68"/>
      <c r="H169" s="80"/>
      <c r="I169" s="70"/>
      <c r="J169" s="69"/>
      <c r="K169" s="68"/>
      <c r="L169" s="68"/>
      <c r="M169" s="71"/>
      <c r="N169" s="70"/>
      <c r="O169" s="69"/>
      <c r="P169" s="68"/>
      <c r="Q169" s="68"/>
      <c r="R169" s="71"/>
      <c r="S169" s="72"/>
      <c r="T169" s="102" t="e">
        <f>_xlfn.XLOOKUP(U169,Master3!B:B,Master3!A:A)</f>
        <v>#N/A</v>
      </c>
      <c r="U169" s="103"/>
      <c r="V169" s="88"/>
      <c r="W169" s="76"/>
      <c r="X169" s="76"/>
      <c r="Y169" s="73"/>
      <c r="Z169" s="74"/>
      <c r="AA169" s="73"/>
      <c r="AB169" s="76"/>
      <c r="AC169" s="76"/>
      <c r="AD169" s="77"/>
      <c r="AE169" s="74"/>
      <c r="AF169" s="73"/>
      <c r="AG169" s="76"/>
      <c r="AH169" s="76"/>
      <c r="AI169" s="77"/>
      <c r="AJ169" s="75"/>
      <c r="AK169" s="86" t="e">
        <f>_xlfn.XLOOKUP(AL169,Master3!B:B,Master3!A:A)</f>
        <v>#N/A</v>
      </c>
      <c r="AL169" s="25"/>
      <c r="AM169" s="88"/>
      <c r="AN169" s="68"/>
      <c r="AO169" s="68"/>
      <c r="AP169" s="69"/>
      <c r="AQ169" s="70"/>
      <c r="AR169" s="69"/>
      <c r="AS169" s="68"/>
      <c r="AT169" s="68"/>
      <c r="AU169" s="71"/>
      <c r="AV169" s="70"/>
      <c r="AW169" s="69"/>
      <c r="AX169" s="68"/>
      <c r="AY169" s="68"/>
      <c r="AZ169" s="71"/>
      <c r="BA169" s="72"/>
      <c r="BB169" s="102" t="e">
        <f>_xlfn.XLOOKUP(BC169,Master3!B:B,Master3!A:A)</f>
        <v>#N/A</v>
      </c>
      <c r="BC169" s="103"/>
      <c r="BD169" s="88"/>
      <c r="BE169" s="76"/>
      <c r="BF169" s="76"/>
      <c r="BG169" s="73"/>
      <c r="BH169" s="74"/>
      <c r="BI169" s="73"/>
      <c r="BJ169" s="76"/>
      <c r="BK169" s="76"/>
      <c r="BL169" s="77"/>
      <c r="BM169" s="74"/>
      <c r="BN169" s="73"/>
      <c r="BO169" s="76"/>
      <c r="BP169" s="76"/>
      <c r="BQ169" s="77"/>
      <c r="BR169" s="85"/>
      <c r="BZ169" s="86">
        <v>44338.197916666664</v>
      </c>
    </row>
    <row r="170" spans="1:78" x14ac:dyDescent="0.25">
      <c r="A170" s="105">
        <f>_xlfn.XLOOKUP(B170,Master3!B:B,Master3!A:A)</f>
        <v>0</v>
      </c>
      <c r="B170" s="106"/>
      <c r="C170" s="88"/>
      <c r="D170" s="66"/>
      <c r="E170" s="67"/>
      <c r="F170" s="68"/>
      <c r="G170" s="68"/>
      <c r="H170" s="80"/>
      <c r="I170" s="70"/>
      <c r="J170" s="69"/>
      <c r="K170" s="68"/>
      <c r="L170" s="68"/>
      <c r="M170" s="71"/>
      <c r="N170" s="70"/>
      <c r="O170" s="69"/>
      <c r="P170" s="68"/>
      <c r="Q170" s="68"/>
      <c r="R170" s="71"/>
      <c r="S170" s="72"/>
      <c r="T170" s="102" t="e">
        <f>_xlfn.XLOOKUP(U170,Master3!B:B,Master3!A:A)</f>
        <v>#N/A</v>
      </c>
      <c r="U170" s="103"/>
      <c r="V170" s="88"/>
      <c r="W170" s="76"/>
      <c r="X170" s="76"/>
      <c r="Y170" s="73"/>
      <c r="Z170" s="74"/>
      <c r="AA170" s="73"/>
      <c r="AB170" s="76"/>
      <c r="AC170" s="76"/>
      <c r="AD170" s="77"/>
      <c r="AE170" s="74"/>
      <c r="AF170" s="73"/>
      <c r="AG170" s="76"/>
      <c r="AH170" s="76"/>
      <c r="AI170" s="77"/>
      <c r="AJ170" s="75"/>
      <c r="AK170" s="86" t="e">
        <f>_xlfn.XLOOKUP(AL170,Master3!B:B,Master3!A:A)</f>
        <v>#N/A</v>
      </c>
      <c r="AL170" s="25"/>
      <c r="AM170" s="88"/>
      <c r="AN170" s="68"/>
      <c r="AO170" s="68"/>
      <c r="AP170" s="69"/>
      <c r="AQ170" s="70"/>
      <c r="AR170" s="69"/>
      <c r="AS170" s="68"/>
      <c r="AT170" s="68"/>
      <c r="AU170" s="71"/>
      <c r="AV170" s="70"/>
      <c r="AW170" s="69"/>
      <c r="AX170" s="68"/>
      <c r="AY170" s="68"/>
      <c r="AZ170" s="71"/>
      <c r="BA170" s="72"/>
      <c r="BB170" s="102" t="e">
        <f>_xlfn.XLOOKUP(BC170,Master3!B:B,Master3!A:A)</f>
        <v>#N/A</v>
      </c>
      <c r="BC170" s="103"/>
      <c r="BD170" s="88"/>
      <c r="BE170" s="76"/>
      <c r="BF170" s="76"/>
      <c r="BG170" s="73"/>
      <c r="BH170" s="74"/>
      <c r="BI170" s="73"/>
      <c r="BJ170" s="76"/>
      <c r="BK170" s="76"/>
      <c r="BL170" s="77"/>
      <c r="BM170" s="74"/>
      <c r="BN170" s="73"/>
      <c r="BO170" s="76"/>
      <c r="BP170" s="76"/>
      <c r="BQ170" s="77"/>
      <c r="BR170" s="85"/>
      <c r="BZ170" s="86">
        <v>44338.208333333336</v>
      </c>
    </row>
    <row r="171" spans="1:78" x14ac:dyDescent="0.25">
      <c r="A171" s="105">
        <f>_xlfn.XLOOKUP(B171,Master3!B:B,Master3!A:A)</f>
        <v>0</v>
      </c>
      <c r="B171" s="106"/>
      <c r="C171" s="88"/>
      <c r="D171" s="66"/>
      <c r="E171" s="67"/>
      <c r="F171" s="68"/>
      <c r="G171" s="68"/>
      <c r="H171" s="80"/>
      <c r="I171" s="70"/>
      <c r="J171" s="69"/>
      <c r="K171" s="68"/>
      <c r="L171" s="68"/>
      <c r="M171" s="71"/>
      <c r="N171" s="70"/>
      <c r="O171" s="69"/>
      <c r="P171" s="68"/>
      <c r="Q171" s="68"/>
      <c r="R171" s="71"/>
      <c r="S171" s="72"/>
      <c r="T171" s="102" t="e">
        <f>_xlfn.XLOOKUP(U171,Master3!B:B,Master3!A:A)</f>
        <v>#N/A</v>
      </c>
      <c r="U171" s="103"/>
      <c r="V171" s="88"/>
      <c r="W171" s="76"/>
      <c r="X171" s="76"/>
      <c r="Y171" s="73"/>
      <c r="Z171" s="74"/>
      <c r="AA171" s="73"/>
      <c r="AB171" s="76"/>
      <c r="AC171" s="76"/>
      <c r="AD171" s="77"/>
      <c r="AE171" s="74"/>
      <c r="AF171" s="73"/>
      <c r="AG171" s="76"/>
      <c r="AH171" s="76"/>
      <c r="AI171" s="77"/>
      <c r="AJ171" s="75"/>
      <c r="AK171" s="86" t="e">
        <f>_xlfn.XLOOKUP(AL171,Master3!B:B,Master3!A:A)</f>
        <v>#N/A</v>
      </c>
      <c r="AL171" s="25"/>
      <c r="AM171" s="88"/>
      <c r="AN171" s="68"/>
      <c r="AO171" s="68"/>
      <c r="AP171" s="69"/>
      <c r="AQ171" s="70"/>
      <c r="AR171" s="69"/>
      <c r="AS171" s="68"/>
      <c r="AT171" s="68"/>
      <c r="AU171" s="71"/>
      <c r="AV171" s="70"/>
      <c r="AW171" s="69"/>
      <c r="AX171" s="68"/>
      <c r="AY171" s="68"/>
      <c r="AZ171" s="71"/>
      <c r="BA171" s="72"/>
      <c r="BB171" s="102" t="e">
        <f>_xlfn.XLOOKUP(BC171,Master3!B:B,Master3!A:A)</f>
        <v>#N/A</v>
      </c>
      <c r="BC171" s="103"/>
      <c r="BD171" s="88"/>
      <c r="BE171" s="76"/>
      <c r="BF171" s="76"/>
      <c r="BG171" s="73"/>
      <c r="BH171" s="74"/>
      <c r="BI171" s="73"/>
      <c r="BJ171" s="76"/>
      <c r="BK171" s="76"/>
      <c r="BL171" s="77"/>
      <c r="BM171" s="74"/>
      <c r="BN171" s="73"/>
      <c r="BO171" s="76"/>
      <c r="BP171" s="76"/>
      <c r="BQ171" s="77"/>
      <c r="BR171" s="85"/>
      <c r="BZ171" s="86">
        <v>44338.416666666664</v>
      </c>
    </row>
    <row r="172" spans="1:78" x14ac:dyDescent="0.25">
      <c r="A172" s="105">
        <f>_xlfn.XLOOKUP(B172,Master3!B:B,Master3!A:A)</f>
        <v>0</v>
      </c>
      <c r="B172" s="106"/>
      <c r="C172" s="88"/>
      <c r="D172" s="66"/>
      <c r="E172" s="67"/>
      <c r="F172" s="68"/>
      <c r="G172" s="68"/>
      <c r="H172" s="80"/>
      <c r="I172" s="70"/>
      <c r="J172" s="69"/>
      <c r="K172" s="68"/>
      <c r="L172" s="68"/>
      <c r="M172" s="71"/>
      <c r="N172" s="70"/>
      <c r="O172" s="69"/>
      <c r="P172" s="68"/>
      <c r="Q172" s="68"/>
      <c r="R172" s="71"/>
      <c r="S172" s="72"/>
      <c r="T172" s="102" t="e">
        <f>_xlfn.XLOOKUP(U172,Master3!B:B,Master3!A:A)</f>
        <v>#N/A</v>
      </c>
      <c r="U172" s="103"/>
      <c r="V172" s="88"/>
      <c r="W172" s="76"/>
      <c r="X172" s="76"/>
      <c r="Y172" s="73"/>
      <c r="Z172" s="74"/>
      <c r="AA172" s="73"/>
      <c r="AB172" s="76"/>
      <c r="AC172" s="76"/>
      <c r="AD172" s="77"/>
      <c r="AE172" s="74"/>
      <c r="AF172" s="73"/>
      <c r="AG172" s="76"/>
      <c r="AH172" s="76"/>
      <c r="AI172" s="77"/>
      <c r="AJ172" s="75"/>
      <c r="AK172" s="86" t="e">
        <f>_xlfn.XLOOKUP(AL172,Master3!B:B,Master3!A:A)</f>
        <v>#N/A</v>
      </c>
      <c r="AL172" s="25"/>
      <c r="AM172" s="88"/>
      <c r="AN172" s="68"/>
      <c r="AO172" s="68"/>
      <c r="AP172" s="69"/>
      <c r="AQ172" s="70"/>
      <c r="AR172" s="69"/>
      <c r="AS172" s="68"/>
      <c r="AT172" s="68"/>
      <c r="AU172" s="71"/>
      <c r="AV172" s="70"/>
      <c r="AW172" s="69"/>
      <c r="AX172" s="68"/>
      <c r="AY172" s="68"/>
      <c r="AZ172" s="71"/>
      <c r="BA172" s="72"/>
      <c r="BB172" s="102" t="e">
        <f>_xlfn.XLOOKUP(BC172,Master3!B:B,Master3!A:A)</f>
        <v>#N/A</v>
      </c>
      <c r="BC172" s="103"/>
      <c r="BD172" s="88"/>
      <c r="BE172" s="76"/>
      <c r="BF172" s="76"/>
      <c r="BG172" s="73"/>
      <c r="BH172" s="74"/>
      <c r="BI172" s="73"/>
      <c r="BJ172" s="76"/>
      <c r="BK172" s="76"/>
      <c r="BL172" s="77"/>
      <c r="BM172" s="74"/>
      <c r="BN172" s="73"/>
      <c r="BO172" s="76"/>
      <c r="BP172" s="76"/>
      <c r="BQ172" s="77"/>
      <c r="BR172" s="85"/>
      <c r="BZ172" s="86">
        <v>44350.850694444445</v>
      </c>
    </row>
    <row r="173" spans="1:78" x14ac:dyDescent="0.25">
      <c r="A173" s="105">
        <f>_xlfn.XLOOKUP(B173,Master3!B:B,Master3!A:A)</f>
        <v>0</v>
      </c>
      <c r="B173" s="106"/>
      <c r="C173" s="88"/>
      <c r="D173" s="66"/>
      <c r="E173" s="67"/>
      <c r="F173" s="68"/>
      <c r="G173" s="68"/>
      <c r="H173" s="80"/>
      <c r="I173" s="70"/>
      <c r="J173" s="69"/>
      <c r="K173" s="68"/>
      <c r="L173" s="68"/>
      <c r="M173" s="71"/>
      <c r="N173" s="70"/>
      <c r="O173" s="69"/>
      <c r="P173" s="68"/>
      <c r="Q173" s="68"/>
      <c r="R173" s="71"/>
      <c r="S173" s="72"/>
      <c r="T173" s="102" t="e">
        <f>_xlfn.XLOOKUP(U173,Master3!B:B,Master3!A:A)</f>
        <v>#N/A</v>
      </c>
      <c r="U173" s="103"/>
      <c r="V173" s="88"/>
      <c r="W173" s="76"/>
      <c r="X173" s="76"/>
      <c r="Y173" s="73"/>
      <c r="Z173" s="74"/>
      <c r="AA173" s="73"/>
      <c r="AB173" s="76"/>
      <c r="AC173" s="76"/>
      <c r="AD173" s="77"/>
      <c r="AE173" s="74"/>
      <c r="AF173" s="73"/>
      <c r="AG173" s="76"/>
      <c r="AH173" s="76"/>
      <c r="AI173" s="77"/>
      <c r="AJ173" s="75"/>
      <c r="AK173" s="86" t="e">
        <f>_xlfn.XLOOKUP(AL173,Master3!B:B,Master3!A:A)</f>
        <v>#N/A</v>
      </c>
      <c r="AL173" s="25"/>
      <c r="AM173" s="88"/>
      <c r="AN173" s="68"/>
      <c r="AO173" s="68"/>
      <c r="AP173" s="69"/>
      <c r="AQ173" s="70"/>
      <c r="AR173" s="69"/>
      <c r="AS173" s="68"/>
      <c r="AT173" s="68"/>
      <c r="AU173" s="71"/>
      <c r="AV173" s="70"/>
      <c r="AW173" s="69"/>
      <c r="AX173" s="68"/>
      <c r="AY173" s="68"/>
      <c r="AZ173" s="71"/>
      <c r="BA173" s="72"/>
      <c r="BB173" s="102" t="e">
        <f>_xlfn.XLOOKUP(BC173,Master3!B:B,Master3!A:A)</f>
        <v>#N/A</v>
      </c>
      <c r="BC173" s="103"/>
      <c r="BD173" s="88"/>
      <c r="BE173" s="76"/>
      <c r="BF173" s="76"/>
      <c r="BG173" s="73"/>
      <c r="BH173" s="74"/>
      <c r="BI173" s="73"/>
      <c r="BJ173" s="76"/>
      <c r="BK173" s="76"/>
      <c r="BL173" s="77"/>
      <c r="BM173" s="74"/>
      <c r="BN173" s="73"/>
      <c r="BO173" s="76"/>
      <c r="BP173" s="76"/>
      <c r="BQ173" s="77"/>
      <c r="BR173" s="85"/>
      <c r="BZ173" s="86">
        <v>44350.975694444445</v>
      </c>
    </row>
    <row r="174" spans="1:78" x14ac:dyDescent="0.25">
      <c r="A174" s="105">
        <f>_xlfn.XLOOKUP(B174,Master3!B:B,Master3!A:A)</f>
        <v>0</v>
      </c>
      <c r="B174" s="106"/>
      <c r="C174" s="88"/>
      <c r="D174" s="66"/>
      <c r="E174" s="67"/>
      <c r="F174" s="68"/>
      <c r="G174" s="68"/>
      <c r="H174" s="80"/>
      <c r="I174" s="70"/>
      <c r="J174" s="69"/>
      <c r="K174" s="68"/>
      <c r="L174" s="68"/>
      <c r="M174" s="71"/>
      <c r="N174" s="70"/>
      <c r="O174" s="69"/>
      <c r="P174" s="68"/>
      <c r="Q174" s="68"/>
      <c r="R174" s="71"/>
      <c r="S174" s="72"/>
      <c r="T174" s="102" t="e">
        <f>_xlfn.XLOOKUP(U174,Master3!B:B,Master3!A:A)</f>
        <v>#N/A</v>
      </c>
      <c r="U174" s="103"/>
      <c r="V174" s="88"/>
      <c r="W174" s="76"/>
      <c r="X174" s="76"/>
      <c r="Y174" s="73"/>
      <c r="Z174" s="74"/>
      <c r="AA174" s="73"/>
      <c r="AB174" s="76"/>
      <c r="AC174" s="76"/>
      <c r="AD174" s="77"/>
      <c r="AE174" s="74"/>
      <c r="AF174" s="73"/>
      <c r="AG174" s="76"/>
      <c r="AH174" s="76"/>
      <c r="AI174" s="77"/>
      <c r="AJ174" s="75"/>
      <c r="AK174" s="86" t="e">
        <f>_xlfn.XLOOKUP(AL174,Master3!B:B,Master3!A:A)</f>
        <v>#N/A</v>
      </c>
      <c r="AL174" s="25"/>
      <c r="AM174" s="88"/>
      <c r="AN174" s="68"/>
      <c r="AO174" s="68"/>
      <c r="AP174" s="69"/>
      <c r="AQ174" s="70"/>
      <c r="AR174" s="69"/>
      <c r="AS174" s="68"/>
      <c r="AT174" s="68"/>
      <c r="AU174" s="71"/>
      <c r="AV174" s="70"/>
      <c r="AW174" s="69"/>
      <c r="AX174" s="68"/>
      <c r="AY174" s="68"/>
      <c r="AZ174" s="71"/>
      <c r="BA174" s="72"/>
      <c r="BB174" s="102" t="e">
        <f>_xlfn.XLOOKUP(BC174,Master3!B:B,Master3!A:A)</f>
        <v>#N/A</v>
      </c>
      <c r="BC174" s="103"/>
      <c r="BD174" s="88"/>
      <c r="BE174" s="76"/>
      <c r="BF174" s="76"/>
      <c r="BG174" s="73"/>
      <c r="BH174" s="74"/>
      <c r="BI174" s="73"/>
      <c r="BJ174" s="76"/>
      <c r="BK174" s="76"/>
      <c r="BL174" s="77"/>
      <c r="BM174" s="74"/>
      <c r="BN174" s="73"/>
      <c r="BO174" s="76"/>
      <c r="BP174" s="76"/>
      <c r="BQ174" s="77"/>
      <c r="BR174" s="85"/>
      <c r="BZ174" s="86">
        <v>44351.145833333336</v>
      </c>
    </row>
    <row r="175" spans="1:78" x14ac:dyDescent="0.25">
      <c r="A175" s="105">
        <f>_xlfn.XLOOKUP(B175,Master3!B:B,Master3!A:A)</f>
        <v>0</v>
      </c>
      <c r="B175" s="106"/>
      <c r="C175" s="88"/>
      <c r="D175" s="66"/>
      <c r="E175" s="67"/>
      <c r="F175" s="68"/>
      <c r="G175" s="68"/>
      <c r="H175" s="80"/>
      <c r="I175" s="70"/>
      <c r="J175" s="69"/>
      <c r="K175" s="68"/>
      <c r="L175" s="68"/>
      <c r="M175" s="71"/>
      <c r="N175" s="70"/>
      <c r="O175" s="69"/>
      <c r="P175" s="68"/>
      <c r="Q175" s="68"/>
      <c r="R175" s="71"/>
      <c r="S175" s="72"/>
      <c r="T175" s="102" t="e">
        <f>_xlfn.XLOOKUP(U175,Master3!B:B,Master3!A:A)</f>
        <v>#N/A</v>
      </c>
      <c r="U175" s="103"/>
      <c r="V175" s="88"/>
      <c r="W175" s="76"/>
      <c r="X175" s="76"/>
      <c r="Y175" s="73"/>
      <c r="Z175" s="74"/>
      <c r="AA175" s="73"/>
      <c r="AB175" s="76"/>
      <c r="AC175" s="76"/>
      <c r="AD175" s="77"/>
      <c r="AE175" s="74"/>
      <c r="AF175" s="73"/>
      <c r="AG175" s="76"/>
      <c r="AH175" s="76"/>
      <c r="AI175" s="77"/>
      <c r="AJ175" s="75"/>
      <c r="AK175" s="86" t="e">
        <f>_xlfn.XLOOKUP(AL175,Master3!B:B,Master3!A:A)</f>
        <v>#N/A</v>
      </c>
      <c r="AL175" s="25"/>
      <c r="AM175" s="88"/>
      <c r="AN175" s="68"/>
      <c r="AO175" s="68"/>
      <c r="AP175" s="69"/>
      <c r="AQ175" s="70"/>
      <c r="AR175" s="69"/>
      <c r="AS175" s="68"/>
      <c r="AT175" s="68"/>
      <c r="AU175" s="71"/>
      <c r="AV175" s="70"/>
      <c r="AW175" s="69"/>
      <c r="AX175" s="68"/>
      <c r="AY175" s="68"/>
      <c r="AZ175" s="71"/>
      <c r="BA175" s="72"/>
      <c r="BB175" s="102" t="e">
        <f>_xlfn.XLOOKUP(BC175,Master3!B:B,Master3!A:A)</f>
        <v>#N/A</v>
      </c>
      <c r="BC175" s="103"/>
      <c r="BD175" s="88"/>
      <c r="BE175" s="76"/>
      <c r="BF175" s="76"/>
      <c r="BG175" s="73"/>
      <c r="BH175" s="74"/>
      <c r="BI175" s="73"/>
      <c r="BJ175" s="76"/>
      <c r="BK175" s="76"/>
      <c r="BL175" s="77"/>
      <c r="BM175" s="74"/>
      <c r="BN175" s="73"/>
      <c r="BO175" s="76"/>
      <c r="BP175" s="76"/>
      <c r="BQ175" s="77"/>
      <c r="BR175" s="85"/>
      <c r="BZ175" s="86">
        <v>44353.288194444445</v>
      </c>
    </row>
    <row r="176" spans="1:78" x14ac:dyDescent="0.25">
      <c r="A176" s="105">
        <f>_xlfn.XLOOKUP(B176,Master3!B:B,Master3!A:A)</f>
        <v>0</v>
      </c>
      <c r="B176" s="106"/>
      <c r="C176" s="88"/>
      <c r="D176" s="66"/>
      <c r="E176" s="67"/>
      <c r="F176" s="68"/>
      <c r="G176" s="68"/>
      <c r="H176" s="80"/>
      <c r="I176" s="70"/>
      <c r="J176" s="69"/>
      <c r="K176" s="68"/>
      <c r="L176" s="68"/>
      <c r="M176" s="71"/>
      <c r="N176" s="70"/>
      <c r="O176" s="69"/>
      <c r="P176" s="68"/>
      <c r="Q176" s="68"/>
      <c r="R176" s="71"/>
      <c r="S176" s="72"/>
      <c r="T176" s="102" t="e">
        <f>_xlfn.XLOOKUP(U176,Master3!B:B,Master3!A:A)</f>
        <v>#N/A</v>
      </c>
      <c r="U176" s="103"/>
      <c r="V176" s="88"/>
      <c r="W176" s="76"/>
      <c r="X176" s="76"/>
      <c r="Y176" s="73"/>
      <c r="Z176" s="74"/>
      <c r="AA176" s="73"/>
      <c r="AB176" s="76"/>
      <c r="AC176" s="76"/>
      <c r="AD176" s="77"/>
      <c r="AE176" s="74"/>
      <c r="AF176" s="73"/>
      <c r="AG176" s="76"/>
      <c r="AH176" s="76"/>
      <c r="AI176" s="77"/>
      <c r="AJ176" s="75"/>
      <c r="AK176" s="86" t="e">
        <f>_xlfn.XLOOKUP(AL176,Master3!B:B,Master3!A:A)</f>
        <v>#N/A</v>
      </c>
      <c r="AL176" s="25"/>
      <c r="AM176" s="88"/>
      <c r="AN176" s="68"/>
      <c r="AO176" s="68"/>
      <c r="AP176" s="69"/>
      <c r="AQ176" s="70"/>
      <c r="AR176" s="69"/>
      <c r="AS176" s="68"/>
      <c r="AT176" s="68"/>
      <c r="AU176" s="71"/>
      <c r="AV176" s="70"/>
      <c r="AW176" s="69"/>
      <c r="AX176" s="68"/>
      <c r="AY176" s="68"/>
      <c r="AZ176" s="71"/>
      <c r="BA176" s="72"/>
      <c r="BB176" s="102" t="e">
        <f>_xlfn.XLOOKUP(BC176,Master3!B:B,Master3!A:A)</f>
        <v>#N/A</v>
      </c>
      <c r="BC176" s="103"/>
      <c r="BD176" s="88"/>
      <c r="BE176" s="76"/>
      <c r="BF176" s="76"/>
      <c r="BG176" s="73"/>
      <c r="BH176" s="74"/>
      <c r="BI176" s="73"/>
      <c r="BJ176" s="76"/>
      <c r="BK176" s="76"/>
      <c r="BL176" s="77"/>
      <c r="BM176" s="74"/>
      <c r="BN176" s="73"/>
      <c r="BO176" s="76"/>
      <c r="BP176" s="76"/>
      <c r="BQ176" s="77"/>
      <c r="BR176" s="85"/>
      <c r="BZ176" s="86">
        <v>44353.371527777781</v>
      </c>
    </row>
    <row r="177" spans="1:78" x14ac:dyDescent="0.25">
      <c r="A177" s="105">
        <f>_xlfn.XLOOKUP(B177,Master3!B:B,Master3!A:A)</f>
        <v>0</v>
      </c>
      <c r="B177" s="106"/>
      <c r="C177" s="88"/>
      <c r="D177" s="66"/>
      <c r="E177" s="67"/>
      <c r="F177" s="68"/>
      <c r="G177" s="68"/>
      <c r="H177" s="80"/>
      <c r="I177" s="70"/>
      <c r="J177" s="69"/>
      <c r="K177" s="68"/>
      <c r="L177" s="68"/>
      <c r="M177" s="71"/>
      <c r="N177" s="70"/>
      <c r="O177" s="69"/>
      <c r="P177" s="68"/>
      <c r="Q177" s="68"/>
      <c r="R177" s="71"/>
      <c r="S177" s="72"/>
      <c r="T177" s="102" t="e">
        <f>_xlfn.XLOOKUP(U177,Master3!B:B,Master3!A:A)</f>
        <v>#N/A</v>
      </c>
      <c r="U177" s="103"/>
      <c r="V177" s="88"/>
      <c r="W177" s="76"/>
      <c r="X177" s="76"/>
      <c r="Y177" s="73"/>
      <c r="Z177" s="74"/>
      <c r="AA177" s="73"/>
      <c r="AB177" s="76"/>
      <c r="AC177" s="76"/>
      <c r="AD177" s="77"/>
      <c r="AE177" s="74"/>
      <c r="AF177" s="73"/>
      <c r="AG177" s="76"/>
      <c r="AH177" s="76"/>
      <c r="AI177" s="77"/>
      <c r="AJ177" s="75"/>
      <c r="AK177" s="86" t="e">
        <f>_xlfn.XLOOKUP(AL177,Master3!B:B,Master3!A:A)</f>
        <v>#N/A</v>
      </c>
      <c r="AL177" s="25"/>
      <c r="AM177" s="88"/>
      <c r="AN177" s="68"/>
      <c r="AO177" s="68"/>
      <c r="AP177" s="69"/>
      <c r="AQ177" s="70"/>
      <c r="AR177" s="69"/>
      <c r="AS177" s="68"/>
      <c r="AT177" s="68"/>
      <c r="AU177" s="71"/>
      <c r="AV177" s="70"/>
      <c r="AW177" s="69"/>
      <c r="AX177" s="68"/>
      <c r="AY177" s="68"/>
      <c r="AZ177" s="71"/>
      <c r="BA177" s="72"/>
      <c r="BB177" s="102" t="e">
        <f>_xlfn.XLOOKUP(BC177,Master3!B:B,Master3!A:A)</f>
        <v>#N/A</v>
      </c>
      <c r="BC177" s="103"/>
      <c r="BD177" s="88"/>
      <c r="BE177" s="76"/>
      <c r="BF177" s="76"/>
      <c r="BG177" s="73"/>
      <c r="BH177" s="74"/>
      <c r="BI177" s="73"/>
      <c r="BJ177" s="76"/>
      <c r="BK177" s="76"/>
      <c r="BL177" s="77"/>
      <c r="BM177" s="74"/>
      <c r="BN177" s="73"/>
      <c r="BO177" s="76"/>
      <c r="BP177" s="76"/>
      <c r="BQ177" s="77"/>
      <c r="BR177" s="85"/>
      <c r="BZ177" s="86">
        <v>44354.125</v>
      </c>
    </row>
    <row r="178" spans="1:78" x14ac:dyDescent="0.25">
      <c r="A178" s="105">
        <f>_xlfn.XLOOKUP(B178,Master3!B:B,Master3!A:A)</f>
        <v>0</v>
      </c>
      <c r="B178" s="106"/>
      <c r="C178" s="88"/>
      <c r="D178" s="66"/>
      <c r="E178" s="67"/>
      <c r="F178" s="68"/>
      <c r="G178" s="68"/>
      <c r="H178" s="80"/>
      <c r="I178" s="70"/>
      <c r="J178" s="69"/>
      <c r="K178" s="68"/>
      <c r="L178" s="68"/>
      <c r="M178" s="71"/>
      <c r="N178" s="70"/>
      <c r="O178" s="69"/>
      <c r="P178" s="68"/>
      <c r="Q178" s="68"/>
      <c r="R178" s="71"/>
      <c r="S178" s="72"/>
      <c r="T178" s="102" t="e">
        <f>_xlfn.XLOOKUP(U178,Master3!B:B,Master3!A:A)</f>
        <v>#N/A</v>
      </c>
      <c r="U178" s="103"/>
      <c r="V178" s="88"/>
      <c r="W178" s="76"/>
      <c r="X178" s="76"/>
      <c r="Y178" s="73"/>
      <c r="Z178" s="74"/>
      <c r="AA178" s="73"/>
      <c r="AB178" s="76"/>
      <c r="AC178" s="76"/>
      <c r="AD178" s="77"/>
      <c r="AE178" s="74"/>
      <c r="AF178" s="73"/>
      <c r="AG178" s="76"/>
      <c r="AH178" s="76"/>
      <c r="AI178" s="77"/>
      <c r="AJ178" s="75"/>
      <c r="AK178" s="86" t="e">
        <f>_xlfn.XLOOKUP(AL178,Master3!B:B,Master3!A:A)</f>
        <v>#N/A</v>
      </c>
      <c r="AL178" s="25"/>
      <c r="AM178" s="88"/>
      <c r="AN178" s="68"/>
      <c r="AO178" s="68"/>
      <c r="AP178" s="69"/>
      <c r="AQ178" s="70"/>
      <c r="AR178" s="69"/>
      <c r="AS178" s="68"/>
      <c r="AT178" s="68"/>
      <c r="AU178" s="71"/>
      <c r="AV178" s="70"/>
      <c r="AW178" s="69"/>
      <c r="AX178" s="68"/>
      <c r="AY178" s="68"/>
      <c r="AZ178" s="71"/>
      <c r="BA178" s="72"/>
      <c r="BB178" s="102" t="e">
        <f>_xlfn.XLOOKUP(BC178,Master3!B:B,Master3!A:A)</f>
        <v>#N/A</v>
      </c>
      <c r="BC178" s="103"/>
      <c r="BD178" s="88"/>
      <c r="BE178" s="76"/>
      <c r="BF178" s="76"/>
      <c r="BG178" s="73"/>
      <c r="BH178" s="74"/>
      <c r="BI178" s="73"/>
      <c r="BJ178" s="76"/>
      <c r="BK178" s="76"/>
      <c r="BL178" s="77"/>
      <c r="BM178" s="74"/>
      <c r="BN178" s="73"/>
      <c r="BO178" s="76"/>
      <c r="BP178" s="76"/>
      <c r="BQ178" s="77"/>
      <c r="BR178" s="85"/>
      <c r="BZ178" s="86">
        <v>44354.159722222219</v>
      </c>
    </row>
    <row r="179" spans="1:78" x14ac:dyDescent="0.25">
      <c r="A179" s="105">
        <f>_xlfn.XLOOKUP(B179,Master3!B:B,Master3!A:A)</f>
        <v>0</v>
      </c>
      <c r="B179" s="106"/>
      <c r="C179" s="88"/>
      <c r="D179" s="66"/>
      <c r="E179" s="67"/>
      <c r="F179" s="68"/>
      <c r="G179" s="68"/>
      <c r="H179" s="80"/>
      <c r="I179" s="70"/>
      <c r="J179" s="69"/>
      <c r="K179" s="68"/>
      <c r="L179" s="68"/>
      <c r="M179" s="71"/>
      <c r="N179" s="70"/>
      <c r="O179" s="69"/>
      <c r="P179" s="68"/>
      <c r="Q179" s="68"/>
      <c r="R179" s="71"/>
      <c r="S179" s="72"/>
      <c r="T179" s="102" t="e">
        <f>_xlfn.XLOOKUP(U179,Master3!B:B,Master3!A:A)</f>
        <v>#N/A</v>
      </c>
      <c r="U179" s="103"/>
      <c r="V179" s="88"/>
      <c r="W179" s="76"/>
      <c r="X179" s="76"/>
      <c r="Y179" s="73"/>
      <c r="Z179" s="74"/>
      <c r="AA179" s="73"/>
      <c r="AB179" s="76"/>
      <c r="AC179" s="76"/>
      <c r="AD179" s="77"/>
      <c r="AE179" s="74"/>
      <c r="AF179" s="73"/>
      <c r="AG179" s="76"/>
      <c r="AH179" s="76"/>
      <c r="AI179" s="77"/>
      <c r="AJ179" s="75"/>
      <c r="AK179" s="86" t="e">
        <f>_xlfn.XLOOKUP(AL179,Master3!B:B,Master3!A:A)</f>
        <v>#N/A</v>
      </c>
      <c r="AL179" s="25"/>
      <c r="AM179" s="88"/>
      <c r="AN179" s="68"/>
      <c r="AO179" s="68"/>
      <c r="AP179" s="69"/>
      <c r="AQ179" s="70"/>
      <c r="AR179" s="69"/>
      <c r="AS179" s="68"/>
      <c r="AT179" s="68"/>
      <c r="AU179" s="71"/>
      <c r="AV179" s="70"/>
      <c r="AW179" s="69"/>
      <c r="AX179" s="68"/>
      <c r="AY179" s="68"/>
      <c r="AZ179" s="71"/>
      <c r="BA179" s="72"/>
      <c r="BB179" s="102" t="e">
        <f>_xlfn.XLOOKUP(BC179,Master3!B:B,Master3!A:A)</f>
        <v>#N/A</v>
      </c>
      <c r="BC179" s="103"/>
      <c r="BD179" s="88"/>
      <c r="BE179" s="76"/>
      <c r="BF179" s="76"/>
      <c r="BG179" s="73"/>
      <c r="BH179" s="74"/>
      <c r="BI179" s="73"/>
      <c r="BJ179" s="76"/>
      <c r="BK179" s="76"/>
      <c r="BL179" s="77"/>
      <c r="BM179" s="74"/>
      <c r="BN179" s="73"/>
      <c r="BO179" s="76"/>
      <c r="BP179" s="76"/>
      <c r="BQ179" s="77"/>
      <c r="BR179" s="85"/>
      <c r="BZ179" s="86">
        <v>44354.166666666664</v>
      </c>
    </row>
    <row r="180" spans="1:78" x14ac:dyDescent="0.25">
      <c r="A180" s="105">
        <f>_xlfn.XLOOKUP(B180,Master3!B:B,Master3!A:A)</f>
        <v>0</v>
      </c>
      <c r="B180" s="106"/>
      <c r="C180" s="88"/>
      <c r="D180" s="66"/>
      <c r="E180" s="67"/>
      <c r="F180" s="68"/>
      <c r="G180" s="68"/>
      <c r="H180" s="80"/>
      <c r="I180" s="70"/>
      <c r="J180" s="69"/>
      <c r="K180" s="68"/>
      <c r="L180" s="68"/>
      <c r="M180" s="71"/>
      <c r="N180" s="70"/>
      <c r="O180" s="69"/>
      <c r="P180" s="68"/>
      <c r="Q180" s="68"/>
      <c r="R180" s="71"/>
      <c r="S180" s="72"/>
      <c r="T180" s="102" t="e">
        <f>_xlfn.XLOOKUP(U180,Master3!B:B,Master3!A:A)</f>
        <v>#N/A</v>
      </c>
      <c r="U180" s="103"/>
      <c r="V180" s="88"/>
      <c r="W180" s="76"/>
      <c r="X180" s="76"/>
      <c r="Y180" s="73"/>
      <c r="Z180" s="74"/>
      <c r="AA180" s="73"/>
      <c r="AB180" s="76"/>
      <c r="AC180" s="76"/>
      <c r="AD180" s="77"/>
      <c r="AE180" s="74"/>
      <c r="AF180" s="73"/>
      <c r="AG180" s="76"/>
      <c r="AH180" s="76"/>
      <c r="AI180" s="77"/>
      <c r="AJ180" s="75"/>
      <c r="AK180" s="86" t="e">
        <f>_xlfn.XLOOKUP(AL180,Master3!B:B,Master3!A:A)</f>
        <v>#N/A</v>
      </c>
      <c r="AL180" s="25"/>
      <c r="AM180" s="88"/>
      <c r="AN180" s="68"/>
      <c r="AO180" s="68"/>
      <c r="AP180" s="69"/>
      <c r="AQ180" s="70"/>
      <c r="AR180" s="69"/>
      <c r="AS180" s="68"/>
      <c r="AT180" s="68"/>
      <c r="AU180" s="71"/>
      <c r="AV180" s="70"/>
      <c r="AW180" s="69"/>
      <c r="AX180" s="68"/>
      <c r="AY180" s="68"/>
      <c r="AZ180" s="71"/>
      <c r="BA180" s="72"/>
      <c r="BB180" s="102" t="e">
        <f>_xlfn.XLOOKUP(BC180,Master3!B:B,Master3!A:A)</f>
        <v>#N/A</v>
      </c>
      <c r="BC180" s="103"/>
      <c r="BD180" s="88"/>
      <c r="BE180" s="76"/>
      <c r="BF180" s="76"/>
      <c r="BG180" s="73"/>
      <c r="BH180" s="74"/>
      <c r="BI180" s="73"/>
      <c r="BJ180" s="76"/>
      <c r="BK180" s="76"/>
      <c r="BL180" s="77"/>
      <c r="BM180" s="74"/>
      <c r="BN180" s="73"/>
      <c r="BO180" s="76"/>
      <c r="BP180" s="76"/>
      <c r="BQ180" s="77"/>
      <c r="BR180" s="85"/>
      <c r="BZ180" s="86">
        <v>44355.163194444445</v>
      </c>
    </row>
    <row r="181" spans="1:78" x14ac:dyDescent="0.25">
      <c r="A181" s="105">
        <f>_xlfn.XLOOKUP(B181,Master3!B:B,Master3!A:A)</f>
        <v>0</v>
      </c>
      <c r="B181" s="106"/>
      <c r="C181" s="88"/>
      <c r="D181" s="66"/>
      <c r="E181" s="67"/>
      <c r="F181" s="68"/>
      <c r="G181" s="68"/>
      <c r="H181" s="80"/>
      <c r="I181" s="70"/>
      <c r="J181" s="69"/>
      <c r="K181" s="68"/>
      <c r="L181" s="68"/>
      <c r="M181" s="71"/>
      <c r="N181" s="70"/>
      <c r="O181" s="69"/>
      <c r="P181" s="68"/>
      <c r="Q181" s="68"/>
      <c r="R181" s="71"/>
      <c r="S181" s="72"/>
      <c r="T181" s="102" t="e">
        <f>_xlfn.XLOOKUP(U181,Master3!B:B,Master3!A:A)</f>
        <v>#N/A</v>
      </c>
      <c r="U181" s="103"/>
      <c r="V181" s="88"/>
      <c r="W181" s="76"/>
      <c r="X181" s="76"/>
      <c r="Y181" s="73"/>
      <c r="Z181" s="74"/>
      <c r="AA181" s="73"/>
      <c r="AB181" s="76"/>
      <c r="AC181" s="76"/>
      <c r="AD181" s="77"/>
      <c r="AE181" s="74"/>
      <c r="AF181" s="73"/>
      <c r="AG181" s="76"/>
      <c r="AH181" s="76"/>
      <c r="AI181" s="77"/>
      <c r="AJ181" s="75"/>
      <c r="AK181" s="86" t="e">
        <f>_xlfn.XLOOKUP(AL181,Master3!B:B,Master3!A:A)</f>
        <v>#N/A</v>
      </c>
      <c r="AL181" s="25"/>
      <c r="AM181" s="88"/>
      <c r="AN181" s="68"/>
      <c r="AO181" s="68"/>
      <c r="AP181" s="69"/>
      <c r="AQ181" s="70"/>
      <c r="AR181" s="69"/>
      <c r="AS181" s="68"/>
      <c r="AT181" s="68"/>
      <c r="AU181" s="71"/>
      <c r="AV181" s="70"/>
      <c r="AW181" s="69"/>
      <c r="AX181" s="68"/>
      <c r="AY181" s="68"/>
      <c r="AZ181" s="71"/>
      <c r="BA181" s="72"/>
      <c r="BB181" s="102" t="e">
        <f>_xlfn.XLOOKUP(BC181,Master3!B:B,Master3!A:A)</f>
        <v>#N/A</v>
      </c>
      <c r="BC181" s="103"/>
      <c r="BD181" s="88"/>
      <c r="BE181" s="76"/>
      <c r="BF181" s="76"/>
      <c r="BG181" s="73"/>
      <c r="BH181" s="74"/>
      <c r="BI181" s="73"/>
      <c r="BJ181" s="76"/>
      <c r="BK181" s="76"/>
      <c r="BL181" s="77"/>
      <c r="BM181" s="74"/>
      <c r="BN181" s="73"/>
      <c r="BO181" s="76"/>
      <c r="BP181" s="76"/>
      <c r="BQ181" s="77"/>
      <c r="BR181" s="85"/>
      <c r="BZ181" s="86">
        <v>44358.072916666664</v>
      </c>
    </row>
    <row r="182" spans="1:78" x14ac:dyDescent="0.25">
      <c r="A182" s="105">
        <f>_xlfn.XLOOKUP(B182,Master3!B:B,Master3!A:A)</f>
        <v>0</v>
      </c>
      <c r="B182" s="106"/>
      <c r="C182" s="88"/>
      <c r="D182" s="66"/>
      <c r="E182" s="67"/>
      <c r="F182" s="68"/>
      <c r="G182" s="68"/>
      <c r="H182" s="80"/>
      <c r="I182" s="70"/>
      <c r="J182" s="69"/>
      <c r="K182" s="68"/>
      <c r="L182" s="68"/>
      <c r="M182" s="71"/>
      <c r="N182" s="70"/>
      <c r="O182" s="69"/>
      <c r="P182" s="68"/>
      <c r="Q182" s="68"/>
      <c r="R182" s="71"/>
      <c r="S182" s="72"/>
      <c r="T182" s="102" t="e">
        <f>_xlfn.XLOOKUP(U182,Master3!B:B,Master3!A:A)</f>
        <v>#N/A</v>
      </c>
      <c r="U182" s="103"/>
      <c r="V182" s="88"/>
      <c r="W182" s="76"/>
      <c r="X182" s="76"/>
      <c r="Y182" s="73"/>
      <c r="Z182" s="74"/>
      <c r="AA182" s="73"/>
      <c r="AB182" s="76"/>
      <c r="AC182" s="76"/>
      <c r="AD182" s="77"/>
      <c r="AE182" s="74"/>
      <c r="AF182" s="73"/>
      <c r="AG182" s="76"/>
      <c r="AH182" s="76"/>
      <c r="AI182" s="77"/>
      <c r="AJ182" s="75"/>
      <c r="AK182" s="86" t="e">
        <f>_xlfn.XLOOKUP(AL182,Master3!B:B,Master3!A:A)</f>
        <v>#N/A</v>
      </c>
      <c r="AL182" s="25"/>
      <c r="AM182" s="88"/>
      <c r="AN182" s="68"/>
      <c r="AO182" s="68"/>
      <c r="AP182" s="69"/>
      <c r="AQ182" s="70"/>
      <c r="AR182" s="69"/>
      <c r="AS182" s="68"/>
      <c r="AT182" s="68"/>
      <c r="AU182" s="71"/>
      <c r="AV182" s="70"/>
      <c r="AW182" s="69"/>
      <c r="AX182" s="68"/>
      <c r="AY182" s="68"/>
      <c r="AZ182" s="71"/>
      <c r="BA182" s="72"/>
      <c r="BB182" s="102" t="e">
        <f>_xlfn.XLOOKUP(BC182,Master3!B:B,Master3!A:A)</f>
        <v>#N/A</v>
      </c>
      <c r="BC182" s="103"/>
      <c r="BD182" s="88"/>
      <c r="BE182" s="76"/>
      <c r="BF182" s="76"/>
      <c r="BG182" s="73"/>
      <c r="BH182" s="74"/>
      <c r="BI182" s="73"/>
      <c r="BJ182" s="76"/>
      <c r="BK182" s="76"/>
      <c r="BL182" s="77"/>
      <c r="BM182" s="74"/>
      <c r="BN182" s="73"/>
      <c r="BO182" s="76"/>
      <c r="BP182" s="76"/>
      <c r="BQ182" s="77"/>
      <c r="BR182" s="85"/>
      <c r="BZ182" s="86">
        <v>44358.111111111109</v>
      </c>
    </row>
    <row r="183" spans="1:78" x14ac:dyDescent="0.25">
      <c r="A183" s="105">
        <f>_xlfn.XLOOKUP(B183,Master3!B:B,Master3!A:A)</f>
        <v>0</v>
      </c>
      <c r="B183" s="106"/>
      <c r="C183" s="88"/>
      <c r="D183" s="66"/>
      <c r="E183" s="67"/>
      <c r="F183" s="68"/>
      <c r="G183" s="68"/>
      <c r="H183" s="80"/>
      <c r="I183" s="70"/>
      <c r="J183" s="69"/>
      <c r="K183" s="68"/>
      <c r="L183" s="68"/>
      <c r="M183" s="71"/>
      <c r="N183" s="70"/>
      <c r="O183" s="69"/>
      <c r="P183" s="68"/>
      <c r="Q183" s="68"/>
      <c r="R183" s="71"/>
      <c r="S183" s="72"/>
      <c r="T183" s="102" t="e">
        <f>_xlfn.XLOOKUP(U183,Master3!B:B,Master3!A:A)</f>
        <v>#N/A</v>
      </c>
      <c r="U183" s="103"/>
      <c r="V183" s="88"/>
      <c r="W183" s="76"/>
      <c r="X183" s="76"/>
      <c r="Y183" s="73"/>
      <c r="Z183" s="74"/>
      <c r="AA183" s="73"/>
      <c r="AB183" s="76"/>
      <c r="AC183" s="76"/>
      <c r="AD183" s="77"/>
      <c r="AE183" s="74"/>
      <c r="AF183" s="73"/>
      <c r="AG183" s="76"/>
      <c r="AH183" s="76"/>
      <c r="AI183" s="77"/>
      <c r="AJ183" s="75"/>
      <c r="AK183" s="86" t="e">
        <f>_xlfn.XLOOKUP(AL183,Master3!B:B,Master3!A:A)</f>
        <v>#N/A</v>
      </c>
      <c r="AL183" s="25"/>
      <c r="AM183" s="88"/>
      <c r="AN183" s="68"/>
      <c r="AO183" s="68"/>
      <c r="AP183" s="69"/>
      <c r="AQ183" s="70"/>
      <c r="AR183" s="69"/>
      <c r="AS183" s="68"/>
      <c r="AT183" s="68"/>
      <c r="AU183" s="71"/>
      <c r="AV183" s="70"/>
      <c r="AW183" s="69"/>
      <c r="AX183" s="68"/>
      <c r="AY183" s="68"/>
      <c r="AZ183" s="71"/>
      <c r="BA183" s="72"/>
      <c r="BB183" s="102" t="e">
        <f>_xlfn.XLOOKUP(BC183,Master3!B:B,Master3!A:A)</f>
        <v>#N/A</v>
      </c>
      <c r="BC183" s="103"/>
      <c r="BD183" s="88"/>
      <c r="BE183" s="76"/>
      <c r="BF183" s="76"/>
      <c r="BG183" s="73"/>
      <c r="BH183" s="74"/>
      <c r="BI183" s="73"/>
      <c r="BJ183" s="76"/>
      <c r="BK183" s="76"/>
      <c r="BL183" s="77"/>
      <c r="BM183" s="74"/>
      <c r="BN183" s="73"/>
      <c r="BO183" s="76"/>
      <c r="BP183" s="76"/>
      <c r="BQ183" s="77"/>
      <c r="BR183" s="85"/>
      <c r="BZ183" s="86">
        <v>44358.201388888891</v>
      </c>
    </row>
    <row r="184" spans="1:78" x14ac:dyDescent="0.25">
      <c r="A184" s="105">
        <f>_xlfn.XLOOKUP(B184,Master3!B:B,Master3!A:A)</f>
        <v>0</v>
      </c>
      <c r="B184" s="106"/>
      <c r="C184" s="88"/>
      <c r="D184" s="66"/>
      <c r="E184" s="67"/>
      <c r="F184" s="68"/>
      <c r="G184" s="68"/>
      <c r="H184" s="80"/>
      <c r="I184" s="70"/>
      <c r="J184" s="69"/>
      <c r="K184" s="68"/>
      <c r="L184" s="68"/>
      <c r="M184" s="71"/>
      <c r="N184" s="70"/>
      <c r="O184" s="69"/>
      <c r="P184" s="68"/>
      <c r="Q184" s="68"/>
      <c r="R184" s="71"/>
      <c r="S184" s="72"/>
      <c r="T184" s="102" t="e">
        <f>_xlfn.XLOOKUP(U184,Master3!B:B,Master3!A:A)</f>
        <v>#N/A</v>
      </c>
      <c r="U184" s="103"/>
      <c r="V184" s="88"/>
      <c r="W184" s="76"/>
      <c r="X184" s="76"/>
      <c r="Y184" s="73"/>
      <c r="Z184" s="74"/>
      <c r="AA184" s="73"/>
      <c r="AB184" s="76"/>
      <c r="AC184" s="76"/>
      <c r="AD184" s="77"/>
      <c r="AE184" s="74"/>
      <c r="AF184" s="73"/>
      <c r="AG184" s="76"/>
      <c r="AH184" s="76"/>
      <c r="AI184" s="77"/>
      <c r="AJ184" s="75"/>
      <c r="AK184" s="86" t="e">
        <f>_xlfn.XLOOKUP(AL184,Master3!B:B,Master3!A:A)</f>
        <v>#N/A</v>
      </c>
      <c r="AL184" s="25"/>
      <c r="AM184" s="88"/>
      <c r="AN184" s="68"/>
      <c r="AO184" s="68"/>
      <c r="AP184" s="69"/>
      <c r="AQ184" s="70"/>
      <c r="AR184" s="69"/>
      <c r="AS184" s="68"/>
      <c r="AT184" s="68"/>
      <c r="AU184" s="71"/>
      <c r="AV184" s="70"/>
      <c r="AW184" s="69"/>
      <c r="AX184" s="68"/>
      <c r="AY184" s="68"/>
      <c r="AZ184" s="71"/>
      <c r="BA184" s="72"/>
      <c r="BB184" s="102" t="e">
        <f>_xlfn.XLOOKUP(BC184,Master3!B:B,Master3!A:A)</f>
        <v>#N/A</v>
      </c>
      <c r="BC184" s="103"/>
      <c r="BD184" s="88"/>
      <c r="BE184" s="76"/>
      <c r="BF184" s="76"/>
      <c r="BG184" s="73"/>
      <c r="BH184" s="74"/>
      <c r="BI184" s="73"/>
      <c r="BJ184" s="76"/>
      <c r="BK184" s="76"/>
      <c r="BL184" s="77"/>
      <c r="BM184" s="74"/>
      <c r="BN184" s="73"/>
      <c r="BO184" s="76"/>
      <c r="BP184" s="76"/>
      <c r="BQ184" s="77"/>
      <c r="BR184" s="85"/>
      <c r="BZ184" s="86">
        <v>44358.25</v>
      </c>
    </row>
    <row r="185" spans="1:78" x14ac:dyDescent="0.25">
      <c r="A185" s="105">
        <f>_xlfn.XLOOKUP(B185,Master3!B:B,Master3!A:A)</f>
        <v>0</v>
      </c>
      <c r="B185" s="106"/>
      <c r="C185" s="88"/>
      <c r="D185" s="66"/>
      <c r="E185" s="67"/>
      <c r="F185" s="68"/>
      <c r="G185" s="68"/>
      <c r="H185" s="80"/>
      <c r="I185" s="70"/>
      <c r="J185" s="69"/>
      <c r="K185" s="68"/>
      <c r="L185" s="68"/>
      <c r="M185" s="71"/>
      <c r="N185" s="70"/>
      <c r="O185" s="69"/>
      <c r="P185" s="68"/>
      <c r="Q185" s="68"/>
      <c r="R185" s="71"/>
      <c r="S185" s="72"/>
      <c r="T185" s="102" t="e">
        <f>_xlfn.XLOOKUP(U185,Master3!B:B,Master3!A:A)</f>
        <v>#N/A</v>
      </c>
      <c r="U185" s="103"/>
      <c r="V185" s="88"/>
      <c r="W185" s="76"/>
      <c r="X185" s="76"/>
      <c r="Y185" s="73"/>
      <c r="Z185" s="74"/>
      <c r="AA185" s="73"/>
      <c r="AB185" s="76"/>
      <c r="AC185" s="76"/>
      <c r="AD185" s="77"/>
      <c r="AE185" s="74"/>
      <c r="AF185" s="73"/>
      <c r="AG185" s="76"/>
      <c r="AH185" s="76"/>
      <c r="AI185" s="77"/>
      <c r="AJ185" s="75"/>
      <c r="AK185" s="86" t="e">
        <f>_xlfn.XLOOKUP(AL185,Master3!B:B,Master3!A:A)</f>
        <v>#N/A</v>
      </c>
      <c r="AL185" s="25"/>
      <c r="AM185" s="88"/>
      <c r="AN185" s="68"/>
      <c r="AO185" s="68"/>
      <c r="AP185" s="69"/>
      <c r="AQ185" s="70"/>
      <c r="AR185" s="69"/>
      <c r="AS185" s="68"/>
      <c r="AT185" s="68"/>
      <c r="AU185" s="71"/>
      <c r="AV185" s="70"/>
      <c r="AW185" s="69"/>
      <c r="AX185" s="68"/>
      <c r="AY185" s="68"/>
      <c r="AZ185" s="71"/>
      <c r="BA185" s="72"/>
      <c r="BB185" s="102" t="e">
        <f>_xlfn.XLOOKUP(BC185,Master3!B:B,Master3!A:A)</f>
        <v>#N/A</v>
      </c>
      <c r="BC185" s="103"/>
      <c r="BD185" s="88"/>
      <c r="BE185" s="76"/>
      <c r="BF185" s="76"/>
      <c r="BG185" s="73"/>
      <c r="BH185" s="74"/>
      <c r="BI185" s="73"/>
      <c r="BJ185" s="76"/>
      <c r="BK185" s="76"/>
      <c r="BL185" s="77"/>
      <c r="BM185" s="74"/>
      <c r="BN185" s="73"/>
      <c r="BO185" s="76"/>
      <c r="BP185" s="76"/>
      <c r="BQ185" s="77"/>
      <c r="BR185" s="85"/>
      <c r="BZ185" s="86">
        <v>44359.416666666664</v>
      </c>
    </row>
    <row r="186" spans="1:78" x14ac:dyDescent="0.25">
      <c r="A186" s="105">
        <f>_xlfn.XLOOKUP(B186,Master3!B:B,Master3!A:A)</f>
        <v>0</v>
      </c>
      <c r="B186" s="106"/>
      <c r="C186" s="88"/>
      <c r="D186" s="66"/>
      <c r="E186" s="67"/>
      <c r="F186" s="68"/>
      <c r="G186" s="68"/>
      <c r="H186" s="80"/>
      <c r="I186" s="70"/>
      <c r="J186" s="69"/>
      <c r="K186" s="68"/>
      <c r="L186" s="68"/>
      <c r="M186" s="71"/>
      <c r="N186" s="70"/>
      <c r="O186" s="69"/>
      <c r="P186" s="68"/>
      <c r="Q186" s="68"/>
      <c r="R186" s="71"/>
      <c r="S186" s="72"/>
      <c r="T186" s="102" t="e">
        <f>_xlfn.XLOOKUP(U186,Master3!B:B,Master3!A:A)</f>
        <v>#N/A</v>
      </c>
      <c r="U186" s="103"/>
      <c r="V186" s="88"/>
      <c r="W186" s="76"/>
      <c r="X186" s="76"/>
      <c r="Y186" s="73"/>
      <c r="Z186" s="74"/>
      <c r="AA186" s="73"/>
      <c r="AB186" s="76"/>
      <c r="AC186" s="76"/>
      <c r="AD186" s="77"/>
      <c r="AE186" s="74"/>
      <c r="AF186" s="73"/>
      <c r="AG186" s="76"/>
      <c r="AH186" s="76"/>
      <c r="AI186" s="77"/>
      <c r="AJ186" s="75"/>
      <c r="AK186" s="86" t="e">
        <f>_xlfn.XLOOKUP(AL186,Master3!B:B,Master3!A:A)</f>
        <v>#N/A</v>
      </c>
      <c r="AL186" s="25"/>
      <c r="AM186" s="88"/>
      <c r="AN186" s="68"/>
      <c r="AO186" s="68"/>
      <c r="AP186" s="69"/>
      <c r="AQ186" s="70"/>
      <c r="AR186" s="69"/>
      <c r="AS186" s="68"/>
      <c r="AT186" s="68"/>
      <c r="AU186" s="71"/>
      <c r="AV186" s="70"/>
      <c r="AW186" s="69"/>
      <c r="AX186" s="68"/>
      <c r="AY186" s="68"/>
      <c r="AZ186" s="71"/>
      <c r="BA186" s="72"/>
      <c r="BB186" s="102" t="e">
        <f>_xlfn.XLOOKUP(BC186,Master3!B:B,Master3!A:A)</f>
        <v>#N/A</v>
      </c>
      <c r="BC186" s="103"/>
      <c r="BD186" s="88"/>
      <c r="BE186" s="76"/>
      <c r="BF186" s="76"/>
      <c r="BG186" s="73"/>
      <c r="BH186" s="74"/>
      <c r="BI186" s="73"/>
      <c r="BJ186" s="76"/>
      <c r="BK186" s="76"/>
      <c r="BL186" s="77"/>
      <c r="BM186" s="74"/>
      <c r="BN186" s="73"/>
      <c r="BO186" s="76"/>
      <c r="BP186" s="76"/>
      <c r="BQ186" s="77"/>
      <c r="BR186" s="85"/>
      <c r="BZ186" s="86">
        <v>44359.486111111109</v>
      </c>
    </row>
    <row r="187" spans="1:78" x14ac:dyDescent="0.25">
      <c r="A187" s="105">
        <f>_xlfn.XLOOKUP(B187,Master3!B:B,Master3!A:A)</f>
        <v>0</v>
      </c>
      <c r="B187" s="106"/>
      <c r="C187" s="88"/>
      <c r="D187" s="66"/>
      <c r="E187" s="67"/>
      <c r="F187" s="68"/>
      <c r="G187" s="68"/>
      <c r="H187" s="80"/>
      <c r="I187" s="70"/>
      <c r="J187" s="69"/>
      <c r="K187" s="68"/>
      <c r="L187" s="68"/>
      <c r="M187" s="71"/>
      <c r="N187" s="70"/>
      <c r="O187" s="69"/>
      <c r="P187" s="68"/>
      <c r="Q187" s="68"/>
      <c r="R187" s="71"/>
      <c r="S187" s="72"/>
      <c r="T187" s="102" t="e">
        <f>_xlfn.XLOOKUP(U187,Master3!B:B,Master3!A:A)</f>
        <v>#N/A</v>
      </c>
      <c r="U187" s="103"/>
      <c r="V187" s="88"/>
      <c r="W187" s="76"/>
      <c r="X187" s="76"/>
      <c r="Y187" s="73"/>
      <c r="Z187" s="74"/>
      <c r="AA187" s="73"/>
      <c r="AB187" s="76"/>
      <c r="AC187" s="76"/>
      <c r="AD187" s="77"/>
      <c r="AE187" s="74"/>
      <c r="AF187" s="73"/>
      <c r="AG187" s="76"/>
      <c r="AH187" s="76"/>
      <c r="AI187" s="77"/>
      <c r="AJ187" s="75"/>
      <c r="AK187" s="86" t="e">
        <f>_xlfn.XLOOKUP(AL187,Master3!B:B,Master3!A:A)</f>
        <v>#N/A</v>
      </c>
      <c r="AL187" s="25"/>
      <c r="AM187" s="88"/>
      <c r="AN187" s="68"/>
      <c r="AO187" s="68"/>
      <c r="AP187" s="69"/>
      <c r="AQ187" s="70"/>
      <c r="AR187" s="69"/>
      <c r="AS187" s="68"/>
      <c r="AT187" s="68"/>
      <c r="AU187" s="71"/>
      <c r="AV187" s="70"/>
      <c r="AW187" s="69"/>
      <c r="AX187" s="68"/>
      <c r="AY187" s="68"/>
      <c r="AZ187" s="71"/>
      <c r="BA187" s="72"/>
      <c r="BB187" s="102" t="e">
        <f>_xlfn.XLOOKUP(BC187,Master3!B:B,Master3!A:A)</f>
        <v>#N/A</v>
      </c>
      <c r="BC187" s="103"/>
      <c r="BD187" s="88"/>
      <c r="BE187" s="76"/>
      <c r="BF187" s="76"/>
      <c r="BG187" s="73"/>
      <c r="BH187" s="74"/>
      <c r="BI187" s="73"/>
      <c r="BJ187" s="76"/>
      <c r="BK187" s="76"/>
      <c r="BL187" s="77"/>
      <c r="BM187" s="74"/>
      <c r="BN187" s="73"/>
      <c r="BO187" s="76"/>
      <c r="BP187" s="76"/>
      <c r="BQ187" s="77"/>
      <c r="BR187" s="85"/>
      <c r="BZ187" s="86">
        <v>44359.5</v>
      </c>
    </row>
    <row r="188" spans="1:78" x14ac:dyDescent="0.25">
      <c r="A188" s="105">
        <f>_xlfn.XLOOKUP(B188,Master3!B:B,Master3!A:A)</f>
        <v>0</v>
      </c>
      <c r="B188" s="106"/>
      <c r="C188" s="88"/>
      <c r="D188" s="66"/>
      <c r="E188" s="67"/>
      <c r="F188" s="68"/>
      <c r="G188" s="68"/>
      <c r="H188" s="80"/>
      <c r="I188" s="70"/>
      <c r="J188" s="69"/>
      <c r="K188" s="68"/>
      <c r="L188" s="68"/>
      <c r="M188" s="71"/>
      <c r="N188" s="70"/>
      <c r="O188" s="69"/>
      <c r="P188" s="68"/>
      <c r="Q188" s="68"/>
      <c r="R188" s="71"/>
      <c r="S188" s="72"/>
      <c r="T188" s="102" t="e">
        <f>_xlfn.XLOOKUP(U188,Master3!B:B,Master3!A:A)</f>
        <v>#N/A</v>
      </c>
      <c r="U188" s="103"/>
      <c r="V188" s="88"/>
      <c r="W188" s="76"/>
      <c r="X188" s="76"/>
      <c r="Y188" s="73"/>
      <c r="Z188" s="74"/>
      <c r="AA188" s="73"/>
      <c r="AB188" s="76"/>
      <c r="AC188" s="76"/>
      <c r="AD188" s="77"/>
      <c r="AE188" s="74"/>
      <c r="AF188" s="73"/>
      <c r="AG188" s="76"/>
      <c r="AH188" s="76"/>
      <c r="AI188" s="77"/>
      <c r="AJ188" s="75"/>
      <c r="AK188" s="86" t="e">
        <f>_xlfn.XLOOKUP(AL188,Master3!B:B,Master3!A:A)</f>
        <v>#N/A</v>
      </c>
      <c r="AL188" s="25"/>
      <c r="AM188" s="88"/>
      <c r="AN188" s="68"/>
      <c r="AO188" s="68"/>
      <c r="AP188" s="69"/>
      <c r="AQ188" s="70"/>
      <c r="AR188" s="69"/>
      <c r="AS188" s="68"/>
      <c r="AT188" s="68"/>
      <c r="AU188" s="71"/>
      <c r="AV188" s="70"/>
      <c r="AW188" s="69"/>
      <c r="AX188" s="68"/>
      <c r="AY188" s="68"/>
      <c r="AZ188" s="71"/>
      <c r="BA188" s="72"/>
      <c r="BB188" s="102" t="e">
        <f>_xlfn.XLOOKUP(BC188,Master3!B:B,Master3!A:A)</f>
        <v>#N/A</v>
      </c>
      <c r="BC188" s="103"/>
      <c r="BD188" s="88"/>
      <c r="BE188" s="76"/>
      <c r="BF188" s="76"/>
      <c r="BG188" s="73"/>
      <c r="BH188" s="74"/>
      <c r="BI188" s="73"/>
      <c r="BJ188" s="76"/>
      <c r="BK188" s="76"/>
      <c r="BL188" s="77"/>
      <c r="BM188" s="74"/>
      <c r="BN188" s="73"/>
      <c r="BO188" s="76"/>
      <c r="BP188" s="76"/>
      <c r="BQ188" s="77"/>
      <c r="BR188" s="85"/>
      <c r="BZ188" s="86">
        <v>44359.541666666664</v>
      </c>
    </row>
    <row r="189" spans="1:78" x14ac:dyDescent="0.25">
      <c r="A189" s="105">
        <f>_xlfn.XLOOKUP(B189,Master3!B:B,Master3!A:A)</f>
        <v>0</v>
      </c>
      <c r="B189" s="106"/>
      <c r="C189" s="88"/>
      <c r="D189" s="66"/>
      <c r="E189" s="67"/>
      <c r="F189" s="68"/>
      <c r="G189" s="68"/>
      <c r="H189" s="80"/>
      <c r="I189" s="70"/>
      <c r="J189" s="69"/>
      <c r="K189" s="68"/>
      <c r="L189" s="68"/>
      <c r="M189" s="71"/>
      <c r="N189" s="70"/>
      <c r="O189" s="69"/>
      <c r="P189" s="68"/>
      <c r="Q189" s="68"/>
      <c r="R189" s="71"/>
      <c r="S189" s="72"/>
      <c r="T189" s="102" t="e">
        <f>_xlfn.XLOOKUP(U189,Master3!B:B,Master3!A:A)</f>
        <v>#N/A</v>
      </c>
      <c r="U189" s="103"/>
      <c r="V189" s="88"/>
      <c r="W189" s="76"/>
      <c r="X189" s="76"/>
      <c r="Y189" s="73"/>
      <c r="Z189" s="74"/>
      <c r="AA189" s="73"/>
      <c r="AB189" s="76"/>
      <c r="AC189" s="76"/>
      <c r="AD189" s="77"/>
      <c r="AE189" s="74"/>
      <c r="AF189" s="73"/>
      <c r="AG189" s="76"/>
      <c r="AH189" s="76"/>
      <c r="AI189" s="77"/>
      <c r="AJ189" s="75"/>
      <c r="AK189" s="86" t="e">
        <f>_xlfn.XLOOKUP(AL189,Master3!B:B,Master3!A:A)</f>
        <v>#N/A</v>
      </c>
      <c r="AL189" s="25"/>
      <c r="AM189" s="88"/>
      <c r="AN189" s="68"/>
      <c r="AO189" s="68"/>
      <c r="AP189" s="69"/>
      <c r="AQ189" s="70"/>
      <c r="AR189" s="69"/>
      <c r="AS189" s="68"/>
      <c r="AT189" s="68"/>
      <c r="AU189" s="71"/>
      <c r="AV189" s="70"/>
      <c r="AW189" s="69"/>
      <c r="AX189" s="68"/>
      <c r="AY189" s="68"/>
      <c r="AZ189" s="71"/>
      <c r="BA189" s="72"/>
      <c r="BB189" s="102" t="e">
        <f>_xlfn.XLOOKUP(BC189,Master3!B:B,Master3!A:A)</f>
        <v>#N/A</v>
      </c>
      <c r="BC189" s="103"/>
      <c r="BD189" s="88"/>
      <c r="BE189" s="76"/>
      <c r="BF189" s="76"/>
      <c r="BG189" s="73"/>
      <c r="BH189" s="74"/>
      <c r="BI189" s="73"/>
      <c r="BJ189" s="76"/>
      <c r="BK189" s="76"/>
      <c r="BL189" s="77"/>
      <c r="BM189" s="74"/>
      <c r="BN189" s="73"/>
      <c r="BO189" s="76"/>
      <c r="BP189" s="76"/>
      <c r="BQ189" s="77"/>
      <c r="BR189" s="85"/>
      <c r="BZ189" s="86">
        <v>44360.288194444445</v>
      </c>
    </row>
    <row r="190" spans="1:78" x14ac:dyDescent="0.25">
      <c r="A190" s="105">
        <f>_xlfn.XLOOKUP(B190,Master3!B:B,Master3!A:A)</f>
        <v>0</v>
      </c>
      <c r="B190" s="106"/>
      <c r="C190" s="88"/>
      <c r="D190" s="66"/>
      <c r="E190" s="67"/>
      <c r="F190" s="68"/>
      <c r="G190" s="68"/>
      <c r="H190" s="80"/>
      <c r="I190" s="70"/>
      <c r="J190" s="69"/>
      <c r="K190" s="68"/>
      <c r="L190" s="68"/>
      <c r="M190" s="71"/>
      <c r="N190" s="70"/>
      <c r="O190" s="69"/>
      <c r="P190" s="68"/>
      <c r="Q190" s="68"/>
      <c r="R190" s="71"/>
      <c r="S190" s="72"/>
      <c r="T190" s="102" t="e">
        <f>_xlfn.XLOOKUP(U190,Master3!B:B,Master3!A:A)</f>
        <v>#N/A</v>
      </c>
      <c r="U190" s="103"/>
      <c r="V190" s="88"/>
      <c r="W190" s="76"/>
      <c r="X190" s="76"/>
      <c r="Y190" s="73"/>
      <c r="Z190" s="74"/>
      <c r="AA190" s="73"/>
      <c r="AB190" s="76"/>
      <c r="AC190" s="76"/>
      <c r="AD190" s="77"/>
      <c r="AE190" s="74"/>
      <c r="AF190" s="73"/>
      <c r="AG190" s="76"/>
      <c r="AH190" s="76"/>
      <c r="AI190" s="77"/>
      <c r="AJ190" s="75"/>
      <c r="AK190" s="86" t="e">
        <f>_xlfn.XLOOKUP(AL190,Master3!B:B,Master3!A:A)</f>
        <v>#N/A</v>
      </c>
      <c r="AL190" s="25"/>
      <c r="AM190" s="88"/>
      <c r="AN190" s="68"/>
      <c r="AO190" s="68"/>
      <c r="AP190" s="69"/>
      <c r="AQ190" s="70"/>
      <c r="AR190" s="69"/>
      <c r="AS190" s="68"/>
      <c r="AT190" s="68"/>
      <c r="AU190" s="71"/>
      <c r="AV190" s="70"/>
      <c r="AW190" s="69"/>
      <c r="AX190" s="68"/>
      <c r="AY190" s="68"/>
      <c r="AZ190" s="71"/>
      <c r="BA190" s="72"/>
      <c r="BB190" s="102" t="e">
        <f>_xlfn.XLOOKUP(BC190,Master3!B:B,Master3!A:A)</f>
        <v>#N/A</v>
      </c>
      <c r="BC190" s="103"/>
      <c r="BD190" s="88"/>
      <c r="BE190" s="76"/>
      <c r="BF190" s="76"/>
      <c r="BG190" s="73"/>
      <c r="BH190" s="74"/>
      <c r="BI190" s="73"/>
      <c r="BJ190" s="76"/>
      <c r="BK190" s="76"/>
      <c r="BL190" s="77"/>
      <c r="BM190" s="74"/>
      <c r="BN190" s="73"/>
      <c r="BO190" s="76"/>
      <c r="BP190" s="76"/>
      <c r="BQ190" s="77"/>
      <c r="BR190" s="85"/>
      <c r="BZ190" s="86">
        <v>44360.329861111109</v>
      </c>
    </row>
    <row r="191" spans="1:78" x14ac:dyDescent="0.25">
      <c r="A191" s="105">
        <f>_xlfn.XLOOKUP(B191,Master3!B:B,Master3!A:A)</f>
        <v>0</v>
      </c>
      <c r="B191" s="106"/>
      <c r="C191" s="88"/>
      <c r="D191" s="66"/>
      <c r="E191" s="67"/>
      <c r="F191" s="68"/>
      <c r="G191" s="68"/>
      <c r="H191" s="80"/>
      <c r="I191" s="70"/>
      <c r="J191" s="69"/>
      <c r="K191" s="68"/>
      <c r="L191" s="68"/>
      <c r="M191" s="71"/>
      <c r="N191" s="70"/>
      <c r="O191" s="69"/>
      <c r="P191" s="68"/>
      <c r="Q191" s="68"/>
      <c r="R191" s="71"/>
      <c r="S191" s="72"/>
      <c r="T191" s="102" t="e">
        <f>_xlfn.XLOOKUP(U191,Master3!B:B,Master3!A:A)</f>
        <v>#N/A</v>
      </c>
      <c r="U191" s="103"/>
      <c r="V191" s="88"/>
      <c r="W191" s="76"/>
      <c r="X191" s="76"/>
      <c r="Y191" s="73"/>
      <c r="Z191" s="74"/>
      <c r="AA191" s="73"/>
      <c r="AB191" s="76"/>
      <c r="AC191" s="76"/>
      <c r="AD191" s="77"/>
      <c r="AE191" s="74"/>
      <c r="AF191" s="73"/>
      <c r="AG191" s="76"/>
      <c r="AH191" s="76"/>
      <c r="AI191" s="77"/>
      <c r="AJ191" s="75"/>
      <c r="AK191" s="86" t="e">
        <f>_xlfn.XLOOKUP(AL191,Master3!B:B,Master3!A:A)</f>
        <v>#N/A</v>
      </c>
      <c r="AL191" s="25"/>
      <c r="AM191" s="88"/>
      <c r="AN191" s="68"/>
      <c r="AO191" s="68"/>
      <c r="AP191" s="69"/>
      <c r="AQ191" s="70"/>
      <c r="AR191" s="69"/>
      <c r="AS191" s="68"/>
      <c r="AT191" s="68"/>
      <c r="AU191" s="71"/>
      <c r="AV191" s="70"/>
      <c r="AW191" s="69"/>
      <c r="AX191" s="68"/>
      <c r="AY191" s="68"/>
      <c r="AZ191" s="71"/>
      <c r="BA191" s="72"/>
      <c r="BB191" s="102" t="e">
        <f>_xlfn.XLOOKUP(BC191,Master3!B:B,Master3!A:A)</f>
        <v>#N/A</v>
      </c>
      <c r="BC191" s="103"/>
      <c r="BD191" s="88"/>
      <c r="BE191" s="76"/>
      <c r="BF191" s="76"/>
      <c r="BG191" s="73"/>
      <c r="BH191" s="74"/>
      <c r="BI191" s="73"/>
      <c r="BJ191" s="76"/>
      <c r="BK191" s="76"/>
      <c r="BL191" s="77"/>
      <c r="BM191" s="74"/>
      <c r="BN191" s="73"/>
      <c r="BO191" s="76"/>
      <c r="BP191" s="76"/>
      <c r="BQ191" s="77"/>
      <c r="BR191" s="85"/>
      <c r="BZ191" s="86">
        <v>44361.125</v>
      </c>
    </row>
    <row r="192" spans="1:78" x14ac:dyDescent="0.25">
      <c r="A192" s="105">
        <f>_xlfn.XLOOKUP(B192,Master3!B:B,Master3!A:A)</f>
        <v>0</v>
      </c>
      <c r="B192" s="106"/>
      <c r="C192" s="88"/>
      <c r="D192" s="66"/>
      <c r="E192" s="67"/>
      <c r="F192" s="68"/>
      <c r="G192" s="68"/>
      <c r="H192" s="80"/>
      <c r="I192" s="70"/>
      <c r="J192" s="69"/>
      <c r="K192" s="68"/>
      <c r="L192" s="68"/>
      <c r="M192" s="71"/>
      <c r="N192" s="70"/>
      <c r="O192" s="69"/>
      <c r="P192" s="68"/>
      <c r="Q192" s="68"/>
      <c r="R192" s="71"/>
      <c r="S192" s="72"/>
      <c r="T192" s="102" t="e">
        <f>_xlfn.XLOOKUP(U192,Master3!B:B,Master3!A:A)</f>
        <v>#N/A</v>
      </c>
      <c r="U192" s="103"/>
      <c r="V192" s="88"/>
      <c r="W192" s="76"/>
      <c r="X192" s="76"/>
      <c r="Y192" s="73"/>
      <c r="Z192" s="74"/>
      <c r="AA192" s="73"/>
      <c r="AB192" s="76"/>
      <c r="AC192" s="76"/>
      <c r="AD192" s="77"/>
      <c r="AE192" s="74"/>
      <c r="AF192" s="73"/>
      <c r="AG192" s="76"/>
      <c r="AH192" s="76"/>
      <c r="AI192" s="77"/>
      <c r="AJ192" s="75"/>
      <c r="AK192" s="86" t="e">
        <f>_xlfn.XLOOKUP(AL192,Master3!B:B,Master3!A:A)</f>
        <v>#N/A</v>
      </c>
      <c r="AL192" s="25"/>
      <c r="AM192" s="88"/>
      <c r="AN192" s="68"/>
      <c r="AO192" s="68"/>
      <c r="AP192" s="69"/>
      <c r="AQ192" s="70"/>
      <c r="AR192" s="69"/>
      <c r="AS192" s="68"/>
      <c r="AT192" s="68"/>
      <c r="AU192" s="71"/>
      <c r="AV192" s="70"/>
      <c r="AW192" s="69"/>
      <c r="AX192" s="68"/>
      <c r="AY192" s="68"/>
      <c r="AZ192" s="71"/>
      <c r="BA192" s="72"/>
      <c r="BB192" s="102" t="e">
        <f>_xlfn.XLOOKUP(BC192,Master3!B:B,Master3!A:A)</f>
        <v>#N/A</v>
      </c>
      <c r="BC192" s="103"/>
      <c r="BD192" s="88"/>
      <c r="BE192" s="76"/>
      <c r="BF192" s="76"/>
      <c r="BG192" s="73"/>
      <c r="BH192" s="74"/>
      <c r="BI192" s="73"/>
      <c r="BJ192" s="76"/>
      <c r="BK192" s="76"/>
      <c r="BL192" s="77"/>
      <c r="BM192" s="74"/>
      <c r="BN192" s="73"/>
      <c r="BO192" s="76"/>
      <c r="BP192" s="76"/>
      <c r="BQ192" s="77"/>
      <c r="BR192" s="85"/>
      <c r="BZ192" s="86">
        <v>44361.159722222219</v>
      </c>
    </row>
    <row r="193" spans="1:78" x14ac:dyDescent="0.25">
      <c r="A193" s="105">
        <f>_xlfn.XLOOKUP(B193,Master3!B:B,Master3!A:A)</f>
        <v>0</v>
      </c>
      <c r="B193" s="106"/>
      <c r="C193" s="88"/>
      <c r="D193" s="66"/>
      <c r="E193" s="67"/>
      <c r="F193" s="68"/>
      <c r="G193" s="68"/>
      <c r="H193" s="80"/>
      <c r="I193" s="70"/>
      <c r="J193" s="69"/>
      <c r="K193" s="68"/>
      <c r="L193" s="68"/>
      <c r="M193" s="71"/>
      <c r="N193" s="70"/>
      <c r="O193" s="69"/>
      <c r="P193" s="68"/>
      <c r="Q193" s="68"/>
      <c r="R193" s="71"/>
      <c r="S193" s="72"/>
      <c r="T193" s="102" t="e">
        <f>_xlfn.XLOOKUP(U193,Master3!B:B,Master3!A:A)</f>
        <v>#N/A</v>
      </c>
      <c r="U193" s="103"/>
      <c r="V193" s="88"/>
      <c r="W193" s="76"/>
      <c r="X193" s="76"/>
      <c r="Y193" s="73"/>
      <c r="Z193" s="74"/>
      <c r="AA193" s="73"/>
      <c r="AB193" s="76"/>
      <c r="AC193" s="76"/>
      <c r="AD193" s="77"/>
      <c r="AE193" s="74"/>
      <c r="AF193" s="73"/>
      <c r="AG193" s="76"/>
      <c r="AH193" s="76"/>
      <c r="AI193" s="77"/>
      <c r="AJ193" s="75"/>
      <c r="AK193" s="86" t="e">
        <f>_xlfn.XLOOKUP(AL193,Master3!B:B,Master3!A:A)</f>
        <v>#N/A</v>
      </c>
      <c r="AL193" s="25"/>
      <c r="AM193" s="88"/>
      <c r="AN193" s="68"/>
      <c r="AO193" s="68"/>
      <c r="AP193" s="69"/>
      <c r="AQ193" s="70"/>
      <c r="AR193" s="69"/>
      <c r="AS193" s="68"/>
      <c r="AT193" s="68"/>
      <c r="AU193" s="71"/>
      <c r="AV193" s="70"/>
      <c r="AW193" s="69"/>
      <c r="AX193" s="68"/>
      <c r="AY193" s="68"/>
      <c r="AZ193" s="71"/>
      <c r="BA193" s="72"/>
      <c r="BB193" s="102" t="e">
        <f>_xlfn.XLOOKUP(BC193,Master3!B:B,Master3!A:A)</f>
        <v>#N/A</v>
      </c>
      <c r="BC193" s="103"/>
      <c r="BD193" s="88"/>
      <c r="BE193" s="76"/>
      <c r="BF193" s="76"/>
      <c r="BG193" s="73"/>
      <c r="BH193" s="74"/>
      <c r="BI193" s="73"/>
      <c r="BJ193" s="76"/>
      <c r="BK193" s="76"/>
      <c r="BL193" s="77"/>
      <c r="BM193" s="74"/>
      <c r="BN193" s="73"/>
      <c r="BO193" s="76"/>
      <c r="BP193" s="76"/>
      <c r="BQ193" s="77"/>
      <c r="BR193" s="85"/>
      <c r="BZ193" s="86">
        <v>44361.166666666664</v>
      </c>
    </row>
    <row r="194" spans="1:78" x14ac:dyDescent="0.25">
      <c r="A194" s="105">
        <f>_xlfn.XLOOKUP(B194,Master3!B:B,Master3!A:A)</f>
        <v>0</v>
      </c>
      <c r="B194" s="106"/>
      <c r="C194" s="88"/>
      <c r="D194" s="66"/>
      <c r="E194" s="67"/>
      <c r="F194" s="68"/>
      <c r="G194" s="68"/>
      <c r="H194" s="80"/>
      <c r="I194" s="70"/>
      <c r="J194" s="69"/>
      <c r="K194" s="68"/>
      <c r="L194" s="68"/>
      <c r="M194" s="71"/>
      <c r="N194" s="70"/>
      <c r="O194" s="69"/>
      <c r="P194" s="68"/>
      <c r="Q194" s="68"/>
      <c r="R194" s="71"/>
      <c r="S194" s="72"/>
      <c r="T194" s="102" t="e">
        <f>_xlfn.XLOOKUP(U194,Master3!B:B,Master3!A:A)</f>
        <v>#N/A</v>
      </c>
      <c r="U194" s="103"/>
      <c r="V194" s="88"/>
      <c r="W194" s="76"/>
      <c r="X194" s="76"/>
      <c r="Y194" s="73"/>
      <c r="Z194" s="74"/>
      <c r="AA194" s="73"/>
      <c r="AB194" s="76"/>
      <c r="AC194" s="76"/>
      <c r="AD194" s="77"/>
      <c r="AE194" s="74"/>
      <c r="AF194" s="73"/>
      <c r="AG194" s="76"/>
      <c r="AH194" s="76"/>
      <c r="AI194" s="77"/>
      <c r="AJ194" s="75"/>
      <c r="AK194" s="86" t="e">
        <f>_xlfn.XLOOKUP(AL194,Master3!B:B,Master3!A:A)</f>
        <v>#N/A</v>
      </c>
      <c r="AL194" s="25"/>
      <c r="AM194" s="88"/>
      <c r="AN194" s="68"/>
      <c r="AO194" s="68"/>
      <c r="AP194" s="69"/>
      <c r="AQ194" s="70"/>
      <c r="AR194" s="69"/>
      <c r="AS194" s="68"/>
      <c r="AT194" s="68"/>
      <c r="AU194" s="71"/>
      <c r="AV194" s="70"/>
      <c r="AW194" s="69"/>
      <c r="AX194" s="68"/>
      <c r="AY194" s="68"/>
      <c r="AZ194" s="71"/>
      <c r="BA194" s="72"/>
      <c r="BB194" s="102" t="e">
        <f>_xlfn.XLOOKUP(BC194,Master3!B:B,Master3!A:A)</f>
        <v>#N/A</v>
      </c>
      <c r="BC194" s="103"/>
      <c r="BD194" s="88"/>
      <c r="BE194" s="76"/>
      <c r="BF194" s="76"/>
      <c r="BG194" s="73"/>
      <c r="BH194" s="74"/>
      <c r="BI194" s="73"/>
      <c r="BJ194" s="76"/>
      <c r="BK194" s="76"/>
      <c r="BL194" s="77"/>
      <c r="BM194" s="74"/>
      <c r="BN194" s="73"/>
      <c r="BO194" s="76"/>
      <c r="BP194" s="76"/>
      <c r="BQ194" s="77"/>
      <c r="BR194" s="85"/>
      <c r="BZ194" s="86">
        <v>44364.392361111109</v>
      </c>
    </row>
    <row r="195" spans="1:78" x14ac:dyDescent="0.25">
      <c r="A195" s="105">
        <f>_xlfn.XLOOKUP(B195,Master3!B:B,Master3!A:A)</f>
        <v>0</v>
      </c>
      <c r="B195" s="106"/>
      <c r="C195" s="88"/>
      <c r="D195" s="66"/>
      <c r="E195" s="67"/>
      <c r="F195" s="68"/>
      <c r="G195" s="68"/>
      <c r="H195" s="80"/>
      <c r="I195" s="70"/>
      <c r="J195" s="69"/>
      <c r="K195" s="68"/>
      <c r="L195" s="68"/>
      <c r="M195" s="71"/>
      <c r="N195" s="70"/>
      <c r="O195" s="69"/>
      <c r="P195" s="68"/>
      <c r="Q195" s="68"/>
      <c r="R195" s="71"/>
      <c r="S195" s="72"/>
      <c r="T195" s="102" t="e">
        <f>_xlfn.XLOOKUP(U195,Master3!B:B,Master3!A:A)</f>
        <v>#N/A</v>
      </c>
      <c r="U195" s="103"/>
      <c r="V195" s="88"/>
      <c r="W195" s="76"/>
      <c r="X195" s="76"/>
      <c r="Y195" s="73"/>
      <c r="Z195" s="74"/>
      <c r="AA195" s="73"/>
      <c r="AB195" s="76"/>
      <c r="AC195" s="76"/>
      <c r="AD195" s="77"/>
      <c r="AE195" s="74"/>
      <c r="AF195" s="73"/>
      <c r="AG195" s="76"/>
      <c r="AH195" s="76"/>
      <c r="AI195" s="77"/>
      <c r="AJ195" s="75"/>
      <c r="AK195" s="86" t="e">
        <f>_xlfn.XLOOKUP(AL195,Master3!B:B,Master3!A:A)</f>
        <v>#N/A</v>
      </c>
      <c r="AL195" s="25"/>
      <c r="AM195" s="88"/>
      <c r="AN195" s="68"/>
      <c r="AO195" s="68"/>
      <c r="AP195" s="69"/>
      <c r="AQ195" s="70"/>
      <c r="AR195" s="69"/>
      <c r="AS195" s="68"/>
      <c r="AT195" s="68"/>
      <c r="AU195" s="71"/>
      <c r="AV195" s="70"/>
      <c r="AW195" s="69"/>
      <c r="AX195" s="68"/>
      <c r="AY195" s="68"/>
      <c r="AZ195" s="71"/>
      <c r="BA195" s="72"/>
      <c r="BB195" s="102" t="e">
        <f>_xlfn.XLOOKUP(BC195,Master3!B:B,Master3!A:A)</f>
        <v>#N/A</v>
      </c>
      <c r="BC195" s="103"/>
      <c r="BD195" s="88"/>
      <c r="BE195" s="76"/>
      <c r="BF195" s="76"/>
      <c r="BG195" s="73"/>
      <c r="BH195" s="74"/>
      <c r="BI195" s="73"/>
      <c r="BJ195" s="76"/>
      <c r="BK195" s="76"/>
      <c r="BL195" s="77"/>
      <c r="BM195" s="74"/>
      <c r="BN195" s="73"/>
      <c r="BO195" s="76"/>
      <c r="BP195" s="76"/>
      <c r="BQ195" s="77"/>
      <c r="BR195" s="85"/>
      <c r="BZ195" s="86">
        <v>44364.493055555555</v>
      </c>
    </row>
    <row r="196" spans="1:78" x14ac:dyDescent="0.25">
      <c r="A196" s="105">
        <f>_xlfn.XLOOKUP(B196,Master3!B:B,Master3!A:A)</f>
        <v>0</v>
      </c>
      <c r="B196" s="106"/>
      <c r="C196" s="88"/>
      <c r="D196" s="66"/>
      <c r="E196" s="67"/>
      <c r="F196" s="68"/>
      <c r="G196" s="68"/>
      <c r="H196" s="80"/>
      <c r="I196" s="70"/>
      <c r="J196" s="69"/>
      <c r="K196" s="68"/>
      <c r="L196" s="68"/>
      <c r="M196" s="71"/>
      <c r="N196" s="70"/>
      <c r="O196" s="69"/>
      <c r="P196" s="68"/>
      <c r="Q196" s="68"/>
      <c r="R196" s="71"/>
      <c r="S196" s="72"/>
      <c r="T196" s="102" t="e">
        <f>_xlfn.XLOOKUP(U196,Master3!B:B,Master3!A:A)</f>
        <v>#N/A</v>
      </c>
      <c r="U196" s="103"/>
      <c r="V196" s="88"/>
      <c r="W196" s="76"/>
      <c r="X196" s="76"/>
      <c r="Y196" s="73"/>
      <c r="Z196" s="74"/>
      <c r="AA196" s="73"/>
      <c r="AB196" s="76"/>
      <c r="AC196" s="76"/>
      <c r="AD196" s="77"/>
      <c r="AE196" s="74"/>
      <c r="AF196" s="73"/>
      <c r="AG196" s="76"/>
      <c r="AH196" s="76"/>
      <c r="AI196" s="77"/>
      <c r="AJ196" s="75"/>
      <c r="AK196" s="86" t="e">
        <f>_xlfn.XLOOKUP(AL196,Master3!B:B,Master3!A:A)</f>
        <v>#N/A</v>
      </c>
      <c r="AL196" s="25"/>
      <c r="AM196" s="88"/>
      <c r="AN196" s="68"/>
      <c r="AO196" s="68"/>
      <c r="AP196" s="69"/>
      <c r="AQ196" s="70"/>
      <c r="AR196" s="69"/>
      <c r="AS196" s="68"/>
      <c r="AT196" s="68"/>
      <c r="AU196" s="71"/>
      <c r="AV196" s="70"/>
      <c r="AW196" s="69"/>
      <c r="AX196" s="68"/>
      <c r="AY196" s="68"/>
      <c r="AZ196" s="71"/>
      <c r="BA196" s="72"/>
      <c r="BB196" s="102" t="e">
        <f>_xlfn.XLOOKUP(BC196,Master3!B:B,Master3!A:A)</f>
        <v>#N/A</v>
      </c>
      <c r="BC196" s="103"/>
      <c r="BD196" s="88"/>
      <c r="BE196" s="76"/>
      <c r="BF196" s="76"/>
      <c r="BG196" s="73"/>
      <c r="BH196" s="74"/>
      <c r="BI196" s="73"/>
      <c r="BJ196" s="76"/>
      <c r="BK196" s="76"/>
      <c r="BL196" s="77"/>
      <c r="BM196" s="74"/>
      <c r="BN196" s="73"/>
      <c r="BO196" s="76"/>
      <c r="BP196" s="76"/>
      <c r="BQ196" s="77"/>
      <c r="BR196" s="85"/>
      <c r="BZ196" s="86">
        <v>44365.326388888891</v>
      </c>
    </row>
    <row r="197" spans="1:78" x14ac:dyDescent="0.25">
      <c r="A197" s="105">
        <f>_xlfn.XLOOKUP(B197,Master3!B:B,Master3!A:A)</f>
        <v>0</v>
      </c>
      <c r="B197" s="106"/>
      <c r="C197" s="88"/>
      <c r="D197" s="66"/>
      <c r="E197" s="67"/>
      <c r="F197" s="68"/>
      <c r="G197" s="68"/>
      <c r="H197" s="80"/>
      <c r="I197" s="70"/>
      <c r="J197" s="69"/>
      <c r="K197" s="68"/>
      <c r="L197" s="68"/>
      <c r="M197" s="71"/>
      <c r="N197" s="70"/>
      <c r="O197" s="69"/>
      <c r="P197" s="68"/>
      <c r="Q197" s="68"/>
      <c r="R197" s="71"/>
      <c r="S197" s="72"/>
      <c r="T197" s="102" t="e">
        <f>_xlfn.XLOOKUP(U197,Master3!B:B,Master3!A:A)</f>
        <v>#N/A</v>
      </c>
      <c r="U197" s="103"/>
      <c r="V197" s="88"/>
      <c r="W197" s="76"/>
      <c r="X197" s="76"/>
      <c r="Y197" s="73"/>
      <c r="Z197" s="74"/>
      <c r="AA197" s="73"/>
      <c r="AB197" s="76"/>
      <c r="AC197" s="76"/>
      <c r="AD197" s="77"/>
      <c r="AE197" s="74"/>
      <c r="AF197" s="73"/>
      <c r="AG197" s="76"/>
      <c r="AH197" s="76"/>
      <c r="AI197" s="77"/>
      <c r="AJ197" s="75"/>
      <c r="AK197" s="86" t="e">
        <f>_xlfn.XLOOKUP(AL197,Master3!B:B,Master3!A:A)</f>
        <v>#N/A</v>
      </c>
      <c r="AL197" s="25"/>
      <c r="AM197" s="88"/>
      <c r="AN197" s="68"/>
      <c r="AO197" s="68"/>
      <c r="AP197" s="69"/>
      <c r="AQ197" s="70"/>
      <c r="AR197" s="69"/>
      <c r="AS197" s="68"/>
      <c r="AT197" s="68"/>
      <c r="AU197" s="71"/>
      <c r="AV197" s="70"/>
      <c r="AW197" s="69"/>
      <c r="AX197" s="68"/>
      <c r="AY197" s="68"/>
      <c r="AZ197" s="71"/>
      <c r="BA197" s="72"/>
      <c r="BB197" s="102" t="e">
        <f>_xlfn.XLOOKUP(BC197,Master3!B:B,Master3!A:A)</f>
        <v>#N/A</v>
      </c>
      <c r="BC197" s="103"/>
      <c r="BD197" s="88"/>
      <c r="BE197" s="76"/>
      <c r="BF197" s="76"/>
      <c r="BG197" s="73"/>
      <c r="BH197" s="74"/>
      <c r="BI197" s="73"/>
      <c r="BJ197" s="76"/>
      <c r="BK197" s="76"/>
      <c r="BL197" s="77"/>
      <c r="BM197" s="74"/>
      <c r="BN197" s="73"/>
      <c r="BO197" s="76"/>
      <c r="BP197" s="76"/>
      <c r="BQ197" s="77"/>
      <c r="BR197" s="85"/>
      <c r="BZ197" s="86">
        <v>44365.413194444445</v>
      </c>
    </row>
    <row r="198" spans="1:78" x14ac:dyDescent="0.25">
      <c r="A198" s="105">
        <f>_xlfn.XLOOKUP(B198,Master3!B:B,Master3!A:A)</f>
        <v>0</v>
      </c>
      <c r="B198" s="106"/>
      <c r="C198" s="88"/>
      <c r="D198" s="66"/>
      <c r="E198" s="67"/>
      <c r="F198" s="68"/>
      <c r="G198" s="68"/>
      <c r="H198" s="80"/>
      <c r="I198" s="70"/>
      <c r="J198" s="69"/>
      <c r="K198" s="68"/>
      <c r="L198" s="68"/>
      <c r="M198" s="71"/>
      <c r="N198" s="70"/>
      <c r="O198" s="69"/>
      <c r="P198" s="68"/>
      <c r="Q198" s="68"/>
      <c r="R198" s="71"/>
      <c r="S198" s="72"/>
      <c r="T198" s="102" t="e">
        <f>_xlfn.XLOOKUP(U198,Master3!B:B,Master3!A:A)</f>
        <v>#N/A</v>
      </c>
      <c r="U198" s="103"/>
      <c r="V198" s="88"/>
      <c r="W198" s="76"/>
      <c r="X198" s="76"/>
      <c r="Y198" s="73"/>
      <c r="Z198" s="74"/>
      <c r="AA198" s="73"/>
      <c r="AB198" s="76"/>
      <c r="AC198" s="76"/>
      <c r="AD198" s="77"/>
      <c r="AE198" s="74"/>
      <c r="AF198" s="73"/>
      <c r="AG198" s="76"/>
      <c r="AH198" s="76"/>
      <c r="AI198" s="77"/>
      <c r="AJ198" s="75"/>
      <c r="AK198" s="86" t="e">
        <f>_xlfn.XLOOKUP(AL198,Master3!B:B,Master3!A:A)</f>
        <v>#N/A</v>
      </c>
      <c r="AL198" s="25"/>
      <c r="AM198" s="88"/>
      <c r="AN198" s="68"/>
      <c r="AO198" s="68"/>
      <c r="AP198" s="69"/>
      <c r="AQ198" s="70"/>
      <c r="AR198" s="69"/>
      <c r="AS198" s="68"/>
      <c r="AT198" s="68"/>
      <c r="AU198" s="71"/>
      <c r="AV198" s="70"/>
      <c r="AW198" s="69"/>
      <c r="AX198" s="68"/>
      <c r="AY198" s="68"/>
      <c r="AZ198" s="71"/>
      <c r="BA198" s="72"/>
      <c r="BB198" s="102" t="e">
        <f>_xlfn.XLOOKUP(BC198,Master3!B:B,Master3!A:A)</f>
        <v>#N/A</v>
      </c>
      <c r="BC198" s="103"/>
      <c r="BD198" s="88"/>
      <c r="BE198" s="76"/>
      <c r="BF198" s="76"/>
      <c r="BG198" s="73"/>
      <c r="BH198" s="74"/>
      <c r="BI198" s="73"/>
      <c r="BJ198" s="76"/>
      <c r="BK198" s="76"/>
      <c r="BL198" s="77"/>
      <c r="BM198" s="74"/>
      <c r="BN198" s="73"/>
      <c r="BO198" s="76"/>
      <c r="BP198" s="76"/>
      <c r="BQ198" s="77"/>
      <c r="BR198" s="85"/>
      <c r="BZ198" s="86">
        <v>44365.451388888891</v>
      </c>
    </row>
    <row r="199" spans="1:78" x14ac:dyDescent="0.25">
      <c r="A199" s="105">
        <f>_xlfn.XLOOKUP(B199,Master3!B:B,Master3!A:A)</f>
        <v>0</v>
      </c>
      <c r="B199" s="106"/>
      <c r="C199" s="88"/>
      <c r="D199" s="66"/>
      <c r="E199" s="67"/>
      <c r="F199" s="68"/>
      <c r="G199" s="68"/>
      <c r="H199" s="80"/>
      <c r="I199" s="70"/>
      <c r="J199" s="69"/>
      <c r="K199" s="68"/>
      <c r="L199" s="68"/>
      <c r="M199" s="71"/>
      <c r="N199" s="70"/>
      <c r="O199" s="69"/>
      <c r="P199" s="68"/>
      <c r="Q199" s="68"/>
      <c r="R199" s="71"/>
      <c r="S199" s="72"/>
      <c r="T199" s="102" t="e">
        <f>_xlfn.XLOOKUP(U199,Master3!B:B,Master3!A:A)</f>
        <v>#N/A</v>
      </c>
      <c r="U199" s="103"/>
      <c r="V199" s="88"/>
      <c r="W199" s="76"/>
      <c r="X199" s="76"/>
      <c r="Y199" s="73"/>
      <c r="Z199" s="74"/>
      <c r="AA199" s="73"/>
      <c r="AB199" s="76"/>
      <c r="AC199" s="76"/>
      <c r="AD199" s="77"/>
      <c r="AE199" s="74"/>
      <c r="AF199" s="73"/>
      <c r="AG199" s="76"/>
      <c r="AH199" s="76"/>
      <c r="AI199" s="77"/>
      <c r="AJ199" s="75"/>
      <c r="AK199" s="86" t="e">
        <f>_xlfn.XLOOKUP(AL199,Master3!B:B,Master3!A:A)</f>
        <v>#N/A</v>
      </c>
      <c r="AL199" s="25"/>
      <c r="AM199" s="88"/>
      <c r="AN199" s="68"/>
      <c r="AO199" s="68"/>
      <c r="AP199" s="69"/>
      <c r="AQ199" s="70"/>
      <c r="AR199" s="69"/>
      <c r="AS199" s="68"/>
      <c r="AT199" s="68"/>
      <c r="AU199" s="71"/>
      <c r="AV199" s="70"/>
      <c r="AW199" s="69"/>
      <c r="AX199" s="68"/>
      <c r="AY199" s="68"/>
      <c r="AZ199" s="71"/>
      <c r="BA199" s="72"/>
      <c r="BB199" s="102" t="e">
        <f>_xlfn.XLOOKUP(BC199,Master3!B:B,Master3!A:A)</f>
        <v>#N/A</v>
      </c>
      <c r="BC199" s="103"/>
      <c r="BD199" s="88"/>
      <c r="BE199" s="76"/>
      <c r="BF199" s="76"/>
      <c r="BG199" s="73"/>
      <c r="BH199" s="74"/>
      <c r="BI199" s="73"/>
      <c r="BJ199" s="76"/>
      <c r="BK199" s="76"/>
      <c r="BL199" s="77"/>
      <c r="BM199" s="74"/>
      <c r="BN199" s="73"/>
      <c r="BO199" s="76"/>
      <c r="BP199" s="76"/>
      <c r="BQ199" s="77"/>
      <c r="BR199" s="85"/>
      <c r="BZ199" s="86">
        <v>44366.291666666664</v>
      </c>
    </row>
    <row r="200" spans="1:78" x14ac:dyDescent="0.25">
      <c r="A200" s="105">
        <f>_xlfn.XLOOKUP(B200,Master3!B:B,Master3!A:A)</f>
        <v>0</v>
      </c>
      <c r="B200" s="106"/>
      <c r="C200" s="88"/>
      <c r="D200" s="66"/>
      <c r="E200" s="67"/>
      <c r="F200" s="68"/>
      <c r="G200" s="68"/>
      <c r="H200" s="80"/>
      <c r="I200" s="70"/>
      <c r="J200" s="69"/>
      <c r="K200" s="68"/>
      <c r="L200" s="68"/>
      <c r="M200" s="71"/>
      <c r="N200" s="70"/>
      <c r="O200" s="69"/>
      <c r="P200" s="68"/>
      <c r="Q200" s="68"/>
      <c r="R200" s="71"/>
      <c r="S200" s="72"/>
      <c r="T200" s="102" t="e">
        <f>_xlfn.XLOOKUP(U200,Master3!B:B,Master3!A:A)</f>
        <v>#N/A</v>
      </c>
      <c r="U200" s="103"/>
      <c r="V200" s="88"/>
      <c r="W200" s="76"/>
      <c r="X200" s="76"/>
      <c r="Y200" s="73"/>
      <c r="Z200" s="74"/>
      <c r="AA200" s="73"/>
      <c r="AB200" s="76"/>
      <c r="AC200" s="76"/>
      <c r="AD200" s="77"/>
      <c r="AE200" s="74"/>
      <c r="AF200" s="73"/>
      <c r="AG200" s="76"/>
      <c r="AH200" s="76"/>
      <c r="AI200" s="77"/>
      <c r="AJ200" s="75"/>
      <c r="AK200" s="86" t="e">
        <f>_xlfn.XLOOKUP(AL200,Master3!B:B,Master3!A:A)</f>
        <v>#N/A</v>
      </c>
      <c r="AL200" s="25"/>
      <c r="AM200" s="88"/>
      <c r="AN200" s="68"/>
      <c r="AO200" s="68"/>
      <c r="AP200" s="69"/>
      <c r="AQ200" s="70"/>
      <c r="AR200" s="69"/>
      <c r="AS200" s="68"/>
      <c r="AT200" s="68"/>
      <c r="AU200" s="71"/>
      <c r="AV200" s="70"/>
      <c r="AW200" s="69"/>
      <c r="AX200" s="68"/>
      <c r="AY200" s="68"/>
      <c r="AZ200" s="71"/>
      <c r="BA200" s="72"/>
      <c r="BB200" s="102" t="e">
        <f>_xlfn.XLOOKUP(BC200,Master3!B:B,Master3!A:A)</f>
        <v>#N/A</v>
      </c>
      <c r="BC200" s="103"/>
      <c r="BD200" s="88"/>
      <c r="BE200" s="76"/>
      <c r="BF200" s="76"/>
      <c r="BG200" s="73"/>
      <c r="BH200" s="74"/>
      <c r="BI200" s="73"/>
      <c r="BJ200" s="76"/>
      <c r="BK200" s="76"/>
      <c r="BL200" s="77"/>
      <c r="BM200" s="74"/>
      <c r="BN200" s="73"/>
      <c r="BO200" s="76"/>
      <c r="BP200" s="76"/>
      <c r="BQ200" s="77"/>
      <c r="BR200" s="85"/>
      <c r="BZ200" s="86">
        <v>44366.375</v>
      </c>
    </row>
    <row r="201" spans="1:78" x14ac:dyDescent="0.25">
      <c r="A201" s="105">
        <f>_xlfn.XLOOKUP(B201,Master3!B:B,Master3!A:A)</f>
        <v>0</v>
      </c>
      <c r="B201" s="106"/>
      <c r="C201" s="88"/>
      <c r="D201" s="66"/>
      <c r="E201" s="67"/>
      <c r="F201" s="68"/>
      <c r="G201" s="68"/>
      <c r="H201" s="80"/>
      <c r="I201" s="70"/>
      <c r="J201" s="69"/>
      <c r="K201" s="68"/>
      <c r="L201" s="68"/>
      <c r="M201" s="71"/>
      <c r="N201" s="70"/>
      <c r="O201" s="69"/>
      <c r="P201" s="68"/>
      <c r="Q201" s="68"/>
      <c r="R201" s="71"/>
      <c r="S201" s="72"/>
      <c r="T201" s="102" t="e">
        <f>_xlfn.XLOOKUP(U201,Master3!B:B,Master3!A:A)</f>
        <v>#N/A</v>
      </c>
      <c r="U201" s="103"/>
      <c r="V201" s="88"/>
      <c r="W201" s="76"/>
      <c r="X201" s="76"/>
      <c r="Y201" s="73"/>
      <c r="Z201" s="74"/>
      <c r="AA201" s="73"/>
      <c r="AB201" s="76"/>
      <c r="AC201" s="76"/>
      <c r="AD201" s="77"/>
      <c r="AE201" s="74"/>
      <c r="AF201" s="73"/>
      <c r="AG201" s="76"/>
      <c r="AH201" s="76"/>
      <c r="AI201" s="77"/>
      <c r="AJ201" s="75"/>
      <c r="AK201" s="86" t="e">
        <f>_xlfn.XLOOKUP(AL201,Master3!B:B,Master3!A:A)</f>
        <v>#N/A</v>
      </c>
      <c r="AL201" s="25"/>
      <c r="AM201" s="88"/>
      <c r="AN201" s="68"/>
      <c r="AO201" s="68"/>
      <c r="AP201" s="69"/>
      <c r="AQ201" s="70"/>
      <c r="AR201" s="69"/>
      <c r="AS201" s="68"/>
      <c r="AT201" s="68"/>
      <c r="AU201" s="71"/>
      <c r="AV201" s="70"/>
      <c r="AW201" s="69"/>
      <c r="AX201" s="68"/>
      <c r="AY201" s="68"/>
      <c r="AZ201" s="71"/>
      <c r="BA201" s="72"/>
      <c r="BB201" s="102" t="e">
        <f>_xlfn.XLOOKUP(BC201,Master3!B:B,Master3!A:A)</f>
        <v>#N/A</v>
      </c>
      <c r="BC201" s="103"/>
      <c r="BD201" s="88"/>
      <c r="BE201" s="76"/>
      <c r="BF201" s="76"/>
      <c r="BG201" s="73"/>
      <c r="BH201" s="74"/>
      <c r="BI201" s="73"/>
      <c r="BJ201" s="76"/>
      <c r="BK201" s="76"/>
      <c r="BL201" s="77"/>
      <c r="BM201" s="74"/>
      <c r="BN201" s="73"/>
      <c r="BO201" s="76"/>
      <c r="BP201" s="76"/>
      <c r="BQ201" s="77"/>
      <c r="BR201" s="85"/>
      <c r="BZ201" s="86">
        <v>44366.416666666664</v>
      </c>
    </row>
    <row r="202" spans="1:78" x14ac:dyDescent="0.25">
      <c r="A202" s="105">
        <f>_xlfn.XLOOKUP(B202,Master3!B:B,Master3!A:A)</f>
        <v>0</v>
      </c>
      <c r="B202" s="106"/>
      <c r="C202" s="88"/>
      <c r="D202" s="66"/>
      <c r="E202" s="67"/>
      <c r="F202" s="68"/>
      <c r="G202" s="68"/>
      <c r="H202" s="80"/>
      <c r="I202" s="70"/>
      <c r="J202" s="69"/>
      <c r="K202" s="68"/>
      <c r="L202" s="68"/>
      <c r="M202" s="71"/>
      <c r="N202" s="70"/>
      <c r="O202" s="69"/>
      <c r="P202" s="68"/>
      <c r="Q202" s="68"/>
      <c r="R202" s="71"/>
      <c r="S202" s="72"/>
      <c r="T202" s="102" t="e">
        <f>_xlfn.XLOOKUP(U202,Master3!B:B,Master3!A:A)</f>
        <v>#N/A</v>
      </c>
      <c r="U202" s="103"/>
      <c r="V202" s="88"/>
      <c r="W202" s="76"/>
      <c r="X202" s="76"/>
      <c r="Y202" s="73"/>
      <c r="Z202" s="74"/>
      <c r="AA202" s="73"/>
      <c r="AB202" s="76"/>
      <c r="AC202" s="76"/>
      <c r="AD202" s="77"/>
      <c r="AE202" s="74"/>
      <c r="AF202" s="73"/>
      <c r="AG202" s="76"/>
      <c r="AH202" s="76"/>
      <c r="AI202" s="77"/>
      <c r="AJ202" s="75"/>
      <c r="AK202" s="86" t="e">
        <f>_xlfn.XLOOKUP(AL202,Master3!B:B,Master3!A:A)</f>
        <v>#N/A</v>
      </c>
      <c r="AL202" s="25"/>
      <c r="AM202" s="88"/>
      <c r="AN202" s="68"/>
      <c r="AO202" s="68"/>
      <c r="AP202" s="69"/>
      <c r="AQ202" s="70"/>
      <c r="AR202" s="69"/>
      <c r="AS202" s="68"/>
      <c r="AT202" s="68"/>
      <c r="AU202" s="71"/>
      <c r="AV202" s="70"/>
      <c r="AW202" s="69"/>
      <c r="AX202" s="68"/>
      <c r="AY202" s="68"/>
      <c r="AZ202" s="71"/>
      <c r="BA202" s="72"/>
      <c r="BB202" s="102" t="e">
        <f>_xlfn.XLOOKUP(BC202,Master3!B:B,Master3!A:A)</f>
        <v>#N/A</v>
      </c>
      <c r="BC202" s="103"/>
      <c r="BD202" s="88"/>
      <c r="BE202" s="76"/>
      <c r="BF202" s="76"/>
      <c r="BG202" s="73"/>
      <c r="BH202" s="74"/>
      <c r="BI202" s="73"/>
      <c r="BJ202" s="76"/>
      <c r="BK202" s="76"/>
      <c r="BL202" s="77"/>
      <c r="BM202" s="74"/>
      <c r="BN202" s="73"/>
      <c r="BO202" s="76"/>
      <c r="BP202" s="76"/>
      <c r="BQ202" s="77"/>
      <c r="BR202" s="85"/>
      <c r="BZ202" s="86">
        <v>44367.291666666664</v>
      </c>
    </row>
    <row r="203" spans="1:78" x14ac:dyDescent="0.25">
      <c r="A203" s="105">
        <f>_xlfn.XLOOKUP(B203,Master3!B:B,Master3!A:A)</f>
        <v>0</v>
      </c>
      <c r="B203" s="106"/>
      <c r="C203" s="88"/>
      <c r="D203" s="66"/>
      <c r="E203" s="67"/>
      <c r="F203" s="68"/>
      <c r="G203" s="68"/>
      <c r="H203" s="80"/>
      <c r="I203" s="70"/>
      <c r="J203" s="69"/>
      <c r="K203" s="68"/>
      <c r="L203" s="68"/>
      <c r="M203" s="71"/>
      <c r="N203" s="70"/>
      <c r="O203" s="69"/>
      <c r="P203" s="68"/>
      <c r="Q203" s="68"/>
      <c r="R203" s="71"/>
      <c r="S203" s="72"/>
      <c r="T203" s="102" t="e">
        <f>_xlfn.XLOOKUP(U203,Master3!B:B,Master3!A:A)</f>
        <v>#N/A</v>
      </c>
      <c r="U203" s="103"/>
      <c r="V203" s="88"/>
      <c r="W203" s="76"/>
      <c r="X203" s="76"/>
      <c r="Y203" s="73"/>
      <c r="Z203" s="74"/>
      <c r="AA203" s="73"/>
      <c r="AB203" s="76"/>
      <c r="AC203" s="76"/>
      <c r="AD203" s="77"/>
      <c r="AE203" s="74"/>
      <c r="AF203" s="73"/>
      <c r="AG203" s="76"/>
      <c r="AH203" s="76"/>
      <c r="AI203" s="77"/>
      <c r="AJ203" s="75"/>
      <c r="AK203" s="86" t="e">
        <f>_xlfn.XLOOKUP(AL203,Master3!B:B,Master3!A:A)</f>
        <v>#N/A</v>
      </c>
      <c r="AL203" s="25"/>
      <c r="AM203" s="88"/>
      <c r="AN203" s="68"/>
      <c r="AO203" s="68"/>
      <c r="AP203" s="69"/>
      <c r="AQ203" s="70"/>
      <c r="AR203" s="69"/>
      <c r="AS203" s="68"/>
      <c r="AT203" s="68"/>
      <c r="AU203" s="71"/>
      <c r="AV203" s="70"/>
      <c r="AW203" s="69"/>
      <c r="AX203" s="68"/>
      <c r="AY203" s="68"/>
      <c r="AZ203" s="71"/>
      <c r="BA203" s="72"/>
      <c r="BB203" s="102" t="e">
        <f>_xlfn.XLOOKUP(BC203,Master3!B:B,Master3!A:A)</f>
        <v>#N/A</v>
      </c>
      <c r="BC203" s="103"/>
      <c r="BD203" s="88"/>
      <c r="BE203" s="76"/>
      <c r="BF203" s="76"/>
      <c r="BG203" s="73"/>
      <c r="BH203" s="74"/>
      <c r="BI203" s="73"/>
      <c r="BJ203" s="76"/>
      <c r="BK203" s="76"/>
      <c r="BL203" s="77"/>
      <c r="BM203" s="74"/>
      <c r="BN203" s="73"/>
      <c r="BO203" s="76"/>
      <c r="BP203" s="76"/>
      <c r="BQ203" s="77"/>
      <c r="BR203" s="85"/>
      <c r="BZ203" s="86">
        <v>44367.364583333336</v>
      </c>
    </row>
    <row r="204" spans="1:78" x14ac:dyDescent="0.25">
      <c r="A204" s="105">
        <f>_xlfn.XLOOKUP(B204,Master3!B:B,Master3!A:A)</f>
        <v>0</v>
      </c>
      <c r="B204" s="106"/>
      <c r="C204" s="88"/>
      <c r="D204" s="66"/>
      <c r="E204" s="67"/>
      <c r="F204" s="68"/>
      <c r="G204" s="68"/>
      <c r="H204" s="80"/>
      <c r="I204" s="70"/>
      <c r="J204" s="69"/>
      <c r="K204" s="68"/>
      <c r="L204" s="68"/>
      <c r="M204" s="71"/>
      <c r="N204" s="70"/>
      <c r="O204" s="69"/>
      <c r="P204" s="68"/>
      <c r="Q204" s="68"/>
      <c r="R204" s="71"/>
      <c r="S204" s="72"/>
      <c r="T204" s="102" t="e">
        <f>_xlfn.XLOOKUP(U204,Master3!B:B,Master3!A:A)</f>
        <v>#N/A</v>
      </c>
      <c r="U204" s="103"/>
      <c r="V204" s="88"/>
      <c r="W204" s="76"/>
      <c r="X204" s="76"/>
      <c r="Y204" s="73"/>
      <c r="Z204" s="74"/>
      <c r="AA204" s="73"/>
      <c r="AB204" s="76"/>
      <c r="AC204" s="76"/>
      <c r="AD204" s="77"/>
      <c r="AE204" s="74"/>
      <c r="AF204" s="73"/>
      <c r="AG204" s="76"/>
      <c r="AH204" s="76"/>
      <c r="AI204" s="77"/>
      <c r="AJ204" s="75"/>
      <c r="AK204" s="86" t="e">
        <f>_xlfn.XLOOKUP(AL204,Master3!B:B,Master3!A:A)</f>
        <v>#N/A</v>
      </c>
      <c r="AL204" s="25"/>
      <c r="AM204" s="88"/>
      <c r="AN204" s="68"/>
      <c r="AO204" s="68"/>
      <c r="AP204" s="69"/>
      <c r="AQ204" s="70"/>
      <c r="AR204" s="69"/>
      <c r="AS204" s="68"/>
      <c r="AT204" s="68"/>
      <c r="AU204" s="71"/>
      <c r="AV204" s="70"/>
      <c r="AW204" s="69"/>
      <c r="AX204" s="68"/>
      <c r="AY204" s="68"/>
      <c r="AZ204" s="71"/>
      <c r="BA204" s="72"/>
      <c r="BB204" s="102" t="e">
        <f>_xlfn.XLOOKUP(BC204,Master3!B:B,Master3!A:A)</f>
        <v>#N/A</v>
      </c>
      <c r="BC204" s="103"/>
      <c r="BD204" s="88"/>
      <c r="BE204" s="76"/>
      <c r="BF204" s="76"/>
      <c r="BG204" s="73"/>
      <c r="BH204" s="74"/>
      <c r="BI204" s="73"/>
      <c r="BJ204" s="76"/>
      <c r="BK204" s="76"/>
      <c r="BL204" s="77"/>
      <c r="BM204" s="74"/>
      <c r="BN204" s="73"/>
      <c r="BO204" s="76"/>
      <c r="BP204" s="76"/>
      <c r="BQ204" s="77"/>
      <c r="BR204" s="85"/>
      <c r="BZ204" s="86">
        <v>44367.375</v>
      </c>
    </row>
    <row r="205" spans="1:78" x14ac:dyDescent="0.25">
      <c r="A205" s="105">
        <f>_xlfn.XLOOKUP(B205,Master3!B:B,Master3!A:A)</f>
        <v>0</v>
      </c>
      <c r="B205" s="106"/>
      <c r="C205" s="88"/>
      <c r="D205" s="66"/>
      <c r="E205" s="67"/>
      <c r="F205" s="68"/>
      <c r="G205" s="68"/>
      <c r="H205" s="80"/>
      <c r="I205" s="70"/>
      <c r="J205" s="69"/>
      <c r="K205" s="68"/>
      <c r="L205" s="68"/>
      <c r="M205" s="71"/>
      <c r="N205" s="70"/>
      <c r="O205" s="69"/>
      <c r="P205" s="68"/>
      <c r="Q205" s="68"/>
      <c r="R205" s="71"/>
      <c r="S205" s="72"/>
      <c r="T205" s="102" t="e">
        <f>_xlfn.XLOOKUP(U205,Master3!B:B,Master3!A:A)</f>
        <v>#N/A</v>
      </c>
      <c r="U205" s="103"/>
      <c r="V205" s="88"/>
      <c r="W205" s="76"/>
      <c r="X205" s="76"/>
      <c r="Y205" s="73"/>
      <c r="Z205" s="74"/>
      <c r="AA205" s="73"/>
      <c r="AB205" s="76"/>
      <c r="AC205" s="76"/>
      <c r="AD205" s="77"/>
      <c r="AE205" s="74"/>
      <c r="AF205" s="73"/>
      <c r="AG205" s="76"/>
      <c r="AH205" s="76"/>
      <c r="AI205" s="77"/>
      <c r="AJ205" s="75"/>
      <c r="AK205" s="86" t="e">
        <f>_xlfn.XLOOKUP(AL205,Master3!B:B,Master3!A:A)</f>
        <v>#N/A</v>
      </c>
      <c r="AL205" s="25"/>
      <c r="AM205" s="88"/>
      <c r="AN205" s="68"/>
      <c r="AO205" s="68"/>
      <c r="AP205" s="69"/>
      <c r="AQ205" s="70"/>
      <c r="AR205" s="69"/>
      <c r="AS205" s="68"/>
      <c r="AT205" s="68"/>
      <c r="AU205" s="71"/>
      <c r="AV205" s="70"/>
      <c r="AW205" s="69"/>
      <c r="AX205" s="68"/>
      <c r="AY205" s="68"/>
      <c r="AZ205" s="71"/>
      <c r="BA205" s="72"/>
      <c r="BB205" s="102" t="e">
        <f>_xlfn.XLOOKUP(BC205,Master3!B:B,Master3!A:A)</f>
        <v>#N/A</v>
      </c>
      <c r="BC205" s="103"/>
      <c r="BD205" s="88"/>
      <c r="BE205" s="76"/>
      <c r="BF205" s="76"/>
      <c r="BG205" s="73"/>
      <c r="BH205" s="74"/>
      <c r="BI205" s="73"/>
      <c r="BJ205" s="76"/>
      <c r="BK205" s="76"/>
      <c r="BL205" s="77"/>
      <c r="BM205" s="74"/>
      <c r="BN205" s="73"/>
      <c r="BO205" s="76"/>
      <c r="BP205" s="76"/>
      <c r="BQ205" s="77"/>
      <c r="BR205" s="85"/>
      <c r="BZ205" s="86">
        <v>44368.409722222219</v>
      </c>
    </row>
    <row r="206" spans="1:78" x14ac:dyDescent="0.25">
      <c r="A206" s="105">
        <f>_xlfn.XLOOKUP(B206,Master3!B:B,Master3!A:A)</f>
        <v>0</v>
      </c>
      <c r="B206" s="106"/>
      <c r="C206" s="88"/>
      <c r="D206" s="66"/>
      <c r="E206" s="67"/>
      <c r="F206" s="68"/>
      <c r="G206" s="68"/>
      <c r="H206" s="80"/>
      <c r="I206" s="70"/>
      <c r="J206" s="69"/>
      <c r="K206" s="68"/>
      <c r="L206" s="68"/>
      <c r="M206" s="71"/>
      <c r="N206" s="70"/>
      <c r="O206" s="69"/>
      <c r="P206" s="68"/>
      <c r="Q206" s="68"/>
      <c r="R206" s="71"/>
      <c r="S206" s="72"/>
      <c r="T206" s="102" t="e">
        <f>_xlfn.XLOOKUP(U206,Master3!B:B,Master3!A:A)</f>
        <v>#N/A</v>
      </c>
      <c r="U206" s="103"/>
      <c r="V206" s="88"/>
      <c r="W206" s="76"/>
      <c r="X206" s="76"/>
      <c r="Y206" s="73"/>
      <c r="Z206" s="74"/>
      <c r="AA206" s="73"/>
      <c r="AB206" s="76"/>
      <c r="AC206" s="76"/>
      <c r="AD206" s="77"/>
      <c r="AE206" s="74"/>
      <c r="AF206" s="73"/>
      <c r="AG206" s="76"/>
      <c r="AH206" s="76"/>
      <c r="AI206" s="77"/>
      <c r="AJ206" s="75"/>
      <c r="AK206" s="86" t="e">
        <f>_xlfn.XLOOKUP(AL206,Master3!B:B,Master3!A:A)</f>
        <v>#N/A</v>
      </c>
      <c r="AL206" s="25"/>
      <c r="AM206" s="88"/>
      <c r="AN206" s="68"/>
      <c r="AO206" s="68"/>
      <c r="AP206" s="69"/>
      <c r="AQ206" s="70"/>
      <c r="AR206" s="69"/>
      <c r="AS206" s="68"/>
      <c r="AT206" s="68"/>
      <c r="AU206" s="71"/>
      <c r="AV206" s="70"/>
      <c r="AW206" s="69"/>
      <c r="AX206" s="68"/>
      <c r="AY206" s="68"/>
      <c r="AZ206" s="71"/>
      <c r="BA206" s="72"/>
      <c r="BB206" s="102" t="e">
        <f>_xlfn.XLOOKUP(BC206,Master3!B:B,Master3!A:A)</f>
        <v>#N/A</v>
      </c>
      <c r="BC206" s="103"/>
      <c r="BD206" s="88"/>
      <c r="BE206" s="76"/>
      <c r="BF206" s="76"/>
      <c r="BG206" s="73"/>
      <c r="BH206" s="74"/>
      <c r="BI206" s="73"/>
      <c r="BJ206" s="76"/>
      <c r="BK206" s="76"/>
      <c r="BL206" s="77"/>
      <c r="BM206" s="74"/>
      <c r="BN206" s="73"/>
      <c r="BO206" s="76"/>
      <c r="BP206" s="76"/>
      <c r="BQ206" s="77"/>
      <c r="BR206" s="85"/>
      <c r="BZ206" s="86">
        <v>44368.493055555555</v>
      </c>
    </row>
    <row r="207" spans="1:78" x14ac:dyDescent="0.25">
      <c r="A207" s="105">
        <f>_xlfn.XLOOKUP(B207,Master3!B:B,Master3!A:A)</f>
        <v>0</v>
      </c>
      <c r="B207" s="106"/>
      <c r="C207" s="88"/>
      <c r="D207" s="66"/>
      <c r="E207" s="67"/>
      <c r="F207" s="68"/>
      <c r="G207" s="68"/>
      <c r="H207" s="80"/>
      <c r="I207" s="70"/>
      <c r="J207" s="69"/>
      <c r="K207" s="68"/>
      <c r="L207" s="68"/>
      <c r="M207" s="71"/>
      <c r="N207" s="70"/>
      <c r="O207" s="69"/>
      <c r="P207" s="68"/>
      <c r="Q207" s="68"/>
      <c r="R207" s="71"/>
      <c r="S207" s="72"/>
      <c r="T207" s="102" t="e">
        <f>_xlfn.XLOOKUP(U207,Master3!B:B,Master3!A:A)</f>
        <v>#N/A</v>
      </c>
      <c r="U207" s="103"/>
      <c r="V207" s="88"/>
      <c r="W207" s="76"/>
      <c r="X207" s="76"/>
      <c r="Y207" s="73"/>
      <c r="Z207" s="74"/>
      <c r="AA207" s="73"/>
      <c r="AB207" s="76"/>
      <c r="AC207" s="76"/>
      <c r="AD207" s="77"/>
      <c r="AE207" s="74"/>
      <c r="AF207" s="73"/>
      <c r="AG207" s="76"/>
      <c r="AH207" s="76"/>
      <c r="AI207" s="77"/>
      <c r="AJ207" s="75"/>
      <c r="AK207" s="86" t="e">
        <f>_xlfn.XLOOKUP(AL207,Master3!B:B,Master3!A:A)</f>
        <v>#N/A</v>
      </c>
      <c r="AL207" s="25"/>
      <c r="AM207" s="88"/>
      <c r="AN207" s="68"/>
      <c r="AO207" s="68"/>
      <c r="AP207" s="69"/>
      <c r="AQ207" s="70"/>
      <c r="AR207" s="69"/>
      <c r="AS207" s="68"/>
      <c r="AT207" s="68"/>
      <c r="AU207" s="71"/>
      <c r="AV207" s="70"/>
      <c r="AW207" s="69"/>
      <c r="AX207" s="68"/>
      <c r="AY207" s="68"/>
      <c r="AZ207" s="71"/>
      <c r="BA207" s="72"/>
      <c r="BB207" s="102" t="e">
        <f>_xlfn.XLOOKUP(BC207,Master3!B:B,Master3!A:A)</f>
        <v>#N/A</v>
      </c>
      <c r="BC207" s="103"/>
      <c r="BD207" s="88"/>
      <c r="BE207" s="76"/>
      <c r="BF207" s="76"/>
      <c r="BG207" s="73"/>
      <c r="BH207" s="74"/>
      <c r="BI207" s="73"/>
      <c r="BJ207" s="76"/>
      <c r="BK207" s="76"/>
      <c r="BL207" s="77"/>
      <c r="BM207" s="74"/>
      <c r="BN207" s="73"/>
      <c r="BO207" s="76"/>
      <c r="BP207" s="76"/>
      <c r="BQ207" s="77"/>
      <c r="BR207" s="85"/>
      <c r="BZ207" s="86">
        <v>44368.496527777781</v>
      </c>
    </row>
    <row r="208" spans="1:78" x14ac:dyDescent="0.25">
      <c r="A208" s="105">
        <f>_xlfn.XLOOKUP(B208,Master3!B:B,Master3!A:A)</f>
        <v>0</v>
      </c>
      <c r="B208" s="106"/>
      <c r="C208" s="88"/>
      <c r="D208" s="66"/>
      <c r="E208" s="67"/>
      <c r="F208" s="68"/>
      <c r="G208" s="68"/>
      <c r="H208" s="80"/>
      <c r="I208" s="70"/>
      <c r="J208" s="69"/>
      <c r="K208" s="68"/>
      <c r="L208" s="68"/>
      <c r="M208" s="71"/>
      <c r="N208" s="70"/>
      <c r="O208" s="69"/>
      <c r="P208" s="68"/>
      <c r="Q208" s="68"/>
      <c r="R208" s="71"/>
      <c r="S208" s="72"/>
      <c r="T208" s="102" t="e">
        <f>_xlfn.XLOOKUP(U208,Master3!B:B,Master3!A:A)</f>
        <v>#N/A</v>
      </c>
      <c r="U208" s="103"/>
      <c r="V208" s="88"/>
      <c r="W208" s="76"/>
      <c r="X208" s="76"/>
      <c r="Y208" s="73"/>
      <c r="Z208" s="74"/>
      <c r="AA208" s="73"/>
      <c r="AB208" s="76"/>
      <c r="AC208" s="76"/>
      <c r="AD208" s="77"/>
      <c r="AE208" s="74"/>
      <c r="AF208" s="73"/>
      <c r="AG208" s="76"/>
      <c r="AH208" s="76"/>
      <c r="AI208" s="77"/>
      <c r="AJ208" s="75"/>
      <c r="AK208" s="86" t="e">
        <f>_xlfn.XLOOKUP(AL208,Master3!B:B,Master3!A:A)</f>
        <v>#N/A</v>
      </c>
      <c r="AL208" s="25"/>
      <c r="AM208" s="88"/>
      <c r="AN208" s="68"/>
      <c r="AO208" s="68"/>
      <c r="AP208" s="69"/>
      <c r="AQ208" s="70"/>
      <c r="AR208" s="69"/>
      <c r="AS208" s="68"/>
      <c r="AT208" s="68"/>
      <c r="AU208" s="71"/>
      <c r="AV208" s="70"/>
      <c r="AW208" s="69"/>
      <c r="AX208" s="68"/>
      <c r="AY208" s="68"/>
      <c r="AZ208" s="71"/>
      <c r="BA208" s="72"/>
      <c r="BB208" s="102" t="e">
        <f>_xlfn.XLOOKUP(BC208,Master3!B:B,Master3!A:A)</f>
        <v>#N/A</v>
      </c>
      <c r="BC208" s="103"/>
      <c r="BD208" s="88"/>
      <c r="BE208" s="76"/>
      <c r="BF208" s="76"/>
      <c r="BG208" s="73"/>
      <c r="BH208" s="74"/>
      <c r="BI208" s="73"/>
      <c r="BJ208" s="76"/>
      <c r="BK208" s="76"/>
      <c r="BL208" s="77"/>
      <c r="BM208" s="74"/>
      <c r="BN208" s="73"/>
      <c r="BO208" s="76"/>
      <c r="BP208" s="76"/>
      <c r="BQ208" s="77"/>
      <c r="BR208" s="85"/>
      <c r="BZ208" s="86">
        <v>44369.375</v>
      </c>
    </row>
    <row r="209" spans="1:78" x14ac:dyDescent="0.25">
      <c r="A209" s="105">
        <f>_xlfn.XLOOKUP(B209,Master3!B:B,Master3!A:A)</f>
        <v>0</v>
      </c>
      <c r="B209" s="106"/>
      <c r="C209" s="88"/>
      <c r="D209" s="66"/>
      <c r="E209" s="67"/>
      <c r="F209" s="68"/>
      <c r="G209" s="68"/>
      <c r="H209" s="80"/>
      <c r="I209" s="70"/>
      <c r="J209" s="69"/>
      <c r="K209" s="68"/>
      <c r="L209" s="68"/>
      <c r="M209" s="71"/>
      <c r="N209" s="70"/>
      <c r="O209" s="69"/>
      <c r="P209" s="68"/>
      <c r="Q209" s="68"/>
      <c r="R209" s="71"/>
      <c r="S209" s="72"/>
      <c r="T209" s="102" t="e">
        <f>_xlfn.XLOOKUP(U209,Master3!B:B,Master3!A:A)</f>
        <v>#N/A</v>
      </c>
      <c r="U209" s="103"/>
      <c r="V209" s="88"/>
      <c r="W209" s="76"/>
      <c r="X209" s="76"/>
      <c r="Y209" s="73"/>
      <c r="Z209" s="74"/>
      <c r="AA209" s="73"/>
      <c r="AB209" s="76"/>
      <c r="AC209" s="76"/>
      <c r="AD209" s="77"/>
      <c r="AE209" s="74"/>
      <c r="AF209" s="73"/>
      <c r="AG209" s="76"/>
      <c r="AH209" s="76"/>
      <c r="AI209" s="77"/>
      <c r="AJ209" s="75"/>
      <c r="AK209" s="86" t="e">
        <f>_xlfn.XLOOKUP(AL209,Master3!B:B,Master3!A:A)</f>
        <v>#N/A</v>
      </c>
      <c r="AL209" s="25"/>
      <c r="AM209" s="88"/>
      <c r="AN209" s="68"/>
      <c r="AO209" s="68"/>
      <c r="AP209" s="69"/>
      <c r="AQ209" s="70"/>
      <c r="AR209" s="69"/>
      <c r="AS209" s="68"/>
      <c r="AT209" s="68"/>
      <c r="AU209" s="71"/>
      <c r="AV209" s="70"/>
      <c r="AW209" s="69"/>
      <c r="AX209" s="68"/>
      <c r="AY209" s="68"/>
      <c r="AZ209" s="71"/>
      <c r="BA209" s="72"/>
      <c r="BB209" s="102" t="e">
        <f>_xlfn.XLOOKUP(BC209,Master3!B:B,Master3!A:A)</f>
        <v>#N/A</v>
      </c>
      <c r="BC209" s="103"/>
      <c r="BD209" s="88"/>
      <c r="BE209" s="76"/>
      <c r="BF209" s="76"/>
      <c r="BG209" s="73"/>
      <c r="BH209" s="74"/>
      <c r="BI209" s="73"/>
      <c r="BJ209" s="76"/>
      <c r="BK209" s="76"/>
      <c r="BL209" s="77"/>
      <c r="BM209" s="74"/>
      <c r="BN209" s="73"/>
      <c r="BO209" s="76"/>
      <c r="BP209" s="76"/>
      <c r="BQ209" s="77"/>
      <c r="BR209" s="85"/>
      <c r="BZ209" s="86">
        <v>44369.416666666664</v>
      </c>
    </row>
    <row r="210" spans="1:78" x14ac:dyDescent="0.25">
      <c r="A210" s="105">
        <f>_xlfn.XLOOKUP(B210,Master3!B:B,Master3!A:A)</f>
        <v>0</v>
      </c>
      <c r="B210" s="106"/>
      <c r="C210" s="88"/>
      <c r="D210" s="66"/>
      <c r="E210" s="67"/>
      <c r="F210" s="68"/>
      <c r="G210" s="68"/>
      <c r="H210" s="80"/>
      <c r="I210" s="70"/>
      <c r="J210" s="69"/>
      <c r="K210" s="68"/>
      <c r="L210" s="68"/>
      <c r="M210" s="71"/>
      <c r="N210" s="70"/>
      <c r="O210" s="69"/>
      <c r="P210" s="68"/>
      <c r="Q210" s="68"/>
      <c r="R210" s="71"/>
      <c r="S210" s="72"/>
      <c r="T210" s="102" t="e">
        <f>_xlfn.XLOOKUP(U210,Master3!B:B,Master3!A:A)</f>
        <v>#N/A</v>
      </c>
      <c r="U210" s="103"/>
      <c r="V210" s="88"/>
      <c r="W210" s="76"/>
      <c r="X210" s="76"/>
      <c r="Y210" s="73"/>
      <c r="Z210" s="74"/>
      <c r="AA210" s="73"/>
      <c r="AB210" s="76"/>
      <c r="AC210" s="76"/>
      <c r="AD210" s="77"/>
      <c r="AE210" s="74"/>
      <c r="AF210" s="73"/>
      <c r="AG210" s="76"/>
      <c r="AH210" s="76"/>
      <c r="AI210" s="77"/>
      <c r="AJ210" s="75"/>
      <c r="AK210" s="86" t="e">
        <f>_xlfn.XLOOKUP(AL210,Master3!B:B,Master3!A:A)</f>
        <v>#N/A</v>
      </c>
      <c r="AL210" s="25"/>
      <c r="AM210" s="88"/>
      <c r="AN210" s="68"/>
      <c r="AO210" s="68"/>
      <c r="AP210" s="69"/>
      <c r="AQ210" s="70"/>
      <c r="AR210" s="69"/>
      <c r="AS210" s="68"/>
      <c r="AT210" s="68"/>
      <c r="AU210" s="71"/>
      <c r="AV210" s="70"/>
      <c r="AW210" s="69"/>
      <c r="AX210" s="68"/>
      <c r="AY210" s="68"/>
      <c r="AZ210" s="71"/>
      <c r="BA210" s="72"/>
      <c r="BB210" s="102" t="e">
        <f>_xlfn.XLOOKUP(BC210,Master3!B:B,Master3!A:A)</f>
        <v>#N/A</v>
      </c>
      <c r="BC210" s="103"/>
      <c r="BD210" s="88"/>
      <c r="BE210" s="76"/>
      <c r="BF210" s="76"/>
      <c r="BG210" s="73"/>
      <c r="BH210" s="74"/>
      <c r="BI210" s="73"/>
      <c r="BJ210" s="76"/>
      <c r="BK210" s="76"/>
      <c r="BL210" s="77"/>
      <c r="BM210" s="74"/>
      <c r="BN210" s="73"/>
      <c r="BO210" s="76"/>
      <c r="BP210" s="76"/>
      <c r="BQ210" s="77"/>
      <c r="BR210" s="85"/>
      <c r="BZ210" s="86">
        <v>44374.072916666664</v>
      </c>
    </row>
    <row r="211" spans="1:78" x14ac:dyDescent="0.25">
      <c r="A211" s="105">
        <f>_xlfn.XLOOKUP(B211,Master3!B:B,Master3!A:A)</f>
        <v>0</v>
      </c>
      <c r="B211" s="106"/>
      <c r="C211" s="88"/>
      <c r="D211" s="66"/>
      <c r="E211" s="67"/>
      <c r="F211" s="68"/>
      <c r="G211" s="68"/>
      <c r="H211" s="80"/>
      <c r="I211" s="70"/>
      <c r="J211" s="69"/>
      <c r="K211" s="68"/>
      <c r="L211" s="68"/>
      <c r="M211" s="71"/>
      <c r="N211" s="70"/>
      <c r="O211" s="69"/>
      <c r="P211" s="68"/>
      <c r="Q211" s="68"/>
      <c r="R211" s="71"/>
      <c r="S211" s="72"/>
      <c r="T211" s="102" t="e">
        <f>_xlfn.XLOOKUP(U211,Master3!B:B,Master3!A:A)</f>
        <v>#N/A</v>
      </c>
      <c r="U211" s="103"/>
      <c r="V211" s="88"/>
      <c r="W211" s="76"/>
      <c r="X211" s="76"/>
      <c r="Y211" s="73"/>
      <c r="Z211" s="74"/>
      <c r="AA211" s="73"/>
      <c r="AB211" s="76"/>
      <c r="AC211" s="76"/>
      <c r="AD211" s="77"/>
      <c r="AE211" s="74"/>
      <c r="AF211" s="73"/>
      <c r="AG211" s="76"/>
      <c r="AH211" s="76"/>
      <c r="AI211" s="77"/>
      <c r="AJ211" s="75"/>
      <c r="AK211" s="86" t="e">
        <f>_xlfn.XLOOKUP(AL211,Master3!B:B,Master3!A:A)</f>
        <v>#N/A</v>
      </c>
      <c r="AL211" s="25"/>
      <c r="AM211" s="88"/>
      <c r="AN211" s="68"/>
      <c r="AO211" s="68"/>
      <c r="AP211" s="69"/>
      <c r="AQ211" s="70"/>
      <c r="AR211" s="69"/>
      <c r="AS211" s="68"/>
      <c r="AT211" s="68"/>
      <c r="AU211" s="71"/>
      <c r="AV211" s="70"/>
      <c r="AW211" s="69"/>
      <c r="AX211" s="68"/>
      <c r="AY211" s="68"/>
      <c r="AZ211" s="71"/>
      <c r="BA211" s="72"/>
      <c r="BB211" s="102" t="e">
        <f>_xlfn.XLOOKUP(BC211,Master3!B:B,Master3!A:A)</f>
        <v>#N/A</v>
      </c>
      <c r="BC211" s="103"/>
      <c r="BD211" s="88"/>
      <c r="BE211" s="76"/>
      <c r="BF211" s="76"/>
      <c r="BG211" s="73"/>
      <c r="BH211" s="74"/>
      <c r="BI211" s="73"/>
      <c r="BJ211" s="76"/>
      <c r="BK211" s="76"/>
      <c r="BL211" s="77"/>
      <c r="BM211" s="74"/>
      <c r="BN211" s="73"/>
      <c r="BO211" s="76"/>
      <c r="BP211" s="76"/>
      <c r="BQ211" s="77"/>
      <c r="BR211" s="85"/>
      <c r="BZ211" s="86">
        <v>44374.149305555555</v>
      </c>
    </row>
    <row r="212" spans="1:78" x14ac:dyDescent="0.25">
      <c r="A212" s="105">
        <f>_xlfn.XLOOKUP(B212,Master3!B:B,Master3!A:A)</f>
        <v>0</v>
      </c>
      <c r="B212" s="106"/>
      <c r="C212" s="88"/>
      <c r="D212" s="66"/>
      <c r="E212" s="67"/>
      <c r="F212" s="68"/>
      <c r="G212" s="68"/>
      <c r="H212" s="80"/>
      <c r="I212" s="70"/>
      <c r="J212" s="69"/>
      <c r="K212" s="68"/>
      <c r="L212" s="68"/>
      <c r="M212" s="71"/>
      <c r="N212" s="70"/>
      <c r="O212" s="69"/>
      <c r="P212" s="68"/>
      <c r="Q212" s="68"/>
      <c r="R212" s="71"/>
      <c r="S212" s="72"/>
      <c r="T212" s="102" t="e">
        <f>_xlfn.XLOOKUP(U212,Master3!B:B,Master3!A:A)</f>
        <v>#N/A</v>
      </c>
      <c r="U212" s="103"/>
      <c r="V212" s="88"/>
      <c r="W212" s="76"/>
      <c r="X212" s="76"/>
      <c r="Y212" s="73"/>
      <c r="Z212" s="74"/>
      <c r="AA212" s="73"/>
      <c r="AB212" s="76"/>
      <c r="AC212" s="76"/>
      <c r="AD212" s="77"/>
      <c r="AE212" s="74"/>
      <c r="AF212" s="73"/>
      <c r="AG212" s="76"/>
      <c r="AH212" s="76"/>
      <c r="AI212" s="77"/>
      <c r="AJ212" s="75"/>
      <c r="AK212" s="86" t="e">
        <f>_xlfn.XLOOKUP(AL212,Master3!B:B,Master3!A:A)</f>
        <v>#N/A</v>
      </c>
      <c r="AL212" s="25"/>
      <c r="AM212" s="88"/>
      <c r="AN212" s="68"/>
      <c r="AO212" s="68"/>
      <c r="AP212" s="69"/>
      <c r="AQ212" s="70"/>
      <c r="AR212" s="69"/>
      <c r="AS212" s="68"/>
      <c r="AT212" s="68"/>
      <c r="AU212" s="71"/>
      <c r="AV212" s="70"/>
      <c r="AW212" s="69"/>
      <c r="AX212" s="68"/>
      <c r="AY212" s="68"/>
      <c r="AZ212" s="71"/>
      <c r="BA212" s="72"/>
      <c r="BB212" s="102" t="e">
        <f>_xlfn.XLOOKUP(BC212,Master3!B:B,Master3!A:A)</f>
        <v>#N/A</v>
      </c>
      <c r="BC212" s="103"/>
      <c r="BD212" s="88"/>
      <c r="BE212" s="76"/>
      <c r="BF212" s="76"/>
      <c r="BG212" s="73"/>
      <c r="BH212" s="74"/>
      <c r="BI212" s="73"/>
      <c r="BJ212" s="76"/>
      <c r="BK212" s="76"/>
      <c r="BL212" s="77"/>
      <c r="BM212" s="74"/>
      <c r="BN212" s="73"/>
      <c r="BO212" s="76"/>
      <c r="BP212" s="76"/>
      <c r="BQ212" s="77"/>
      <c r="BR212" s="85"/>
      <c r="BZ212" s="86">
        <v>44374.211805555555</v>
      </c>
    </row>
    <row r="213" spans="1:78" x14ac:dyDescent="0.25">
      <c r="A213" s="105">
        <f>_xlfn.XLOOKUP(B213,Master3!B:B,Master3!A:A)</f>
        <v>0</v>
      </c>
      <c r="B213" s="106"/>
      <c r="C213" s="88"/>
      <c r="D213" s="66"/>
      <c r="E213" s="67"/>
      <c r="F213" s="68"/>
      <c r="G213" s="68"/>
      <c r="H213" s="80"/>
      <c r="I213" s="70"/>
      <c r="J213" s="69"/>
      <c r="K213" s="68"/>
      <c r="L213" s="68"/>
      <c r="M213" s="71"/>
      <c r="N213" s="70"/>
      <c r="O213" s="69"/>
      <c r="P213" s="68"/>
      <c r="Q213" s="68"/>
      <c r="R213" s="71"/>
      <c r="S213" s="72"/>
      <c r="T213" s="102" t="e">
        <f>_xlfn.XLOOKUP(U213,Master3!B:B,Master3!A:A)</f>
        <v>#N/A</v>
      </c>
      <c r="U213" s="103"/>
      <c r="V213" s="88"/>
      <c r="W213" s="76"/>
      <c r="X213" s="76"/>
      <c r="Y213" s="73"/>
      <c r="Z213" s="74"/>
      <c r="AA213" s="73"/>
      <c r="AB213" s="76"/>
      <c r="AC213" s="76"/>
      <c r="AD213" s="77"/>
      <c r="AE213" s="74"/>
      <c r="AF213" s="73"/>
      <c r="AG213" s="76"/>
      <c r="AH213" s="76"/>
      <c r="AI213" s="77"/>
      <c r="AJ213" s="75"/>
      <c r="AK213" s="86" t="e">
        <f>_xlfn.XLOOKUP(AL213,Master3!B:B,Master3!A:A)</f>
        <v>#N/A</v>
      </c>
      <c r="AL213" s="25"/>
      <c r="AM213" s="88"/>
      <c r="AN213" s="68"/>
      <c r="AO213" s="68"/>
      <c r="AP213" s="69"/>
      <c r="AQ213" s="70"/>
      <c r="AR213" s="69"/>
      <c r="AS213" s="68"/>
      <c r="AT213" s="68"/>
      <c r="AU213" s="71"/>
      <c r="AV213" s="70"/>
      <c r="AW213" s="69"/>
      <c r="AX213" s="68"/>
      <c r="AY213" s="68"/>
      <c r="AZ213" s="71"/>
      <c r="BA213" s="72"/>
      <c r="BB213" s="102" t="e">
        <f>_xlfn.XLOOKUP(BC213,Master3!B:B,Master3!A:A)</f>
        <v>#N/A</v>
      </c>
      <c r="BC213" s="103"/>
      <c r="BD213" s="88"/>
      <c r="BE213" s="76"/>
      <c r="BF213" s="76"/>
      <c r="BG213" s="73"/>
      <c r="BH213" s="74"/>
      <c r="BI213" s="73"/>
      <c r="BJ213" s="76"/>
      <c r="BK213" s="76"/>
      <c r="BL213" s="77"/>
      <c r="BM213" s="74"/>
      <c r="BN213" s="73"/>
      <c r="BO213" s="76"/>
      <c r="BP213" s="76"/>
      <c r="BQ213" s="77"/>
      <c r="BR213" s="85"/>
      <c r="BZ213" s="86">
        <v>44374.416666666664</v>
      </c>
    </row>
    <row r="214" spans="1:78" x14ac:dyDescent="0.25">
      <c r="A214" s="105">
        <f>_xlfn.XLOOKUP(B214,Master3!B:B,Master3!A:A)</f>
        <v>0</v>
      </c>
      <c r="B214" s="106"/>
      <c r="C214" s="88"/>
      <c r="D214" s="66"/>
      <c r="E214" s="67"/>
      <c r="F214" s="68"/>
      <c r="G214" s="68"/>
      <c r="H214" s="80"/>
      <c r="I214" s="70"/>
      <c r="J214" s="69"/>
      <c r="K214" s="68"/>
      <c r="L214" s="68"/>
      <c r="M214" s="71"/>
      <c r="N214" s="70"/>
      <c r="O214" s="69"/>
      <c r="P214" s="68"/>
      <c r="Q214" s="68"/>
      <c r="R214" s="71"/>
      <c r="S214" s="72"/>
      <c r="T214" s="102" t="e">
        <f>_xlfn.XLOOKUP(U214,Master3!B:B,Master3!A:A)</f>
        <v>#N/A</v>
      </c>
      <c r="U214" s="103"/>
      <c r="V214" s="88"/>
      <c r="W214" s="76"/>
      <c r="X214" s="76"/>
      <c r="Y214" s="73"/>
      <c r="Z214" s="74"/>
      <c r="AA214" s="73"/>
      <c r="AB214" s="76"/>
      <c r="AC214" s="76"/>
      <c r="AD214" s="77"/>
      <c r="AE214" s="74"/>
      <c r="AF214" s="73"/>
      <c r="AG214" s="76"/>
      <c r="AH214" s="76"/>
      <c r="AI214" s="77"/>
      <c r="AJ214" s="75"/>
      <c r="AK214" s="86" t="e">
        <f>_xlfn.XLOOKUP(AL214,Master3!B:B,Master3!A:A)</f>
        <v>#N/A</v>
      </c>
      <c r="AL214" s="25"/>
      <c r="AM214" s="88"/>
      <c r="AN214" s="68"/>
      <c r="AO214" s="68"/>
      <c r="AP214" s="69"/>
      <c r="AQ214" s="70"/>
      <c r="AR214" s="69"/>
      <c r="AS214" s="68"/>
      <c r="AT214" s="68"/>
      <c r="AU214" s="71"/>
      <c r="AV214" s="70"/>
      <c r="AW214" s="69"/>
      <c r="AX214" s="68"/>
      <c r="AY214" s="68"/>
      <c r="AZ214" s="71"/>
      <c r="BA214" s="72"/>
      <c r="BB214" s="102" t="e">
        <f>_xlfn.XLOOKUP(BC214,Master3!B:B,Master3!A:A)</f>
        <v>#N/A</v>
      </c>
      <c r="BC214" s="103"/>
      <c r="BD214" s="88"/>
      <c r="BE214" s="76"/>
      <c r="BF214" s="76"/>
      <c r="BG214" s="73"/>
      <c r="BH214" s="74"/>
      <c r="BI214" s="73"/>
      <c r="BJ214" s="76"/>
      <c r="BK214" s="76"/>
      <c r="BL214" s="77"/>
      <c r="BM214" s="74"/>
      <c r="BN214" s="73"/>
      <c r="BO214" s="76"/>
      <c r="BP214" s="76"/>
      <c r="BQ214" s="77"/>
      <c r="BR214" s="85"/>
      <c r="BZ214" s="86">
        <v>44378.125</v>
      </c>
    </row>
    <row r="215" spans="1:78" x14ac:dyDescent="0.25">
      <c r="A215" s="105">
        <f>_xlfn.XLOOKUP(B215,Master3!B:B,Master3!A:A)</f>
        <v>0</v>
      </c>
      <c r="B215" s="106"/>
      <c r="C215" s="88"/>
      <c r="D215" s="66"/>
      <c r="E215" s="67"/>
      <c r="F215" s="68"/>
      <c r="G215" s="68"/>
      <c r="H215" s="80"/>
      <c r="I215" s="70"/>
      <c r="J215" s="69"/>
      <c r="K215" s="68"/>
      <c r="L215" s="68"/>
      <c r="M215" s="71"/>
      <c r="N215" s="70"/>
      <c r="O215" s="69"/>
      <c r="P215" s="68"/>
      <c r="Q215" s="68"/>
      <c r="R215" s="71"/>
      <c r="S215" s="72"/>
      <c r="T215" s="102" t="e">
        <f>_xlfn.XLOOKUP(U215,Master3!B:B,Master3!A:A)</f>
        <v>#N/A</v>
      </c>
      <c r="U215" s="103"/>
      <c r="V215" s="88"/>
      <c r="W215" s="76"/>
      <c r="X215" s="76"/>
      <c r="Y215" s="73"/>
      <c r="Z215" s="74"/>
      <c r="AA215" s="73"/>
      <c r="AB215" s="76"/>
      <c r="AC215" s="76"/>
      <c r="AD215" s="77"/>
      <c r="AE215" s="74"/>
      <c r="AF215" s="73"/>
      <c r="AG215" s="76"/>
      <c r="AH215" s="76"/>
      <c r="AI215" s="77"/>
      <c r="AJ215" s="75"/>
      <c r="AK215" s="86" t="e">
        <f>_xlfn.XLOOKUP(AL215,Master3!B:B,Master3!A:A)</f>
        <v>#N/A</v>
      </c>
      <c r="AL215" s="25"/>
      <c r="AM215" s="88"/>
      <c r="AN215" s="68"/>
      <c r="AO215" s="68"/>
      <c r="AP215" s="69"/>
      <c r="AQ215" s="70"/>
      <c r="AR215" s="69"/>
      <c r="AS215" s="68"/>
      <c r="AT215" s="68"/>
      <c r="AU215" s="71"/>
      <c r="AV215" s="70"/>
      <c r="AW215" s="69"/>
      <c r="AX215" s="68"/>
      <c r="AY215" s="68"/>
      <c r="AZ215" s="71"/>
      <c r="BA215" s="72"/>
      <c r="BB215" s="102" t="e">
        <f>_xlfn.XLOOKUP(BC215,Master3!B:B,Master3!A:A)</f>
        <v>#N/A</v>
      </c>
      <c r="BC215" s="103"/>
      <c r="BD215" s="88"/>
      <c r="BE215" s="76"/>
      <c r="BF215" s="76"/>
      <c r="BG215" s="73"/>
      <c r="BH215" s="74"/>
      <c r="BI215" s="73"/>
      <c r="BJ215" s="76"/>
      <c r="BK215" s="76"/>
      <c r="BL215" s="77"/>
      <c r="BM215" s="74"/>
      <c r="BN215" s="73"/>
      <c r="BO215" s="76"/>
      <c r="BP215" s="76"/>
      <c r="BQ215" s="77"/>
      <c r="BR215" s="85"/>
      <c r="BZ215" s="86">
        <v>44378.163194444445</v>
      </c>
    </row>
    <row r="216" spans="1:78" x14ac:dyDescent="0.25">
      <c r="A216" s="105">
        <f>_xlfn.XLOOKUP(B216,Master3!B:B,Master3!A:A)</f>
        <v>0</v>
      </c>
      <c r="B216" s="106"/>
      <c r="C216" s="88"/>
      <c r="D216" s="66"/>
      <c r="E216" s="67"/>
      <c r="F216" s="68"/>
      <c r="G216" s="68"/>
      <c r="H216" s="80"/>
      <c r="I216" s="70"/>
      <c r="J216" s="69"/>
      <c r="K216" s="68"/>
      <c r="L216" s="68"/>
      <c r="M216" s="71"/>
      <c r="N216" s="70"/>
      <c r="O216" s="69"/>
      <c r="P216" s="68"/>
      <c r="Q216" s="68"/>
      <c r="R216" s="71"/>
      <c r="S216" s="72"/>
      <c r="T216" s="102" t="e">
        <f>_xlfn.XLOOKUP(U216,Master3!B:B,Master3!A:A)</f>
        <v>#N/A</v>
      </c>
      <c r="U216" s="103"/>
      <c r="V216" s="88"/>
      <c r="W216" s="76"/>
      <c r="X216" s="76"/>
      <c r="Y216" s="73"/>
      <c r="Z216" s="74"/>
      <c r="AA216" s="73"/>
      <c r="AB216" s="76"/>
      <c r="AC216" s="76"/>
      <c r="AD216" s="77"/>
      <c r="AE216" s="74"/>
      <c r="AF216" s="73"/>
      <c r="AG216" s="76"/>
      <c r="AH216" s="76"/>
      <c r="AI216" s="77"/>
      <c r="AJ216" s="75"/>
      <c r="AK216" s="86" t="e">
        <f>_xlfn.XLOOKUP(AL216,Master3!B:B,Master3!A:A)</f>
        <v>#N/A</v>
      </c>
      <c r="AL216" s="25"/>
      <c r="AM216" s="88"/>
      <c r="AN216" s="68"/>
      <c r="AO216" s="68"/>
      <c r="AP216" s="69"/>
      <c r="AQ216" s="70"/>
      <c r="AR216" s="69"/>
      <c r="AS216" s="68"/>
      <c r="AT216" s="68"/>
      <c r="AU216" s="71"/>
      <c r="AV216" s="70"/>
      <c r="AW216" s="69"/>
      <c r="AX216" s="68"/>
      <c r="AY216" s="68"/>
      <c r="AZ216" s="71"/>
      <c r="BA216" s="72"/>
      <c r="BB216" s="102" t="e">
        <f>_xlfn.XLOOKUP(BC216,Master3!B:B,Master3!A:A)</f>
        <v>#N/A</v>
      </c>
      <c r="BC216" s="103"/>
      <c r="BD216" s="88"/>
      <c r="BE216" s="76"/>
      <c r="BF216" s="76"/>
      <c r="BG216" s="73"/>
      <c r="BH216" s="74"/>
      <c r="BI216" s="73"/>
      <c r="BJ216" s="76"/>
      <c r="BK216" s="76"/>
      <c r="BL216" s="77"/>
      <c r="BM216" s="74"/>
      <c r="BN216" s="73"/>
      <c r="BO216" s="76"/>
      <c r="BP216" s="76"/>
      <c r="BQ216" s="77"/>
      <c r="BR216" s="85"/>
      <c r="BZ216" s="86">
        <v>44378.166666666664</v>
      </c>
    </row>
    <row r="217" spans="1:78" x14ac:dyDescent="0.25">
      <c r="A217" s="105">
        <f>_xlfn.XLOOKUP(B217,Master3!B:B,Master3!A:A)</f>
        <v>0</v>
      </c>
      <c r="B217" s="106"/>
      <c r="C217" s="88"/>
      <c r="D217" s="66"/>
      <c r="E217" s="67"/>
      <c r="F217" s="68"/>
      <c r="G217" s="68"/>
      <c r="H217" s="80"/>
      <c r="I217" s="70"/>
      <c r="J217" s="69"/>
      <c r="K217" s="68"/>
      <c r="L217" s="68"/>
      <c r="M217" s="71"/>
      <c r="N217" s="70"/>
      <c r="O217" s="69"/>
      <c r="P217" s="68"/>
      <c r="Q217" s="68"/>
      <c r="R217" s="71"/>
      <c r="S217" s="72"/>
      <c r="T217" s="102" t="e">
        <f>_xlfn.XLOOKUP(U217,Master3!B:B,Master3!A:A)</f>
        <v>#N/A</v>
      </c>
      <c r="U217" s="103"/>
      <c r="V217" s="88"/>
      <c r="W217" s="76"/>
      <c r="X217" s="76"/>
      <c r="Y217" s="73"/>
      <c r="Z217" s="74"/>
      <c r="AA217" s="73"/>
      <c r="AB217" s="76"/>
      <c r="AC217" s="76"/>
      <c r="AD217" s="77"/>
      <c r="AE217" s="74"/>
      <c r="AF217" s="73"/>
      <c r="AG217" s="76"/>
      <c r="AH217" s="76"/>
      <c r="AI217" s="77"/>
      <c r="AJ217" s="75"/>
      <c r="AK217" s="86" t="e">
        <f>_xlfn.XLOOKUP(AL217,Master3!B:B,Master3!A:A)</f>
        <v>#N/A</v>
      </c>
      <c r="AL217" s="25"/>
      <c r="AM217" s="88"/>
      <c r="AN217" s="68"/>
      <c r="AO217" s="68"/>
      <c r="AP217" s="69"/>
      <c r="AQ217" s="70"/>
      <c r="AR217" s="69"/>
      <c r="AS217" s="68"/>
      <c r="AT217" s="68"/>
      <c r="AU217" s="71"/>
      <c r="AV217" s="70"/>
      <c r="AW217" s="69"/>
      <c r="AX217" s="68"/>
      <c r="AY217" s="68"/>
      <c r="AZ217" s="71"/>
      <c r="BA217" s="72"/>
      <c r="BB217" s="102" t="e">
        <f>_xlfn.XLOOKUP(BC217,Master3!B:B,Master3!A:A)</f>
        <v>#N/A</v>
      </c>
      <c r="BC217" s="103"/>
      <c r="BD217" s="88"/>
      <c r="BE217" s="76"/>
      <c r="BF217" s="76"/>
      <c r="BG217" s="73"/>
      <c r="BH217" s="74"/>
      <c r="BI217" s="73"/>
      <c r="BJ217" s="76"/>
      <c r="BK217" s="76"/>
      <c r="BL217" s="77"/>
      <c r="BM217" s="74"/>
      <c r="BN217" s="73"/>
      <c r="BO217" s="76"/>
      <c r="BP217" s="76"/>
      <c r="BQ217" s="77"/>
      <c r="BR217" s="85"/>
      <c r="BZ217" s="86">
        <v>44382.059027777781</v>
      </c>
    </row>
    <row r="218" spans="1:78" x14ac:dyDescent="0.25">
      <c r="A218" s="105">
        <f>_xlfn.XLOOKUP(B218,Master3!B:B,Master3!A:A)</f>
        <v>0</v>
      </c>
      <c r="B218" s="106"/>
      <c r="C218" s="88"/>
      <c r="D218" s="66"/>
      <c r="E218" s="67"/>
      <c r="F218" s="68"/>
      <c r="G218" s="68"/>
      <c r="H218" s="80"/>
      <c r="I218" s="70"/>
      <c r="J218" s="69"/>
      <c r="K218" s="68"/>
      <c r="L218" s="68"/>
      <c r="M218" s="71"/>
      <c r="N218" s="70"/>
      <c r="O218" s="69"/>
      <c r="P218" s="68"/>
      <c r="Q218" s="68"/>
      <c r="R218" s="71"/>
      <c r="S218" s="72"/>
      <c r="T218" s="102" t="e">
        <f>_xlfn.XLOOKUP(U218,Master3!B:B,Master3!A:A)</f>
        <v>#N/A</v>
      </c>
      <c r="U218" s="103"/>
      <c r="V218" s="88"/>
      <c r="W218" s="76"/>
      <c r="X218" s="76"/>
      <c r="Y218" s="73"/>
      <c r="Z218" s="74"/>
      <c r="AA218" s="73"/>
      <c r="AB218" s="76"/>
      <c r="AC218" s="76"/>
      <c r="AD218" s="77"/>
      <c r="AE218" s="74"/>
      <c r="AF218" s="73"/>
      <c r="AG218" s="76"/>
      <c r="AH218" s="76"/>
      <c r="AI218" s="77"/>
      <c r="AJ218" s="75"/>
      <c r="AK218" s="86" t="e">
        <f>_xlfn.XLOOKUP(AL218,Master3!B:B,Master3!A:A)</f>
        <v>#N/A</v>
      </c>
      <c r="AL218" s="25"/>
      <c r="AM218" s="88"/>
      <c r="AN218" s="68"/>
      <c r="AO218" s="68"/>
      <c r="AP218" s="69"/>
      <c r="AQ218" s="70"/>
      <c r="AR218" s="69"/>
      <c r="AS218" s="68"/>
      <c r="AT218" s="68"/>
      <c r="AU218" s="71"/>
      <c r="AV218" s="70"/>
      <c r="AW218" s="69"/>
      <c r="AX218" s="68"/>
      <c r="AY218" s="68"/>
      <c r="AZ218" s="71"/>
      <c r="BA218" s="72"/>
      <c r="BB218" s="102" t="e">
        <f>_xlfn.XLOOKUP(BC218,Master3!B:B,Master3!A:A)</f>
        <v>#N/A</v>
      </c>
      <c r="BC218" s="103"/>
      <c r="BD218" s="88"/>
      <c r="BE218" s="76"/>
      <c r="BF218" s="76"/>
      <c r="BG218" s="73"/>
      <c r="BH218" s="74"/>
      <c r="BI218" s="73"/>
      <c r="BJ218" s="76"/>
      <c r="BK218" s="76"/>
      <c r="BL218" s="77"/>
      <c r="BM218" s="74"/>
      <c r="BN218" s="73"/>
      <c r="BO218" s="76"/>
      <c r="BP218" s="76"/>
      <c r="BQ218" s="77"/>
      <c r="BR218" s="85"/>
      <c r="BZ218" s="86">
        <v>44382.100694444445</v>
      </c>
    </row>
    <row r="219" spans="1:78" x14ac:dyDescent="0.25">
      <c r="A219" s="105">
        <f>_xlfn.XLOOKUP(B219,Master3!B:B,Master3!A:A)</f>
        <v>0</v>
      </c>
      <c r="B219" s="106"/>
      <c r="C219" s="88"/>
      <c r="D219" s="66"/>
      <c r="E219" s="67"/>
      <c r="F219" s="68"/>
      <c r="G219" s="68"/>
      <c r="H219" s="80"/>
      <c r="I219" s="70"/>
      <c r="J219" s="69"/>
      <c r="K219" s="68"/>
      <c r="L219" s="68"/>
      <c r="M219" s="71"/>
      <c r="N219" s="70"/>
      <c r="O219" s="69"/>
      <c r="P219" s="68"/>
      <c r="Q219" s="68"/>
      <c r="R219" s="71"/>
      <c r="S219" s="72"/>
      <c r="T219" s="102" t="e">
        <f>_xlfn.XLOOKUP(U219,Master3!B:B,Master3!A:A)</f>
        <v>#N/A</v>
      </c>
      <c r="U219" s="103"/>
      <c r="V219" s="88"/>
      <c r="W219" s="76"/>
      <c r="X219" s="76"/>
      <c r="Y219" s="73"/>
      <c r="Z219" s="74"/>
      <c r="AA219" s="73"/>
      <c r="AB219" s="76"/>
      <c r="AC219" s="76"/>
      <c r="AD219" s="77"/>
      <c r="AE219" s="74"/>
      <c r="AF219" s="73"/>
      <c r="AG219" s="76"/>
      <c r="AH219" s="76"/>
      <c r="AI219" s="77"/>
      <c r="AJ219" s="75"/>
      <c r="AK219" s="86" t="e">
        <f>_xlfn.XLOOKUP(AL219,Master3!B:B,Master3!A:A)</f>
        <v>#N/A</v>
      </c>
      <c r="AL219" s="25"/>
      <c r="AM219" s="88"/>
      <c r="AN219" s="68"/>
      <c r="AO219" s="68"/>
      <c r="AP219" s="69"/>
      <c r="AQ219" s="70"/>
      <c r="AR219" s="69"/>
      <c r="AS219" s="68"/>
      <c r="AT219" s="68"/>
      <c r="AU219" s="71"/>
      <c r="AV219" s="70"/>
      <c r="AW219" s="69"/>
      <c r="AX219" s="68"/>
      <c r="AY219" s="68"/>
      <c r="AZ219" s="71"/>
      <c r="BA219" s="72"/>
      <c r="BB219" s="102" t="e">
        <f>_xlfn.XLOOKUP(BC219,Master3!B:B,Master3!A:A)</f>
        <v>#N/A</v>
      </c>
      <c r="BC219" s="103"/>
      <c r="BD219" s="88"/>
      <c r="BE219" s="76"/>
      <c r="BF219" s="76"/>
      <c r="BG219" s="73"/>
      <c r="BH219" s="74"/>
      <c r="BI219" s="73"/>
      <c r="BJ219" s="76"/>
      <c r="BK219" s="76"/>
      <c r="BL219" s="77"/>
      <c r="BM219" s="74"/>
      <c r="BN219" s="73"/>
      <c r="BO219" s="76"/>
      <c r="BP219" s="76"/>
      <c r="BQ219" s="77"/>
      <c r="BR219" s="85"/>
      <c r="BZ219" s="86">
        <v>44382.149305555555</v>
      </c>
    </row>
    <row r="220" spans="1:78" x14ac:dyDescent="0.25">
      <c r="A220" s="105">
        <f>_xlfn.XLOOKUP(B220,Master3!B:B,Master3!A:A)</f>
        <v>0</v>
      </c>
      <c r="B220" s="106"/>
      <c r="C220" s="88"/>
      <c r="D220" s="66"/>
      <c r="E220" s="67"/>
      <c r="F220" s="68"/>
      <c r="G220" s="68"/>
      <c r="H220" s="80"/>
      <c r="I220" s="70"/>
      <c r="J220" s="69"/>
      <c r="K220" s="68"/>
      <c r="L220" s="68"/>
      <c r="M220" s="71"/>
      <c r="N220" s="70"/>
      <c r="O220" s="69"/>
      <c r="P220" s="68"/>
      <c r="Q220" s="68"/>
      <c r="R220" s="71"/>
      <c r="S220" s="72"/>
      <c r="T220" s="102" t="e">
        <f>_xlfn.XLOOKUP(U220,Master3!B:B,Master3!A:A)</f>
        <v>#N/A</v>
      </c>
      <c r="U220" s="103"/>
      <c r="V220" s="88"/>
      <c r="W220" s="76"/>
      <c r="X220" s="76"/>
      <c r="Y220" s="73"/>
      <c r="Z220" s="74"/>
      <c r="AA220" s="73"/>
      <c r="AB220" s="76"/>
      <c r="AC220" s="76"/>
      <c r="AD220" s="77"/>
      <c r="AE220" s="74"/>
      <c r="AF220" s="73"/>
      <c r="AG220" s="76"/>
      <c r="AH220" s="76"/>
      <c r="AI220" s="77"/>
      <c r="AJ220" s="75"/>
      <c r="AK220" s="86" t="e">
        <f>_xlfn.XLOOKUP(AL220,Master3!B:B,Master3!A:A)</f>
        <v>#N/A</v>
      </c>
      <c r="AL220" s="25"/>
      <c r="AM220" s="88"/>
      <c r="AN220" s="68"/>
      <c r="AO220" s="68"/>
      <c r="AP220" s="69"/>
      <c r="AQ220" s="70"/>
      <c r="AR220" s="69"/>
      <c r="AS220" s="68"/>
      <c r="AT220" s="68"/>
      <c r="AU220" s="71"/>
      <c r="AV220" s="70"/>
      <c r="AW220" s="69"/>
      <c r="AX220" s="68"/>
      <c r="AY220" s="68"/>
      <c r="AZ220" s="71"/>
      <c r="BA220" s="72"/>
      <c r="BB220" s="102" t="e">
        <f>_xlfn.XLOOKUP(BC220,Master3!B:B,Master3!A:A)</f>
        <v>#N/A</v>
      </c>
      <c r="BC220" s="103"/>
      <c r="BD220" s="88"/>
      <c r="BE220" s="76"/>
      <c r="BF220" s="76"/>
      <c r="BG220" s="73"/>
      <c r="BH220" s="74"/>
      <c r="BI220" s="73"/>
      <c r="BJ220" s="76"/>
      <c r="BK220" s="76"/>
      <c r="BL220" s="77"/>
      <c r="BM220" s="74"/>
      <c r="BN220" s="73"/>
      <c r="BO220" s="76"/>
      <c r="BP220" s="76"/>
      <c r="BQ220" s="77"/>
      <c r="BR220" s="85"/>
      <c r="BZ220" s="86">
        <v>44382.291666666664</v>
      </c>
    </row>
    <row r="221" spans="1:78" x14ac:dyDescent="0.25">
      <c r="A221" s="105">
        <f>_xlfn.XLOOKUP(B221,Master3!B:B,Master3!A:A)</f>
        <v>0</v>
      </c>
      <c r="B221" s="106"/>
      <c r="C221" s="88"/>
      <c r="D221" s="66"/>
      <c r="E221" s="67"/>
      <c r="F221" s="68"/>
      <c r="G221" s="68"/>
      <c r="H221" s="80"/>
      <c r="I221" s="70"/>
      <c r="J221" s="69"/>
      <c r="K221" s="68"/>
      <c r="L221" s="68"/>
      <c r="M221" s="71"/>
      <c r="N221" s="70"/>
      <c r="O221" s="69"/>
      <c r="P221" s="68"/>
      <c r="Q221" s="68"/>
      <c r="R221" s="71"/>
      <c r="S221" s="72"/>
      <c r="T221" s="102" t="e">
        <f>_xlfn.XLOOKUP(U221,Master3!B:B,Master3!A:A)</f>
        <v>#N/A</v>
      </c>
      <c r="U221" s="103"/>
      <c r="V221" s="88"/>
      <c r="W221" s="76"/>
      <c r="X221" s="76"/>
      <c r="Y221" s="73"/>
      <c r="Z221" s="74"/>
      <c r="AA221" s="73"/>
      <c r="AB221" s="76"/>
      <c r="AC221" s="76"/>
      <c r="AD221" s="77"/>
      <c r="AE221" s="74"/>
      <c r="AF221" s="73"/>
      <c r="AG221" s="76"/>
      <c r="AH221" s="76"/>
      <c r="AI221" s="77"/>
      <c r="AJ221" s="75"/>
      <c r="AK221" s="86" t="e">
        <f>_xlfn.XLOOKUP(AL221,Master3!B:B,Master3!A:A)</f>
        <v>#N/A</v>
      </c>
      <c r="AL221" s="25"/>
      <c r="AM221" s="88"/>
      <c r="AN221" s="68"/>
      <c r="AO221" s="68"/>
      <c r="AP221" s="69"/>
      <c r="AQ221" s="70"/>
      <c r="AR221" s="69"/>
      <c r="AS221" s="68"/>
      <c r="AT221" s="68"/>
      <c r="AU221" s="71"/>
      <c r="AV221" s="70"/>
      <c r="AW221" s="69"/>
      <c r="AX221" s="68"/>
      <c r="AY221" s="68"/>
      <c r="AZ221" s="71"/>
      <c r="BA221" s="72"/>
      <c r="BB221" s="102" t="e">
        <f>_xlfn.XLOOKUP(BC221,Master3!B:B,Master3!A:A)</f>
        <v>#N/A</v>
      </c>
      <c r="BC221" s="103"/>
      <c r="BD221" s="88"/>
      <c r="BE221" s="76"/>
      <c r="BF221" s="76"/>
      <c r="BG221" s="73"/>
      <c r="BH221" s="74"/>
      <c r="BI221" s="73"/>
      <c r="BJ221" s="76"/>
      <c r="BK221" s="76"/>
      <c r="BL221" s="77"/>
      <c r="BM221" s="74"/>
      <c r="BN221" s="73"/>
      <c r="BO221" s="76"/>
      <c r="BP221" s="76"/>
      <c r="BQ221" s="77"/>
      <c r="BR221" s="85"/>
      <c r="BZ221" s="86">
        <v>44383.163194444445</v>
      </c>
    </row>
    <row r="222" spans="1:78" x14ac:dyDescent="0.25">
      <c r="A222" s="105">
        <f>_xlfn.XLOOKUP(B222,Master3!B:B,Master3!A:A)</f>
        <v>0</v>
      </c>
      <c r="B222" s="106"/>
      <c r="C222" s="88"/>
      <c r="D222" s="66"/>
      <c r="E222" s="67"/>
      <c r="F222" s="68"/>
      <c r="G222" s="68"/>
      <c r="H222" s="80"/>
      <c r="I222" s="70"/>
      <c r="J222" s="69"/>
      <c r="K222" s="68"/>
      <c r="L222" s="68"/>
      <c r="M222" s="71"/>
      <c r="N222" s="70"/>
      <c r="O222" s="69"/>
      <c r="P222" s="68"/>
      <c r="Q222" s="68"/>
      <c r="R222" s="71"/>
      <c r="S222" s="72"/>
      <c r="T222" s="102" t="e">
        <f>_xlfn.XLOOKUP(U222,Master3!B:B,Master3!A:A)</f>
        <v>#N/A</v>
      </c>
      <c r="U222" s="103"/>
      <c r="V222" s="88"/>
      <c r="W222" s="76"/>
      <c r="X222" s="76"/>
      <c r="Y222" s="73"/>
      <c r="Z222" s="74"/>
      <c r="AA222" s="73"/>
      <c r="AB222" s="76"/>
      <c r="AC222" s="76"/>
      <c r="AD222" s="77"/>
      <c r="AE222" s="74"/>
      <c r="AF222" s="73"/>
      <c r="AG222" s="76"/>
      <c r="AH222" s="76"/>
      <c r="AI222" s="77"/>
      <c r="AJ222" s="75"/>
      <c r="AK222" s="86" t="e">
        <f>_xlfn.XLOOKUP(AL222,Master3!B:B,Master3!A:A)</f>
        <v>#N/A</v>
      </c>
      <c r="AL222" s="25"/>
      <c r="AM222" s="88"/>
      <c r="AN222" s="68"/>
      <c r="AO222" s="68"/>
      <c r="AP222" s="69"/>
      <c r="AQ222" s="70"/>
      <c r="AR222" s="69"/>
      <c r="AS222" s="68"/>
      <c r="AT222" s="68"/>
      <c r="AU222" s="71"/>
      <c r="AV222" s="70"/>
      <c r="AW222" s="69"/>
      <c r="AX222" s="68"/>
      <c r="AY222" s="68"/>
      <c r="AZ222" s="71"/>
      <c r="BA222" s="72"/>
      <c r="BB222" s="102" t="e">
        <f>_xlfn.XLOOKUP(BC222,Master3!B:B,Master3!A:A)</f>
        <v>#N/A</v>
      </c>
      <c r="BC222" s="103"/>
      <c r="BD222" s="88"/>
      <c r="BE222" s="76"/>
      <c r="BF222" s="76"/>
      <c r="BG222" s="73"/>
      <c r="BH222" s="74"/>
      <c r="BI222" s="73"/>
      <c r="BJ222" s="76"/>
      <c r="BK222" s="76"/>
      <c r="BL222" s="77"/>
      <c r="BM222" s="74"/>
      <c r="BN222" s="73"/>
      <c r="BO222" s="76"/>
      <c r="BP222" s="76"/>
      <c r="BQ222" s="77"/>
      <c r="BR222" s="85"/>
      <c r="BZ222" s="86">
        <v>44383.204861111109</v>
      </c>
    </row>
    <row r="223" spans="1:78" x14ac:dyDescent="0.25">
      <c r="A223" s="105">
        <f>_xlfn.XLOOKUP(B223,Master3!B:B,Master3!A:A)</f>
        <v>0</v>
      </c>
      <c r="B223" s="106"/>
      <c r="C223" s="88"/>
      <c r="D223" s="66"/>
      <c r="E223" s="67"/>
      <c r="F223" s="68"/>
      <c r="G223" s="68"/>
      <c r="H223" s="80"/>
      <c r="I223" s="70"/>
      <c r="J223" s="69"/>
      <c r="K223" s="68"/>
      <c r="L223" s="68"/>
      <c r="M223" s="71"/>
      <c r="N223" s="70"/>
      <c r="O223" s="69"/>
      <c r="P223" s="68"/>
      <c r="Q223" s="68"/>
      <c r="R223" s="71"/>
      <c r="S223" s="72"/>
      <c r="T223" s="102" t="e">
        <f>_xlfn.XLOOKUP(U223,Master3!B:B,Master3!A:A)</f>
        <v>#N/A</v>
      </c>
      <c r="U223" s="103"/>
      <c r="V223" s="88"/>
      <c r="W223" s="76"/>
      <c r="X223" s="76"/>
      <c r="Y223" s="73"/>
      <c r="Z223" s="74"/>
      <c r="AA223" s="73"/>
      <c r="AB223" s="76"/>
      <c r="AC223" s="76"/>
      <c r="AD223" s="77"/>
      <c r="AE223" s="74"/>
      <c r="AF223" s="73"/>
      <c r="AG223" s="76"/>
      <c r="AH223" s="76"/>
      <c r="AI223" s="77"/>
      <c r="AJ223" s="75"/>
      <c r="AK223" s="86" t="e">
        <f>_xlfn.XLOOKUP(AL223,Master3!B:B,Master3!A:A)</f>
        <v>#N/A</v>
      </c>
      <c r="AL223" s="25"/>
      <c r="AM223" s="88"/>
      <c r="AN223" s="68"/>
      <c r="AO223" s="68"/>
      <c r="AP223" s="69"/>
      <c r="AQ223" s="70"/>
      <c r="AR223" s="69"/>
      <c r="AS223" s="68"/>
      <c r="AT223" s="68"/>
      <c r="AU223" s="71"/>
      <c r="AV223" s="70"/>
      <c r="AW223" s="69"/>
      <c r="AX223" s="68"/>
      <c r="AY223" s="68"/>
      <c r="AZ223" s="71"/>
      <c r="BA223" s="72"/>
      <c r="BB223" s="102" t="e">
        <f>_xlfn.XLOOKUP(BC223,Master3!B:B,Master3!A:A)</f>
        <v>#N/A</v>
      </c>
      <c r="BC223" s="103"/>
      <c r="BD223" s="88"/>
      <c r="BE223" s="76"/>
      <c r="BF223" s="76"/>
      <c r="BG223" s="73"/>
      <c r="BH223" s="74"/>
      <c r="BI223" s="73"/>
      <c r="BJ223" s="76"/>
      <c r="BK223" s="76"/>
      <c r="BL223" s="77"/>
      <c r="BM223" s="74"/>
      <c r="BN223" s="73"/>
      <c r="BO223" s="76"/>
      <c r="BP223" s="76"/>
      <c r="BQ223" s="77"/>
      <c r="BR223" s="85"/>
      <c r="BZ223" s="86">
        <v>44383.208333333336</v>
      </c>
    </row>
    <row r="224" spans="1:78" x14ac:dyDescent="0.25">
      <c r="A224" s="105">
        <f>_xlfn.XLOOKUP(B224,Master3!B:B,Master3!A:A)</f>
        <v>0</v>
      </c>
      <c r="B224" s="106"/>
      <c r="C224" s="88"/>
      <c r="D224" s="66"/>
      <c r="E224" s="67"/>
      <c r="F224" s="68"/>
      <c r="G224" s="68"/>
      <c r="H224" s="80"/>
      <c r="I224" s="70"/>
      <c r="J224" s="69"/>
      <c r="K224" s="68"/>
      <c r="L224" s="68"/>
      <c r="M224" s="71"/>
      <c r="N224" s="70"/>
      <c r="O224" s="69"/>
      <c r="P224" s="68"/>
      <c r="Q224" s="68"/>
      <c r="R224" s="71"/>
      <c r="S224" s="72"/>
      <c r="T224" s="102" t="e">
        <f>_xlfn.XLOOKUP(U224,Master3!B:B,Master3!A:A)</f>
        <v>#N/A</v>
      </c>
      <c r="U224" s="103"/>
      <c r="V224" s="88"/>
      <c r="W224" s="76"/>
      <c r="X224" s="76"/>
      <c r="Y224" s="73"/>
      <c r="Z224" s="74"/>
      <c r="AA224" s="73"/>
      <c r="AB224" s="76"/>
      <c r="AC224" s="76"/>
      <c r="AD224" s="77"/>
      <c r="AE224" s="74"/>
      <c r="AF224" s="73"/>
      <c r="AG224" s="76"/>
      <c r="AH224" s="76"/>
      <c r="AI224" s="77"/>
      <c r="AJ224" s="75"/>
      <c r="AK224" s="86" t="e">
        <f>_xlfn.XLOOKUP(AL224,Master3!B:B,Master3!A:A)</f>
        <v>#N/A</v>
      </c>
      <c r="AL224" s="25"/>
      <c r="AM224" s="88"/>
      <c r="AN224" s="68"/>
      <c r="AO224" s="68"/>
      <c r="AP224" s="69"/>
      <c r="AQ224" s="70"/>
      <c r="AR224" s="69"/>
      <c r="AS224" s="68"/>
      <c r="AT224" s="68"/>
      <c r="AU224" s="71"/>
      <c r="AV224" s="70"/>
      <c r="AW224" s="69"/>
      <c r="AX224" s="68"/>
      <c r="AY224" s="68"/>
      <c r="AZ224" s="71"/>
      <c r="BA224" s="72"/>
      <c r="BB224" s="102" t="e">
        <f>_xlfn.XLOOKUP(BC224,Master3!B:B,Master3!A:A)</f>
        <v>#N/A</v>
      </c>
      <c r="BC224" s="103"/>
      <c r="BD224" s="88"/>
      <c r="BE224" s="76"/>
      <c r="BF224" s="76"/>
      <c r="BG224" s="73"/>
      <c r="BH224" s="74"/>
      <c r="BI224" s="73"/>
      <c r="BJ224" s="76"/>
      <c r="BK224" s="76"/>
      <c r="BL224" s="77"/>
      <c r="BM224" s="74"/>
      <c r="BN224" s="73"/>
      <c r="BO224" s="76"/>
      <c r="BP224" s="76"/>
      <c r="BQ224" s="77"/>
      <c r="BR224" s="85"/>
      <c r="BZ224" s="86">
        <v>44384.159722222219</v>
      </c>
    </row>
    <row r="225" spans="1:78" x14ac:dyDescent="0.25">
      <c r="A225" s="105">
        <f>_xlfn.XLOOKUP(B225,Master3!B:B,Master3!A:A)</f>
        <v>0</v>
      </c>
      <c r="B225" s="106"/>
      <c r="C225" s="88"/>
      <c r="D225" s="66"/>
      <c r="E225" s="67"/>
      <c r="F225" s="68"/>
      <c r="G225" s="68"/>
      <c r="H225" s="80"/>
      <c r="I225" s="70"/>
      <c r="J225" s="69"/>
      <c r="K225" s="68"/>
      <c r="L225" s="68"/>
      <c r="M225" s="71"/>
      <c r="N225" s="70"/>
      <c r="O225" s="69"/>
      <c r="P225" s="68"/>
      <c r="Q225" s="68"/>
      <c r="R225" s="71"/>
      <c r="S225" s="72"/>
      <c r="T225" s="102" t="e">
        <f>_xlfn.XLOOKUP(U225,Master3!B:B,Master3!A:A)</f>
        <v>#N/A</v>
      </c>
      <c r="U225" s="103"/>
      <c r="V225" s="88"/>
      <c r="W225" s="76"/>
      <c r="X225" s="76"/>
      <c r="Y225" s="73"/>
      <c r="Z225" s="74"/>
      <c r="AA225" s="73"/>
      <c r="AB225" s="76"/>
      <c r="AC225" s="76"/>
      <c r="AD225" s="77"/>
      <c r="AE225" s="74"/>
      <c r="AF225" s="73"/>
      <c r="AG225" s="76"/>
      <c r="AH225" s="76"/>
      <c r="AI225" s="77"/>
      <c r="AJ225" s="75"/>
      <c r="AK225" s="86" t="e">
        <f>_xlfn.XLOOKUP(AL225,Master3!B:B,Master3!A:A)</f>
        <v>#N/A</v>
      </c>
      <c r="AL225" s="25"/>
      <c r="AM225" s="88"/>
      <c r="AN225" s="68"/>
      <c r="AO225" s="68"/>
      <c r="AP225" s="69"/>
      <c r="AQ225" s="70"/>
      <c r="AR225" s="69"/>
      <c r="AS225" s="68"/>
      <c r="AT225" s="68"/>
      <c r="AU225" s="71"/>
      <c r="AV225" s="70"/>
      <c r="AW225" s="69"/>
      <c r="AX225" s="68"/>
      <c r="AY225" s="68"/>
      <c r="AZ225" s="71"/>
      <c r="BA225" s="72"/>
      <c r="BB225" s="102" t="e">
        <f>_xlfn.XLOOKUP(BC225,Master3!B:B,Master3!A:A)</f>
        <v>#N/A</v>
      </c>
      <c r="BC225" s="103"/>
      <c r="BD225" s="88"/>
      <c r="BE225" s="76"/>
      <c r="BF225" s="76"/>
      <c r="BG225" s="73"/>
      <c r="BH225" s="74"/>
      <c r="BI225" s="73"/>
      <c r="BJ225" s="76"/>
      <c r="BK225" s="76"/>
      <c r="BL225" s="77"/>
      <c r="BM225" s="74"/>
      <c r="BN225" s="73"/>
      <c r="BO225" s="76"/>
      <c r="BP225" s="76"/>
      <c r="BQ225" s="77"/>
      <c r="BR225" s="85"/>
      <c r="BZ225" s="86">
        <v>44385.125</v>
      </c>
    </row>
    <row r="226" spans="1:78" x14ac:dyDescent="0.25">
      <c r="A226" s="105">
        <f>_xlfn.XLOOKUP(B226,Master3!B:B,Master3!A:A)</f>
        <v>0</v>
      </c>
      <c r="B226" s="106"/>
      <c r="C226" s="88"/>
      <c r="D226" s="66"/>
      <c r="E226" s="67"/>
      <c r="F226" s="68"/>
      <c r="G226" s="68"/>
      <c r="H226" s="80"/>
      <c r="I226" s="70"/>
      <c r="J226" s="69"/>
      <c r="K226" s="68"/>
      <c r="L226" s="68"/>
      <c r="M226" s="71"/>
      <c r="N226" s="70"/>
      <c r="O226" s="69"/>
      <c r="P226" s="68"/>
      <c r="Q226" s="68"/>
      <c r="R226" s="71"/>
      <c r="S226" s="72"/>
      <c r="T226" s="102" t="e">
        <f>_xlfn.XLOOKUP(U226,Master3!B:B,Master3!A:A)</f>
        <v>#N/A</v>
      </c>
      <c r="U226" s="103"/>
      <c r="V226" s="88"/>
      <c r="W226" s="76"/>
      <c r="X226" s="76"/>
      <c r="Y226" s="73"/>
      <c r="Z226" s="74"/>
      <c r="AA226" s="73"/>
      <c r="AB226" s="76"/>
      <c r="AC226" s="76"/>
      <c r="AD226" s="77"/>
      <c r="AE226" s="74"/>
      <c r="AF226" s="73"/>
      <c r="AG226" s="76"/>
      <c r="AH226" s="76"/>
      <c r="AI226" s="77"/>
      <c r="AJ226" s="75"/>
      <c r="AK226" s="86" t="e">
        <f>_xlfn.XLOOKUP(AL226,Master3!B:B,Master3!A:A)</f>
        <v>#N/A</v>
      </c>
      <c r="AL226" s="25"/>
      <c r="AM226" s="88"/>
      <c r="AN226" s="68"/>
      <c r="AO226" s="68"/>
      <c r="AP226" s="69"/>
      <c r="AQ226" s="70"/>
      <c r="AR226" s="69"/>
      <c r="AS226" s="68"/>
      <c r="AT226" s="68"/>
      <c r="AU226" s="71"/>
      <c r="AV226" s="70"/>
      <c r="AW226" s="69"/>
      <c r="AX226" s="68"/>
      <c r="AY226" s="68"/>
      <c r="AZ226" s="71"/>
      <c r="BA226" s="72"/>
      <c r="BB226" s="102" t="e">
        <f>_xlfn.XLOOKUP(BC226,Master3!B:B,Master3!A:A)</f>
        <v>#N/A</v>
      </c>
      <c r="BC226" s="103"/>
      <c r="BD226" s="88"/>
      <c r="BE226" s="76"/>
      <c r="BF226" s="76"/>
      <c r="BG226" s="73"/>
      <c r="BH226" s="74"/>
      <c r="BI226" s="73"/>
      <c r="BJ226" s="76"/>
      <c r="BK226" s="76"/>
      <c r="BL226" s="77"/>
      <c r="BM226" s="74"/>
      <c r="BN226" s="73"/>
      <c r="BO226" s="76"/>
      <c r="BP226" s="76"/>
      <c r="BQ226" s="77"/>
      <c r="BR226" s="85"/>
      <c r="BZ226" s="86">
        <v>44385.163194444445</v>
      </c>
    </row>
    <row r="227" spans="1:78" x14ac:dyDescent="0.25">
      <c r="A227" s="105">
        <f>_xlfn.XLOOKUP(B227,Master3!B:B,Master3!A:A)</f>
        <v>0</v>
      </c>
      <c r="B227" s="106"/>
      <c r="C227" s="88"/>
      <c r="D227" s="66"/>
      <c r="E227" s="67"/>
      <c r="F227" s="68"/>
      <c r="G227" s="68"/>
      <c r="H227" s="80"/>
      <c r="I227" s="70"/>
      <c r="J227" s="69"/>
      <c r="K227" s="68"/>
      <c r="L227" s="68"/>
      <c r="M227" s="71"/>
      <c r="N227" s="70"/>
      <c r="O227" s="69"/>
      <c r="P227" s="68"/>
      <c r="Q227" s="68"/>
      <c r="R227" s="71"/>
      <c r="S227" s="72"/>
      <c r="T227" s="102" t="e">
        <f>_xlfn.XLOOKUP(U227,Master3!B:B,Master3!A:A)</f>
        <v>#N/A</v>
      </c>
      <c r="U227" s="103"/>
      <c r="V227" s="88"/>
      <c r="W227" s="76"/>
      <c r="X227" s="76"/>
      <c r="Y227" s="73"/>
      <c r="Z227" s="74"/>
      <c r="AA227" s="73"/>
      <c r="AB227" s="76"/>
      <c r="AC227" s="76"/>
      <c r="AD227" s="77"/>
      <c r="AE227" s="74"/>
      <c r="AF227" s="73"/>
      <c r="AG227" s="76"/>
      <c r="AH227" s="76"/>
      <c r="AI227" s="77"/>
      <c r="AJ227" s="75"/>
      <c r="AK227" s="86" t="e">
        <f>_xlfn.XLOOKUP(AL227,Master3!B:B,Master3!A:A)</f>
        <v>#N/A</v>
      </c>
      <c r="AL227" s="25"/>
      <c r="AM227" s="88"/>
      <c r="AN227" s="68"/>
      <c r="AO227" s="68"/>
      <c r="AP227" s="69"/>
      <c r="AQ227" s="70"/>
      <c r="AR227" s="69"/>
      <c r="AS227" s="68"/>
      <c r="AT227" s="68"/>
      <c r="AU227" s="71"/>
      <c r="AV227" s="70"/>
      <c r="AW227" s="69"/>
      <c r="AX227" s="68"/>
      <c r="AY227" s="68"/>
      <c r="AZ227" s="71"/>
      <c r="BA227" s="72"/>
      <c r="BB227" s="102" t="e">
        <f>_xlfn.XLOOKUP(BC227,Master3!B:B,Master3!A:A)</f>
        <v>#N/A</v>
      </c>
      <c r="BC227" s="103"/>
      <c r="BD227" s="88"/>
      <c r="BE227" s="76"/>
      <c r="BF227" s="76"/>
      <c r="BG227" s="73"/>
      <c r="BH227" s="74"/>
      <c r="BI227" s="73"/>
      <c r="BJ227" s="76"/>
      <c r="BK227" s="76"/>
      <c r="BL227" s="77"/>
      <c r="BM227" s="74"/>
      <c r="BN227" s="73"/>
      <c r="BO227" s="76"/>
      <c r="BP227" s="76"/>
      <c r="BQ227" s="77"/>
      <c r="BR227" s="85"/>
      <c r="BZ227" s="86">
        <v>44385.166666666664</v>
      </c>
    </row>
    <row r="228" spans="1:78" x14ac:dyDescent="0.25">
      <c r="A228" s="105">
        <f>_xlfn.XLOOKUP(B228,Master3!B:B,Master3!A:A)</f>
        <v>0</v>
      </c>
      <c r="B228" s="106"/>
      <c r="C228" s="88"/>
      <c r="D228" s="66"/>
      <c r="E228" s="67"/>
      <c r="F228" s="68"/>
      <c r="G228" s="68"/>
      <c r="H228" s="80"/>
      <c r="I228" s="70"/>
      <c r="J228" s="69"/>
      <c r="K228" s="68"/>
      <c r="L228" s="68"/>
      <c r="M228" s="71"/>
      <c r="N228" s="70"/>
      <c r="O228" s="69"/>
      <c r="P228" s="68"/>
      <c r="Q228" s="68"/>
      <c r="R228" s="71"/>
      <c r="S228" s="72"/>
      <c r="T228" s="102" t="e">
        <f>_xlfn.XLOOKUP(U228,Master3!B:B,Master3!A:A)</f>
        <v>#N/A</v>
      </c>
      <c r="U228" s="103"/>
      <c r="V228" s="88"/>
      <c r="W228" s="76"/>
      <c r="X228" s="76"/>
      <c r="Y228" s="73"/>
      <c r="Z228" s="74"/>
      <c r="AA228" s="73"/>
      <c r="AB228" s="76"/>
      <c r="AC228" s="76"/>
      <c r="AD228" s="77"/>
      <c r="AE228" s="74"/>
      <c r="AF228" s="73"/>
      <c r="AG228" s="76"/>
      <c r="AH228" s="76"/>
      <c r="AI228" s="77"/>
      <c r="AJ228" s="75"/>
      <c r="AK228" s="86" t="e">
        <f>_xlfn.XLOOKUP(AL228,Master3!B:B,Master3!A:A)</f>
        <v>#N/A</v>
      </c>
      <c r="AL228" s="25"/>
      <c r="AM228" s="88"/>
      <c r="AN228" s="68"/>
      <c r="AO228" s="68"/>
      <c r="AP228" s="69"/>
      <c r="AQ228" s="70"/>
      <c r="AR228" s="69"/>
      <c r="AS228" s="68"/>
      <c r="AT228" s="68"/>
      <c r="AU228" s="71"/>
      <c r="AV228" s="70"/>
      <c r="AW228" s="69"/>
      <c r="AX228" s="68"/>
      <c r="AY228" s="68"/>
      <c r="AZ228" s="71"/>
      <c r="BA228" s="72"/>
      <c r="BB228" s="102" t="e">
        <f>_xlfn.XLOOKUP(BC228,Master3!B:B,Master3!A:A)</f>
        <v>#N/A</v>
      </c>
      <c r="BC228" s="103"/>
      <c r="BD228" s="88"/>
      <c r="BE228" s="76"/>
      <c r="BF228" s="76"/>
      <c r="BG228" s="73"/>
      <c r="BH228" s="74"/>
      <c r="BI228" s="73"/>
      <c r="BJ228" s="76"/>
      <c r="BK228" s="76"/>
      <c r="BL228" s="77"/>
      <c r="BM228" s="74"/>
      <c r="BN228" s="73"/>
      <c r="BO228" s="76"/>
      <c r="BP228" s="76"/>
      <c r="BQ228" s="77"/>
      <c r="BR228" s="85"/>
      <c r="BZ228" s="86">
        <v>44386.083333333336</v>
      </c>
    </row>
    <row r="229" spans="1:78" x14ac:dyDescent="0.25">
      <c r="A229" s="105">
        <f>_xlfn.XLOOKUP(B229,Master3!B:B,Master3!A:A)</f>
        <v>0</v>
      </c>
      <c r="B229" s="106"/>
      <c r="C229" s="88"/>
      <c r="D229" s="66"/>
      <c r="E229" s="67"/>
      <c r="F229" s="68"/>
      <c r="G229" s="68"/>
      <c r="H229" s="80"/>
      <c r="I229" s="70"/>
      <c r="J229" s="69"/>
      <c r="K229" s="68"/>
      <c r="L229" s="68"/>
      <c r="M229" s="71"/>
      <c r="N229" s="70"/>
      <c r="O229" s="69"/>
      <c r="P229" s="68"/>
      <c r="Q229" s="68"/>
      <c r="R229" s="71"/>
      <c r="S229" s="72"/>
      <c r="T229" s="102" t="e">
        <f>_xlfn.XLOOKUP(U229,Master3!B:B,Master3!A:A)</f>
        <v>#N/A</v>
      </c>
      <c r="U229" s="103"/>
      <c r="V229" s="88"/>
      <c r="W229" s="76"/>
      <c r="X229" s="76"/>
      <c r="Y229" s="73"/>
      <c r="Z229" s="74"/>
      <c r="AA229" s="73"/>
      <c r="AB229" s="76"/>
      <c r="AC229" s="76"/>
      <c r="AD229" s="77"/>
      <c r="AE229" s="74"/>
      <c r="AF229" s="73"/>
      <c r="AG229" s="76"/>
      <c r="AH229" s="76"/>
      <c r="AI229" s="77"/>
      <c r="AJ229" s="75"/>
      <c r="AK229" s="86" t="e">
        <f>_xlfn.XLOOKUP(AL229,Master3!B:B,Master3!A:A)</f>
        <v>#N/A</v>
      </c>
      <c r="AL229" s="25"/>
      <c r="AM229" s="88"/>
      <c r="AN229" s="68"/>
      <c r="AO229" s="68"/>
      <c r="AP229" s="69"/>
      <c r="AQ229" s="70"/>
      <c r="AR229" s="69"/>
      <c r="AS229" s="68"/>
      <c r="AT229" s="68"/>
      <c r="AU229" s="71"/>
      <c r="AV229" s="70"/>
      <c r="AW229" s="69"/>
      <c r="AX229" s="68"/>
      <c r="AY229" s="68"/>
      <c r="AZ229" s="71"/>
      <c r="BA229" s="72"/>
      <c r="BB229" s="102" t="e">
        <f>_xlfn.XLOOKUP(BC229,Master3!B:B,Master3!A:A)</f>
        <v>#N/A</v>
      </c>
      <c r="BC229" s="103"/>
      <c r="BD229" s="88"/>
      <c r="BE229" s="76"/>
      <c r="BF229" s="76"/>
      <c r="BG229" s="73"/>
      <c r="BH229" s="74"/>
      <c r="BI229" s="73"/>
      <c r="BJ229" s="76"/>
      <c r="BK229" s="76"/>
      <c r="BL229" s="77"/>
      <c r="BM229" s="74"/>
      <c r="BN229" s="73"/>
      <c r="BO229" s="76"/>
      <c r="BP229" s="76"/>
      <c r="BQ229" s="77"/>
      <c r="BR229" s="85"/>
      <c r="BZ229" s="86">
        <v>44386.159722222219</v>
      </c>
    </row>
    <row r="230" spans="1:78" x14ac:dyDescent="0.25">
      <c r="A230" s="105">
        <f>_xlfn.XLOOKUP(B230,Master3!B:B,Master3!A:A)</f>
        <v>0</v>
      </c>
      <c r="B230" s="106"/>
      <c r="C230" s="88"/>
      <c r="D230" s="66"/>
      <c r="E230" s="67"/>
      <c r="F230" s="68"/>
      <c r="G230" s="68"/>
      <c r="H230" s="80"/>
      <c r="I230" s="70"/>
      <c r="J230" s="69"/>
      <c r="K230" s="68"/>
      <c r="L230" s="68"/>
      <c r="M230" s="71"/>
      <c r="N230" s="70"/>
      <c r="O230" s="69"/>
      <c r="P230" s="68"/>
      <c r="Q230" s="68"/>
      <c r="R230" s="71"/>
      <c r="S230" s="72"/>
      <c r="T230" s="102" t="e">
        <f>_xlfn.XLOOKUP(U230,Master3!B:B,Master3!A:A)</f>
        <v>#N/A</v>
      </c>
      <c r="U230" s="103"/>
      <c r="V230" s="88"/>
      <c r="W230" s="76"/>
      <c r="X230" s="76"/>
      <c r="Y230" s="73"/>
      <c r="Z230" s="74"/>
      <c r="AA230" s="73"/>
      <c r="AB230" s="76"/>
      <c r="AC230" s="76"/>
      <c r="AD230" s="77"/>
      <c r="AE230" s="74"/>
      <c r="AF230" s="73"/>
      <c r="AG230" s="76"/>
      <c r="AH230" s="76"/>
      <c r="AI230" s="77"/>
      <c r="AJ230" s="75"/>
      <c r="AK230" s="86" t="e">
        <f>_xlfn.XLOOKUP(AL230,Master3!B:B,Master3!A:A)</f>
        <v>#N/A</v>
      </c>
      <c r="AL230" s="25"/>
      <c r="AM230" s="88"/>
      <c r="AN230" s="68"/>
      <c r="AO230" s="68"/>
      <c r="AP230" s="69"/>
      <c r="AQ230" s="70"/>
      <c r="AR230" s="69"/>
      <c r="AS230" s="68"/>
      <c r="AT230" s="68"/>
      <c r="AU230" s="71"/>
      <c r="AV230" s="70"/>
      <c r="AW230" s="69"/>
      <c r="AX230" s="68"/>
      <c r="AY230" s="68"/>
      <c r="AZ230" s="71"/>
      <c r="BA230" s="72"/>
      <c r="BB230" s="102" t="e">
        <f>_xlfn.XLOOKUP(BC230,Master3!B:B,Master3!A:A)</f>
        <v>#N/A</v>
      </c>
      <c r="BC230" s="103"/>
      <c r="BD230" s="88"/>
      <c r="BE230" s="76"/>
      <c r="BF230" s="76"/>
      <c r="BG230" s="73"/>
      <c r="BH230" s="74"/>
      <c r="BI230" s="73"/>
      <c r="BJ230" s="76"/>
      <c r="BK230" s="76"/>
      <c r="BL230" s="77"/>
      <c r="BM230" s="74"/>
      <c r="BN230" s="73"/>
      <c r="BO230" s="76"/>
      <c r="BP230" s="76"/>
      <c r="BQ230" s="77"/>
      <c r="BR230" s="85"/>
      <c r="BZ230" s="86">
        <v>44386.371527777781</v>
      </c>
    </row>
    <row r="231" spans="1:78" x14ac:dyDescent="0.25">
      <c r="A231" s="105">
        <f>_xlfn.XLOOKUP(B231,Master3!B:B,Master3!A:A)</f>
        <v>0</v>
      </c>
      <c r="B231" s="106"/>
      <c r="C231" s="88"/>
      <c r="D231" s="66"/>
      <c r="E231" s="67"/>
      <c r="F231" s="68"/>
      <c r="G231" s="68"/>
      <c r="H231" s="80"/>
      <c r="I231" s="70"/>
      <c r="J231" s="69"/>
      <c r="K231" s="68"/>
      <c r="L231" s="68"/>
      <c r="M231" s="71"/>
      <c r="N231" s="70"/>
      <c r="O231" s="69"/>
      <c r="P231" s="68"/>
      <c r="Q231" s="68"/>
      <c r="R231" s="71"/>
      <c r="S231" s="72"/>
      <c r="T231" s="102" t="e">
        <f>_xlfn.XLOOKUP(U231,Master3!B:B,Master3!A:A)</f>
        <v>#N/A</v>
      </c>
      <c r="U231" s="103"/>
      <c r="V231" s="88"/>
      <c r="W231" s="76"/>
      <c r="X231" s="76"/>
      <c r="Y231" s="73"/>
      <c r="Z231" s="74"/>
      <c r="AA231" s="73"/>
      <c r="AB231" s="76"/>
      <c r="AC231" s="76"/>
      <c r="AD231" s="77"/>
      <c r="AE231" s="74"/>
      <c r="AF231" s="73"/>
      <c r="AG231" s="76"/>
      <c r="AH231" s="76"/>
      <c r="AI231" s="77"/>
      <c r="AJ231" s="75"/>
      <c r="AK231" s="86" t="e">
        <f>_xlfn.XLOOKUP(AL231,Master3!B:B,Master3!A:A)</f>
        <v>#N/A</v>
      </c>
      <c r="AL231" s="25"/>
      <c r="AM231" s="88"/>
      <c r="AN231" s="68"/>
      <c r="AO231" s="68"/>
      <c r="AP231" s="69"/>
      <c r="AQ231" s="70"/>
      <c r="AR231" s="69"/>
      <c r="AS231" s="68"/>
      <c r="AT231" s="68"/>
      <c r="AU231" s="71"/>
      <c r="AV231" s="70"/>
      <c r="AW231" s="69"/>
      <c r="AX231" s="68"/>
      <c r="AY231" s="68"/>
      <c r="AZ231" s="71"/>
      <c r="BA231" s="72"/>
      <c r="BB231" s="102" t="e">
        <f>_xlfn.XLOOKUP(BC231,Master3!B:B,Master3!A:A)</f>
        <v>#N/A</v>
      </c>
      <c r="BC231" s="103"/>
      <c r="BD231" s="88"/>
      <c r="BE231" s="76"/>
      <c r="BF231" s="76"/>
      <c r="BG231" s="73"/>
      <c r="BH231" s="74"/>
      <c r="BI231" s="73"/>
      <c r="BJ231" s="76"/>
      <c r="BK231" s="76"/>
      <c r="BL231" s="77"/>
      <c r="BM231" s="74"/>
      <c r="BN231" s="73"/>
      <c r="BO231" s="76"/>
      <c r="BP231" s="76"/>
      <c r="BQ231" s="77"/>
      <c r="BR231" s="85"/>
      <c r="BZ231" s="86">
        <v>44387.322916666664</v>
      </c>
    </row>
    <row r="232" spans="1:78" x14ac:dyDescent="0.25">
      <c r="A232" s="105">
        <f>_xlfn.XLOOKUP(B232,Master3!B:B,Master3!A:A)</f>
        <v>0</v>
      </c>
      <c r="B232" s="106"/>
      <c r="C232" s="88"/>
      <c r="D232" s="66"/>
      <c r="E232" s="67"/>
      <c r="F232" s="68"/>
      <c r="G232" s="68"/>
      <c r="H232" s="80"/>
      <c r="I232" s="70"/>
      <c r="J232" s="69"/>
      <c r="K232" s="68"/>
      <c r="L232" s="68"/>
      <c r="M232" s="71"/>
      <c r="N232" s="70"/>
      <c r="O232" s="69"/>
      <c r="P232" s="68"/>
      <c r="Q232" s="68"/>
      <c r="R232" s="71"/>
      <c r="S232" s="72"/>
      <c r="T232" s="102" t="e">
        <f>_xlfn.XLOOKUP(U232,Master3!B:B,Master3!A:A)</f>
        <v>#N/A</v>
      </c>
      <c r="U232" s="103"/>
      <c r="V232" s="88"/>
      <c r="W232" s="76"/>
      <c r="X232" s="76"/>
      <c r="Y232" s="73"/>
      <c r="Z232" s="74"/>
      <c r="AA232" s="73"/>
      <c r="AB232" s="76"/>
      <c r="AC232" s="76"/>
      <c r="AD232" s="77"/>
      <c r="AE232" s="74"/>
      <c r="AF232" s="73"/>
      <c r="AG232" s="76"/>
      <c r="AH232" s="76"/>
      <c r="AI232" s="77"/>
      <c r="AJ232" s="75"/>
      <c r="AK232" s="86" t="e">
        <f>_xlfn.XLOOKUP(AL232,Master3!B:B,Master3!A:A)</f>
        <v>#N/A</v>
      </c>
      <c r="AL232" s="25"/>
      <c r="AM232" s="88"/>
      <c r="AN232" s="68"/>
      <c r="AO232" s="68"/>
      <c r="AP232" s="69"/>
      <c r="AQ232" s="70"/>
      <c r="AR232" s="69"/>
      <c r="AS232" s="68"/>
      <c r="AT232" s="68"/>
      <c r="AU232" s="71"/>
      <c r="AV232" s="70"/>
      <c r="AW232" s="69"/>
      <c r="AX232" s="68"/>
      <c r="AY232" s="68"/>
      <c r="AZ232" s="71"/>
      <c r="BA232" s="72"/>
      <c r="BB232" s="102" t="e">
        <f>_xlfn.XLOOKUP(BC232,Master3!B:B,Master3!A:A)</f>
        <v>#N/A</v>
      </c>
      <c r="BC232" s="103"/>
      <c r="BD232" s="88"/>
      <c r="BE232" s="76"/>
      <c r="BF232" s="76"/>
      <c r="BG232" s="73"/>
      <c r="BH232" s="74"/>
      <c r="BI232" s="73"/>
      <c r="BJ232" s="76"/>
      <c r="BK232" s="76"/>
      <c r="BL232" s="77"/>
      <c r="BM232" s="74"/>
      <c r="BN232" s="73"/>
      <c r="BO232" s="76"/>
      <c r="BP232" s="76"/>
      <c r="BQ232" s="77"/>
      <c r="BR232" s="85"/>
      <c r="BZ232" s="86">
        <v>44387.40625</v>
      </c>
    </row>
    <row r="233" spans="1:78" x14ac:dyDescent="0.25">
      <c r="A233" s="105">
        <f>_xlfn.XLOOKUP(B233,Master3!B:B,Master3!A:A)</f>
        <v>0</v>
      </c>
      <c r="B233" s="106"/>
      <c r="C233" s="88"/>
      <c r="D233" s="66"/>
      <c r="E233" s="67"/>
      <c r="F233" s="68"/>
      <c r="G233" s="68"/>
      <c r="H233" s="80"/>
      <c r="I233" s="70"/>
      <c r="J233" s="69"/>
      <c r="K233" s="68"/>
      <c r="L233" s="68"/>
      <c r="M233" s="71"/>
      <c r="N233" s="70"/>
      <c r="O233" s="69"/>
      <c r="P233" s="68"/>
      <c r="Q233" s="68"/>
      <c r="R233" s="71"/>
      <c r="S233" s="72"/>
      <c r="T233" s="102" t="e">
        <f>_xlfn.XLOOKUP(U233,Master3!B:B,Master3!A:A)</f>
        <v>#N/A</v>
      </c>
      <c r="U233" s="103"/>
      <c r="V233" s="88"/>
      <c r="W233" s="76"/>
      <c r="X233" s="76"/>
      <c r="Y233" s="73"/>
      <c r="Z233" s="74"/>
      <c r="AA233" s="73"/>
      <c r="AB233" s="76"/>
      <c r="AC233" s="76"/>
      <c r="AD233" s="77"/>
      <c r="AE233" s="74"/>
      <c r="AF233" s="73"/>
      <c r="AG233" s="76"/>
      <c r="AH233" s="76"/>
      <c r="AI233" s="77"/>
      <c r="AJ233" s="75"/>
      <c r="AK233" s="86" t="e">
        <f>_xlfn.XLOOKUP(AL233,Master3!B:B,Master3!A:A)</f>
        <v>#N/A</v>
      </c>
      <c r="AL233" s="25"/>
      <c r="AM233" s="88"/>
      <c r="AN233" s="68"/>
      <c r="AO233" s="68"/>
      <c r="AP233" s="69"/>
      <c r="AQ233" s="70"/>
      <c r="AR233" s="69"/>
      <c r="AS233" s="68"/>
      <c r="AT233" s="68"/>
      <c r="AU233" s="71"/>
      <c r="AV233" s="70"/>
      <c r="AW233" s="69"/>
      <c r="AX233" s="68"/>
      <c r="AY233" s="68"/>
      <c r="AZ233" s="71"/>
      <c r="BA233" s="72"/>
      <c r="BB233" s="102" t="e">
        <f>_xlfn.XLOOKUP(BC233,Master3!B:B,Master3!A:A)</f>
        <v>#N/A</v>
      </c>
      <c r="BC233" s="103"/>
      <c r="BD233" s="88"/>
      <c r="BE233" s="76"/>
      <c r="BF233" s="76"/>
      <c r="BG233" s="73"/>
      <c r="BH233" s="74"/>
      <c r="BI233" s="73"/>
      <c r="BJ233" s="76"/>
      <c r="BK233" s="76"/>
      <c r="BL233" s="77"/>
      <c r="BM233" s="74"/>
      <c r="BN233" s="73"/>
      <c r="BO233" s="76"/>
      <c r="BP233" s="76"/>
      <c r="BQ233" s="77"/>
      <c r="BR233" s="85"/>
      <c r="BZ233" s="86">
        <v>44387.420138888891</v>
      </c>
    </row>
    <row r="234" spans="1:78" x14ac:dyDescent="0.25">
      <c r="A234" s="105">
        <f>_xlfn.XLOOKUP(B234,Master3!B:B,Master3!A:A)</f>
        <v>0</v>
      </c>
      <c r="B234" s="106"/>
      <c r="C234" s="88"/>
      <c r="D234" s="66"/>
      <c r="E234" s="67"/>
      <c r="F234" s="68"/>
      <c r="G234" s="68"/>
      <c r="H234" s="80"/>
      <c r="I234" s="70"/>
      <c r="J234" s="69"/>
      <c r="K234" s="68"/>
      <c r="L234" s="68"/>
      <c r="M234" s="71"/>
      <c r="N234" s="70"/>
      <c r="O234" s="69"/>
      <c r="P234" s="68"/>
      <c r="Q234" s="68"/>
      <c r="R234" s="71"/>
      <c r="S234" s="72"/>
      <c r="T234" s="102" t="e">
        <f>_xlfn.XLOOKUP(U234,Master3!B:B,Master3!A:A)</f>
        <v>#N/A</v>
      </c>
      <c r="U234" s="103"/>
      <c r="V234" s="88"/>
      <c r="W234" s="76"/>
      <c r="X234" s="76"/>
      <c r="Y234" s="73"/>
      <c r="Z234" s="74"/>
      <c r="AA234" s="73"/>
      <c r="AB234" s="76"/>
      <c r="AC234" s="76"/>
      <c r="AD234" s="77"/>
      <c r="AE234" s="74"/>
      <c r="AF234" s="73"/>
      <c r="AG234" s="76"/>
      <c r="AH234" s="76"/>
      <c r="AI234" s="77"/>
      <c r="AJ234" s="75"/>
      <c r="AK234" s="86" t="e">
        <f>_xlfn.XLOOKUP(AL234,Master3!B:B,Master3!A:A)</f>
        <v>#N/A</v>
      </c>
      <c r="AL234" s="25"/>
      <c r="AM234" s="88"/>
      <c r="AN234" s="68"/>
      <c r="AO234" s="68"/>
      <c r="AP234" s="69"/>
      <c r="AQ234" s="70"/>
      <c r="AR234" s="69"/>
      <c r="AS234" s="68"/>
      <c r="AT234" s="68"/>
      <c r="AU234" s="71"/>
      <c r="AV234" s="70"/>
      <c r="AW234" s="69"/>
      <c r="AX234" s="68"/>
      <c r="AY234" s="68"/>
      <c r="AZ234" s="71"/>
      <c r="BA234" s="72"/>
      <c r="BB234" s="102" t="e">
        <f>_xlfn.XLOOKUP(BC234,Master3!B:B,Master3!A:A)</f>
        <v>#N/A</v>
      </c>
      <c r="BC234" s="103"/>
      <c r="BD234" s="88"/>
      <c r="BE234" s="76"/>
      <c r="BF234" s="76"/>
      <c r="BG234" s="73"/>
      <c r="BH234" s="74"/>
      <c r="BI234" s="73"/>
      <c r="BJ234" s="76"/>
      <c r="BK234" s="76"/>
      <c r="BL234" s="77"/>
      <c r="BM234" s="74"/>
      <c r="BN234" s="73"/>
      <c r="BO234" s="76"/>
      <c r="BP234" s="76"/>
      <c r="BQ234" s="77"/>
      <c r="BR234" s="85"/>
      <c r="BZ234" s="86">
        <v>44389.163194444445</v>
      </c>
    </row>
    <row r="235" spans="1:78" x14ac:dyDescent="0.25">
      <c r="A235" s="105">
        <f>_xlfn.XLOOKUP(B235,Master3!B:B,Master3!A:A)</f>
        <v>0</v>
      </c>
      <c r="B235" s="106"/>
      <c r="C235" s="88"/>
      <c r="D235" s="66"/>
      <c r="E235" s="67"/>
      <c r="F235" s="68"/>
      <c r="G235" s="68"/>
      <c r="H235" s="80"/>
      <c r="I235" s="70"/>
      <c r="J235" s="69"/>
      <c r="K235" s="68"/>
      <c r="L235" s="68"/>
      <c r="M235" s="71"/>
      <c r="N235" s="70"/>
      <c r="O235" s="69"/>
      <c r="P235" s="68"/>
      <c r="Q235" s="68"/>
      <c r="R235" s="71"/>
      <c r="S235" s="72"/>
      <c r="T235" s="102" t="e">
        <f>_xlfn.XLOOKUP(U235,Master3!B:B,Master3!A:A)</f>
        <v>#N/A</v>
      </c>
      <c r="U235" s="103"/>
      <c r="V235" s="88"/>
      <c r="W235" s="76"/>
      <c r="X235" s="76"/>
      <c r="Y235" s="73"/>
      <c r="Z235" s="74"/>
      <c r="AA235" s="73"/>
      <c r="AB235" s="76"/>
      <c r="AC235" s="76"/>
      <c r="AD235" s="77"/>
      <c r="AE235" s="74"/>
      <c r="AF235" s="73"/>
      <c r="AG235" s="76"/>
      <c r="AH235" s="76"/>
      <c r="AI235" s="77"/>
      <c r="AJ235" s="75"/>
      <c r="AK235" s="86" t="e">
        <f>_xlfn.XLOOKUP(AL235,Master3!B:B,Master3!A:A)</f>
        <v>#N/A</v>
      </c>
      <c r="AL235" s="25"/>
      <c r="AM235" s="88"/>
      <c r="AN235" s="68"/>
      <c r="AO235" s="68"/>
      <c r="AP235" s="69"/>
      <c r="AQ235" s="70"/>
      <c r="AR235" s="69"/>
      <c r="AS235" s="68"/>
      <c r="AT235" s="68"/>
      <c r="AU235" s="71"/>
      <c r="AV235" s="70"/>
      <c r="AW235" s="69"/>
      <c r="AX235" s="68"/>
      <c r="AY235" s="68"/>
      <c r="AZ235" s="71"/>
      <c r="BA235" s="72"/>
      <c r="BB235" s="102" t="e">
        <f>_xlfn.XLOOKUP(BC235,Master3!B:B,Master3!A:A)</f>
        <v>#N/A</v>
      </c>
      <c r="BC235" s="103"/>
      <c r="BD235" s="88"/>
      <c r="BE235" s="76"/>
      <c r="BF235" s="76"/>
      <c r="BG235" s="73"/>
      <c r="BH235" s="74"/>
      <c r="BI235" s="73"/>
      <c r="BJ235" s="76"/>
      <c r="BK235" s="76"/>
      <c r="BL235" s="77"/>
      <c r="BM235" s="74"/>
      <c r="BN235" s="73"/>
      <c r="BO235" s="76"/>
      <c r="BP235" s="76"/>
      <c r="BQ235" s="77"/>
      <c r="BR235" s="85"/>
      <c r="BZ235" s="86">
        <v>44389.239583333336</v>
      </c>
    </row>
    <row r="236" spans="1:78" x14ac:dyDescent="0.25">
      <c r="A236" s="105">
        <f>_xlfn.XLOOKUP(B236,Master3!B:B,Master3!A:A)</f>
        <v>0</v>
      </c>
      <c r="B236" s="106"/>
      <c r="C236" s="88"/>
      <c r="D236" s="66"/>
      <c r="E236" s="67"/>
      <c r="F236" s="68"/>
      <c r="G236" s="68"/>
      <c r="H236" s="80"/>
      <c r="I236" s="70"/>
      <c r="J236" s="69"/>
      <c r="K236" s="68"/>
      <c r="L236" s="68"/>
      <c r="M236" s="71"/>
      <c r="N236" s="70"/>
      <c r="O236" s="69"/>
      <c r="P236" s="68"/>
      <c r="Q236" s="68"/>
      <c r="R236" s="71"/>
      <c r="S236" s="72"/>
      <c r="T236" s="102" t="e">
        <f>_xlfn.XLOOKUP(U236,Master3!B:B,Master3!A:A)</f>
        <v>#N/A</v>
      </c>
      <c r="U236" s="103"/>
      <c r="V236" s="88"/>
      <c r="W236" s="76"/>
      <c r="X236" s="76"/>
      <c r="Y236" s="73"/>
      <c r="Z236" s="74"/>
      <c r="AA236" s="73"/>
      <c r="AB236" s="76"/>
      <c r="AC236" s="76"/>
      <c r="AD236" s="77"/>
      <c r="AE236" s="74"/>
      <c r="AF236" s="73"/>
      <c r="AG236" s="76"/>
      <c r="AH236" s="76"/>
      <c r="AI236" s="77"/>
      <c r="AJ236" s="75"/>
      <c r="AK236" s="86" t="e">
        <f>_xlfn.XLOOKUP(AL236,Master3!B:B,Master3!A:A)</f>
        <v>#N/A</v>
      </c>
      <c r="AL236" s="25"/>
      <c r="AM236" s="88"/>
      <c r="AN236" s="68"/>
      <c r="AO236" s="68"/>
      <c r="AP236" s="69"/>
      <c r="AQ236" s="70"/>
      <c r="AR236" s="69"/>
      <c r="AS236" s="68"/>
      <c r="AT236" s="68"/>
      <c r="AU236" s="71"/>
      <c r="AV236" s="70"/>
      <c r="AW236" s="69"/>
      <c r="AX236" s="68"/>
      <c r="AY236" s="68"/>
      <c r="AZ236" s="71"/>
      <c r="BA236" s="72"/>
      <c r="BB236" s="102" t="e">
        <f>_xlfn.XLOOKUP(BC236,Master3!B:B,Master3!A:A)</f>
        <v>#N/A</v>
      </c>
      <c r="BC236" s="103"/>
      <c r="BD236" s="88"/>
      <c r="BE236" s="76"/>
      <c r="BF236" s="76"/>
      <c r="BG236" s="73"/>
      <c r="BH236" s="74"/>
      <c r="BI236" s="73"/>
      <c r="BJ236" s="76"/>
      <c r="BK236" s="76"/>
      <c r="BL236" s="77"/>
      <c r="BM236" s="74"/>
      <c r="BN236" s="73"/>
      <c r="BO236" s="76"/>
      <c r="BP236" s="76"/>
      <c r="BQ236" s="77"/>
      <c r="BR236" s="85"/>
      <c r="BZ236" s="86">
        <v>44389.246527777781</v>
      </c>
    </row>
    <row r="237" spans="1:78" x14ac:dyDescent="0.25">
      <c r="A237" s="105">
        <f>_xlfn.XLOOKUP(B237,Master3!B:B,Master3!A:A)</f>
        <v>0</v>
      </c>
      <c r="B237" s="106"/>
      <c r="C237" s="88"/>
      <c r="D237" s="66"/>
      <c r="E237" s="67"/>
      <c r="F237" s="68"/>
      <c r="G237" s="68"/>
      <c r="H237" s="80"/>
      <c r="I237" s="70"/>
      <c r="J237" s="69"/>
      <c r="K237" s="68"/>
      <c r="L237" s="68"/>
      <c r="M237" s="71"/>
      <c r="N237" s="70"/>
      <c r="O237" s="69"/>
      <c r="P237" s="68"/>
      <c r="Q237" s="68"/>
      <c r="R237" s="71"/>
      <c r="S237" s="72"/>
      <c r="T237" s="102" t="e">
        <f>_xlfn.XLOOKUP(U237,Master3!B:B,Master3!A:A)</f>
        <v>#N/A</v>
      </c>
      <c r="U237" s="103"/>
      <c r="V237" s="88"/>
      <c r="W237" s="76"/>
      <c r="X237" s="76"/>
      <c r="Y237" s="73"/>
      <c r="Z237" s="74"/>
      <c r="AA237" s="73"/>
      <c r="AB237" s="76"/>
      <c r="AC237" s="76"/>
      <c r="AD237" s="77"/>
      <c r="AE237" s="74"/>
      <c r="AF237" s="73"/>
      <c r="AG237" s="76"/>
      <c r="AH237" s="76"/>
      <c r="AI237" s="77"/>
      <c r="AJ237" s="75"/>
      <c r="AK237" s="86" t="e">
        <f>_xlfn.XLOOKUP(AL237,Master3!B:B,Master3!A:A)</f>
        <v>#N/A</v>
      </c>
      <c r="AL237" s="25"/>
      <c r="AM237" s="88"/>
      <c r="AN237" s="68"/>
      <c r="AO237" s="68"/>
      <c r="AP237" s="69"/>
      <c r="AQ237" s="70"/>
      <c r="AR237" s="69"/>
      <c r="AS237" s="68"/>
      <c r="AT237" s="68"/>
      <c r="AU237" s="71"/>
      <c r="AV237" s="70"/>
      <c r="AW237" s="69"/>
      <c r="AX237" s="68"/>
      <c r="AY237" s="68"/>
      <c r="AZ237" s="71"/>
      <c r="BA237" s="72"/>
      <c r="BB237" s="102" t="e">
        <f>_xlfn.XLOOKUP(BC237,Master3!B:B,Master3!A:A)</f>
        <v>#N/A</v>
      </c>
      <c r="BC237" s="103"/>
      <c r="BD237" s="88"/>
      <c r="BE237" s="76"/>
      <c r="BF237" s="76"/>
      <c r="BG237" s="73"/>
      <c r="BH237" s="74"/>
      <c r="BI237" s="73"/>
      <c r="BJ237" s="76"/>
      <c r="BK237" s="76"/>
      <c r="BL237" s="77"/>
      <c r="BM237" s="74"/>
      <c r="BN237" s="73"/>
      <c r="BO237" s="76"/>
      <c r="BP237" s="76"/>
      <c r="BQ237" s="77"/>
      <c r="BR237" s="85"/>
      <c r="BZ237" s="86">
        <v>44390.114583333336</v>
      </c>
    </row>
    <row r="238" spans="1:78" x14ac:dyDescent="0.25">
      <c r="A238" s="105">
        <f>_xlfn.XLOOKUP(B238,Master3!B:B,Master3!A:A)</f>
        <v>0</v>
      </c>
      <c r="B238" s="106"/>
      <c r="C238" s="88"/>
      <c r="D238" s="66"/>
      <c r="E238" s="67"/>
      <c r="F238" s="68"/>
      <c r="G238" s="68"/>
      <c r="H238" s="80"/>
      <c r="I238" s="70"/>
      <c r="J238" s="69"/>
      <c r="K238" s="68"/>
      <c r="L238" s="68"/>
      <c r="M238" s="71"/>
      <c r="N238" s="70"/>
      <c r="O238" s="69"/>
      <c r="P238" s="68"/>
      <c r="Q238" s="68"/>
      <c r="R238" s="71"/>
      <c r="S238" s="72"/>
      <c r="T238" s="102" t="e">
        <f>_xlfn.XLOOKUP(U238,Master3!B:B,Master3!A:A)</f>
        <v>#N/A</v>
      </c>
      <c r="U238" s="103"/>
      <c r="V238" s="88"/>
      <c r="W238" s="76"/>
      <c r="X238" s="76"/>
      <c r="Y238" s="73"/>
      <c r="Z238" s="74"/>
      <c r="AA238" s="73"/>
      <c r="AB238" s="76"/>
      <c r="AC238" s="76"/>
      <c r="AD238" s="77"/>
      <c r="AE238" s="74"/>
      <c r="AF238" s="73"/>
      <c r="AG238" s="76"/>
      <c r="AH238" s="76"/>
      <c r="AI238" s="77"/>
      <c r="AJ238" s="75"/>
      <c r="AK238" s="86" t="e">
        <f>_xlfn.XLOOKUP(AL238,Master3!B:B,Master3!A:A)</f>
        <v>#N/A</v>
      </c>
      <c r="AL238" s="25"/>
      <c r="AM238" s="88"/>
      <c r="AN238" s="68"/>
      <c r="AO238" s="68"/>
      <c r="AP238" s="69"/>
      <c r="AQ238" s="70"/>
      <c r="AR238" s="69"/>
      <c r="AS238" s="68"/>
      <c r="AT238" s="68"/>
      <c r="AU238" s="71"/>
      <c r="AV238" s="70"/>
      <c r="AW238" s="69"/>
      <c r="AX238" s="68"/>
      <c r="AY238" s="68"/>
      <c r="AZ238" s="71"/>
      <c r="BA238" s="72"/>
      <c r="BB238" s="102" t="e">
        <f>_xlfn.XLOOKUP(BC238,Master3!B:B,Master3!A:A)</f>
        <v>#N/A</v>
      </c>
      <c r="BC238" s="103"/>
      <c r="BD238" s="88"/>
      <c r="BE238" s="76"/>
      <c r="BF238" s="76"/>
      <c r="BG238" s="73"/>
      <c r="BH238" s="74"/>
      <c r="BI238" s="73"/>
      <c r="BJ238" s="76"/>
      <c r="BK238" s="76"/>
      <c r="BL238" s="77"/>
      <c r="BM238" s="74"/>
      <c r="BN238" s="73"/>
      <c r="BO238" s="76"/>
      <c r="BP238" s="76"/>
      <c r="BQ238" s="77"/>
      <c r="BR238" s="85"/>
      <c r="BZ238" s="86">
        <v>44390.163194444445</v>
      </c>
    </row>
    <row r="239" spans="1:78" x14ac:dyDescent="0.25">
      <c r="A239" s="105">
        <f>_xlfn.XLOOKUP(B239,Master3!B:B,Master3!A:A)</f>
        <v>0</v>
      </c>
      <c r="B239" s="106"/>
      <c r="C239" s="88"/>
      <c r="D239" s="66"/>
      <c r="E239" s="67"/>
      <c r="F239" s="68"/>
      <c r="G239" s="68"/>
      <c r="H239" s="80"/>
      <c r="I239" s="70"/>
      <c r="J239" s="69"/>
      <c r="K239" s="68"/>
      <c r="L239" s="68"/>
      <c r="M239" s="71"/>
      <c r="N239" s="70"/>
      <c r="O239" s="69"/>
      <c r="P239" s="68"/>
      <c r="Q239" s="68"/>
      <c r="R239" s="71"/>
      <c r="S239" s="72"/>
      <c r="T239" s="102" t="e">
        <f>_xlfn.XLOOKUP(U239,Master3!B:B,Master3!A:A)</f>
        <v>#N/A</v>
      </c>
      <c r="U239" s="103"/>
      <c r="V239" s="88"/>
      <c r="W239" s="76"/>
      <c r="X239" s="76"/>
      <c r="Y239" s="73"/>
      <c r="Z239" s="74"/>
      <c r="AA239" s="73"/>
      <c r="AB239" s="76"/>
      <c r="AC239" s="76"/>
      <c r="AD239" s="77"/>
      <c r="AE239" s="74"/>
      <c r="AF239" s="73"/>
      <c r="AG239" s="76"/>
      <c r="AH239" s="76"/>
      <c r="AI239" s="77"/>
      <c r="AJ239" s="75"/>
      <c r="AK239" s="86" t="e">
        <f>_xlfn.XLOOKUP(AL239,Master3!B:B,Master3!A:A)</f>
        <v>#N/A</v>
      </c>
      <c r="AL239" s="25"/>
      <c r="AM239" s="88"/>
      <c r="AN239" s="68"/>
      <c r="AO239" s="68"/>
      <c r="AP239" s="69"/>
      <c r="AQ239" s="70"/>
      <c r="AR239" s="69"/>
      <c r="AS239" s="68"/>
      <c r="AT239" s="68"/>
      <c r="AU239" s="71"/>
      <c r="AV239" s="70"/>
      <c r="AW239" s="69"/>
      <c r="AX239" s="68"/>
      <c r="AY239" s="68"/>
      <c r="AZ239" s="71"/>
      <c r="BA239" s="72"/>
      <c r="BB239" s="102" t="e">
        <f>_xlfn.XLOOKUP(BC239,Master3!B:B,Master3!A:A)</f>
        <v>#N/A</v>
      </c>
      <c r="BC239" s="103"/>
      <c r="BD239" s="88"/>
      <c r="BE239" s="76"/>
      <c r="BF239" s="76"/>
      <c r="BG239" s="73"/>
      <c r="BH239" s="74"/>
      <c r="BI239" s="73"/>
      <c r="BJ239" s="76"/>
      <c r="BK239" s="76"/>
      <c r="BL239" s="77"/>
      <c r="BM239" s="74"/>
      <c r="BN239" s="73"/>
      <c r="BO239" s="76"/>
      <c r="BP239" s="76"/>
      <c r="BQ239" s="77"/>
      <c r="BR239" s="85"/>
      <c r="BZ239" s="86">
        <v>44390.166666666664</v>
      </c>
    </row>
    <row r="240" spans="1:78" x14ac:dyDescent="0.25">
      <c r="A240" s="105">
        <f>_xlfn.XLOOKUP(B240,Master3!B:B,Master3!A:A)</f>
        <v>0</v>
      </c>
      <c r="B240" s="106"/>
      <c r="C240" s="88"/>
      <c r="D240" s="66"/>
      <c r="E240" s="67"/>
      <c r="F240" s="68"/>
      <c r="G240" s="68"/>
      <c r="H240" s="80"/>
      <c r="I240" s="70"/>
      <c r="J240" s="69"/>
      <c r="K240" s="68"/>
      <c r="L240" s="68"/>
      <c r="M240" s="71"/>
      <c r="N240" s="70"/>
      <c r="O240" s="69"/>
      <c r="P240" s="68"/>
      <c r="Q240" s="68"/>
      <c r="R240" s="71"/>
      <c r="S240" s="72"/>
      <c r="T240" s="102" t="e">
        <f>_xlfn.XLOOKUP(U240,Master3!B:B,Master3!A:A)</f>
        <v>#N/A</v>
      </c>
      <c r="U240" s="103"/>
      <c r="V240" s="88"/>
      <c r="W240" s="76"/>
      <c r="X240" s="76"/>
      <c r="Y240" s="73"/>
      <c r="Z240" s="74"/>
      <c r="AA240" s="73"/>
      <c r="AB240" s="76"/>
      <c r="AC240" s="76"/>
      <c r="AD240" s="77"/>
      <c r="AE240" s="74"/>
      <c r="AF240" s="73"/>
      <c r="AG240" s="76"/>
      <c r="AH240" s="76"/>
      <c r="AI240" s="77"/>
      <c r="AJ240" s="75"/>
      <c r="AK240" s="86" t="e">
        <f>_xlfn.XLOOKUP(AL240,Master3!B:B,Master3!A:A)</f>
        <v>#N/A</v>
      </c>
      <c r="AL240" s="25"/>
      <c r="AM240" s="88"/>
      <c r="AN240" s="68"/>
      <c r="AO240" s="68"/>
      <c r="AP240" s="69"/>
      <c r="AQ240" s="70"/>
      <c r="AR240" s="69"/>
      <c r="AS240" s="68"/>
      <c r="AT240" s="68"/>
      <c r="AU240" s="71"/>
      <c r="AV240" s="70"/>
      <c r="AW240" s="69"/>
      <c r="AX240" s="68"/>
      <c r="AY240" s="68"/>
      <c r="AZ240" s="71"/>
      <c r="BA240" s="72"/>
      <c r="BB240" s="102" t="e">
        <f>_xlfn.XLOOKUP(BC240,Master3!B:B,Master3!A:A)</f>
        <v>#N/A</v>
      </c>
      <c r="BC240" s="103"/>
      <c r="BD240" s="88"/>
      <c r="BE240" s="76"/>
      <c r="BF240" s="76"/>
      <c r="BG240" s="73"/>
      <c r="BH240" s="74"/>
      <c r="BI240" s="73"/>
      <c r="BJ240" s="76"/>
      <c r="BK240" s="76"/>
      <c r="BL240" s="77"/>
      <c r="BM240" s="74"/>
      <c r="BN240" s="73"/>
      <c r="BO240" s="76"/>
      <c r="BP240" s="76"/>
      <c r="BQ240" s="77"/>
      <c r="BR240" s="85"/>
      <c r="BZ240" s="86">
        <v>44390.333333333336</v>
      </c>
    </row>
    <row r="241" spans="1:78" x14ac:dyDescent="0.25">
      <c r="A241" s="105">
        <f>_xlfn.XLOOKUP(B241,Master3!B:B,Master3!A:A)</f>
        <v>0</v>
      </c>
      <c r="B241" s="106"/>
      <c r="C241" s="88"/>
      <c r="D241" s="66"/>
      <c r="E241" s="67"/>
      <c r="F241" s="68"/>
      <c r="G241" s="68"/>
      <c r="H241" s="80"/>
      <c r="I241" s="70"/>
      <c r="J241" s="69"/>
      <c r="K241" s="68"/>
      <c r="L241" s="68"/>
      <c r="M241" s="71"/>
      <c r="N241" s="70"/>
      <c r="O241" s="69"/>
      <c r="P241" s="68"/>
      <c r="Q241" s="68"/>
      <c r="R241" s="71"/>
      <c r="S241" s="72"/>
      <c r="T241" s="102" t="e">
        <f>_xlfn.XLOOKUP(U241,Master3!B:B,Master3!A:A)</f>
        <v>#N/A</v>
      </c>
      <c r="U241" s="103"/>
      <c r="V241" s="88"/>
      <c r="W241" s="76"/>
      <c r="X241" s="76"/>
      <c r="Y241" s="73"/>
      <c r="Z241" s="74"/>
      <c r="AA241" s="73"/>
      <c r="AB241" s="76"/>
      <c r="AC241" s="76"/>
      <c r="AD241" s="77"/>
      <c r="AE241" s="74"/>
      <c r="AF241" s="73"/>
      <c r="AG241" s="76"/>
      <c r="AH241" s="76"/>
      <c r="AI241" s="77"/>
      <c r="AJ241" s="75"/>
      <c r="AK241" s="86" t="e">
        <f>_xlfn.XLOOKUP(AL241,Master3!B:B,Master3!A:A)</f>
        <v>#N/A</v>
      </c>
      <c r="AL241" s="25"/>
      <c r="AM241" s="88"/>
      <c r="AN241" s="68"/>
      <c r="AO241" s="68"/>
      <c r="AP241" s="69"/>
      <c r="AQ241" s="70"/>
      <c r="AR241" s="69"/>
      <c r="AS241" s="68"/>
      <c r="AT241" s="68"/>
      <c r="AU241" s="71"/>
      <c r="AV241" s="70"/>
      <c r="AW241" s="69"/>
      <c r="AX241" s="68"/>
      <c r="AY241" s="68"/>
      <c r="AZ241" s="71"/>
      <c r="BA241" s="72"/>
      <c r="BB241" s="102" t="e">
        <f>_xlfn.XLOOKUP(BC241,Master3!B:B,Master3!A:A)</f>
        <v>#N/A</v>
      </c>
      <c r="BC241" s="103"/>
      <c r="BD241" s="88"/>
      <c r="BE241" s="76"/>
      <c r="BF241" s="76"/>
      <c r="BG241" s="73"/>
      <c r="BH241" s="74"/>
      <c r="BI241" s="73"/>
      <c r="BJ241" s="76"/>
      <c r="BK241" s="76"/>
      <c r="BL241" s="77"/>
      <c r="BM241" s="74"/>
      <c r="BN241" s="73"/>
      <c r="BO241" s="76"/>
      <c r="BP241" s="76"/>
      <c r="BQ241" s="77"/>
      <c r="BR241" s="85"/>
      <c r="BZ241" s="86">
        <v>44391.118055555555</v>
      </c>
    </row>
    <row r="242" spans="1:78" x14ac:dyDescent="0.25">
      <c r="A242" s="105">
        <f>_xlfn.XLOOKUP(B242,Master3!B:B,Master3!A:A)</f>
        <v>0</v>
      </c>
      <c r="B242" s="106"/>
      <c r="C242" s="88"/>
      <c r="D242" s="66"/>
      <c r="E242" s="67"/>
      <c r="F242" s="68"/>
      <c r="G242" s="68"/>
      <c r="H242" s="80"/>
      <c r="I242" s="70"/>
      <c r="J242" s="69"/>
      <c r="K242" s="68"/>
      <c r="L242" s="68"/>
      <c r="M242" s="71"/>
      <c r="N242" s="70"/>
      <c r="O242" s="69"/>
      <c r="P242" s="68"/>
      <c r="Q242" s="68"/>
      <c r="R242" s="71"/>
      <c r="S242" s="72"/>
      <c r="T242" s="102" t="e">
        <f>_xlfn.XLOOKUP(U242,Master3!B:B,Master3!A:A)</f>
        <v>#N/A</v>
      </c>
      <c r="U242" s="103"/>
      <c r="V242" s="88"/>
      <c r="W242" s="76"/>
      <c r="X242" s="76"/>
      <c r="Y242" s="73"/>
      <c r="Z242" s="74"/>
      <c r="AA242" s="73"/>
      <c r="AB242" s="76"/>
      <c r="AC242" s="76"/>
      <c r="AD242" s="77"/>
      <c r="AE242" s="74"/>
      <c r="AF242" s="73"/>
      <c r="AG242" s="76"/>
      <c r="AH242" s="76"/>
      <c r="AI242" s="77"/>
      <c r="AJ242" s="75"/>
      <c r="AK242" s="86" t="e">
        <f>_xlfn.XLOOKUP(AL242,Master3!B:B,Master3!A:A)</f>
        <v>#N/A</v>
      </c>
      <c r="AL242" s="25"/>
      <c r="AM242" s="88"/>
      <c r="AN242" s="68"/>
      <c r="AO242" s="68"/>
      <c r="AP242" s="69"/>
      <c r="AQ242" s="70"/>
      <c r="AR242" s="69"/>
      <c r="AS242" s="68"/>
      <c r="AT242" s="68"/>
      <c r="AU242" s="71"/>
      <c r="AV242" s="70"/>
      <c r="AW242" s="69"/>
      <c r="AX242" s="68"/>
      <c r="AY242" s="68"/>
      <c r="AZ242" s="71"/>
      <c r="BA242" s="72"/>
      <c r="BB242" s="102" t="e">
        <f>_xlfn.XLOOKUP(BC242,Master3!B:B,Master3!A:A)</f>
        <v>#N/A</v>
      </c>
      <c r="BC242" s="103"/>
      <c r="BD242" s="88"/>
      <c r="BE242" s="76"/>
      <c r="BF242" s="76"/>
      <c r="BG242" s="73"/>
      <c r="BH242" s="74"/>
      <c r="BI242" s="73"/>
      <c r="BJ242" s="76"/>
      <c r="BK242" s="76"/>
      <c r="BL242" s="77"/>
      <c r="BM242" s="74"/>
      <c r="BN242" s="73"/>
      <c r="BO242" s="76"/>
      <c r="BP242" s="76"/>
      <c r="BQ242" s="77"/>
      <c r="BR242" s="85"/>
      <c r="BZ242" s="86">
        <v>44391.159722222219</v>
      </c>
    </row>
    <row r="243" spans="1:78" x14ac:dyDescent="0.25">
      <c r="A243" s="105">
        <f>_xlfn.XLOOKUP(B243,Master3!B:B,Master3!A:A)</f>
        <v>0</v>
      </c>
      <c r="B243" s="106"/>
      <c r="C243" s="88"/>
      <c r="D243" s="66"/>
      <c r="E243" s="67"/>
      <c r="F243" s="68"/>
      <c r="G243" s="68"/>
      <c r="H243" s="80"/>
      <c r="I243" s="70"/>
      <c r="J243" s="69"/>
      <c r="K243" s="68"/>
      <c r="L243" s="68"/>
      <c r="M243" s="71"/>
      <c r="N243" s="70"/>
      <c r="O243" s="69"/>
      <c r="P243" s="68"/>
      <c r="Q243" s="68"/>
      <c r="R243" s="71"/>
      <c r="S243" s="72"/>
      <c r="T243" s="102" t="e">
        <f>_xlfn.XLOOKUP(U243,Master3!B:B,Master3!A:A)</f>
        <v>#N/A</v>
      </c>
      <c r="U243" s="103"/>
      <c r="V243" s="88"/>
      <c r="W243" s="76"/>
      <c r="X243" s="76"/>
      <c r="Y243" s="73"/>
      <c r="Z243" s="74"/>
      <c r="AA243" s="73"/>
      <c r="AB243" s="76"/>
      <c r="AC243" s="76"/>
      <c r="AD243" s="77"/>
      <c r="AE243" s="74"/>
      <c r="AF243" s="73"/>
      <c r="AG243" s="76"/>
      <c r="AH243" s="76"/>
      <c r="AI243" s="77"/>
      <c r="AJ243" s="75"/>
      <c r="AK243" s="86" t="e">
        <f>_xlfn.XLOOKUP(AL243,Master3!B:B,Master3!A:A)</f>
        <v>#N/A</v>
      </c>
      <c r="AL243" s="25"/>
      <c r="AM243" s="88"/>
      <c r="AN243" s="68"/>
      <c r="AO243" s="68"/>
      <c r="AP243" s="69"/>
      <c r="AQ243" s="70"/>
      <c r="AR243" s="69"/>
      <c r="AS243" s="68"/>
      <c r="AT243" s="68"/>
      <c r="AU243" s="71"/>
      <c r="AV243" s="70"/>
      <c r="AW243" s="69"/>
      <c r="AX243" s="68"/>
      <c r="AY243" s="68"/>
      <c r="AZ243" s="71"/>
      <c r="BA243" s="72"/>
      <c r="BB243" s="102" t="e">
        <f>_xlfn.XLOOKUP(BC243,Master3!B:B,Master3!A:A)</f>
        <v>#N/A</v>
      </c>
      <c r="BC243" s="103"/>
      <c r="BD243" s="88"/>
      <c r="BE243" s="76"/>
      <c r="BF243" s="76"/>
      <c r="BG243" s="73"/>
      <c r="BH243" s="74"/>
      <c r="BI243" s="73"/>
      <c r="BJ243" s="76"/>
      <c r="BK243" s="76"/>
      <c r="BL243" s="77"/>
      <c r="BM243" s="74"/>
      <c r="BN243" s="73"/>
      <c r="BO243" s="76"/>
      <c r="BP243" s="76"/>
      <c r="BQ243" s="77"/>
      <c r="BR243" s="85"/>
      <c r="BZ243" s="86">
        <v>44391.166666666664</v>
      </c>
    </row>
    <row r="244" spans="1:78" x14ac:dyDescent="0.25">
      <c r="A244" s="105">
        <f>_xlfn.XLOOKUP(B244,Master3!B:B,Master3!A:A)</f>
        <v>0</v>
      </c>
      <c r="B244" s="106"/>
      <c r="C244" s="88"/>
      <c r="D244" s="66"/>
      <c r="E244" s="67"/>
      <c r="F244" s="68"/>
      <c r="G244" s="68"/>
      <c r="H244" s="80"/>
      <c r="I244" s="70"/>
      <c r="J244" s="69"/>
      <c r="K244" s="68"/>
      <c r="L244" s="68"/>
      <c r="M244" s="71"/>
      <c r="N244" s="70"/>
      <c r="O244" s="69"/>
      <c r="P244" s="68"/>
      <c r="Q244" s="68"/>
      <c r="R244" s="71"/>
      <c r="S244" s="72"/>
      <c r="T244" s="102" t="e">
        <f>_xlfn.XLOOKUP(U244,Master3!B:B,Master3!A:A)</f>
        <v>#N/A</v>
      </c>
      <c r="U244" s="103"/>
      <c r="V244" s="88"/>
      <c r="W244" s="76"/>
      <c r="X244" s="76"/>
      <c r="Y244" s="73"/>
      <c r="Z244" s="74"/>
      <c r="AA244" s="73"/>
      <c r="AB244" s="76"/>
      <c r="AC244" s="76"/>
      <c r="AD244" s="77"/>
      <c r="AE244" s="74"/>
      <c r="AF244" s="73"/>
      <c r="AG244" s="76"/>
      <c r="AH244" s="76"/>
      <c r="AI244" s="77"/>
      <c r="AJ244" s="75"/>
      <c r="AK244" s="86" t="e">
        <f>_xlfn.XLOOKUP(AL244,Master3!B:B,Master3!A:A)</f>
        <v>#N/A</v>
      </c>
      <c r="AL244" s="25"/>
      <c r="AM244" s="88"/>
      <c r="AN244" s="68"/>
      <c r="AO244" s="68"/>
      <c r="AP244" s="69"/>
      <c r="AQ244" s="70"/>
      <c r="AR244" s="69"/>
      <c r="AS244" s="68"/>
      <c r="AT244" s="68"/>
      <c r="AU244" s="71"/>
      <c r="AV244" s="70"/>
      <c r="AW244" s="69"/>
      <c r="AX244" s="68"/>
      <c r="AY244" s="68"/>
      <c r="AZ244" s="71"/>
      <c r="BA244" s="72"/>
      <c r="BB244" s="102" t="e">
        <f>_xlfn.XLOOKUP(BC244,Master3!B:B,Master3!A:A)</f>
        <v>#N/A</v>
      </c>
      <c r="BC244" s="103"/>
      <c r="BD244" s="88"/>
      <c r="BE244" s="76"/>
      <c r="BF244" s="76"/>
      <c r="BG244" s="73"/>
      <c r="BH244" s="74"/>
      <c r="BI244" s="73"/>
      <c r="BJ244" s="76"/>
      <c r="BK244" s="76"/>
      <c r="BL244" s="77"/>
      <c r="BM244" s="74"/>
      <c r="BN244" s="73"/>
      <c r="BO244" s="76"/>
      <c r="BP244" s="76"/>
      <c r="BQ244" s="77"/>
      <c r="BR244" s="85"/>
      <c r="BZ244" s="86">
        <v>44392.125</v>
      </c>
    </row>
    <row r="245" spans="1:78" x14ac:dyDescent="0.25">
      <c r="A245" s="105">
        <f>_xlfn.XLOOKUP(B245,Master3!B:B,Master3!A:A)</f>
        <v>0</v>
      </c>
      <c r="B245" s="106"/>
      <c r="C245" s="88"/>
      <c r="D245" s="66"/>
      <c r="E245" s="67"/>
      <c r="F245" s="68"/>
      <c r="G245" s="68"/>
      <c r="H245" s="80"/>
      <c r="I245" s="70"/>
      <c r="J245" s="69"/>
      <c r="K245" s="68"/>
      <c r="L245" s="68"/>
      <c r="M245" s="71"/>
      <c r="N245" s="70"/>
      <c r="O245" s="69"/>
      <c r="P245" s="68"/>
      <c r="Q245" s="68"/>
      <c r="R245" s="71"/>
      <c r="S245" s="72"/>
      <c r="T245" s="102" t="e">
        <f>_xlfn.XLOOKUP(U245,Master3!B:B,Master3!A:A)</f>
        <v>#N/A</v>
      </c>
      <c r="U245" s="103"/>
      <c r="V245" s="88"/>
      <c r="W245" s="76"/>
      <c r="X245" s="76"/>
      <c r="Y245" s="73"/>
      <c r="Z245" s="74"/>
      <c r="AA245" s="73"/>
      <c r="AB245" s="76"/>
      <c r="AC245" s="76"/>
      <c r="AD245" s="77"/>
      <c r="AE245" s="74"/>
      <c r="AF245" s="73"/>
      <c r="AG245" s="76"/>
      <c r="AH245" s="76"/>
      <c r="AI245" s="77"/>
      <c r="AJ245" s="75"/>
      <c r="AK245" s="86" t="e">
        <f>_xlfn.XLOOKUP(AL245,Master3!B:B,Master3!A:A)</f>
        <v>#N/A</v>
      </c>
      <c r="AL245" s="25"/>
      <c r="AM245" s="88"/>
      <c r="AN245" s="68"/>
      <c r="AO245" s="68"/>
      <c r="AP245" s="69"/>
      <c r="AQ245" s="70"/>
      <c r="AR245" s="69"/>
      <c r="AS245" s="68"/>
      <c r="AT245" s="68"/>
      <c r="AU245" s="71"/>
      <c r="AV245" s="70"/>
      <c r="AW245" s="69"/>
      <c r="AX245" s="68"/>
      <c r="AY245" s="68"/>
      <c r="AZ245" s="71"/>
      <c r="BA245" s="72"/>
      <c r="BB245" s="102" t="e">
        <f>_xlfn.XLOOKUP(BC245,Master3!B:B,Master3!A:A)</f>
        <v>#N/A</v>
      </c>
      <c r="BC245" s="103"/>
      <c r="BD245" s="88"/>
      <c r="BE245" s="76"/>
      <c r="BF245" s="76"/>
      <c r="BG245" s="73"/>
      <c r="BH245" s="74"/>
      <c r="BI245" s="73"/>
      <c r="BJ245" s="76"/>
      <c r="BK245" s="76"/>
      <c r="BL245" s="77"/>
      <c r="BM245" s="74"/>
      <c r="BN245" s="73"/>
      <c r="BO245" s="76"/>
      <c r="BP245" s="76"/>
      <c r="BQ245" s="77"/>
      <c r="BR245" s="85"/>
      <c r="BZ245" s="86">
        <v>44392.166666666664</v>
      </c>
    </row>
    <row r="246" spans="1:78" x14ac:dyDescent="0.25">
      <c r="A246" s="105">
        <f>_xlfn.XLOOKUP(B246,Master3!B:B,Master3!A:A)</f>
        <v>0</v>
      </c>
      <c r="B246" s="106"/>
      <c r="C246" s="88"/>
      <c r="D246" s="66"/>
      <c r="E246" s="67"/>
      <c r="F246" s="68"/>
      <c r="G246" s="68"/>
      <c r="H246" s="80"/>
      <c r="I246" s="70"/>
      <c r="J246" s="69"/>
      <c r="K246" s="68"/>
      <c r="L246" s="68"/>
      <c r="M246" s="71"/>
      <c r="N246" s="70"/>
      <c r="O246" s="69"/>
      <c r="P246" s="68"/>
      <c r="Q246" s="68"/>
      <c r="R246" s="71"/>
      <c r="S246" s="72"/>
      <c r="T246" s="102" t="e">
        <f>_xlfn.XLOOKUP(U246,Master3!B:B,Master3!A:A)</f>
        <v>#N/A</v>
      </c>
      <c r="U246" s="103"/>
      <c r="V246" s="88"/>
      <c r="W246" s="76"/>
      <c r="X246" s="76"/>
      <c r="Y246" s="73"/>
      <c r="Z246" s="74"/>
      <c r="AA246" s="73"/>
      <c r="AB246" s="76"/>
      <c r="AC246" s="76"/>
      <c r="AD246" s="77"/>
      <c r="AE246" s="74"/>
      <c r="AF246" s="73"/>
      <c r="AG246" s="76"/>
      <c r="AH246" s="76"/>
      <c r="AI246" s="77"/>
      <c r="AJ246" s="75"/>
      <c r="AK246" s="86" t="e">
        <f>_xlfn.XLOOKUP(AL246,Master3!B:B,Master3!A:A)</f>
        <v>#N/A</v>
      </c>
      <c r="AL246" s="25"/>
      <c r="AM246" s="88"/>
      <c r="AN246" s="68"/>
      <c r="AO246" s="68"/>
      <c r="AP246" s="69"/>
      <c r="AQ246" s="70"/>
      <c r="AR246" s="69"/>
      <c r="AS246" s="68"/>
      <c r="AT246" s="68"/>
      <c r="AU246" s="71"/>
      <c r="AV246" s="70"/>
      <c r="AW246" s="69"/>
      <c r="AX246" s="68"/>
      <c r="AY246" s="68"/>
      <c r="AZ246" s="71"/>
      <c r="BA246" s="72"/>
      <c r="BB246" s="102" t="e">
        <f>_xlfn.XLOOKUP(BC246,Master3!B:B,Master3!A:A)</f>
        <v>#N/A</v>
      </c>
      <c r="BC246" s="103"/>
      <c r="BD246" s="88"/>
      <c r="BE246" s="76"/>
      <c r="BF246" s="76"/>
      <c r="BG246" s="73"/>
      <c r="BH246" s="74"/>
      <c r="BI246" s="73"/>
      <c r="BJ246" s="76"/>
      <c r="BK246" s="76"/>
      <c r="BL246" s="77"/>
      <c r="BM246" s="74"/>
      <c r="BN246" s="73"/>
      <c r="BO246" s="76"/>
      <c r="BP246" s="76"/>
      <c r="BQ246" s="77"/>
      <c r="BR246" s="85"/>
      <c r="BZ246" s="86">
        <v>44393.166666666664</v>
      </c>
    </row>
    <row r="247" spans="1:78" x14ac:dyDescent="0.25">
      <c r="A247" s="105">
        <f>_xlfn.XLOOKUP(B247,Master3!B:B,Master3!A:A)</f>
        <v>0</v>
      </c>
      <c r="B247" s="106"/>
      <c r="C247" s="88"/>
      <c r="D247" s="66"/>
      <c r="E247" s="67"/>
      <c r="F247" s="68"/>
      <c r="G247" s="68"/>
      <c r="H247" s="80"/>
      <c r="I247" s="70"/>
      <c r="J247" s="69"/>
      <c r="K247" s="68"/>
      <c r="L247" s="68"/>
      <c r="M247" s="71"/>
      <c r="N247" s="70"/>
      <c r="O247" s="69"/>
      <c r="P247" s="68"/>
      <c r="Q247" s="68"/>
      <c r="R247" s="71"/>
      <c r="S247" s="72"/>
      <c r="T247" s="102" t="e">
        <f>_xlfn.XLOOKUP(U247,Master3!B:B,Master3!A:A)</f>
        <v>#N/A</v>
      </c>
      <c r="U247" s="103"/>
      <c r="V247" s="88"/>
      <c r="W247" s="76"/>
      <c r="X247" s="76"/>
      <c r="Y247" s="73"/>
      <c r="Z247" s="74"/>
      <c r="AA247" s="73"/>
      <c r="AB247" s="76"/>
      <c r="AC247" s="76"/>
      <c r="AD247" s="77"/>
      <c r="AE247" s="74"/>
      <c r="AF247" s="73"/>
      <c r="AG247" s="76"/>
      <c r="AH247" s="76"/>
      <c r="AI247" s="77"/>
      <c r="AJ247" s="75"/>
      <c r="AK247" s="86" t="e">
        <f>_xlfn.XLOOKUP(AL247,Master3!B:B,Master3!A:A)</f>
        <v>#N/A</v>
      </c>
      <c r="AL247" s="25"/>
      <c r="AM247" s="88"/>
      <c r="AN247" s="68"/>
      <c r="AO247" s="68"/>
      <c r="AP247" s="69"/>
      <c r="AQ247" s="70"/>
      <c r="AR247" s="69"/>
      <c r="AS247" s="68"/>
      <c r="AT247" s="68"/>
      <c r="AU247" s="71"/>
      <c r="AV247" s="70"/>
      <c r="AW247" s="69"/>
      <c r="AX247" s="68"/>
      <c r="AY247" s="68"/>
      <c r="AZ247" s="71"/>
      <c r="BA247" s="72"/>
      <c r="BB247" s="102" t="e">
        <f>_xlfn.XLOOKUP(BC247,Master3!B:B,Master3!A:A)</f>
        <v>#N/A</v>
      </c>
      <c r="BC247" s="103"/>
      <c r="BD247" s="88"/>
      <c r="BE247" s="76"/>
      <c r="BF247" s="76"/>
      <c r="BG247" s="73"/>
      <c r="BH247" s="74"/>
      <c r="BI247" s="73"/>
      <c r="BJ247" s="76"/>
      <c r="BK247" s="76"/>
      <c r="BL247" s="77"/>
      <c r="BM247" s="74"/>
      <c r="BN247" s="73"/>
      <c r="BO247" s="76"/>
      <c r="BP247" s="76"/>
      <c r="BQ247" s="77"/>
      <c r="BR247" s="85"/>
      <c r="BZ247" s="86">
        <v>44393.197916666664</v>
      </c>
    </row>
    <row r="248" spans="1:78" x14ac:dyDescent="0.25">
      <c r="A248" s="105">
        <f>_xlfn.XLOOKUP(B248,Master3!B:B,Master3!A:A)</f>
        <v>0</v>
      </c>
      <c r="B248" s="106"/>
      <c r="C248" s="88"/>
      <c r="D248" s="66"/>
      <c r="E248" s="67"/>
      <c r="F248" s="68"/>
      <c r="G248" s="68"/>
      <c r="H248" s="80"/>
      <c r="I248" s="70"/>
      <c r="J248" s="69"/>
      <c r="K248" s="68"/>
      <c r="L248" s="68"/>
      <c r="M248" s="71"/>
      <c r="N248" s="70"/>
      <c r="O248" s="69"/>
      <c r="P248" s="68"/>
      <c r="Q248" s="68"/>
      <c r="R248" s="71"/>
      <c r="S248" s="72"/>
      <c r="T248" s="102" t="e">
        <f>_xlfn.XLOOKUP(U248,Master3!B:B,Master3!A:A)</f>
        <v>#N/A</v>
      </c>
      <c r="U248" s="103"/>
      <c r="V248" s="88"/>
      <c r="W248" s="76"/>
      <c r="X248" s="76"/>
      <c r="Y248" s="73"/>
      <c r="Z248" s="74"/>
      <c r="AA248" s="73"/>
      <c r="AB248" s="76"/>
      <c r="AC248" s="76"/>
      <c r="AD248" s="77"/>
      <c r="AE248" s="74"/>
      <c r="AF248" s="73"/>
      <c r="AG248" s="76"/>
      <c r="AH248" s="76"/>
      <c r="AI248" s="77"/>
      <c r="AJ248" s="75"/>
      <c r="AK248" s="86" t="e">
        <f>_xlfn.XLOOKUP(AL248,Master3!B:B,Master3!A:A)</f>
        <v>#N/A</v>
      </c>
      <c r="AL248" s="25"/>
      <c r="AM248" s="88"/>
      <c r="AN248" s="68"/>
      <c r="AO248" s="68"/>
      <c r="AP248" s="69"/>
      <c r="AQ248" s="70"/>
      <c r="AR248" s="69"/>
      <c r="AS248" s="68"/>
      <c r="AT248" s="68"/>
      <c r="AU248" s="71"/>
      <c r="AV248" s="70"/>
      <c r="AW248" s="69"/>
      <c r="AX248" s="68"/>
      <c r="AY248" s="68"/>
      <c r="AZ248" s="71"/>
      <c r="BA248" s="72"/>
      <c r="BB248" s="102" t="e">
        <f>_xlfn.XLOOKUP(BC248,Master3!B:B,Master3!A:A)</f>
        <v>#N/A</v>
      </c>
      <c r="BC248" s="103"/>
      <c r="BD248" s="88"/>
      <c r="BE248" s="76"/>
      <c r="BF248" s="76"/>
      <c r="BG248" s="73"/>
      <c r="BH248" s="74"/>
      <c r="BI248" s="73"/>
      <c r="BJ248" s="76"/>
      <c r="BK248" s="76"/>
      <c r="BL248" s="77"/>
      <c r="BM248" s="74"/>
      <c r="BN248" s="73"/>
      <c r="BO248" s="76"/>
      <c r="BP248" s="76"/>
      <c r="BQ248" s="77"/>
      <c r="BR248" s="85"/>
      <c r="BZ248" s="86">
        <v>44393.211805555555</v>
      </c>
    </row>
    <row r="249" spans="1:78" x14ac:dyDescent="0.25">
      <c r="A249" s="105">
        <f>_xlfn.XLOOKUP(B249,Master3!B:B,Master3!A:A)</f>
        <v>0</v>
      </c>
      <c r="B249" s="106"/>
      <c r="C249" s="88"/>
      <c r="D249" s="66"/>
      <c r="E249" s="67"/>
      <c r="F249" s="68"/>
      <c r="G249" s="68"/>
      <c r="H249" s="80"/>
      <c r="I249" s="70"/>
      <c r="J249" s="69"/>
      <c r="K249" s="68"/>
      <c r="L249" s="68"/>
      <c r="M249" s="71"/>
      <c r="N249" s="70"/>
      <c r="O249" s="69"/>
      <c r="P249" s="68"/>
      <c r="Q249" s="68"/>
      <c r="R249" s="71"/>
      <c r="S249" s="72"/>
      <c r="T249" s="102" t="e">
        <f>_xlfn.XLOOKUP(U249,Master3!B:B,Master3!A:A)</f>
        <v>#N/A</v>
      </c>
      <c r="U249" s="103"/>
      <c r="V249" s="88"/>
      <c r="W249" s="76"/>
      <c r="X249" s="76"/>
      <c r="Y249" s="73"/>
      <c r="Z249" s="74"/>
      <c r="AA249" s="73"/>
      <c r="AB249" s="76"/>
      <c r="AC249" s="76"/>
      <c r="AD249" s="77"/>
      <c r="AE249" s="74"/>
      <c r="AF249" s="73"/>
      <c r="AG249" s="76"/>
      <c r="AH249" s="76"/>
      <c r="AI249" s="77"/>
      <c r="AJ249" s="75"/>
      <c r="AK249" s="86" t="e">
        <f>_xlfn.XLOOKUP(AL249,Master3!B:B,Master3!A:A)</f>
        <v>#N/A</v>
      </c>
      <c r="AL249" s="25"/>
      <c r="AM249" s="88"/>
      <c r="AN249" s="68"/>
      <c r="AO249" s="68"/>
      <c r="AP249" s="69"/>
      <c r="AQ249" s="70"/>
      <c r="AR249" s="69"/>
      <c r="AS249" s="68"/>
      <c r="AT249" s="68"/>
      <c r="AU249" s="71"/>
      <c r="AV249" s="70"/>
      <c r="AW249" s="69"/>
      <c r="AX249" s="68"/>
      <c r="AY249" s="68"/>
      <c r="AZ249" s="71"/>
      <c r="BA249" s="72"/>
      <c r="BB249" s="102" t="e">
        <f>_xlfn.XLOOKUP(BC249,Master3!B:B,Master3!A:A)</f>
        <v>#N/A</v>
      </c>
      <c r="BC249" s="103"/>
      <c r="BD249" s="88"/>
      <c r="BE249" s="76"/>
      <c r="BF249" s="76"/>
      <c r="BG249" s="73"/>
      <c r="BH249" s="74"/>
      <c r="BI249" s="73"/>
      <c r="BJ249" s="76"/>
      <c r="BK249" s="76"/>
      <c r="BL249" s="77"/>
      <c r="BM249" s="74"/>
      <c r="BN249" s="73"/>
      <c r="BO249" s="76"/>
      <c r="BP249" s="76"/>
      <c r="BQ249" s="77"/>
      <c r="BR249" s="85"/>
      <c r="BZ249" s="86">
        <v>44395.159722222219</v>
      </c>
    </row>
    <row r="250" spans="1:78" x14ac:dyDescent="0.25">
      <c r="A250" s="105">
        <f>_xlfn.XLOOKUP(B250,Master3!B:B,Master3!A:A)</f>
        <v>0</v>
      </c>
      <c r="B250" s="106"/>
      <c r="C250" s="88"/>
      <c r="D250" s="66"/>
      <c r="E250" s="67"/>
      <c r="F250" s="68"/>
      <c r="G250" s="68"/>
      <c r="H250" s="80"/>
      <c r="I250" s="70"/>
      <c r="J250" s="69"/>
      <c r="K250" s="68"/>
      <c r="L250" s="68"/>
      <c r="M250" s="71"/>
      <c r="N250" s="70"/>
      <c r="O250" s="69"/>
      <c r="P250" s="68"/>
      <c r="Q250" s="68"/>
      <c r="R250" s="71"/>
      <c r="S250" s="72"/>
      <c r="T250" s="102" t="e">
        <f>_xlfn.XLOOKUP(U250,Master3!B:B,Master3!A:A)</f>
        <v>#N/A</v>
      </c>
      <c r="U250" s="103"/>
      <c r="V250" s="88"/>
      <c r="W250" s="76"/>
      <c r="X250" s="76"/>
      <c r="Y250" s="73"/>
      <c r="Z250" s="74"/>
      <c r="AA250" s="73"/>
      <c r="AB250" s="76"/>
      <c r="AC250" s="76"/>
      <c r="AD250" s="77"/>
      <c r="AE250" s="74"/>
      <c r="AF250" s="73"/>
      <c r="AG250" s="76"/>
      <c r="AH250" s="76"/>
      <c r="AI250" s="77"/>
      <c r="AJ250" s="75"/>
      <c r="AK250" s="86" t="e">
        <f>_xlfn.XLOOKUP(AL250,Master3!B:B,Master3!A:A)</f>
        <v>#N/A</v>
      </c>
      <c r="AL250" s="25"/>
      <c r="AM250" s="88"/>
      <c r="AN250" s="68"/>
      <c r="AO250" s="68"/>
      <c r="AP250" s="69"/>
      <c r="AQ250" s="70"/>
      <c r="AR250" s="69"/>
      <c r="AS250" s="68"/>
      <c r="AT250" s="68"/>
      <c r="AU250" s="71"/>
      <c r="AV250" s="70"/>
      <c r="AW250" s="69"/>
      <c r="AX250" s="68"/>
      <c r="AY250" s="68"/>
      <c r="AZ250" s="71"/>
      <c r="BA250" s="72"/>
      <c r="BB250" s="102" t="e">
        <f>_xlfn.XLOOKUP(BC250,Master3!B:B,Master3!A:A)</f>
        <v>#N/A</v>
      </c>
      <c r="BC250" s="103"/>
      <c r="BD250" s="88"/>
      <c r="BE250" s="76"/>
      <c r="BF250" s="76"/>
      <c r="BG250" s="73"/>
      <c r="BH250" s="74"/>
      <c r="BI250" s="73"/>
      <c r="BJ250" s="76"/>
      <c r="BK250" s="76"/>
      <c r="BL250" s="77"/>
      <c r="BM250" s="74"/>
      <c r="BN250" s="73"/>
      <c r="BO250" s="76"/>
      <c r="BP250" s="76"/>
      <c r="BQ250" s="77"/>
      <c r="BR250" s="85"/>
      <c r="BZ250" s="86">
        <v>44395.246527777781</v>
      </c>
    </row>
    <row r="251" spans="1:78" x14ac:dyDescent="0.25">
      <c r="A251" s="105">
        <f>_xlfn.XLOOKUP(B251,Master3!B:B,Master3!A:A)</f>
        <v>0</v>
      </c>
      <c r="B251" s="106"/>
      <c r="C251" s="88"/>
      <c r="D251" s="66"/>
      <c r="E251" s="67"/>
      <c r="F251" s="68"/>
      <c r="G251" s="68"/>
      <c r="H251" s="80"/>
      <c r="I251" s="70"/>
      <c r="J251" s="69"/>
      <c r="K251" s="68"/>
      <c r="L251" s="68"/>
      <c r="M251" s="71"/>
      <c r="N251" s="70"/>
      <c r="O251" s="69"/>
      <c r="P251" s="68"/>
      <c r="Q251" s="68"/>
      <c r="R251" s="71"/>
      <c r="S251" s="72"/>
      <c r="T251" s="102" t="e">
        <f>_xlfn.XLOOKUP(U251,Master3!B:B,Master3!A:A)</f>
        <v>#N/A</v>
      </c>
      <c r="U251" s="103"/>
      <c r="V251" s="88"/>
      <c r="W251" s="76"/>
      <c r="X251" s="76"/>
      <c r="Y251" s="73"/>
      <c r="Z251" s="74"/>
      <c r="AA251" s="73"/>
      <c r="AB251" s="76"/>
      <c r="AC251" s="76"/>
      <c r="AD251" s="77"/>
      <c r="AE251" s="74"/>
      <c r="AF251" s="73"/>
      <c r="AG251" s="76"/>
      <c r="AH251" s="76"/>
      <c r="AI251" s="77"/>
      <c r="AJ251" s="75"/>
      <c r="AK251" s="86" t="e">
        <f>_xlfn.XLOOKUP(AL251,Master3!B:B,Master3!A:A)</f>
        <v>#N/A</v>
      </c>
      <c r="AL251" s="25"/>
      <c r="AM251" s="88"/>
      <c r="AN251" s="68"/>
      <c r="AO251" s="68"/>
      <c r="AP251" s="69"/>
      <c r="AQ251" s="70"/>
      <c r="AR251" s="69"/>
      <c r="AS251" s="68"/>
      <c r="AT251" s="68"/>
      <c r="AU251" s="71"/>
      <c r="AV251" s="70"/>
      <c r="AW251" s="69"/>
      <c r="AX251" s="68"/>
      <c r="AY251" s="68"/>
      <c r="AZ251" s="71"/>
      <c r="BA251" s="72"/>
      <c r="BB251" s="102" t="e">
        <f>_xlfn.XLOOKUP(BC251,Master3!B:B,Master3!A:A)</f>
        <v>#N/A</v>
      </c>
      <c r="BC251" s="103"/>
      <c r="BD251" s="88"/>
      <c r="BE251" s="76"/>
      <c r="BF251" s="76"/>
      <c r="BG251" s="73"/>
      <c r="BH251" s="74"/>
      <c r="BI251" s="73"/>
      <c r="BJ251" s="76"/>
      <c r="BK251" s="76"/>
      <c r="BL251" s="77"/>
      <c r="BM251" s="74"/>
      <c r="BN251" s="73"/>
      <c r="BO251" s="76"/>
      <c r="BP251" s="76"/>
      <c r="BQ251" s="77"/>
      <c r="BR251" s="85"/>
      <c r="BZ251" s="86">
        <v>44395.277777777781</v>
      </c>
    </row>
    <row r="252" spans="1:78" x14ac:dyDescent="0.25">
      <c r="A252" s="105">
        <f>_xlfn.XLOOKUP(B252,Master3!B:B,Master3!A:A)</f>
        <v>0</v>
      </c>
      <c r="B252" s="106"/>
      <c r="C252" s="88"/>
      <c r="D252" s="66"/>
      <c r="E252" s="67"/>
      <c r="F252" s="68"/>
      <c r="G252" s="68"/>
      <c r="H252" s="80"/>
      <c r="I252" s="70"/>
      <c r="J252" s="69"/>
      <c r="K252" s="68"/>
      <c r="L252" s="68"/>
      <c r="M252" s="71"/>
      <c r="N252" s="70"/>
      <c r="O252" s="69"/>
      <c r="P252" s="68"/>
      <c r="Q252" s="68"/>
      <c r="R252" s="71"/>
      <c r="S252" s="72"/>
      <c r="T252" s="102" t="e">
        <f>_xlfn.XLOOKUP(U252,Master3!B:B,Master3!A:A)</f>
        <v>#N/A</v>
      </c>
      <c r="U252" s="103"/>
      <c r="V252" s="88"/>
      <c r="W252" s="76"/>
      <c r="X252" s="76"/>
      <c r="Y252" s="73"/>
      <c r="Z252" s="74"/>
      <c r="AA252" s="73"/>
      <c r="AB252" s="76"/>
      <c r="AC252" s="76"/>
      <c r="AD252" s="77"/>
      <c r="AE252" s="74"/>
      <c r="AF252" s="73"/>
      <c r="AG252" s="76"/>
      <c r="AH252" s="76"/>
      <c r="AI252" s="77"/>
      <c r="AJ252" s="75"/>
      <c r="AK252" s="86" t="e">
        <f>_xlfn.XLOOKUP(AL252,Master3!B:B,Master3!A:A)</f>
        <v>#N/A</v>
      </c>
      <c r="AL252" s="25"/>
      <c r="AM252" s="88"/>
      <c r="AN252" s="68"/>
      <c r="AO252" s="68"/>
      <c r="AP252" s="69"/>
      <c r="AQ252" s="70"/>
      <c r="AR252" s="69"/>
      <c r="AS252" s="68"/>
      <c r="AT252" s="68"/>
      <c r="AU252" s="71"/>
      <c r="AV252" s="70"/>
      <c r="AW252" s="69"/>
      <c r="AX252" s="68"/>
      <c r="AY252" s="68"/>
      <c r="AZ252" s="71"/>
      <c r="BA252" s="72"/>
      <c r="BB252" s="102" t="e">
        <f>_xlfn.XLOOKUP(BC252,Master3!B:B,Master3!A:A)</f>
        <v>#N/A</v>
      </c>
      <c r="BC252" s="103"/>
      <c r="BD252" s="88"/>
      <c r="BE252" s="76"/>
      <c r="BF252" s="76"/>
      <c r="BG252" s="73"/>
      <c r="BH252" s="74"/>
      <c r="BI252" s="73"/>
      <c r="BJ252" s="76"/>
      <c r="BK252" s="76"/>
      <c r="BL252" s="77"/>
      <c r="BM252" s="74"/>
      <c r="BN252" s="73"/>
      <c r="BO252" s="76"/>
      <c r="BP252" s="76"/>
      <c r="BQ252" s="77"/>
      <c r="BR252" s="85"/>
      <c r="BZ252" s="86">
        <v>44397.572916666664</v>
      </c>
    </row>
    <row r="253" spans="1:78" x14ac:dyDescent="0.25">
      <c r="A253" s="105">
        <f>_xlfn.XLOOKUP(B253,Master3!B:B,Master3!A:A)</f>
        <v>0</v>
      </c>
      <c r="B253" s="106"/>
      <c r="C253" s="88"/>
      <c r="D253" s="66"/>
      <c r="E253" s="67"/>
      <c r="F253" s="68"/>
      <c r="G253" s="68"/>
      <c r="H253" s="80"/>
      <c r="I253" s="70"/>
      <c r="J253" s="69"/>
      <c r="K253" s="68"/>
      <c r="L253" s="68"/>
      <c r="M253" s="71"/>
      <c r="N253" s="70"/>
      <c r="O253" s="69"/>
      <c r="P253" s="68"/>
      <c r="Q253" s="68"/>
      <c r="R253" s="71"/>
      <c r="S253" s="72"/>
      <c r="T253" s="102" t="e">
        <f>_xlfn.XLOOKUP(U253,Master3!B:B,Master3!A:A)</f>
        <v>#N/A</v>
      </c>
      <c r="U253" s="103"/>
      <c r="V253" s="88"/>
      <c r="W253" s="76"/>
      <c r="X253" s="76"/>
      <c r="Y253" s="73"/>
      <c r="Z253" s="74"/>
      <c r="AA253" s="73"/>
      <c r="AB253" s="76"/>
      <c r="AC253" s="76"/>
      <c r="AD253" s="77"/>
      <c r="AE253" s="74"/>
      <c r="AF253" s="73"/>
      <c r="AG253" s="76"/>
      <c r="AH253" s="76"/>
      <c r="AI253" s="77"/>
      <c r="AJ253" s="75"/>
      <c r="AK253" s="86" t="e">
        <f>_xlfn.XLOOKUP(AL253,Master3!B:B,Master3!A:A)</f>
        <v>#N/A</v>
      </c>
      <c r="AL253" s="25"/>
      <c r="AM253" s="88"/>
      <c r="AN253" s="68"/>
      <c r="AO253" s="68"/>
      <c r="AP253" s="69"/>
      <c r="AQ253" s="70"/>
      <c r="AR253" s="69"/>
      <c r="AS253" s="68"/>
      <c r="AT253" s="68"/>
      <c r="AU253" s="71"/>
      <c r="AV253" s="70"/>
      <c r="AW253" s="69"/>
      <c r="AX253" s="68"/>
      <c r="AY253" s="68"/>
      <c r="AZ253" s="71"/>
      <c r="BA253" s="72"/>
      <c r="BB253" s="102" t="e">
        <f>_xlfn.XLOOKUP(BC253,Master3!B:B,Master3!A:A)</f>
        <v>#N/A</v>
      </c>
      <c r="BC253" s="103"/>
      <c r="BD253" s="88"/>
      <c r="BE253" s="76"/>
      <c r="BF253" s="76"/>
      <c r="BG253" s="73"/>
      <c r="BH253" s="74"/>
      <c r="BI253" s="73"/>
      <c r="BJ253" s="76"/>
      <c r="BK253" s="76"/>
      <c r="BL253" s="77"/>
      <c r="BM253" s="74"/>
      <c r="BN253" s="73"/>
      <c r="BO253" s="76"/>
      <c r="BP253" s="76"/>
      <c r="BQ253" s="77"/>
      <c r="BR253" s="85"/>
      <c r="BZ253" s="86">
        <v>44398.15625</v>
      </c>
    </row>
    <row r="254" spans="1:78" x14ac:dyDescent="0.25">
      <c r="A254" s="105">
        <f>_xlfn.XLOOKUP(B254,Master3!B:B,Master3!A:A)</f>
        <v>0</v>
      </c>
      <c r="B254" s="106"/>
      <c r="C254" s="88"/>
      <c r="D254" s="66"/>
      <c r="E254" s="67"/>
      <c r="F254" s="68"/>
      <c r="G254" s="68"/>
      <c r="H254" s="80"/>
      <c r="I254" s="70"/>
      <c r="J254" s="69"/>
      <c r="K254" s="68"/>
      <c r="L254" s="68"/>
      <c r="M254" s="71"/>
      <c r="N254" s="70"/>
      <c r="O254" s="69"/>
      <c r="P254" s="68"/>
      <c r="Q254" s="68"/>
      <c r="R254" s="71"/>
      <c r="S254" s="72"/>
      <c r="T254" s="102" t="e">
        <f>_xlfn.XLOOKUP(U254,Master3!B:B,Master3!A:A)</f>
        <v>#N/A</v>
      </c>
      <c r="U254" s="103"/>
      <c r="V254" s="88"/>
      <c r="W254" s="76"/>
      <c r="X254" s="76"/>
      <c r="Y254" s="73"/>
      <c r="Z254" s="74"/>
      <c r="AA254" s="73"/>
      <c r="AB254" s="76"/>
      <c r="AC254" s="76"/>
      <c r="AD254" s="77"/>
      <c r="AE254" s="74"/>
      <c r="AF254" s="73"/>
      <c r="AG254" s="76"/>
      <c r="AH254" s="76"/>
      <c r="AI254" s="77"/>
      <c r="AJ254" s="75"/>
      <c r="AK254" s="86" t="e">
        <f>_xlfn.XLOOKUP(AL254,Master3!B:B,Master3!A:A)</f>
        <v>#N/A</v>
      </c>
      <c r="AL254" s="25"/>
      <c r="AM254" s="88"/>
      <c r="AN254" s="68"/>
      <c r="AO254" s="68"/>
      <c r="AP254" s="69"/>
      <c r="AQ254" s="70"/>
      <c r="AR254" s="69"/>
      <c r="AS254" s="68"/>
      <c r="AT254" s="68"/>
      <c r="AU254" s="71"/>
      <c r="AV254" s="70"/>
      <c r="AW254" s="69"/>
      <c r="AX254" s="68"/>
      <c r="AY254" s="68"/>
      <c r="AZ254" s="71"/>
      <c r="BA254" s="72"/>
      <c r="BB254" s="102" t="e">
        <f>_xlfn.XLOOKUP(BC254,Master3!B:B,Master3!A:A)</f>
        <v>#N/A</v>
      </c>
      <c r="BC254" s="103"/>
      <c r="BD254" s="88"/>
      <c r="BE254" s="76"/>
      <c r="BF254" s="76"/>
      <c r="BG254" s="73"/>
      <c r="BH254" s="74"/>
      <c r="BI254" s="73"/>
      <c r="BJ254" s="76"/>
      <c r="BK254" s="76"/>
      <c r="BL254" s="77"/>
      <c r="BM254" s="74"/>
      <c r="BN254" s="73"/>
      <c r="BO254" s="76"/>
      <c r="BP254" s="76"/>
      <c r="BQ254" s="77"/>
      <c r="BR254" s="85"/>
      <c r="BZ254" s="86">
        <v>44398.204861111109</v>
      </c>
    </row>
    <row r="255" spans="1:78" x14ac:dyDescent="0.25">
      <c r="A255" s="105">
        <f>_xlfn.XLOOKUP(B255,Master3!B:B,Master3!A:A)</f>
        <v>0</v>
      </c>
      <c r="B255" s="106"/>
      <c r="C255" s="88"/>
      <c r="D255" s="66"/>
      <c r="E255" s="67"/>
      <c r="F255" s="68"/>
      <c r="G255" s="68"/>
      <c r="H255" s="80"/>
      <c r="I255" s="70"/>
      <c r="J255" s="69"/>
      <c r="K255" s="68"/>
      <c r="L255" s="68"/>
      <c r="M255" s="71"/>
      <c r="N255" s="70"/>
      <c r="O255" s="69"/>
      <c r="P255" s="68"/>
      <c r="Q255" s="68"/>
      <c r="R255" s="71"/>
      <c r="S255" s="72"/>
      <c r="T255" s="102" t="e">
        <f>_xlfn.XLOOKUP(U255,Master3!B:B,Master3!A:A)</f>
        <v>#N/A</v>
      </c>
      <c r="U255" s="103"/>
      <c r="V255" s="88"/>
      <c r="W255" s="76"/>
      <c r="X255" s="76"/>
      <c r="Y255" s="73"/>
      <c r="Z255" s="74"/>
      <c r="AA255" s="73"/>
      <c r="AB255" s="76"/>
      <c r="AC255" s="76"/>
      <c r="AD255" s="77"/>
      <c r="AE255" s="74"/>
      <c r="AF255" s="73"/>
      <c r="AG255" s="76"/>
      <c r="AH255" s="76"/>
      <c r="AI255" s="77"/>
      <c r="AJ255" s="75"/>
      <c r="AK255" s="86" t="e">
        <f>_xlfn.XLOOKUP(AL255,Master3!B:B,Master3!A:A)</f>
        <v>#N/A</v>
      </c>
      <c r="AL255" s="25"/>
      <c r="AM255" s="88"/>
      <c r="AN255" s="68"/>
      <c r="AO255" s="68"/>
      <c r="AP255" s="69"/>
      <c r="AQ255" s="70"/>
      <c r="AR255" s="69"/>
      <c r="AS255" s="68"/>
      <c r="AT255" s="68"/>
      <c r="AU255" s="71"/>
      <c r="AV255" s="70"/>
      <c r="AW255" s="69"/>
      <c r="AX255" s="68"/>
      <c r="AY255" s="68"/>
      <c r="AZ255" s="71"/>
      <c r="BA255" s="72"/>
      <c r="BB255" s="102" t="e">
        <f>_xlfn.XLOOKUP(BC255,Master3!B:B,Master3!A:A)</f>
        <v>#N/A</v>
      </c>
      <c r="BC255" s="103"/>
      <c r="BD255" s="88"/>
      <c r="BE255" s="76"/>
      <c r="BF255" s="76"/>
      <c r="BG255" s="73"/>
      <c r="BH255" s="74"/>
      <c r="BI255" s="73"/>
      <c r="BJ255" s="76"/>
      <c r="BK255" s="76"/>
      <c r="BL255" s="77"/>
      <c r="BM255" s="74"/>
      <c r="BN255" s="73"/>
      <c r="BO255" s="76"/>
      <c r="BP255" s="76"/>
      <c r="BQ255" s="77"/>
      <c r="BR255" s="85"/>
      <c r="BZ255" s="86">
        <v>44398.208333333336</v>
      </c>
    </row>
    <row r="256" spans="1:78" x14ac:dyDescent="0.25">
      <c r="A256" s="105">
        <f>_xlfn.XLOOKUP(B256,Master3!B:B,Master3!A:A)</f>
        <v>0</v>
      </c>
      <c r="B256" s="106"/>
      <c r="C256" s="88"/>
      <c r="D256" s="66"/>
      <c r="E256" s="67"/>
      <c r="F256" s="68"/>
      <c r="G256" s="68"/>
      <c r="H256" s="80"/>
      <c r="I256" s="70"/>
      <c r="J256" s="69"/>
      <c r="K256" s="68"/>
      <c r="L256" s="68"/>
      <c r="M256" s="71"/>
      <c r="N256" s="70"/>
      <c r="O256" s="69"/>
      <c r="P256" s="68"/>
      <c r="Q256" s="68"/>
      <c r="R256" s="71"/>
      <c r="S256" s="72"/>
      <c r="T256" s="102" t="e">
        <f>_xlfn.XLOOKUP(U256,Master3!B:B,Master3!A:A)</f>
        <v>#N/A</v>
      </c>
      <c r="U256" s="103"/>
      <c r="V256" s="88"/>
      <c r="W256" s="76"/>
      <c r="X256" s="76"/>
      <c r="Y256" s="73"/>
      <c r="Z256" s="74"/>
      <c r="AA256" s="73"/>
      <c r="AB256" s="76"/>
      <c r="AC256" s="76"/>
      <c r="AD256" s="77"/>
      <c r="AE256" s="74"/>
      <c r="AF256" s="73"/>
      <c r="AG256" s="76"/>
      <c r="AH256" s="76"/>
      <c r="AI256" s="77"/>
      <c r="AJ256" s="75"/>
      <c r="AK256" s="86" t="e">
        <f>_xlfn.XLOOKUP(AL256,Master3!B:B,Master3!A:A)</f>
        <v>#N/A</v>
      </c>
      <c r="AL256" s="25"/>
      <c r="AM256" s="88"/>
      <c r="AN256" s="68"/>
      <c r="AO256" s="68"/>
      <c r="AP256" s="69"/>
      <c r="AQ256" s="70"/>
      <c r="AR256" s="69"/>
      <c r="AS256" s="68"/>
      <c r="AT256" s="68"/>
      <c r="AU256" s="71"/>
      <c r="AV256" s="70"/>
      <c r="AW256" s="69"/>
      <c r="AX256" s="68"/>
      <c r="AY256" s="68"/>
      <c r="AZ256" s="71"/>
      <c r="BA256" s="72"/>
      <c r="BB256" s="102" t="e">
        <f>_xlfn.XLOOKUP(BC256,Master3!B:B,Master3!A:A)</f>
        <v>#N/A</v>
      </c>
      <c r="BC256" s="103"/>
      <c r="BD256" s="88"/>
      <c r="BE256" s="76"/>
      <c r="BF256" s="76"/>
      <c r="BG256" s="73"/>
      <c r="BH256" s="74"/>
      <c r="BI256" s="73"/>
      <c r="BJ256" s="76"/>
      <c r="BK256" s="76"/>
      <c r="BL256" s="77"/>
      <c r="BM256" s="74"/>
      <c r="BN256" s="73"/>
      <c r="BO256" s="76"/>
      <c r="BP256" s="76"/>
      <c r="BQ256" s="77"/>
      <c r="BR256" s="85"/>
      <c r="BZ256" s="86">
        <v>44398.416666666664</v>
      </c>
    </row>
    <row r="257" spans="1:78" x14ac:dyDescent="0.25">
      <c r="A257" s="105">
        <f>_xlfn.XLOOKUP(B257,Master3!B:B,Master3!A:A)</f>
        <v>0</v>
      </c>
      <c r="B257" s="106"/>
      <c r="C257" s="88"/>
      <c r="D257" s="66"/>
      <c r="E257" s="67"/>
      <c r="F257" s="68"/>
      <c r="G257" s="68"/>
      <c r="H257" s="80"/>
      <c r="I257" s="70"/>
      <c r="J257" s="69"/>
      <c r="K257" s="68"/>
      <c r="L257" s="68"/>
      <c r="M257" s="71"/>
      <c r="N257" s="70"/>
      <c r="O257" s="69"/>
      <c r="P257" s="68"/>
      <c r="Q257" s="68"/>
      <c r="R257" s="71"/>
      <c r="S257" s="72"/>
      <c r="T257" s="102" t="e">
        <f>_xlfn.XLOOKUP(U257,Master3!B:B,Master3!A:A)</f>
        <v>#N/A</v>
      </c>
      <c r="U257" s="103"/>
      <c r="V257" s="88"/>
      <c r="W257" s="76"/>
      <c r="X257" s="76"/>
      <c r="Y257" s="73"/>
      <c r="Z257" s="74"/>
      <c r="AA257" s="73"/>
      <c r="AB257" s="76"/>
      <c r="AC257" s="76"/>
      <c r="AD257" s="77"/>
      <c r="AE257" s="74"/>
      <c r="AF257" s="73"/>
      <c r="AG257" s="76"/>
      <c r="AH257" s="76"/>
      <c r="AI257" s="77"/>
      <c r="AJ257" s="75"/>
      <c r="AK257" s="86" t="e">
        <f>_xlfn.XLOOKUP(AL257,Master3!B:B,Master3!A:A)</f>
        <v>#N/A</v>
      </c>
      <c r="AL257" s="25"/>
      <c r="AM257" s="88"/>
      <c r="AN257" s="68"/>
      <c r="AO257" s="68"/>
      <c r="AP257" s="69"/>
      <c r="AQ257" s="70"/>
      <c r="AR257" s="69"/>
      <c r="AS257" s="68"/>
      <c r="AT257" s="68"/>
      <c r="AU257" s="71"/>
      <c r="AV257" s="70"/>
      <c r="AW257" s="69"/>
      <c r="AX257" s="68"/>
      <c r="AY257" s="68"/>
      <c r="AZ257" s="71"/>
      <c r="BA257" s="72"/>
      <c r="BB257" s="102" t="e">
        <f>_xlfn.XLOOKUP(BC257,Master3!B:B,Master3!A:A)</f>
        <v>#N/A</v>
      </c>
      <c r="BC257" s="103"/>
      <c r="BD257" s="88"/>
      <c r="BE257" s="76"/>
      <c r="BF257" s="76"/>
      <c r="BG257" s="73"/>
      <c r="BH257" s="74"/>
      <c r="BI257" s="73"/>
      <c r="BJ257" s="76"/>
      <c r="BK257" s="76"/>
      <c r="BL257" s="77"/>
      <c r="BM257" s="74"/>
      <c r="BN257" s="73"/>
      <c r="BO257" s="76"/>
      <c r="BP257" s="76"/>
      <c r="BQ257" s="77"/>
      <c r="BR257" s="85"/>
      <c r="BZ257" s="86">
        <v>44399.375</v>
      </c>
    </row>
    <row r="258" spans="1:78" x14ac:dyDescent="0.25">
      <c r="A258" s="105">
        <f>_xlfn.XLOOKUP(B258,Master3!B:B,Master3!A:A)</f>
        <v>0</v>
      </c>
      <c r="B258" s="106"/>
      <c r="C258" s="88"/>
      <c r="D258" s="66"/>
      <c r="E258" s="67"/>
      <c r="F258" s="68"/>
      <c r="G258" s="68"/>
      <c r="H258" s="80"/>
      <c r="I258" s="70"/>
      <c r="J258" s="69"/>
      <c r="K258" s="68"/>
      <c r="L258" s="68"/>
      <c r="M258" s="71"/>
      <c r="N258" s="70"/>
      <c r="O258" s="69"/>
      <c r="P258" s="68"/>
      <c r="Q258" s="68"/>
      <c r="R258" s="71"/>
      <c r="S258" s="72"/>
      <c r="T258" s="102" t="e">
        <f>_xlfn.XLOOKUP(U258,Master3!B:B,Master3!A:A)</f>
        <v>#N/A</v>
      </c>
      <c r="U258" s="103"/>
      <c r="V258" s="88"/>
      <c r="W258" s="76"/>
      <c r="X258" s="76"/>
      <c r="Y258" s="73"/>
      <c r="Z258" s="74"/>
      <c r="AA258" s="73"/>
      <c r="AB258" s="76"/>
      <c r="AC258" s="76"/>
      <c r="AD258" s="77"/>
      <c r="AE258" s="74"/>
      <c r="AF258" s="73"/>
      <c r="AG258" s="76"/>
      <c r="AH258" s="76"/>
      <c r="AI258" s="77"/>
      <c r="AJ258" s="75"/>
      <c r="AK258" s="86" t="e">
        <f>_xlfn.XLOOKUP(AL258,Master3!B:B,Master3!A:A)</f>
        <v>#N/A</v>
      </c>
      <c r="AL258" s="25"/>
      <c r="AM258" s="88"/>
      <c r="AN258" s="68"/>
      <c r="AO258" s="68"/>
      <c r="AP258" s="69"/>
      <c r="AQ258" s="70"/>
      <c r="AR258" s="69"/>
      <c r="AS258" s="68"/>
      <c r="AT258" s="68"/>
      <c r="AU258" s="71"/>
      <c r="AV258" s="70"/>
      <c r="AW258" s="69"/>
      <c r="AX258" s="68"/>
      <c r="AY258" s="68"/>
      <c r="AZ258" s="71"/>
      <c r="BA258" s="72"/>
      <c r="BB258" s="102" t="e">
        <f>_xlfn.XLOOKUP(BC258,Master3!B:B,Master3!A:A)</f>
        <v>#N/A</v>
      </c>
      <c r="BC258" s="103"/>
      <c r="BD258" s="88"/>
      <c r="BE258" s="76"/>
      <c r="BF258" s="76"/>
      <c r="BG258" s="73"/>
      <c r="BH258" s="74"/>
      <c r="BI258" s="73"/>
      <c r="BJ258" s="76"/>
      <c r="BK258" s="76"/>
      <c r="BL258" s="77"/>
      <c r="BM258" s="74"/>
      <c r="BN258" s="73"/>
      <c r="BO258" s="76"/>
      <c r="BP258" s="76"/>
      <c r="BQ258" s="77"/>
      <c r="BR258" s="85"/>
      <c r="BZ258" s="86">
        <v>44399.454861111109</v>
      </c>
    </row>
    <row r="259" spans="1:78" x14ac:dyDescent="0.25">
      <c r="A259" s="105">
        <f>_xlfn.XLOOKUP(B259,Master3!B:B,Master3!A:A)</f>
        <v>0</v>
      </c>
      <c r="B259" s="106"/>
      <c r="C259" s="88"/>
      <c r="D259" s="66"/>
      <c r="E259" s="67"/>
      <c r="F259" s="68"/>
      <c r="G259" s="68"/>
      <c r="H259" s="80"/>
      <c r="I259" s="70"/>
      <c r="J259" s="69"/>
      <c r="K259" s="68"/>
      <c r="L259" s="68"/>
      <c r="M259" s="71"/>
      <c r="N259" s="70"/>
      <c r="O259" s="69"/>
      <c r="P259" s="68"/>
      <c r="Q259" s="68"/>
      <c r="R259" s="71"/>
      <c r="S259" s="72"/>
      <c r="T259" s="102" t="e">
        <f>_xlfn.XLOOKUP(U259,Master3!B:B,Master3!A:A)</f>
        <v>#N/A</v>
      </c>
      <c r="U259" s="103"/>
      <c r="V259" s="88"/>
      <c r="W259" s="76"/>
      <c r="X259" s="76"/>
      <c r="Y259" s="73"/>
      <c r="Z259" s="74"/>
      <c r="AA259" s="73"/>
      <c r="AB259" s="76"/>
      <c r="AC259" s="76"/>
      <c r="AD259" s="77"/>
      <c r="AE259" s="74"/>
      <c r="AF259" s="73"/>
      <c r="AG259" s="76"/>
      <c r="AH259" s="76"/>
      <c r="AI259" s="77"/>
      <c r="AJ259" s="75"/>
      <c r="AK259" s="86" t="e">
        <f>_xlfn.XLOOKUP(AL259,Master3!B:B,Master3!A:A)</f>
        <v>#N/A</v>
      </c>
      <c r="AL259" s="25"/>
      <c r="AM259" s="88"/>
      <c r="AN259" s="68"/>
      <c r="AO259" s="68"/>
      <c r="AP259" s="69"/>
      <c r="AQ259" s="70"/>
      <c r="AR259" s="69"/>
      <c r="AS259" s="68"/>
      <c r="AT259" s="68"/>
      <c r="AU259" s="71"/>
      <c r="AV259" s="70"/>
      <c r="AW259" s="69"/>
      <c r="AX259" s="68"/>
      <c r="AY259" s="68"/>
      <c r="AZ259" s="71"/>
      <c r="BA259" s="72"/>
      <c r="BB259" s="102" t="e">
        <f>_xlfn.XLOOKUP(BC259,Master3!B:B,Master3!A:A)</f>
        <v>#N/A</v>
      </c>
      <c r="BC259" s="103"/>
      <c r="BD259" s="88"/>
      <c r="BE259" s="76"/>
      <c r="BF259" s="76"/>
      <c r="BG259" s="73"/>
      <c r="BH259" s="74"/>
      <c r="BI259" s="73"/>
      <c r="BJ259" s="76"/>
      <c r="BK259" s="76"/>
      <c r="BL259" s="77"/>
      <c r="BM259" s="74"/>
      <c r="BN259" s="73"/>
      <c r="BO259" s="76"/>
      <c r="BP259" s="76"/>
      <c r="BQ259" s="77"/>
      <c r="BR259" s="85"/>
      <c r="BZ259" s="86">
        <v>44399.458333333336</v>
      </c>
    </row>
    <row r="260" spans="1:78" x14ac:dyDescent="0.25">
      <c r="A260" s="105">
        <f>_xlfn.XLOOKUP(B260,Master3!B:B,Master3!A:A)</f>
        <v>0</v>
      </c>
      <c r="B260" s="106"/>
      <c r="C260" s="88"/>
      <c r="D260" s="66"/>
      <c r="E260" s="67"/>
      <c r="F260" s="68"/>
      <c r="G260" s="68"/>
      <c r="H260" s="80"/>
      <c r="I260" s="70"/>
      <c r="J260" s="69"/>
      <c r="K260" s="68"/>
      <c r="L260" s="68"/>
      <c r="M260" s="71"/>
      <c r="N260" s="70"/>
      <c r="O260" s="69"/>
      <c r="P260" s="68"/>
      <c r="Q260" s="68"/>
      <c r="R260" s="71"/>
      <c r="S260" s="72"/>
      <c r="T260" s="102" t="e">
        <f>_xlfn.XLOOKUP(U260,Master3!B:B,Master3!A:A)</f>
        <v>#N/A</v>
      </c>
      <c r="U260" s="103"/>
      <c r="V260" s="88"/>
      <c r="W260" s="76"/>
      <c r="X260" s="76"/>
      <c r="Y260" s="73"/>
      <c r="Z260" s="74"/>
      <c r="AA260" s="73"/>
      <c r="AB260" s="76"/>
      <c r="AC260" s="76"/>
      <c r="AD260" s="77"/>
      <c r="AE260" s="74"/>
      <c r="AF260" s="73"/>
      <c r="AG260" s="76"/>
      <c r="AH260" s="76"/>
      <c r="AI260" s="77"/>
      <c r="AJ260" s="75"/>
      <c r="AK260" s="86" t="e">
        <f>_xlfn.XLOOKUP(AL260,Master3!B:B,Master3!A:A)</f>
        <v>#N/A</v>
      </c>
      <c r="AL260" s="25"/>
      <c r="AM260" s="88"/>
      <c r="AN260" s="68"/>
      <c r="AO260" s="68"/>
      <c r="AP260" s="69"/>
      <c r="AQ260" s="70"/>
      <c r="AR260" s="69"/>
      <c r="AS260" s="68"/>
      <c r="AT260" s="68"/>
      <c r="AU260" s="71"/>
      <c r="AV260" s="70"/>
      <c r="AW260" s="69"/>
      <c r="AX260" s="68"/>
      <c r="AY260" s="68"/>
      <c r="AZ260" s="71"/>
      <c r="BA260" s="72"/>
      <c r="BB260" s="102" t="e">
        <f>_xlfn.XLOOKUP(BC260,Master3!B:B,Master3!A:A)</f>
        <v>#N/A</v>
      </c>
      <c r="BC260" s="103"/>
      <c r="BD260" s="88"/>
      <c r="BE260" s="76"/>
      <c r="BF260" s="76"/>
      <c r="BG260" s="73"/>
      <c r="BH260" s="74"/>
      <c r="BI260" s="73"/>
      <c r="BJ260" s="76"/>
      <c r="BK260" s="76"/>
      <c r="BL260" s="77"/>
      <c r="BM260" s="74"/>
      <c r="BN260" s="73"/>
      <c r="BO260" s="76"/>
      <c r="BP260" s="76"/>
      <c r="BQ260" s="77"/>
      <c r="BR260" s="85"/>
      <c r="BZ260" s="86">
        <v>44400.25</v>
      </c>
    </row>
    <row r="261" spans="1:78" x14ac:dyDescent="0.25">
      <c r="A261" s="105">
        <f>_xlfn.XLOOKUP(B261,Master3!B:B,Master3!A:A)</f>
        <v>0</v>
      </c>
      <c r="B261" s="106"/>
      <c r="C261" s="88"/>
      <c r="D261" s="66"/>
      <c r="E261" s="67"/>
      <c r="F261" s="68"/>
      <c r="G261" s="68"/>
      <c r="H261" s="80"/>
      <c r="I261" s="70"/>
      <c r="J261" s="69"/>
      <c r="K261" s="68"/>
      <c r="L261" s="68"/>
      <c r="M261" s="71"/>
      <c r="N261" s="70"/>
      <c r="O261" s="69"/>
      <c r="P261" s="68"/>
      <c r="Q261" s="68"/>
      <c r="R261" s="71"/>
      <c r="S261" s="72"/>
      <c r="T261" s="102" t="e">
        <f>_xlfn.XLOOKUP(U261,Master3!B:B,Master3!A:A)</f>
        <v>#N/A</v>
      </c>
      <c r="U261" s="103"/>
      <c r="V261" s="88"/>
      <c r="W261" s="76"/>
      <c r="X261" s="76"/>
      <c r="Y261" s="73"/>
      <c r="Z261" s="74"/>
      <c r="AA261" s="73"/>
      <c r="AB261" s="76"/>
      <c r="AC261" s="76"/>
      <c r="AD261" s="77"/>
      <c r="AE261" s="74"/>
      <c r="AF261" s="73"/>
      <c r="AG261" s="76"/>
      <c r="AH261" s="76"/>
      <c r="AI261" s="77"/>
      <c r="AJ261" s="75"/>
      <c r="AK261" s="86" t="e">
        <f>_xlfn.XLOOKUP(AL261,Master3!B:B,Master3!A:A)</f>
        <v>#N/A</v>
      </c>
      <c r="AL261" s="25"/>
      <c r="AM261" s="88"/>
      <c r="AN261" s="68"/>
      <c r="AO261" s="68"/>
      <c r="AP261" s="69"/>
      <c r="AQ261" s="70"/>
      <c r="AR261" s="69"/>
      <c r="AS261" s="68"/>
      <c r="AT261" s="68"/>
      <c r="AU261" s="71"/>
      <c r="AV261" s="70"/>
      <c r="AW261" s="69"/>
      <c r="AX261" s="68"/>
      <c r="AY261" s="68"/>
      <c r="AZ261" s="71"/>
      <c r="BA261" s="72"/>
      <c r="BB261" s="102" t="e">
        <f>_xlfn.XLOOKUP(BC261,Master3!B:B,Master3!A:A)</f>
        <v>#N/A</v>
      </c>
      <c r="BC261" s="103"/>
      <c r="BD261" s="88"/>
      <c r="BE261" s="76"/>
      <c r="BF261" s="76"/>
      <c r="BG261" s="73"/>
      <c r="BH261" s="74"/>
      <c r="BI261" s="73"/>
      <c r="BJ261" s="76"/>
      <c r="BK261" s="76"/>
      <c r="BL261" s="77"/>
      <c r="BM261" s="74"/>
      <c r="BN261" s="73"/>
      <c r="BO261" s="76"/>
      <c r="BP261" s="76"/>
      <c r="BQ261" s="77"/>
      <c r="BR261" s="85"/>
      <c r="BZ261" s="86">
        <v>44400.288194444445</v>
      </c>
    </row>
    <row r="262" spans="1:78" x14ac:dyDescent="0.25">
      <c r="A262" s="105">
        <f>_xlfn.XLOOKUP(B262,Master3!B:B,Master3!A:A)</f>
        <v>0</v>
      </c>
      <c r="B262" s="106"/>
      <c r="C262" s="88"/>
      <c r="D262" s="66"/>
      <c r="E262" s="67"/>
      <c r="F262" s="68"/>
      <c r="G262" s="68"/>
      <c r="H262" s="80"/>
      <c r="I262" s="70"/>
      <c r="J262" s="69"/>
      <c r="K262" s="68"/>
      <c r="L262" s="68"/>
      <c r="M262" s="71"/>
      <c r="N262" s="70"/>
      <c r="O262" s="69"/>
      <c r="P262" s="68"/>
      <c r="Q262" s="68"/>
      <c r="R262" s="71"/>
      <c r="S262" s="72"/>
      <c r="T262" s="102" t="e">
        <f>_xlfn.XLOOKUP(U262,Master3!B:B,Master3!A:A)</f>
        <v>#N/A</v>
      </c>
      <c r="U262" s="103"/>
      <c r="V262" s="88"/>
      <c r="W262" s="76"/>
      <c r="X262" s="76"/>
      <c r="Y262" s="73"/>
      <c r="Z262" s="74"/>
      <c r="AA262" s="73"/>
      <c r="AB262" s="76"/>
      <c r="AC262" s="76"/>
      <c r="AD262" s="77"/>
      <c r="AE262" s="74"/>
      <c r="AF262" s="73"/>
      <c r="AG262" s="76"/>
      <c r="AH262" s="76"/>
      <c r="AI262" s="77"/>
      <c r="AJ262" s="75"/>
      <c r="AK262" s="86" t="e">
        <f>_xlfn.XLOOKUP(AL262,Master3!B:B,Master3!A:A)</f>
        <v>#N/A</v>
      </c>
      <c r="AL262" s="25"/>
      <c r="AM262" s="88"/>
      <c r="AN262" s="68"/>
      <c r="AO262" s="68"/>
      <c r="AP262" s="69"/>
      <c r="AQ262" s="70"/>
      <c r="AR262" s="69"/>
      <c r="AS262" s="68"/>
      <c r="AT262" s="68"/>
      <c r="AU262" s="71"/>
      <c r="AV262" s="70"/>
      <c r="AW262" s="69"/>
      <c r="AX262" s="68"/>
      <c r="AY262" s="68"/>
      <c r="AZ262" s="71"/>
      <c r="BA262" s="72"/>
      <c r="BB262" s="102" t="e">
        <f>_xlfn.XLOOKUP(BC262,Master3!B:B,Master3!A:A)</f>
        <v>#N/A</v>
      </c>
      <c r="BC262" s="103"/>
      <c r="BD262" s="88"/>
      <c r="BE262" s="76"/>
      <c r="BF262" s="76"/>
      <c r="BG262" s="73"/>
      <c r="BH262" s="74"/>
      <c r="BI262" s="73"/>
      <c r="BJ262" s="76"/>
      <c r="BK262" s="76"/>
      <c r="BL262" s="77"/>
      <c r="BM262" s="74"/>
      <c r="BN262" s="73"/>
      <c r="BO262" s="76"/>
      <c r="BP262" s="76"/>
      <c r="BQ262" s="77"/>
      <c r="BR262" s="85"/>
      <c r="BZ262" s="86">
        <v>44400.291666666664</v>
      </c>
    </row>
    <row r="263" spans="1:78" x14ac:dyDescent="0.25">
      <c r="A263" s="105">
        <f>_xlfn.XLOOKUP(B263,Master3!B:B,Master3!A:A)</f>
        <v>0</v>
      </c>
      <c r="B263" s="106"/>
      <c r="C263" s="88"/>
      <c r="D263" s="66"/>
      <c r="E263" s="67"/>
      <c r="F263" s="68"/>
      <c r="G263" s="68"/>
      <c r="H263" s="80"/>
      <c r="I263" s="70"/>
      <c r="J263" s="69"/>
      <c r="K263" s="68"/>
      <c r="L263" s="68"/>
      <c r="M263" s="71"/>
      <c r="N263" s="70"/>
      <c r="O263" s="69"/>
      <c r="P263" s="68"/>
      <c r="Q263" s="68"/>
      <c r="R263" s="71"/>
      <c r="S263" s="72"/>
      <c r="T263" s="102" t="e">
        <f>_xlfn.XLOOKUP(U263,Master3!B:B,Master3!A:A)</f>
        <v>#N/A</v>
      </c>
      <c r="U263" s="103"/>
      <c r="V263" s="88"/>
      <c r="W263" s="76"/>
      <c r="X263" s="76"/>
      <c r="Y263" s="73"/>
      <c r="Z263" s="74"/>
      <c r="AA263" s="73"/>
      <c r="AB263" s="76"/>
      <c r="AC263" s="76"/>
      <c r="AD263" s="77"/>
      <c r="AE263" s="74"/>
      <c r="AF263" s="73"/>
      <c r="AG263" s="76"/>
      <c r="AH263" s="76"/>
      <c r="AI263" s="77"/>
      <c r="AJ263" s="75"/>
      <c r="AK263" s="86" t="e">
        <f>_xlfn.XLOOKUP(AL263,Master3!B:B,Master3!A:A)</f>
        <v>#N/A</v>
      </c>
      <c r="AL263" s="25"/>
      <c r="AM263" s="88"/>
      <c r="AN263" s="68"/>
      <c r="AO263" s="68"/>
      <c r="AP263" s="69"/>
      <c r="AQ263" s="70"/>
      <c r="AR263" s="69"/>
      <c r="AS263" s="68"/>
      <c r="AT263" s="68"/>
      <c r="AU263" s="71"/>
      <c r="AV263" s="70"/>
      <c r="AW263" s="69"/>
      <c r="AX263" s="68"/>
      <c r="AY263" s="68"/>
      <c r="AZ263" s="71"/>
      <c r="BA263" s="72"/>
      <c r="BB263" s="102" t="e">
        <f>_xlfn.XLOOKUP(BC263,Master3!B:B,Master3!A:A)</f>
        <v>#N/A</v>
      </c>
      <c r="BC263" s="103"/>
      <c r="BD263" s="88"/>
      <c r="BE263" s="76"/>
      <c r="BF263" s="76"/>
      <c r="BG263" s="73"/>
      <c r="BH263" s="74"/>
      <c r="BI263" s="73"/>
      <c r="BJ263" s="76"/>
      <c r="BK263" s="76"/>
      <c r="BL263" s="77"/>
      <c r="BM263" s="74"/>
      <c r="BN263" s="73"/>
      <c r="BO263" s="76"/>
      <c r="BP263" s="76"/>
      <c r="BQ263" s="77"/>
      <c r="BR263" s="85"/>
      <c r="BZ263" s="86">
        <v>44400.458333333336</v>
      </c>
    </row>
    <row r="264" spans="1:78" x14ac:dyDescent="0.25">
      <c r="A264" s="105">
        <f>_xlfn.XLOOKUP(B264,Master3!B:B,Master3!A:A)</f>
        <v>0</v>
      </c>
      <c r="B264" s="106"/>
      <c r="C264" s="88"/>
      <c r="D264" s="66"/>
      <c r="E264" s="67"/>
      <c r="F264" s="68"/>
      <c r="G264" s="68"/>
      <c r="H264" s="80"/>
      <c r="I264" s="70"/>
      <c r="J264" s="69"/>
      <c r="K264" s="68"/>
      <c r="L264" s="68"/>
      <c r="M264" s="71"/>
      <c r="N264" s="70"/>
      <c r="O264" s="69"/>
      <c r="P264" s="68"/>
      <c r="Q264" s="68"/>
      <c r="R264" s="71"/>
      <c r="S264" s="72"/>
      <c r="T264" s="102" t="e">
        <f>_xlfn.XLOOKUP(U264,Master3!B:B,Master3!A:A)</f>
        <v>#N/A</v>
      </c>
      <c r="U264" s="103"/>
      <c r="V264" s="88"/>
      <c r="W264" s="76"/>
      <c r="X264" s="76"/>
      <c r="Y264" s="73"/>
      <c r="Z264" s="74"/>
      <c r="AA264" s="73"/>
      <c r="AB264" s="76"/>
      <c r="AC264" s="76"/>
      <c r="AD264" s="77"/>
      <c r="AE264" s="74"/>
      <c r="AF264" s="73"/>
      <c r="AG264" s="76"/>
      <c r="AH264" s="76"/>
      <c r="AI264" s="77"/>
      <c r="AJ264" s="75"/>
      <c r="AK264" s="86" t="e">
        <f>_xlfn.XLOOKUP(AL264,Master3!B:B,Master3!A:A)</f>
        <v>#N/A</v>
      </c>
      <c r="AL264" s="25"/>
      <c r="AM264" s="88"/>
      <c r="AN264" s="68"/>
      <c r="AO264" s="68"/>
      <c r="AP264" s="69"/>
      <c r="AQ264" s="70"/>
      <c r="AR264" s="69"/>
      <c r="AS264" s="68"/>
      <c r="AT264" s="68"/>
      <c r="AU264" s="71"/>
      <c r="AV264" s="70"/>
      <c r="AW264" s="69"/>
      <c r="AX264" s="68"/>
      <c r="AY264" s="68"/>
      <c r="AZ264" s="71"/>
      <c r="BA264" s="72"/>
      <c r="BB264" s="102" t="e">
        <f>_xlfn.XLOOKUP(BC264,Master3!B:B,Master3!A:A)</f>
        <v>#N/A</v>
      </c>
      <c r="BC264" s="103"/>
      <c r="BD264" s="88"/>
      <c r="BE264" s="76"/>
      <c r="BF264" s="76"/>
      <c r="BG264" s="73"/>
      <c r="BH264" s="74"/>
      <c r="BI264" s="73"/>
      <c r="BJ264" s="76"/>
      <c r="BK264" s="76"/>
      <c r="BL264" s="77"/>
      <c r="BM264" s="74"/>
      <c r="BN264" s="73"/>
      <c r="BO264" s="76"/>
      <c r="BP264" s="76"/>
      <c r="BQ264" s="77"/>
      <c r="BR264" s="85"/>
      <c r="BZ264" s="86">
        <v>44402.329861111109</v>
      </c>
    </row>
    <row r="265" spans="1:78" x14ac:dyDescent="0.25">
      <c r="A265" s="105">
        <f>_xlfn.XLOOKUP(B265,Master3!B:B,Master3!A:A)</f>
        <v>0</v>
      </c>
      <c r="B265" s="106"/>
      <c r="C265" s="88"/>
      <c r="D265" s="66"/>
      <c r="E265" s="67"/>
      <c r="F265" s="68"/>
      <c r="G265" s="68"/>
      <c r="H265" s="80"/>
      <c r="I265" s="70"/>
      <c r="J265" s="69"/>
      <c r="K265" s="68"/>
      <c r="L265" s="68"/>
      <c r="M265" s="71"/>
      <c r="N265" s="70"/>
      <c r="O265" s="69"/>
      <c r="P265" s="68"/>
      <c r="Q265" s="68"/>
      <c r="R265" s="71"/>
      <c r="S265" s="72"/>
      <c r="T265" s="102" t="e">
        <f>_xlfn.XLOOKUP(U265,Master3!B:B,Master3!A:A)</f>
        <v>#N/A</v>
      </c>
      <c r="U265" s="103"/>
      <c r="V265" s="88"/>
      <c r="W265" s="76"/>
      <c r="X265" s="76"/>
      <c r="Y265" s="73"/>
      <c r="Z265" s="74"/>
      <c r="AA265" s="73"/>
      <c r="AB265" s="76"/>
      <c r="AC265" s="76"/>
      <c r="AD265" s="77"/>
      <c r="AE265" s="74"/>
      <c r="AF265" s="73"/>
      <c r="AG265" s="76"/>
      <c r="AH265" s="76"/>
      <c r="AI265" s="77"/>
      <c r="AJ265" s="75"/>
      <c r="AK265" s="86" t="e">
        <f>_xlfn.XLOOKUP(AL265,Master3!B:B,Master3!A:A)</f>
        <v>#N/A</v>
      </c>
      <c r="AL265" s="25"/>
      <c r="AM265" s="88"/>
      <c r="AN265" s="68"/>
      <c r="AO265" s="68"/>
      <c r="AP265" s="69"/>
      <c r="AQ265" s="70"/>
      <c r="AR265" s="69"/>
      <c r="AS265" s="68"/>
      <c r="AT265" s="68"/>
      <c r="AU265" s="71"/>
      <c r="AV265" s="70"/>
      <c r="AW265" s="69"/>
      <c r="AX265" s="68"/>
      <c r="AY265" s="68"/>
      <c r="AZ265" s="71"/>
      <c r="BA265" s="72"/>
      <c r="BB265" s="102" t="e">
        <f>_xlfn.XLOOKUP(BC265,Master3!B:B,Master3!A:A)</f>
        <v>#N/A</v>
      </c>
      <c r="BC265" s="103"/>
      <c r="BD265" s="88"/>
      <c r="BE265" s="76"/>
      <c r="BF265" s="76"/>
      <c r="BG265" s="73"/>
      <c r="BH265" s="74"/>
      <c r="BI265" s="73"/>
      <c r="BJ265" s="76"/>
      <c r="BK265" s="76"/>
      <c r="BL265" s="77"/>
      <c r="BM265" s="74"/>
      <c r="BN265" s="73"/>
      <c r="BO265" s="76"/>
      <c r="BP265" s="76"/>
      <c r="BQ265" s="77"/>
      <c r="BR265" s="85"/>
      <c r="BZ265" s="86">
        <v>44402.402777777781</v>
      </c>
    </row>
    <row r="266" spans="1:78" x14ac:dyDescent="0.25">
      <c r="A266" s="105">
        <f>_xlfn.XLOOKUP(B266,Master3!B:B,Master3!A:A)</f>
        <v>0</v>
      </c>
      <c r="B266" s="106"/>
      <c r="C266" s="88"/>
      <c r="D266" s="66"/>
      <c r="E266" s="67"/>
      <c r="F266" s="68"/>
      <c r="G266" s="68"/>
      <c r="H266" s="80"/>
      <c r="I266" s="70"/>
      <c r="J266" s="69"/>
      <c r="K266" s="68"/>
      <c r="L266" s="68"/>
      <c r="M266" s="71"/>
      <c r="N266" s="70"/>
      <c r="O266" s="69"/>
      <c r="P266" s="68"/>
      <c r="Q266" s="68"/>
      <c r="R266" s="71"/>
      <c r="S266" s="72"/>
      <c r="T266" s="102" t="e">
        <f>_xlfn.XLOOKUP(U266,Master3!B:B,Master3!A:A)</f>
        <v>#N/A</v>
      </c>
      <c r="U266" s="103"/>
      <c r="V266" s="88"/>
      <c r="W266" s="76"/>
      <c r="X266" s="76"/>
      <c r="Y266" s="73"/>
      <c r="Z266" s="74"/>
      <c r="AA266" s="73"/>
      <c r="AB266" s="76"/>
      <c r="AC266" s="76"/>
      <c r="AD266" s="77"/>
      <c r="AE266" s="74"/>
      <c r="AF266" s="73"/>
      <c r="AG266" s="76"/>
      <c r="AH266" s="76"/>
      <c r="AI266" s="77"/>
      <c r="AJ266" s="75"/>
      <c r="AK266" s="86" t="e">
        <f>_xlfn.XLOOKUP(AL266,Master3!B:B,Master3!A:A)</f>
        <v>#N/A</v>
      </c>
      <c r="AL266" s="25"/>
      <c r="AM266" s="88"/>
      <c r="AN266" s="68"/>
      <c r="AO266" s="68"/>
      <c r="AP266" s="69"/>
      <c r="AQ266" s="70"/>
      <c r="AR266" s="69"/>
      <c r="AS266" s="68"/>
      <c r="AT266" s="68"/>
      <c r="AU266" s="71"/>
      <c r="AV266" s="70"/>
      <c r="AW266" s="69"/>
      <c r="AX266" s="68"/>
      <c r="AY266" s="68"/>
      <c r="AZ266" s="71"/>
      <c r="BA266" s="72"/>
      <c r="BB266" s="102" t="e">
        <f>_xlfn.XLOOKUP(BC266,Master3!B:B,Master3!A:A)</f>
        <v>#N/A</v>
      </c>
      <c r="BC266" s="103"/>
      <c r="BD266" s="88"/>
      <c r="BE266" s="76"/>
      <c r="BF266" s="76"/>
      <c r="BG266" s="73"/>
      <c r="BH266" s="74"/>
      <c r="BI266" s="73"/>
      <c r="BJ266" s="76"/>
      <c r="BK266" s="76"/>
      <c r="BL266" s="77"/>
      <c r="BM266" s="74"/>
      <c r="BN266" s="73"/>
      <c r="BO266" s="76"/>
      <c r="BP266" s="76"/>
      <c r="BQ266" s="77"/>
      <c r="BR266" s="85"/>
      <c r="BZ266" s="86">
        <v>44402.413194444445</v>
      </c>
    </row>
    <row r="267" spans="1:78" x14ac:dyDescent="0.25">
      <c r="A267" s="105">
        <f>_xlfn.XLOOKUP(B267,Master3!B:B,Master3!A:A)</f>
        <v>0</v>
      </c>
      <c r="B267" s="106"/>
      <c r="C267" s="88"/>
      <c r="D267" s="66"/>
      <c r="E267" s="67"/>
      <c r="F267" s="68"/>
      <c r="G267" s="68"/>
      <c r="H267" s="80"/>
      <c r="I267" s="70"/>
      <c r="J267" s="69"/>
      <c r="K267" s="68"/>
      <c r="L267" s="68"/>
      <c r="M267" s="71"/>
      <c r="N267" s="70"/>
      <c r="O267" s="69"/>
      <c r="P267" s="68"/>
      <c r="Q267" s="68"/>
      <c r="R267" s="71"/>
      <c r="S267" s="72"/>
      <c r="T267" s="102" t="e">
        <f>_xlfn.XLOOKUP(U267,Master3!B:B,Master3!A:A)</f>
        <v>#N/A</v>
      </c>
      <c r="U267" s="103"/>
      <c r="V267" s="88"/>
      <c r="W267" s="76"/>
      <c r="X267" s="76"/>
      <c r="Y267" s="73"/>
      <c r="Z267" s="74"/>
      <c r="AA267" s="73"/>
      <c r="AB267" s="76"/>
      <c r="AC267" s="76"/>
      <c r="AD267" s="77"/>
      <c r="AE267" s="74"/>
      <c r="AF267" s="73"/>
      <c r="AG267" s="76"/>
      <c r="AH267" s="76"/>
      <c r="AI267" s="77"/>
      <c r="AJ267" s="75"/>
      <c r="AK267" s="86" t="e">
        <f>_xlfn.XLOOKUP(AL267,Master3!B:B,Master3!A:A)</f>
        <v>#N/A</v>
      </c>
      <c r="AL267" s="25"/>
      <c r="AM267" s="88"/>
      <c r="AN267" s="68"/>
      <c r="AO267" s="68"/>
      <c r="AP267" s="69"/>
      <c r="AQ267" s="70"/>
      <c r="AR267" s="69"/>
      <c r="AS267" s="68"/>
      <c r="AT267" s="68"/>
      <c r="AU267" s="71"/>
      <c r="AV267" s="70"/>
      <c r="AW267" s="69"/>
      <c r="AX267" s="68"/>
      <c r="AY267" s="68"/>
      <c r="AZ267" s="71"/>
      <c r="BA267" s="72"/>
      <c r="BB267" s="102" t="e">
        <f>_xlfn.XLOOKUP(BC267,Master3!B:B,Master3!A:A)</f>
        <v>#N/A</v>
      </c>
      <c r="BC267" s="103"/>
      <c r="BD267" s="88"/>
      <c r="BE267" s="76"/>
      <c r="BF267" s="76"/>
      <c r="BG267" s="73"/>
      <c r="BH267" s="74"/>
      <c r="BI267" s="73"/>
      <c r="BJ267" s="76"/>
      <c r="BK267" s="76"/>
      <c r="BL267" s="77"/>
      <c r="BM267" s="74"/>
      <c r="BN267" s="73"/>
      <c r="BO267" s="76"/>
      <c r="BP267" s="76"/>
      <c r="BQ267" s="77"/>
      <c r="BR267" s="85"/>
      <c r="BZ267" s="86">
        <v>44403.208333333336</v>
      </c>
    </row>
    <row r="268" spans="1:78" x14ac:dyDescent="0.25">
      <c r="A268" s="105">
        <f>_xlfn.XLOOKUP(B268,Master3!B:B,Master3!A:A)</f>
        <v>0</v>
      </c>
      <c r="B268" s="106"/>
      <c r="C268" s="88"/>
      <c r="D268" s="66"/>
      <c r="E268" s="67"/>
      <c r="F268" s="68"/>
      <c r="G268" s="68"/>
      <c r="H268" s="80"/>
      <c r="I268" s="70"/>
      <c r="J268" s="69"/>
      <c r="K268" s="68"/>
      <c r="L268" s="68"/>
      <c r="M268" s="71"/>
      <c r="N268" s="70"/>
      <c r="O268" s="69"/>
      <c r="P268" s="68"/>
      <c r="Q268" s="68"/>
      <c r="R268" s="71"/>
      <c r="S268" s="72"/>
      <c r="T268" s="102" t="e">
        <f>_xlfn.XLOOKUP(U268,Master3!B:B,Master3!A:A)</f>
        <v>#N/A</v>
      </c>
      <c r="U268" s="103"/>
      <c r="V268" s="88"/>
      <c r="W268" s="76"/>
      <c r="X268" s="76"/>
      <c r="Y268" s="73"/>
      <c r="Z268" s="74"/>
      <c r="AA268" s="73"/>
      <c r="AB268" s="76"/>
      <c r="AC268" s="76"/>
      <c r="AD268" s="77"/>
      <c r="AE268" s="74"/>
      <c r="AF268" s="73"/>
      <c r="AG268" s="76"/>
      <c r="AH268" s="76"/>
      <c r="AI268" s="77"/>
      <c r="AJ268" s="75"/>
      <c r="AK268" s="86" t="e">
        <f>_xlfn.XLOOKUP(AL268,Master3!B:B,Master3!A:A)</f>
        <v>#N/A</v>
      </c>
      <c r="AL268" s="25"/>
      <c r="AM268" s="88"/>
      <c r="AN268" s="68"/>
      <c r="AO268" s="68"/>
      <c r="AP268" s="69"/>
      <c r="AQ268" s="70"/>
      <c r="AR268" s="69"/>
      <c r="AS268" s="68"/>
      <c r="AT268" s="68"/>
      <c r="AU268" s="71"/>
      <c r="AV268" s="70"/>
      <c r="AW268" s="69"/>
      <c r="AX268" s="68"/>
      <c r="AY268" s="68"/>
      <c r="AZ268" s="71"/>
      <c r="BA268" s="72"/>
      <c r="BB268" s="102" t="e">
        <f>_xlfn.XLOOKUP(BC268,Master3!B:B,Master3!A:A)</f>
        <v>#N/A</v>
      </c>
      <c r="BC268" s="103"/>
      <c r="BD268" s="88"/>
      <c r="BE268" s="76"/>
      <c r="BF268" s="76"/>
      <c r="BG268" s="73"/>
      <c r="BH268" s="74"/>
      <c r="BI268" s="73"/>
      <c r="BJ268" s="76"/>
      <c r="BK268" s="76"/>
      <c r="BL268" s="77"/>
      <c r="BM268" s="74"/>
      <c r="BN268" s="73"/>
      <c r="BO268" s="76"/>
      <c r="BP268" s="76"/>
      <c r="BQ268" s="77"/>
      <c r="BR268" s="85"/>
      <c r="BZ268" s="86">
        <v>44404.288194444445</v>
      </c>
    </row>
    <row r="269" spans="1:78" x14ac:dyDescent="0.25">
      <c r="A269" s="105">
        <f>_xlfn.XLOOKUP(B269,Master3!B:B,Master3!A:A)</f>
        <v>0</v>
      </c>
      <c r="B269" s="106"/>
      <c r="C269" s="88"/>
      <c r="D269" s="66"/>
      <c r="E269" s="67"/>
      <c r="F269" s="68"/>
      <c r="G269" s="68"/>
      <c r="H269" s="80"/>
      <c r="I269" s="70"/>
      <c r="J269" s="69"/>
      <c r="K269" s="68"/>
      <c r="L269" s="68"/>
      <c r="M269" s="71"/>
      <c r="N269" s="70"/>
      <c r="O269" s="69"/>
      <c r="P269" s="68"/>
      <c r="Q269" s="68"/>
      <c r="R269" s="71"/>
      <c r="S269" s="72"/>
      <c r="T269" s="102" t="e">
        <f>_xlfn.XLOOKUP(U269,Master3!B:B,Master3!A:A)</f>
        <v>#N/A</v>
      </c>
      <c r="U269" s="103"/>
      <c r="V269" s="88"/>
      <c r="W269" s="76"/>
      <c r="X269" s="76"/>
      <c r="Y269" s="73"/>
      <c r="Z269" s="74"/>
      <c r="AA269" s="73"/>
      <c r="AB269" s="76"/>
      <c r="AC269" s="76"/>
      <c r="AD269" s="77"/>
      <c r="AE269" s="74"/>
      <c r="AF269" s="73"/>
      <c r="AG269" s="76"/>
      <c r="AH269" s="76"/>
      <c r="AI269" s="77"/>
      <c r="AJ269" s="75"/>
      <c r="AK269" s="86" t="e">
        <f>_xlfn.XLOOKUP(AL269,Master3!B:B,Master3!A:A)</f>
        <v>#N/A</v>
      </c>
      <c r="AL269" s="25"/>
      <c r="AM269" s="88"/>
      <c r="AN269" s="68"/>
      <c r="AO269" s="68"/>
      <c r="AP269" s="69"/>
      <c r="AQ269" s="70"/>
      <c r="AR269" s="69"/>
      <c r="AS269" s="68"/>
      <c r="AT269" s="68"/>
      <c r="AU269" s="71"/>
      <c r="AV269" s="70"/>
      <c r="AW269" s="69"/>
      <c r="AX269" s="68"/>
      <c r="AY269" s="68"/>
      <c r="AZ269" s="71"/>
      <c r="BA269" s="72"/>
      <c r="BB269" s="102" t="e">
        <f>_xlfn.XLOOKUP(BC269,Master3!B:B,Master3!A:A)</f>
        <v>#N/A</v>
      </c>
      <c r="BC269" s="103"/>
      <c r="BD269" s="88"/>
      <c r="BE269" s="76"/>
      <c r="BF269" s="76"/>
      <c r="BG269" s="73"/>
      <c r="BH269" s="74"/>
      <c r="BI269" s="73"/>
      <c r="BJ269" s="76"/>
      <c r="BK269" s="76"/>
      <c r="BL269" s="77"/>
      <c r="BM269" s="74"/>
      <c r="BN269" s="73"/>
      <c r="BO269" s="76"/>
      <c r="BP269" s="76"/>
      <c r="BQ269" s="77"/>
      <c r="BR269" s="85"/>
      <c r="BZ269" s="86">
        <v>44404.368055555555</v>
      </c>
    </row>
    <row r="270" spans="1:78" x14ac:dyDescent="0.25">
      <c r="A270" s="105">
        <f>_xlfn.XLOOKUP(B270,Master3!B:B,Master3!A:A)</f>
        <v>0</v>
      </c>
      <c r="B270" s="106"/>
      <c r="C270" s="88"/>
      <c r="D270" s="66"/>
      <c r="E270" s="67"/>
      <c r="F270" s="68"/>
      <c r="G270" s="68"/>
      <c r="H270" s="80"/>
      <c r="I270" s="70"/>
      <c r="J270" s="69"/>
      <c r="K270" s="68"/>
      <c r="L270" s="68"/>
      <c r="M270" s="71"/>
      <c r="N270" s="70"/>
      <c r="O270" s="69"/>
      <c r="P270" s="68"/>
      <c r="Q270" s="68"/>
      <c r="R270" s="71"/>
      <c r="S270" s="72"/>
      <c r="T270" s="102" t="e">
        <f>_xlfn.XLOOKUP(U270,Master3!B:B,Master3!A:A)</f>
        <v>#N/A</v>
      </c>
      <c r="U270" s="103"/>
      <c r="V270" s="88"/>
      <c r="W270" s="76"/>
      <c r="X270" s="76"/>
      <c r="Y270" s="73"/>
      <c r="Z270" s="74"/>
      <c r="AA270" s="73"/>
      <c r="AB270" s="76"/>
      <c r="AC270" s="76"/>
      <c r="AD270" s="77"/>
      <c r="AE270" s="74"/>
      <c r="AF270" s="73"/>
      <c r="AG270" s="76"/>
      <c r="AH270" s="76"/>
      <c r="AI270" s="77"/>
      <c r="AJ270" s="75"/>
      <c r="AK270" s="86" t="e">
        <f>_xlfn.XLOOKUP(AL270,Master3!B:B,Master3!A:A)</f>
        <v>#N/A</v>
      </c>
      <c r="AL270" s="25"/>
      <c r="AM270" s="88"/>
      <c r="AN270" s="68"/>
      <c r="AO270" s="68"/>
      <c r="AP270" s="69"/>
      <c r="AQ270" s="70"/>
      <c r="AR270" s="69"/>
      <c r="AS270" s="68"/>
      <c r="AT270" s="68"/>
      <c r="AU270" s="71"/>
      <c r="AV270" s="70"/>
      <c r="AW270" s="69"/>
      <c r="AX270" s="68"/>
      <c r="AY270" s="68"/>
      <c r="AZ270" s="71"/>
      <c r="BA270" s="72"/>
      <c r="BB270" s="102" t="e">
        <f>_xlfn.XLOOKUP(BC270,Master3!B:B,Master3!A:A)</f>
        <v>#N/A</v>
      </c>
      <c r="BC270" s="103"/>
      <c r="BD270" s="88"/>
      <c r="BE270" s="76"/>
      <c r="BF270" s="76"/>
      <c r="BG270" s="73"/>
      <c r="BH270" s="74"/>
      <c r="BI270" s="73"/>
      <c r="BJ270" s="76"/>
      <c r="BK270" s="76"/>
      <c r="BL270" s="77"/>
      <c r="BM270" s="74"/>
      <c r="BN270" s="73"/>
      <c r="BO270" s="76"/>
      <c r="BP270" s="76"/>
      <c r="BQ270" s="77"/>
      <c r="BR270" s="85"/>
      <c r="BZ270" s="86">
        <v>44404.375</v>
      </c>
    </row>
    <row r="271" spans="1:78" x14ac:dyDescent="0.25">
      <c r="A271" s="105">
        <f>_xlfn.XLOOKUP(B271,Master3!B:B,Master3!A:A)</f>
        <v>0</v>
      </c>
      <c r="B271" s="106"/>
      <c r="C271" s="88"/>
      <c r="D271" s="66"/>
      <c r="E271" s="67"/>
      <c r="F271" s="68"/>
      <c r="G271" s="68"/>
      <c r="H271" s="80"/>
      <c r="I271" s="70"/>
      <c r="J271" s="69"/>
      <c r="K271" s="68"/>
      <c r="L271" s="68"/>
      <c r="M271" s="71"/>
      <c r="N271" s="70"/>
      <c r="O271" s="69"/>
      <c r="P271" s="68"/>
      <c r="Q271" s="68"/>
      <c r="R271" s="71"/>
      <c r="S271" s="72"/>
      <c r="T271" s="102" t="e">
        <f>_xlfn.XLOOKUP(U271,Master3!B:B,Master3!A:A)</f>
        <v>#N/A</v>
      </c>
      <c r="U271" s="103"/>
      <c r="V271" s="88"/>
      <c r="W271" s="76"/>
      <c r="X271" s="76"/>
      <c r="Y271" s="73"/>
      <c r="Z271" s="74"/>
      <c r="AA271" s="73"/>
      <c r="AB271" s="76"/>
      <c r="AC271" s="76"/>
      <c r="AD271" s="77"/>
      <c r="AE271" s="74"/>
      <c r="AF271" s="73"/>
      <c r="AG271" s="76"/>
      <c r="AH271" s="76"/>
      <c r="AI271" s="77"/>
      <c r="AJ271" s="75"/>
      <c r="AK271" s="86" t="e">
        <f>_xlfn.XLOOKUP(AL271,Master3!B:B,Master3!A:A)</f>
        <v>#N/A</v>
      </c>
      <c r="AL271" s="25"/>
      <c r="AM271" s="88"/>
      <c r="AN271" s="68"/>
      <c r="AO271" s="68"/>
      <c r="AP271" s="69"/>
      <c r="AQ271" s="70"/>
      <c r="AR271" s="69"/>
      <c r="AS271" s="68"/>
      <c r="AT271" s="68"/>
      <c r="AU271" s="71"/>
      <c r="AV271" s="70"/>
      <c r="AW271" s="69"/>
      <c r="AX271" s="68"/>
      <c r="AY271" s="68"/>
      <c r="AZ271" s="71"/>
      <c r="BA271" s="72"/>
      <c r="BB271" s="102" t="e">
        <f>_xlfn.XLOOKUP(BC271,Master3!B:B,Master3!A:A)</f>
        <v>#N/A</v>
      </c>
      <c r="BC271" s="103"/>
      <c r="BD271" s="88"/>
      <c r="BE271" s="76"/>
      <c r="BF271" s="76"/>
      <c r="BG271" s="73"/>
      <c r="BH271" s="74"/>
      <c r="BI271" s="73"/>
      <c r="BJ271" s="76"/>
      <c r="BK271" s="76"/>
      <c r="BL271" s="77"/>
      <c r="BM271" s="74"/>
      <c r="BN271" s="73"/>
      <c r="BO271" s="76"/>
      <c r="BP271" s="76"/>
      <c r="BQ271" s="77"/>
      <c r="BR271" s="85"/>
      <c r="BZ271" s="86">
        <v>44405.208333333336</v>
      </c>
    </row>
    <row r="272" spans="1:78" x14ac:dyDescent="0.25">
      <c r="A272" s="105">
        <f>_xlfn.XLOOKUP(B272,Master3!B:B,Master3!A:A)</f>
        <v>0</v>
      </c>
      <c r="B272" s="106"/>
      <c r="C272" s="88"/>
      <c r="D272" s="66"/>
      <c r="E272" s="67"/>
      <c r="F272" s="68"/>
      <c r="G272" s="68"/>
      <c r="H272" s="80"/>
      <c r="I272" s="70"/>
      <c r="J272" s="69"/>
      <c r="K272" s="68"/>
      <c r="L272" s="68"/>
      <c r="M272" s="71"/>
      <c r="N272" s="70"/>
      <c r="O272" s="69"/>
      <c r="P272" s="68"/>
      <c r="Q272" s="68"/>
      <c r="R272" s="71"/>
      <c r="S272" s="72"/>
      <c r="T272" s="102" t="e">
        <f>_xlfn.XLOOKUP(U272,Master3!B:B,Master3!A:A)</f>
        <v>#N/A</v>
      </c>
      <c r="U272" s="103"/>
      <c r="V272" s="88"/>
      <c r="W272" s="76"/>
      <c r="X272" s="76"/>
      <c r="Y272" s="73"/>
      <c r="Z272" s="74"/>
      <c r="AA272" s="73"/>
      <c r="AB272" s="76"/>
      <c r="AC272" s="76"/>
      <c r="AD272" s="77"/>
      <c r="AE272" s="74"/>
      <c r="AF272" s="73"/>
      <c r="AG272" s="76"/>
      <c r="AH272" s="76"/>
      <c r="AI272" s="77"/>
      <c r="AJ272" s="75"/>
      <c r="AK272" s="86" t="e">
        <f>_xlfn.XLOOKUP(AL272,Master3!B:B,Master3!A:A)</f>
        <v>#N/A</v>
      </c>
      <c r="AL272" s="25"/>
      <c r="AM272" s="88"/>
      <c r="AN272" s="68"/>
      <c r="AO272" s="68"/>
      <c r="AP272" s="69"/>
      <c r="AQ272" s="70"/>
      <c r="AR272" s="69"/>
      <c r="AS272" s="68"/>
      <c r="AT272" s="68"/>
      <c r="AU272" s="71"/>
      <c r="AV272" s="70"/>
      <c r="AW272" s="69"/>
      <c r="AX272" s="68"/>
      <c r="AY272" s="68"/>
      <c r="AZ272" s="71"/>
      <c r="BA272" s="72"/>
      <c r="BB272" s="102" t="e">
        <f>_xlfn.XLOOKUP(BC272,Master3!B:B,Master3!A:A)</f>
        <v>#N/A</v>
      </c>
      <c r="BC272" s="103"/>
      <c r="BD272" s="88"/>
      <c r="BE272" s="76"/>
      <c r="BF272" s="76"/>
      <c r="BG272" s="73"/>
      <c r="BH272" s="74"/>
      <c r="BI272" s="73"/>
      <c r="BJ272" s="76"/>
      <c r="BK272" s="76"/>
      <c r="BL272" s="77"/>
      <c r="BM272" s="74"/>
      <c r="BN272" s="73"/>
      <c r="BO272" s="76"/>
      <c r="BP272" s="76"/>
      <c r="BQ272" s="77"/>
      <c r="BR272" s="85"/>
      <c r="BZ272" s="86">
        <v>44405.25</v>
      </c>
    </row>
    <row r="273" spans="1:78" x14ac:dyDescent="0.25">
      <c r="A273" s="105">
        <f>_xlfn.XLOOKUP(B273,Master3!B:B,Master3!A:A)</f>
        <v>0</v>
      </c>
      <c r="B273" s="106"/>
      <c r="C273" s="88"/>
      <c r="D273" s="66"/>
      <c r="E273" s="67"/>
      <c r="F273" s="68"/>
      <c r="G273" s="68"/>
      <c r="H273" s="80"/>
      <c r="I273" s="70"/>
      <c r="J273" s="69"/>
      <c r="K273" s="68"/>
      <c r="L273" s="68"/>
      <c r="M273" s="71"/>
      <c r="N273" s="70"/>
      <c r="O273" s="69"/>
      <c r="P273" s="68"/>
      <c r="Q273" s="68"/>
      <c r="R273" s="71"/>
      <c r="S273" s="72"/>
      <c r="T273" s="102" t="e">
        <f>_xlfn.XLOOKUP(U273,Master3!B:B,Master3!A:A)</f>
        <v>#N/A</v>
      </c>
      <c r="U273" s="103"/>
      <c r="V273" s="88"/>
      <c r="W273" s="76"/>
      <c r="X273" s="76"/>
      <c r="Y273" s="73"/>
      <c r="Z273" s="74"/>
      <c r="AA273" s="73"/>
      <c r="AB273" s="76"/>
      <c r="AC273" s="76"/>
      <c r="AD273" s="77"/>
      <c r="AE273" s="74"/>
      <c r="AF273" s="73"/>
      <c r="AG273" s="76"/>
      <c r="AH273" s="76"/>
      <c r="AI273" s="77"/>
      <c r="AJ273" s="75"/>
      <c r="AK273" s="86" t="e">
        <f>_xlfn.XLOOKUP(AL273,Master3!B:B,Master3!A:A)</f>
        <v>#N/A</v>
      </c>
      <c r="AL273" s="25"/>
      <c r="AM273" s="88"/>
      <c r="AN273" s="68"/>
      <c r="AO273" s="68"/>
      <c r="AP273" s="69"/>
      <c r="AQ273" s="70"/>
      <c r="AR273" s="69"/>
      <c r="AS273" s="68"/>
      <c r="AT273" s="68"/>
      <c r="AU273" s="71"/>
      <c r="AV273" s="70"/>
      <c r="AW273" s="69"/>
      <c r="AX273" s="68"/>
      <c r="AY273" s="68"/>
      <c r="AZ273" s="71"/>
      <c r="BA273" s="72"/>
      <c r="BB273" s="102" t="e">
        <f>_xlfn.XLOOKUP(BC273,Master3!B:B,Master3!A:A)</f>
        <v>#N/A</v>
      </c>
      <c r="BC273" s="103"/>
      <c r="BD273" s="88"/>
      <c r="BE273" s="76"/>
      <c r="BF273" s="76"/>
      <c r="BG273" s="73"/>
      <c r="BH273" s="74"/>
      <c r="BI273" s="73"/>
      <c r="BJ273" s="76"/>
      <c r="BK273" s="76"/>
      <c r="BL273" s="77"/>
      <c r="BM273" s="74"/>
      <c r="BN273" s="73"/>
      <c r="BO273" s="76"/>
      <c r="BP273" s="76"/>
      <c r="BQ273" s="77"/>
      <c r="BR273" s="85"/>
      <c r="BZ273" s="86">
        <v>44406.333333333336</v>
      </c>
    </row>
    <row r="274" spans="1:78" x14ac:dyDescent="0.25">
      <c r="A274" s="105">
        <f>_xlfn.XLOOKUP(B274,Master3!B:B,Master3!A:A)</f>
        <v>0</v>
      </c>
      <c r="B274" s="106"/>
      <c r="C274" s="88"/>
      <c r="D274" s="66"/>
      <c r="E274" s="67"/>
      <c r="F274" s="68"/>
      <c r="G274" s="68"/>
      <c r="H274" s="80"/>
      <c r="I274" s="70"/>
      <c r="J274" s="69"/>
      <c r="K274" s="68"/>
      <c r="L274" s="68"/>
      <c r="M274" s="71"/>
      <c r="N274" s="70"/>
      <c r="O274" s="69"/>
      <c r="P274" s="68"/>
      <c r="Q274" s="68"/>
      <c r="R274" s="71"/>
      <c r="S274" s="72"/>
      <c r="T274" s="102" t="e">
        <f>_xlfn.XLOOKUP(U274,Master3!B:B,Master3!A:A)</f>
        <v>#N/A</v>
      </c>
      <c r="U274" s="103"/>
      <c r="V274" s="88"/>
      <c r="W274" s="76"/>
      <c r="X274" s="76"/>
      <c r="Y274" s="73"/>
      <c r="Z274" s="74"/>
      <c r="AA274" s="73"/>
      <c r="AB274" s="76"/>
      <c r="AC274" s="76"/>
      <c r="AD274" s="77"/>
      <c r="AE274" s="74"/>
      <c r="AF274" s="73"/>
      <c r="AG274" s="76"/>
      <c r="AH274" s="76"/>
      <c r="AI274" s="77"/>
      <c r="AJ274" s="75"/>
      <c r="AK274" s="86" t="e">
        <f>_xlfn.XLOOKUP(AL274,Master3!B:B,Master3!A:A)</f>
        <v>#N/A</v>
      </c>
      <c r="AL274" s="25"/>
      <c r="AM274" s="88"/>
      <c r="AN274" s="68"/>
      <c r="AO274" s="68"/>
      <c r="AP274" s="69"/>
      <c r="AQ274" s="70"/>
      <c r="AR274" s="69"/>
      <c r="AS274" s="68"/>
      <c r="AT274" s="68"/>
      <c r="AU274" s="71"/>
      <c r="AV274" s="70"/>
      <c r="AW274" s="69"/>
      <c r="AX274" s="68"/>
      <c r="AY274" s="68"/>
      <c r="AZ274" s="71"/>
      <c r="BA274" s="72"/>
      <c r="BB274" s="102" t="e">
        <f>_xlfn.XLOOKUP(BC274,Master3!B:B,Master3!A:A)</f>
        <v>#N/A</v>
      </c>
      <c r="BC274" s="103"/>
      <c r="BD274" s="88"/>
      <c r="BE274" s="76"/>
      <c r="BF274" s="76"/>
      <c r="BG274" s="73"/>
      <c r="BH274" s="74"/>
      <c r="BI274" s="73"/>
      <c r="BJ274" s="76"/>
      <c r="BK274" s="76"/>
      <c r="BL274" s="77"/>
      <c r="BM274" s="74"/>
      <c r="BN274" s="73"/>
      <c r="BO274" s="76"/>
      <c r="BP274" s="76"/>
      <c r="BQ274" s="77"/>
      <c r="BR274" s="85"/>
      <c r="BZ274" s="86">
        <v>44406.40625</v>
      </c>
    </row>
    <row r="275" spans="1:78" x14ac:dyDescent="0.25">
      <c r="A275" s="105">
        <f>_xlfn.XLOOKUP(B275,Master3!B:B,Master3!A:A)</f>
        <v>0</v>
      </c>
      <c r="B275" s="106"/>
      <c r="C275" s="88"/>
      <c r="D275" s="66"/>
      <c r="E275" s="67"/>
      <c r="F275" s="68"/>
      <c r="G275" s="68"/>
      <c r="H275" s="80"/>
      <c r="I275" s="70"/>
      <c r="J275" s="69"/>
      <c r="K275" s="68"/>
      <c r="L275" s="68"/>
      <c r="M275" s="71"/>
      <c r="N275" s="70"/>
      <c r="O275" s="69"/>
      <c r="P275" s="68"/>
      <c r="Q275" s="68"/>
      <c r="R275" s="71"/>
      <c r="S275" s="72"/>
      <c r="T275" s="102" t="e">
        <f>_xlfn.XLOOKUP(U275,Master3!B:B,Master3!A:A)</f>
        <v>#N/A</v>
      </c>
      <c r="U275" s="103"/>
      <c r="V275" s="88"/>
      <c r="W275" s="76"/>
      <c r="X275" s="76"/>
      <c r="Y275" s="73"/>
      <c r="Z275" s="74"/>
      <c r="AA275" s="73"/>
      <c r="AB275" s="76"/>
      <c r="AC275" s="76"/>
      <c r="AD275" s="77"/>
      <c r="AE275" s="74"/>
      <c r="AF275" s="73"/>
      <c r="AG275" s="76"/>
      <c r="AH275" s="76"/>
      <c r="AI275" s="77"/>
      <c r="AJ275" s="75"/>
      <c r="AK275" s="86" t="e">
        <f>_xlfn.XLOOKUP(AL275,Master3!B:B,Master3!A:A)</f>
        <v>#N/A</v>
      </c>
      <c r="AL275" s="25"/>
      <c r="AM275" s="88"/>
      <c r="AN275" s="68"/>
      <c r="AO275" s="68"/>
      <c r="AP275" s="69"/>
      <c r="AQ275" s="70"/>
      <c r="AR275" s="69"/>
      <c r="AS275" s="68"/>
      <c r="AT275" s="68"/>
      <c r="AU275" s="71"/>
      <c r="AV275" s="70"/>
      <c r="AW275" s="69"/>
      <c r="AX275" s="68"/>
      <c r="AY275" s="68"/>
      <c r="AZ275" s="71"/>
      <c r="BA275" s="72"/>
      <c r="BB275" s="102" t="e">
        <f>_xlfn.XLOOKUP(BC275,Master3!B:B,Master3!A:A)</f>
        <v>#N/A</v>
      </c>
      <c r="BC275" s="103"/>
      <c r="BD275" s="88"/>
      <c r="BE275" s="76"/>
      <c r="BF275" s="76"/>
      <c r="BG275" s="73"/>
      <c r="BH275" s="74"/>
      <c r="BI275" s="73"/>
      <c r="BJ275" s="76"/>
      <c r="BK275" s="76"/>
      <c r="BL275" s="77"/>
      <c r="BM275" s="74"/>
      <c r="BN275" s="73"/>
      <c r="BO275" s="76"/>
      <c r="BP275" s="76"/>
      <c r="BQ275" s="77"/>
      <c r="BR275" s="85"/>
      <c r="BZ275" s="86">
        <v>44406.416666666664</v>
      </c>
    </row>
    <row r="276" spans="1:78" x14ac:dyDescent="0.25">
      <c r="A276" s="105">
        <f>_xlfn.XLOOKUP(B276,Master3!B:B,Master3!A:A)</f>
        <v>0</v>
      </c>
      <c r="B276" s="106"/>
      <c r="C276" s="88"/>
      <c r="D276" s="66"/>
      <c r="E276" s="67"/>
      <c r="F276" s="68"/>
      <c r="G276" s="68"/>
      <c r="H276" s="80"/>
      <c r="I276" s="70"/>
      <c r="J276" s="69"/>
      <c r="K276" s="68"/>
      <c r="L276" s="68"/>
      <c r="M276" s="71"/>
      <c r="N276" s="70"/>
      <c r="O276" s="69"/>
      <c r="P276" s="68"/>
      <c r="Q276" s="68"/>
      <c r="R276" s="71"/>
      <c r="S276" s="72"/>
      <c r="T276" s="102" t="e">
        <f>_xlfn.XLOOKUP(U276,Master3!B:B,Master3!A:A)</f>
        <v>#N/A</v>
      </c>
      <c r="U276" s="103"/>
      <c r="V276" s="88"/>
      <c r="W276" s="76"/>
      <c r="X276" s="76"/>
      <c r="Y276" s="73"/>
      <c r="Z276" s="74"/>
      <c r="AA276" s="73"/>
      <c r="AB276" s="76"/>
      <c r="AC276" s="76"/>
      <c r="AD276" s="77"/>
      <c r="AE276" s="74"/>
      <c r="AF276" s="73"/>
      <c r="AG276" s="76"/>
      <c r="AH276" s="76"/>
      <c r="AI276" s="77"/>
      <c r="AJ276" s="75"/>
      <c r="AK276" s="86" t="e">
        <f>_xlfn.XLOOKUP(AL276,Master3!B:B,Master3!A:A)</f>
        <v>#N/A</v>
      </c>
      <c r="AL276" s="25"/>
      <c r="AM276" s="88"/>
      <c r="AN276" s="68"/>
      <c r="AO276" s="68"/>
      <c r="AP276" s="69"/>
      <c r="AQ276" s="70"/>
      <c r="AR276" s="69"/>
      <c r="AS276" s="68"/>
      <c r="AT276" s="68"/>
      <c r="AU276" s="71"/>
      <c r="AV276" s="70"/>
      <c r="AW276" s="69"/>
      <c r="AX276" s="68"/>
      <c r="AY276" s="68"/>
      <c r="AZ276" s="71"/>
      <c r="BA276" s="72"/>
      <c r="BB276" s="102" t="e">
        <f>_xlfn.XLOOKUP(BC276,Master3!B:B,Master3!A:A)</f>
        <v>#N/A</v>
      </c>
      <c r="BC276" s="103"/>
      <c r="BD276" s="88"/>
      <c r="BE276" s="76"/>
      <c r="BF276" s="76"/>
      <c r="BG276" s="73"/>
      <c r="BH276" s="74"/>
      <c r="BI276" s="73"/>
      <c r="BJ276" s="76"/>
      <c r="BK276" s="76"/>
      <c r="BL276" s="77"/>
      <c r="BM276" s="74"/>
      <c r="BN276" s="73"/>
      <c r="BO276" s="76"/>
      <c r="BP276" s="76"/>
      <c r="BQ276" s="77"/>
      <c r="BR276" s="85"/>
      <c r="BZ276" s="86">
        <v>44410.989583333336</v>
      </c>
    </row>
    <row r="277" spans="1:78" x14ac:dyDescent="0.25">
      <c r="A277" s="105">
        <f>_xlfn.XLOOKUP(B277,Master3!B:B,Master3!A:A)</f>
        <v>0</v>
      </c>
      <c r="B277" s="106"/>
      <c r="C277" s="88"/>
      <c r="D277" s="66"/>
      <c r="E277" s="67"/>
      <c r="F277" s="68"/>
      <c r="G277" s="68"/>
      <c r="H277" s="80"/>
      <c r="I277" s="70"/>
      <c r="J277" s="69"/>
      <c r="K277" s="68"/>
      <c r="L277" s="68"/>
      <c r="M277" s="71"/>
      <c r="N277" s="70"/>
      <c r="O277" s="69"/>
      <c r="P277" s="68"/>
      <c r="Q277" s="68"/>
      <c r="R277" s="71"/>
      <c r="S277" s="72"/>
      <c r="T277" s="102" t="e">
        <f>_xlfn.XLOOKUP(U277,Master3!B:B,Master3!A:A)</f>
        <v>#N/A</v>
      </c>
      <c r="U277" s="103"/>
      <c r="V277" s="88"/>
      <c r="W277" s="76"/>
      <c r="X277" s="76"/>
      <c r="Y277" s="73"/>
      <c r="Z277" s="74"/>
      <c r="AA277" s="73"/>
      <c r="AB277" s="76"/>
      <c r="AC277" s="76"/>
      <c r="AD277" s="77"/>
      <c r="AE277" s="74"/>
      <c r="AF277" s="73"/>
      <c r="AG277" s="76"/>
      <c r="AH277" s="76"/>
      <c r="AI277" s="77"/>
      <c r="AJ277" s="75"/>
      <c r="AK277" s="86" t="e">
        <f>_xlfn.XLOOKUP(AL277,Master3!B:B,Master3!A:A)</f>
        <v>#N/A</v>
      </c>
      <c r="AL277" s="25"/>
      <c r="AM277" s="88"/>
      <c r="AN277" s="68"/>
      <c r="AO277" s="68"/>
      <c r="AP277" s="69"/>
      <c r="AQ277" s="70"/>
      <c r="AR277" s="69"/>
      <c r="AS277" s="68"/>
      <c r="AT277" s="68"/>
      <c r="AU277" s="71"/>
      <c r="AV277" s="70"/>
      <c r="AW277" s="69"/>
      <c r="AX277" s="68"/>
      <c r="AY277" s="68"/>
      <c r="AZ277" s="71"/>
      <c r="BA277" s="72"/>
      <c r="BB277" s="102" t="e">
        <f>_xlfn.XLOOKUP(BC277,Master3!B:B,Master3!A:A)</f>
        <v>#N/A</v>
      </c>
      <c r="BC277" s="103"/>
      <c r="BD277" s="88"/>
      <c r="BE277" s="76"/>
      <c r="BF277" s="76"/>
      <c r="BG277" s="73"/>
      <c r="BH277" s="74"/>
      <c r="BI277" s="73"/>
      <c r="BJ277" s="76"/>
      <c r="BK277" s="76"/>
      <c r="BL277" s="77"/>
      <c r="BM277" s="74"/>
      <c r="BN277" s="73"/>
      <c r="BO277" s="76"/>
      <c r="BP277" s="76"/>
      <c r="BQ277" s="77"/>
      <c r="BR277" s="85"/>
      <c r="BZ277" s="86">
        <v>44411.083333333336</v>
      </c>
    </row>
    <row r="278" spans="1:78" x14ac:dyDescent="0.25">
      <c r="A278" s="105">
        <f>_xlfn.XLOOKUP(B278,Master3!B:B,Master3!A:A)</f>
        <v>0</v>
      </c>
      <c r="B278" s="106"/>
      <c r="C278" s="88"/>
      <c r="D278" s="66"/>
      <c r="E278" s="67"/>
      <c r="F278" s="68"/>
      <c r="G278" s="68"/>
      <c r="H278" s="80"/>
      <c r="I278" s="70"/>
      <c r="J278" s="69"/>
      <c r="K278" s="68"/>
      <c r="L278" s="68"/>
      <c r="M278" s="71"/>
      <c r="N278" s="70"/>
      <c r="O278" s="69"/>
      <c r="P278" s="68"/>
      <c r="Q278" s="68"/>
      <c r="R278" s="71"/>
      <c r="S278" s="72"/>
      <c r="T278" s="102" t="e">
        <f>_xlfn.XLOOKUP(U278,Master3!B:B,Master3!A:A)</f>
        <v>#N/A</v>
      </c>
      <c r="U278" s="103"/>
      <c r="V278" s="88"/>
      <c r="W278" s="76"/>
      <c r="X278" s="76"/>
      <c r="Y278" s="73"/>
      <c r="Z278" s="74"/>
      <c r="AA278" s="73"/>
      <c r="AB278" s="76"/>
      <c r="AC278" s="76"/>
      <c r="AD278" s="77"/>
      <c r="AE278" s="74"/>
      <c r="AF278" s="73"/>
      <c r="AG278" s="76"/>
      <c r="AH278" s="76"/>
      <c r="AI278" s="77"/>
      <c r="AJ278" s="75"/>
      <c r="AK278" s="86" t="e">
        <f>_xlfn.XLOOKUP(AL278,Master3!B:B,Master3!A:A)</f>
        <v>#N/A</v>
      </c>
      <c r="AL278" s="25"/>
      <c r="AM278" s="88"/>
      <c r="AN278" s="68"/>
      <c r="AO278" s="68"/>
      <c r="AP278" s="69"/>
      <c r="AQ278" s="70"/>
      <c r="AR278" s="69"/>
      <c r="AS278" s="68"/>
      <c r="AT278" s="68"/>
      <c r="AU278" s="71"/>
      <c r="AV278" s="70"/>
      <c r="AW278" s="69"/>
      <c r="AX278" s="68"/>
      <c r="AY278" s="68"/>
      <c r="AZ278" s="71"/>
      <c r="BA278" s="72"/>
      <c r="BB278" s="102" t="e">
        <f>_xlfn.XLOOKUP(BC278,Master3!B:B,Master3!A:A)</f>
        <v>#N/A</v>
      </c>
      <c r="BC278" s="103"/>
      <c r="BD278" s="88"/>
      <c r="BE278" s="76"/>
      <c r="BF278" s="76"/>
      <c r="BG278" s="73"/>
      <c r="BH278" s="74"/>
      <c r="BI278" s="73"/>
      <c r="BJ278" s="76"/>
      <c r="BK278" s="76"/>
      <c r="BL278" s="77"/>
      <c r="BM278" s="74"/>
      <c r="BN278" s="73"/>
      <c r="BO278" s="76"/>
      <c r="BP278" s="76"/>
      <c r="BQ278" s="77"/>
      <c r="BR278" s="85"/>
      <c r="BZ278" s="86">
        <v>44411.138888888891</v>
      </c>
    </row>
    <row r="279" spans="1:78" x14ac:dyDescent="0.25">
      <c r="A279" s="105">
        <f>_xlfn.XLOOKUP(B279,Master3!B:B,Master3!A:A)</f>
        <v>0</v>
      </c>
      <c r="B279" s="106"/>
      <c r="C279" s="88"/>
      <c r="D279" s="66"/>
      <c r="E279" s="67"/>
      <c r="F279" s="68"/>
      <c r="G279" s="68"/>
      <c r="H279" s="80"/>
      <c r="I279" s="70"/>
      <c r="J279" s="69"/>
      <c r="K279" s="68"/>
      <c r="L279" s="68"/>
      <c r="M279" s="71"/>
      <c r="N279" s="70"/>
      <c r="O279" s="69"/>
      <c r="P279" s="68"/>
      <c r="Q279" s="68"/>
      <c r="R279" s="71"/>
      <c r="S279" s="72"/>
      <c r="T279" s="102" t="e">
        <f>_xlfn.XLOOKUP(U279,Master3!B:B,Master3!A:A)</f>
        <v>#N/A</v>
      </c>
      <c r="U279" s="103"/>
      <c r="V279" s="88"/>
      <c r="W279" s="76"/>
      <c r="X279" s="76"/>
      <c r="Y279" s="73"/>
      <c r="Z279" s="74"/>
      <c r="AA279" s="73"/>
      <c r="AB279" s="76"/>
      <c r="AC279" s="76"/>
      <c r="AD279" s="77"/>
      <c r="AE279" s="74"/>
      <c r="AF279" s="73"/>
      <c r="AG279" s="76"/>
      <c r="AH279" s="76"/>
      <c r="AI279" s="77"/>
      <c r="AJ279" s="75"/>
      <c r="AK279" s="86" t="e">
        <f>_xlfn.XLOOKUP(AL279,Master3!B:B,Master3!A:A)</f>
        <v>#N/A</v>
      </c>
      <c r="AL279" s="25"/>
      <c r="AM279" s="88"/>
      <c r="AN279" s="68"/>
      <c r="AO279" s="68"/>
      <c r="AP279" s="69"/>
      <c r="AQ279" s="70"/>
      <c r="AR279" s="69"/>
      <c r="AS279" s="68"/>
      <c r="AT279" s="68"/>
      <c r="AU279" s="71"/>
      <c r="AV279" s="70"/>
      <c r="AW279" s="69"/>
      <c r="AX279" s="68"/>
      <c r="AY279" s="68"/>
      <c r="AZ279" s="71"/>
      <c r="BA279" s="72"/>
      <c r="BB279" s="102" t="e">
        <f>_xlfn.XLOOKUP(BC279,Master3!B:B,Master3!A:A)</f>
        <v>#N/A</v>
      </c>
      <c r="BC279" s="103"/>
      <c r="BD279" s="88"/>
      <c r="BE279" s="76"/>
      <c r="BF279" s="76"/>
      <c r="BG279" s="73"/>
      <c r="BH279" s="74"/>
      <c r="BI279" s="73"/>
      <c r="BJ279" s="76"/>
      <c r="BK279" s="76"/>
      <c r="BL279" s="77"/>
      <c r="BM279" s="74"/>
      <c r="BN279" s="73"/>
      <c r="BO279" s="76"/>
      <c r="BP279" s="76"/>
      <c r="BQ279" s="77"/>
      <c r="BR279" s="85"/>
      <c r="BZ279" s="86">
        <v>44411.413194444445</v>
      </c>
    </row>
    <row r="280" spans="1:78" x14ac:dyDescent="0.25">
      <c r="A280" s="105">
        <f>_xlfn.XLOOKUP(B280,Master3!B:B,Master3!A:A)</f>
        <v>0</v>
      </c>
      <c r="B280" s="106"/>
      <c r="C280" s="88"/>
      <c r="D280" s="66"/>
      <c r="E280" s="67"/>
      <c r="F280" s="68"/>
      <c r="G280" s="68"/>
      <c r="H280" s="80"/>
      <c r="I280" s="70"/>
      <c r="J280" s="69"/>
      <c r="K280" s="68"/>
      <c r="L280" s="68"/>
      <c r="M280" s="71"/>
      <c r="N280" s="70"/>
      <c r="O280" s="69"/>
      <c r="P280" s="68"/>
      <c r="Q280" s="68"/>
      <c r="R280" s="71"/>
      <c r="S280" s="72"/>
      <c r="T280" s="102" t="e">
        <f>_xlfn.XLOOKUP(U280,Master3!B:B,Master3!A:A)</f>
        <v>#N/A</v>
      </c>
      <c r="U280" s="103"/>
      <c r="V280" s="88"/>
      <c r="W280" s="76"/>
      <c r="X280" s="76"/>
      <c r="Y280" s="73"/>
      <c r="Z280" s="74"/>
      <c r="AA280" s="73"/>
      <c r="AB280" s="76"/>
      <c r="AC280" s="76"/>
      <c r="AD280" s="77"/>
      <c r="AE280" s="74"/>
      <c r="AF280" s="73"/>
      <c r="AG280" s="76"/>
      <c r="AH280" s="76"/>
      <c r="AI280" s="77"/>
      <c r="AJ280" s="75"/>
      <c r="AK280" s="86" t="e">
        <f>_xlfn.XLOOKUP(AL280,Master3!B:B,Master3!A:A)</f>
        <v>#N/A</v>
      </c>
      <c r="AL280" s="25"/>
      <c r="AM280" s="88"/>
      <c r="AN280" s="68"/>
      <c r="AO280" s="68"/>
      <c r="AP280" s="69"/>
      <c r="AQ280" s="70"/>
      <c r="AR280" s="69"/>
      <c r="AS280" s="68"/>
      <c r="AT280" s="68"/>
      <c r="AU280" s="71"/>
      <c r="AV280" s="70"/>
      <c r="AW280" s="69"/>
      <c r="AX280" s="68"/>
      <c r="AY280" s="68"/>
      <c r="AZ280" s="71"/>
      <c r="BA280" s="72"/>
      <c r="BB280" s="102" t="e">
        <f>_xlfn.XLOOKUP(BC280,Master3!B:B,Master3!A:A)</f>
        <v>#N/A</v>
      </c>
      <c r="BC280" s="103"/>
      <c r="BD280" s="88"/>
      <c r="BE280" s="76"/>
      <c r="BF280" s="76"/>
      <c r="BG280" s="73"/>
      <c r="BH280" s="74"/>
      <c r="BI280" s="73"/>
      <c r="BJ280" s="76"/>
      <c r="BK280" s="76"/>
      <c r="BL280" s="77"/>
      <c r="BM280" s="74"/>
      <c r="BN280" s="73"/>
      <c r="BO280" s="76"/>
      <c r="BP280" s="76"/>
      <c r="BQ280" s="77"/>
      <c r="BR280" s="85"/>
      <c r="BZ280" s="86">
        <v>44412.204861111109</v>
      </c>
    </row>
    <row r="281" spans="1:78" x14ac:dyDescent="0.25">
      <c r="A281" s="105">
        <f>_xlfn.XLOOKUP(B281,Master3!B:B,Master3!A:A)</f>
        <v>0</v>
      </c>
      <c r="B281" s="106"/>
      <c r="C281" s="88"/>
      <c r="D281" s="66"/>
      <c r="E281" s="67"/>
      <c r="F281" s="68"/>
      <c r="G281" s="68"/>
      <c r="H281" s="80"/>
      <c r="I281" s="70"/>
      <c r="J281" s="69"/>
      <c r="K281" s="68"/>
      <c r="L281" s="68"/>
      <c r="M281" s="71"/>
      <c r="N281" s="70"/>
      <c r="O281" s="69"/>
      <c r="P281" s="68"/>
      <c r="Q281" s="68"/>
      <c r="R281" s="71"/>
      <c r="S281" s="72"/>
      <c r="T281" s="102" t="e">
        <f>_xlfn.XLOOKUP(U281,Master3!B:B,Master3!A:A)</f>
        <v>#N/A</v>
      </c>
      <c r="U281" s="103"/>
      <c r="V281" s="88"/>
      <c r="W281" s="76"/>
      <c r="X281" s="76"/>
      <c r="Y281" s="73"/>
      <c r="Z281" s="74"/>
      <c r="AA281" s="73"/>
      <c r="AB281" s="76"/>
      <c r="AC281" s="76"/>
      <c r="AD281" s="77"/>
      <c r="AE281" s="74"/>
      <c r="AF281" s="73"/>
      <c r="AG281" s="76"/>
      <c r="AH281" s="76"/>
      <c r="AI281" s="77"/>
      <c r="AJ281" s="75"/>
      <c r="AK281" s="86" t="e">
        <f>_xlfn.XLOOKUP(AL281,Master3!B:B,Master3!A:A)</f>
        <v>#N/A</v>
      </c>
      <c r="AL281" s="25"/>
      <c r="AM281" s="88"/>
      <c r="AN281" s="68"/>
      <c r="AO281" s="68"/>
      <c r="AP281" s="69"/>
      <c r="AQ281" s="70"/>
      <c r="AR281" s="69"/>
      <c r="AS281" s="68"/>
      <c r="AT281" s="68"/>
      <c r="AU281" s="71"/>
      <c r="AV281" s="70"/>
      <c r="AW281" s="69"/>
      <c r="AX281" s="68"/>
      <c r="AY281" s="68"/>
      <c r="AZ281" s="71"/>
      <c r="BA281" s="72"/>
      <c r="BB281" s="102" t="e">
        <f>_xlfn.XLOOKUP(BC281,Master3!B:B,Master3!A:A)</f>
        <v>#N/A</v>
      </c>
      <c r="BC281" s="103"/>
      <c r="BD281" s="88"/>
      <c r="BE281" s="76"/>
      <c r="BF281" s="76"/>
      <c r="BG281" s="73"/>
      <c r="BH281" s="74"/>
      <c r="BI281" s="73"/>
      <c r="BJ281" s="76"/>
      <c r="BK281" s="76"/>
      <c r="BL281" s="77"/>
      <c r="BM281" s="74"/>
      <c r="BN281" s="73"/>
      <c r="BO281" s="76"/>
      <c r="BP281" s="76"/>
      <c r="BQ281" s="77"/>
      <c r="BR281" s="85"/>
      <c r="BZ281" s="86">
        <v>44412.243055555555</v>
      </c>
    </row>
    <row r="282" spans="1:78" x14ac:dyDescent="0.25">
      <c r="A282" s="105">
        <f>_xlfn.XLOOKUP(B282,Master3!B:B,Master3!A:A)</f>
        <v>0</v>
      </c>
      <c r="B282" s="106"/>
      <c r="C282" s="88"/>
      <c r="D282" s="66"/>
      <c r="E282" s="67"/>
      <c r="F282" s="68"/>
      <c r="G282" s="68"/>
      <c r="H282" s="80"/>
      <c r="I282" s="70"/>
      <c r="J282" s="69"/>
      <c r="K282" s="68"/>
      <c r="L282" s="68"/>
      <c r="M282" s="71"/>
      <c r="N282" s="70"/>
      <c r="O282" s="69"/>
      <c r="P282" s="68"/>
      <c r="Q282" s="68"/>
      <c r="R282" s="71"/>
      <c r="S282" s="72"/>
      <c r="T282" s="102" t="e">
        <f>_xlfn.XLOOKUP(U282,Master3!B:B,Master3!A:A)</f>
        <v>#N/A</v>
      </c>
      <c r="U282" s="103"/>
      <c r="V282" s="88"/>
      <c r="W282" s="76"/>
      <c r="X282" s="76"/>
      <c r="Y282" s="73"/>
      <c r="Z282" s="74"/>
      <c r="AA282" s="73"/>
      <c r="AB282" s="76"/>
      <c r="AC282" s="76"/>
      <c r="AD282" s="77"/>
      <c r="AE282" s="74"/>
      <c r="AF282" s="73"/>
      <c r="AG282" s="76"/>
      <c r="AH282" s="76"/>
      <c r="AI282" s="77"/>
      <c r="AJ282" s="75"/>
      <c r="AK282" s="86" t="e">
        <f>_xlfn.XLOOKUP(AL282,Master3!B:B,Master3!A:A)</f>
        <v>#N/A</v>
      </c>
      <c r="AL282" s="25"/>
      <c r="AM282" s="88"/>
      <c r="AN282" s="68"/>
      <c r="AO282" s="68"/>
      <c r="AP282" s="69"/>
      <c r="AQ282" s="70"/>
      <c r="AR282" s="69"/>
      <c r="AS282" s="68"/>
      <c r="AT282" s="68"/>
      <c r="AU282" s="71"/>
      <c r="AV282" s="70"/>
      <c r="AW282" s="69"/>
      <c r="AX282" s="68"/>
      <c r="AY282" s="68"/>
      <c r="AZ282" s="71"/>
      <c r="BA282" s="72"/>
      <c r="BB282" s="102" t="e">
        <f>_xlfn.XLOOKUP(BC282,Master3!B:B,Master3!A:A)</f>
        <v>#N/A</v>
      </c>
      <c r="BC282" s="103"/>
      <c r="BD282" s="88"/>
      <c r="BE282" s="76"/>
      <c r="BF282" s="76"/>
      <c r="BG282" s="73"/>
      <c r="BH282" s="74"/>
      <c r="BI282" s="73"/>
      <c r="BJ282" s="76"/>
      <c r="BK282" s="76"/>
      <c r="BL282" s="77"/>
      <c r="BM282" s="74"/>
      <c r="BN282" s="73"/>
      <c r="BO282" s="76"/>
      <c r="BP282" s="76"/>
      <c r="BQ282" s="77"/>
      <c r="BR282" s="85"/>
      <c r="BZ282" s="86">
        <v>44412.246527777781</v>
      </c>
    </row>
    <row r="283" spans="1:78" x14ac:dyDescent="0.25">
      <c r="A283" s="105">
        <f>_xlfn.XLOOKUP(B283,Master3!B:B,Master3!A:A)</f>
        <v>0</v>
      </c>
      <c r="B283" s="106"/>
      <c r="C283" s="88"/>
      <c r="D283" s="66"/>
      <c r="E283" s="67"/>
      <c r="F283" s="68"/>
      <c r="G283" s="68"/>
      <c r="H283" s="80"/>
      <c r="I283" s="70"/>
      <c r="J283" s="69"/>
      <c r="K283" s="68"/>
      <c r="L283" s="68"/>
      <c r="M283" s="71"/>
      <c r="N283" s="70"/>
      <c r="O283" s="69"/>
      <c r="P283" s="68"/>
      <c r="Q283" s="68"/>
      <c r="R283" s="71"/>
      <c r="S283" s="72"/>
      <c r="T283" s="102" t="e">
        <f>_xlfn.XLOOKUP(U283,Master3!B:B,Master3!A:A)</f>
        <v>#N/A</v>
      </c>
      <c r="U283" s="103"/>
      <c r="V283" s="88"/>
      <c r="W283" s="76"/>
      <c r="X283" s="76"/>
      <c r="Y283" s="73"/>
      <c r="Z283" s="74"/>
      <c r="AA283" s="73"/>
      <c r="AB283" s="76"/>
      <c r="AC283" s="76"/>
      <c r="AD283" s="77"/>
      <c r="AE283" s="74"/>
      <c r="AF283" s="73"/>
      <c r="AG283" s="76"/>
      <c r="AH283" s="76"/>
      <c r="AI283" s="77"/>
      <c r="AJ283" s="75"/>
      <c r="AK283" s="86" t="e">
        <f>_xlfn.XLOOKUP(AL283,Master3!B:B,Master3!A:A)</f>
        <v>#N/A</v>
      </c>
      <c r="AM283" s="88"/>
      <c r="BD283" s="88"/>
      <c r="BE283" s="76"/>
      <c r="BF283" s="76"/>
      <c r="BG283" s="73"/>
      <c r="BH283" s="74"/>
      <c r="BI283" s="73"/>
      <c r="BJ283" s="76"/>
      <c r="BK283" s="76"/>
      <c r="BL283" s="77"/>
      <c r="BM283" s="74"/>
      <c r="BN283" s="73"/>
      <c r="BO283" s="76"/>
      <c r="BP283" s="76"/>
      <c r="BQ283" s="77"/>
      <c r="BR283" s="85"/>
      <c r="BZ283" s="86">
        <v>44413.163194444445</v>
      </c>
    </row>
    <row r="284" spans="1:78" x14ac:dyDescent="0.25">
      <c r="A284" s="105">
        <f>_xlfn.XLOOKUP(B284,Master3!B:B,Master3!A:A)</f>
        <v>0</v>
      </c>
      <c r="B284" s="106"/>
      <c r="C284" s="88"/>
      <c r="D284" s="66"/>
      <c r="E284" s="67"/>
      <c r="F284" s="68"/>
      <c r="G284" s="68"/>
      <c r="H284" s="80"/>
      <c r="I284" s="70"/>
      <c r="J284" s="69"/>
      <c r="K284" s="68"/>
      <c r="L284" s="68"/>
      <c r="M284" s="71"/>
      <c r="N284" s="70"/>
      <c r="O284" s="69"/>
      <c r="P284" s="68"/>
      <c r="Q284" s="68"/>
      <c r="R284" s="71"/>
      <c r="S284" s="72"/>
      <c r="T284" s="102" t="e">
        <f>_xlfn.XLOOKUP(U284,Master3!B:B,Master3!A:A)</f>
        <v>#N/A</v>
      </c>
      <c r="U284" s="103"/>
      <c r="V284" s="88"/>
      <c r="W284" s="76"/>
      <c r="X284" s="76"/>
      <c r="Y284" s="73"/>
      <c r="Z284" s="74"/>
      <c r="AA284" s="73"/>
      <c r="AB284" s="76"/>
      <c r="AC284" s="76"/>
      <c r="AD284" s="77"/>
      <c r="AE284" s="74"/>
      <c r="AF284" s="73"/>
      <c r="AG284" s="76"/>
      <c r="AH284" s="76"/>
      <c r="AI284" s="77"/>
      <c r="AJ284" s="75"/>
      <c r="AK284" s="86" t="e">
        <f>_xlfn.XLOOKUP(AL284,Master3!B:B,Master3!A:A)</f>
        <v>#N/A</v>
      </c>
      <c r="AM284" s="88"/>
      <c r="BD284" s="88"/>
      <c r="BE284" s="76"/>
      <c r="BF284" s="76"/>
      <c r="BG284" s="73"/>
      <c r="BH284" s="74"/>
      <c r="BI284" s="73"/>
      <c r="BJ284" s="76"/>
      <c r="BK284" s="76"/>
      <c r="BL284" s="77"/>
      <c r="BM284" s="74"/>
      <c r="BN284" s="73"/>
      <c r="BO284" s="76"/>
      <c r="BP284" s="76"/>
      <c r="BQ284" s="77"/>
      <c r="BR284" s="85"/>
      <c r="BZ284" s="86">
        <v>44413.204861111109</v>
      </c>
    </row>
    <row r="285" spans="1:78" x14ac:dyDescent="0.25">
      <c r="A285" s="105">
        <f>_xlfn.XLOOKUP(B285,Master3!B:B,Master3!A:A)</f>
        <v>0</v>
      </c>
      <c r="B285" s="106"/>
      <c r="C285" s="88"/>
      <c r="D285" s="66"/>
      <c r="E285" s="67"/>
      <c r="F285" s="68"/>
      <c r="G285" s="68"/>
      <c r="H285" s="80"/>
      <c r="I285" s="70"/>
      <c r="J285" s="69"/>
      <c r="K285" s="68"/>
      <c r="L285" s="68"/>
      <c r="M285" s="71"/>
      <c r="N285" s="70"/>
      <c r="O285" s="69"/>
      <c r="P285" s="68"/>
      <c r="Q285" s="68"/>
      <c r="R285" s="71"/>
      <c r="S285" s="72"/>
      <c r="T285" s="102" t="e">
        <f>_xlfn.XLOOKUP(U285,Master3!B:B,Master3!A:A)</f>
        <v>#N/A</v>
      </c>
      <c r="U285" s="103"/>
      <c r="V285" s="88"/>
      <c r="W285" s="76"/>
      <c r="X285" s="76"/>
      <c r="Y285" s="73"/>
      <c r="Z285" s="74"/>
      <c r="AA285" s="73"/>
      <c r="AB285" s="76"/>
      <c r="AC285" s="76"/>
      <c r="AD285" s="77"/>
      <c r="AE285" s="74"/>
      <c r="AF285" s="73"/>
      <c r="AG285" s="76"/>
      <c r="AH285" s="76"/>
      <c r="AI285" s="77"/>
      <c r="AJ285" s="75"/>
      <c r="AK285" s="86" t="e">
        <f>_xlfn.XLOOKUP(AL285,Master3!B:B,Master3!A:A)</f>
        <v>#N/A</v>
      </c>
      <c r="AM285" s="88"/>
      <c r="BD285" s="88"/>
      <c r="BE285" s="76"/>
      <c r="BF285" s="76"/>
      <c r="BG285" s="73"/>
      <c r="BH285" s="74"/>
      <c r="BI285" s="73"/>
      <c r="BJ285" s="76"/>
      <c r="BK285" s="76"/>
      <c r="BL285" s="77"/>
      <c r="BM285" s="74"/>
      <c r="BN285" s="73"/>
      <c r="BO285" s="76"/>
      <c r="BP285" s="76"/>
      <c r="BQ285" s="77"/>
      <c r="BR285" s="85"/>
      <c r="BZ285" s="86">
        <v>44413.208333333336</v>
      </c>
    </row>
    <row r="286" spans="1:78" x14ac:dyDescent="0.25">
      <c r="A286" s="105">
        <f>_xlfn.XLOOKUP(B286,Master3!B:B,Master3!A:A)</f>
        <v>0</v>
      </c>
      <c r="B286" s="106"/>
      <c r="C286" s="88"/>
      <c r="D286" s="66"/>
      <c r="E286" s="67"/>
      <c r="F286" s="68"/>
      <c r="G286" s="68"/>
      <c r="H286" s="80"/>
      <c r="I286" s="70"/>
      <c r="J286" s="69"/>
      <c r="K286" s="68"/>
      <c r="L286" s="68"/>
      <c r="M286" s="71"/>
      <c r="N286" s="70"/>
      <c r="O286" s="69"/>
      <c r="P286" s="68"/>
      <c r="Q286" s="68"/>
      <c r="R286" s="71"/>
      <c r="S286" s="72"/>
      <c r="T286" s="102" t="e">
        <f>_xlfn.XLOOKUP(U286,Master3!B:B,Master3!A:A)</f>
        <v>#N/A</v>
      </c>
      <c r="U286" s="103"/>
      <c r="V286" s="88"/>
      <c r="W286" s="76"/>
      <c r="X286" s="76"/>
      <c r="Y286" s="73"/>
      <c r="Z286" s="74"/>
      <c r="AA286" s="73"/>
      <c r="AB286" s="76"/>
      <c r="AC286" s="76"/>
      <c r="AD286" s="77"/>
      <c r="AE286" s="74"/>
      <c r="AF286" s="73"/>
      <c r="AG286" s="76"/>
      <c r="AH286" s="76"/>
      <c r="AI286" s="77"/>
      <c r="AJ286" s="75"/>
      <c r="AK286" s="86" t="e">
        <f>_xlfn.XLOOKUP(AL286,Master3!B:B,Master3!A:A)</f>
        <v>#N/A</v>
      </c>
      <c r="AM286" s="88"/>
      <c r="BD286" s="88"/>
      <c r="BE286" s="76"/>
      <c r="BF286" s="76"/>
      <c r="BG286" s="73"/>
      <c r="BH286" s="74"/>
      <c r="BI286" s="73"/>
      <c r="BJ286" s="76"/>
      <c r="BK286" s="76"/>
      <c r="BL286" s="77"/>
      <c r="BM286" s="74"/>
      <c r="BN286" s="73"/>
      <c r="BO286" s="76"/>
      <c r="BP286" s="76"/>
      <c r="BQ286" s="77"/>
      <c r="BR286" s="85"/>
      <c r="BZ286" s="86">
        <v>44414.159722222219</v>
      </c>
    </row>
    <row r="287" spans="1:78" x14ac:dyDescent="0.25">
      <c r="A287" s="105">
        <f>_xlfn.XLOOKUP(B287,Master3!B:B,Master3!A:A)</f>
        <v>0</v>
      </c>
      <c r="B287" s="106"/>
      <c r="C287" s="88"/>
      <c r="D287" s="66"/>
      <c r="E287" s="67"/>
      <c r="F287" s="68"/>
      <c r="G287" s="68"/>
      <c r="H287" s="80"/>
      <c r="I287" s="70"/>
      <c r="J287" s="69"/>
      <c r="K287" s="68"/>
      <c r="L287" s="68"/>
      <c r="M287" s="71"/>
      <c r="N287" s="70"/>
      <c r="O287" s="69"/>
      <c r="P287" s="68"/>
      <c r="Q287" s="68"/>
      <c r="R287" s="71"/>
      <c r="S287" s="72"/>
      <c r="T287" s="102" t="e">
        <f>_xlfn.XLOOKUP(U287,Master3!B:B,Master3!A:A)</f>
        <v>#N/A</v>
      </c>
      <c r="U287" s="103"/>
      <c r="V287" s="88"/>
      <c r="W287" s="76"/>
      <c r="X287" s="76"/>
      <c r="Y287" s="73"/>
      <c r="Z287" s="74"/>
      <c r="AA287" s="73"/>
      <c r="AB287" s="76"/>
      <c r="AC287" s="76"/>
      <c r="AD287" s="77"/>
      <c r="AE287" s="74"/>
      <c r="AF287" s="73"/>
      <c r="AG287" s="76"/>
      <c r="AH287" s="76"/>
      <c r="AI287" s="77"/>
      <c r="AJ287" s="75"/>
      <c r="AK287" s="86" t="e">
        <f>_xlfn.XLOOKUP(AL287,Master3!B:B,Master3!A:A)</f>
        <v>#N/A</v>
      </c>
      <c r="AM287" s="88"/>
      <c r="BD287" s="88"/>
      <c r="BE287" s="76"/>
      <c r="BF287" s="76"/>
      <c r="BG287" s="73"/>
      <c r="BH287" s="74"/>
      <c r="BI287" s="73"/>
      <c r="BJ287" s="76"/>
      <c r="BK287" s="76"/>
      <c r="BL287" s="77"/>
      <c r="BM287" s="74"/>
      <c r="BN287" s="73"/>
      <c r="BO287" s="76"/>
      <c r="BP287" s="76"/>
      <c r="BQ287" s="77"/>
      <c r="BR287" s="85"/>
      <c r="BZ287" s="86">
        <v>44414.197916666664</v>
      </c>
    </row>
    <row r="288" spans="1:78" x14ac:dyDescent="0.25">
      <c r="A288" s="105">
        <f>_xlfn.XLOOKUP(B288,Master3!B:B,Master3!A:A)</f>
        <v>0</v>
      </c>
      <c r="B288" s="106"/>
      <c r="C288" s="88"/>
      <c r="D288" s="66"/>
      <c r="E288" s="67"/>
      <c r="F288" s="68"/>
      <c r="G288" s="68"/>
      <c r="H288" s="80"/>
      <c r="I288" s="70"/>
      <c r="J288" s="69"/>
      <c r="K288" s="68"/>
      <c r="L288" s="68"/>
      <c r="M288" s="71"/>
      <c r="N288" s="70"/>
      <c r="O288" s="69"/>
      <c r="P288" s="68"/>
      <c r="Q288" s="68"/>
      <c r="R288" s="71"/>
      <c r="S288" s="72"/>
      <c r="T288" s="86"/>
      <c r="V288" s="88"/>
      <c r="W288" s="76"/>
      <c r="X288" s="76"/>
      <c r="Y288" s="73"/>
      <c r="Z288" s="74"/>
      <c r="AA288" s="73"/>
      <c r="AB288" s="76"/>
      <c r="AC288" s="76"/>
      <c r="AD288" s="77"/>
      <c r="AE288" s="74"/>
      <c r="AF288" s="73"/>
      <c r="AG288" s="76"/>
      <c r="AH288" s="76"/>
      <c r="AI288" s="77"/>
      <c r="AJ288" s="75"/>
      <c r="AM288" s="88"/>
      <c r="BD288" s="88"/>
      <c r="BE288" s="76"/>
      <c r="BF288" s="76"/>
      <c r="BG288" s="73"/>
      <c r="BH288" s="74"/>
      <c r="BI288" s="73"/>
      <c r="BJ288" s="76"/>
      <c r="BK288" s="76"/>
      <c r="BL288" s="77"/>
      <c r="BM288" s="74"/>
      <c r="BN288" s="73"/>
      <c r="BO288" s="76"/>
      <c r="BP288" s="76"/>
      <c r="BQ288" s="77"/>
      <c r="BR288" s="85"/>
      <c r="BZ288" s="86">
        <v>44414.201388888891</v>
      </c>
    </row>
    <row r="289" spans="1:78" x14ac:dyDescent="0.25">
      <c r="A289" s="105">
        <f>_xlfn.XLOOKUP(B289,Master3!B:B,Master3!A:A)</f>
        <v>0</v>
      </c>
      <c r="B289" s="106"/>
      <c r="C289" s="88"/>
      <c r="D289" s="66"/>
      <c r="E289" s="67"/>
      <c r="F289" s="68"/>
      <c r="G289" s="68"/>
      <c r="H289" s="80"/>
      <c r="I289" s="70"/>
      <c r="J289" s="69"/>
      <c r="K289" s="68"/>
      <c r="L289" s="68"/>
      <c r="M289" s="71"/>
      <c r="N289" s="70"/>
      <c r="O289" s="69"/>
      <c r="P289" s="68"/>
      <c r="Q289" s="68"/>
      <c r="R289" s="71"/>
      <c r="S289" s="72"/>
      <c r="T289" s="86"/>
      <c r="V289" s="88"/>
      <c r="W289" s="76"/>
      <c r="X289" s="76"/>
      <c r="Y289" s="73"/>
      <c r="Z289" s="74"/>
      <c r="AA289" s="73"/>
      <c r="AB289" s="76"/>
      <c r="AC289" s="76"/>
      <c r="AD289" s="77"/>
      <c r="AE289" s="74"/>
      <c r="AF289" s="73"/>
      <c r="AG289" s="76"/>
      <c r="AH289" s="76"/>
      <c r="AI289" s="77"/>
      <c r="AJ289" s="75"/>
      <c r="AM289" s="88"/>
      <c r="BD289" s="88"/>
      <c r="BE289" s="76"/>
      <c r="BF289" s="76"/>
      <c r="BG289" s="73"/>
      <c r="BH289" s="74"/>
      <c r="BI289" s="73"/>
      <c r="BJ289" s="76"/>
      <c r="BK289" s="76"/>
      <c r="BL289" s="77"/>
      <c r="BM289" s="74"/>
      <c r="BN289" s="73"/>
      <c r="BO289" s="76"/>
      <c r="BP289" s="76"/>
      <c r="BQ289" s="77"/>
      <c r="BR289" s="85"/>
      <c r="BZ289" s="86">
        <v>44414.204861111109</v>
      </c>
    </row>
    <row r="290" spans="1:78" x14ac:dyDescent="0.25">
      <c r="A290" s="105">
        <f>_xlfn.XLOOKUP(B290,Master3!B:B,Master3!A:A)</f>
        <v>0</v>
      </c>
      <c r="B290" s="106"/>
      <c r="C290" s="88"/>
      <c r="D290" s="66"/>
      <c r="E290" s="67"/>
      <c r="F290" s="68"/>
      <c r="G290" s="68"/>
      <c r="H290" s="80"/>
      <c r="I290" s="70"/>
      <c r="J290" s="69"/>
      <c r="K290" s="68"/>
      <c r="L290" s="68"/>
      <c r="M290" s="71"/>
      <c r="N290" s="70"/>
      <c r="O290" s="69"/>
      <c r="P290" s="68"/>
      <c r="Q290" s="68"/>
      <c r="R290" s="71"/>
      <c r="S290" s="72"/>
      <c r="T290" s="86"/>
      <c r="V290" s="88"/>
      <c r="W290" s="76"/>
      <c r="X290" s="76"/>
      <c r="Y290" s="73"/>
      <c r="Z290" s="74"/>
      <c r="AA290" s="73"/>
      <c r="AB290" s="76"/>
      <c r="AC290" s="76"/>
      <c r="AD290" s="77"/>
      <c r="AE290" s="74"/>
      <c r="AF290" s="73"/>
      <c r="AG290" s="76"/>
      <c r="AH290" s="76"/>
      <c r="AI290" s="77"/>
      <c r="AJ290" s="75"/>
      <c r="AM290" s="88"/>
      <c r="BD290" s="88"/>
      <c r="BE290" s="76"/>
      <c r="BF290" s="76"/>
      <c r="BG290" s="73"/>
      <c r="BH290" s="74"/>
      <c r="BI290" s="73"/>
      <c r="BJ290" s="76"/>
      <c r="BK290" s="76"/>
      <c r="BL290" s="77"/>
      <c r="BM290" s="74"/>
      <c r="BN290" s="73"/>
      <c r="BO290" s="76"/>
      <c r="BP290" s="76"/>
      <c r="BQ290" s="77"/>
      <c r="BR290" s="85"/>
      <c r="BZ290" s="86">
        <v>44415.121527777781</v>
      </c>
    </row>
    <row r="291" spans="1:78" x14ac:dyDescent="0.25">
      <c r="A291" s="105">
        <f>_xlfn.XLOOKUP(B291,Master3!B:B,Master3!A:A)</f>
        <v>0</v>
      </c>
      <c r="B291" s="106"/>
      <c r="C291" s="88"/>
      <c r="D291" s="66"/>
      <c r="E291" s="67"/>
      <c r="F291" s="68"/>
      <c r="G291" s="68"/>
      <c r="H291" s="80"/>
      <c r="I291" s="70"/>
      <c r="J291" s="69"/>
      <c r="K291" s="68"/>
      <c r="L291" s="68"/>
      <c r="M291" s="71"/>
      <c r="N291" s="70"/>
      <c r="O291" s="69"/>
      <c r="P291" s="68"/>
      <c r="Q291" s="68"/>
      <c r="R291" s="71"/>
      <c r="S291" s="72"/>
      <c r="T291" s="86"/>
      <c r="V291" s="88"/>
      <c r="W291" s="76"/>
      <c r="X291" s="76"/>
      <c r="Y291" s="73"/>
      <c r="Z291" s="74"/>
      <c r="AA291" s="73"/>
      <c r="AB291" s="76"/>
      <c r="AC291" s="76"/>
      <c r="AD291" s="77"/>
      <c r="AE291" s="74"/>
      <c r="AF291" s="73"/>
      <c r="AG291" s="76"/>
      <c r="AH291" s="76"/>
      <c r="AI291" s="77"/>
      <c r="AJ291" s="75"/>
      <c r="AM291" s="88"/>
      <c r="BD291" s="88"/>
      <c r="BE291" s="76"/>
      <c r="BF291" s="76"/>
      <c r="BG291" s="73"/>
      <c r="BH291" s="74"/>
      <c r="BI291" s="73"/>
      <c r="BJ291" s="76"/>
      <c r="BK291" s="76"/>
      <c r="BL291" s="77"/>
      <c r="BM291" s="74"/>
      <c r="BN291" s="73"/>
      <c r="BO291" s="76"/>
      <c r="BP291" s="76"/>
      <c r="BQ291" s="77"/>
      <c r="BR291" s="85"/>
      <c r="BZ291" s="86">
        <v>44415.163194444445</v>
      </c>
    </row>
    <row r="292" spans="1:78" x14ac:dyDescent="0.25">
      <c r="A292" s="105">
        <f>_xlfn.XLOOKUP(B292,Master3!B:B,Master3!A:A)</f>
        <v>0</v>
      </c>
      <c r="B292" s="106"/>
      <c r="C292" s="88"/>
      <c r="D292" s="66"/>
      <c r="E292" s="67"/>
      <c r="F292" s="68"/>
      <c r="G292" s="68"/>
      <c r="H292" s="80"/>
      <c r="I292" s="70"/>
      <c r="J292" s="69"/>
      <c r="K292" s="68"/>
      <c r="L292" s="68"/>
      <c r="M292" s="71"/>
      <c r="N292" s="70"/>
      <c r="O292" s="69"/>
      <c r="P292" s="68"/>
      <c r="Q292" s="68"/>
      <c r="R292" s="71"/>
      <c r="S292" s="72"/>
      <c r="T292" s="86"/>
      <c r="V292" s="88"/>
      <c r="W292" s="76"/>
      <c r="X292" s="76"/>
      <c r="Y292" s="73"/>
      <c r="Z292" s="74"/>
      <c r="AA292" s="73"/>
      <c r="AB292" s="76"/>
      <c r="AC292" s="76"/>
      <c r="AD292" s="77"/>
      <c r="AE292" s="74"/>
      <c r="AF292" s="73"/>
      <c r="AG292" s="76"/>
      <c r="AH292" s="76"/>
      <c r="AI292" s="77"/>
      <c r="AJ292" s="75"/>
      <c r="AM292" s="88"/>
      <c r="BD292" s="88"/>
      <c r="BE292" s="76"/>
      <c r="BF292" s="76"/>
      <c r="BG292" s="73"/>
      <c r="BH292" s="74"/>
      <c r="BI292" s="73"/>
      <c r="BJ292" s="76"/>
      <c r="BK292" s="76"/>
      <c r="BL292" s="77"/>
      <c r="BM292" s="74"/>
      <c r="BN292" s="73"/>
      <c r="BO292" s="76"/>
      <c r="BP292" s="76"/>
      <c r="BQ292" s="77"/>
      <c r="BR292" s="85"/>
      <c r="BZ292" s="86">
        <v>44415.166666666664</v>
      </c>
    </row>
    <row r="293" spans="1:78" x14ac:dyDescent="0.25">
      <c r="A293" s="86"/>
      <c r="B293" s="25"/>
      <c r="C293" s="88"/>
      <c r="D293" s="66"/>
      <c r="E293" s="67"/>
      <c r="F293" s="68"/>
      <c r="G293" s="68"/>
      <c r="H293" s="80"/>
      <c r="I293" s="70"/>
      <c r="J293" s="69"/>
      <c r="K293" s="68"/>
      <c r="L293" s="68"/>
      <c r="M293" s="71"/>
      <c r="N293" s="70"/>
      <c r="O293" s="69"/>
      <c r="P293" s="68"/>
      <c r="Q293" s="68"/>
      <c r="R293" s="71"/>
      <c r="S293" s="72"/>
      <c r="V293" s="88"/>
      <c r="AM293" s="88"/>
      <c r="BD293" s="88"/>
      <c r="BZ293" s="86">
        <v>44416.239583333336</v>
      </c>
    </row>
    <row r="294" spans="1:78" x14ac:dyDescent="0.25">
      <c r="A294" s="86"/>
      <c r="B294" s="25"/>
      <c r="C294" s="88"/>
      <c r="D294" s="66"/>
      <c r="E294" s="67"/>
      <c r="F294" s="68"/>
      <c r="G294" s="68"/>
      <c r="H294" s="80"/>
      <c r="I294" s="70"/>
      <c r="J294" s="69"/>
      <c r="K294" s="68"/>
      <c r="L294" s="68"/>
      <c r="M294" s="71"/>
      <c r="N294" s="70"/>
      <c r="O294" s="69"/>
      <c r="P294" s="68"/>
      <c r="Q294" s="68"/>
      <c r="R294" s="71"/>
      <c r="S294" s="72"/>
      <c r="V294" s="88"/>
      <c r="AM294" s="88"/>
      <c r="BD294" s="88"/>
      <c r="BZ294" s="86">
        <v>44416.288194444445</v>
      </c>
    </row>
    <row r="295" spans="1:78" x14ac:dyDescent="0.25">
      <c r="A295" s="86"/>
      <c r="B295" s="25"/>
      <c r="C295" s="88"/>
      <c r="D295" s="66"/>
      <c r="E295" s="67"/>
      <c r="F295" s="68"/>
      <c r="G295" s="68"/>
      <c r="H295" s="80"/>
      <c r="I295" s="70"/>
      <c r="J295" s="69"/>
      <c r="K295" s="68"/>
      <c r="L295" s="68"/>
      <c r="M295" s="71"/>
      <c r="N295" s="70"/>
      <c r="O295" s="69"/>
      <c r="P295" s="68"/>
      <c r="Q295" s="68"/>
      <c r="R295" s="71"/>
      <c r="S295" s="72"/>
      <c r="V295" s="88"/>
      <c r="AM295" s="88"/>
      <c r="BD295" s="88"/>
      <c r="BZ295" s="86">
        <v>44416.291666666664</v>
      </c>
    </row>
    <row r="296" spans="1:78" x14ac:dyDescent="0.25">
      <c r="A296" s="86"/>
      <c r="B296" s="25"/>
      <c r="C296" s="88"/>
      <c r="D296" s="66"/>
      <c r="E296" s="67"/>
      <c r="F296" s="68"/>
      <c r="G296" s="68"/>
      <c r="H296" s="80"/>
      <c r="I296" s="70"/>
      <c r="J296" s="69"/>
      <c r="K296" s="68"/>
      <c r="L296" s="68"/>
      <c r="M296" s="71"/>
      <c r="N296" s="70"/>
      <c r="O296" s="69"/>
      <c r="P296" s="68"/>
      <c r="Q296" s="68"/>
      <c r="R296" s="71"/>
      <c r="S296" s="72"/>
      <c r="V296" s="88"/>
      <c r="AM296" s="88"/>
      <c r="BD296" s="88"/>
      <c r="BZ296" s="86">
        <v>44416.538194444445</v>
      </c>
    </row>
    <row r="297" spans="1:78" x14ac:dyDescent="0.25">
      <c r="A297" s="86"/>
      <c r="B297" s="25"/>
      <c r="C297" s="88"/>
      <c r="D297" s="66"/>
      <c r="E297" s="67"/>
      <c r="F297" s="68"/>
      <c r="G297" s="68"/>
      <c r="H297" s="80"/>
      <c r="I297" s="70"/>
      <c r="J297" s="69"/>
      <c r="K297" s="68"/>
      <c r="L297" s="68"/>
      <c r="M297" s="71"/>
      <c r="N297" s="70"/>
      <c r="O297" s="69"/>
      <c r="P297" s="68"/>
      <c r="Q297" s="68"/>
      <c r="R297" s="71"/>
      <c r="S297" s="72"/>
      <c r="V297" s="88"/>
      <c r="AM297" s="88"/>
      <c r="BD297" s="88"/>
      <c r="BZ297" s="86">
        <v>44418.125</v>
      </c>
    </row>
    <row r="298" spans="1:78" x14ac:dyDescent="0.25">
      <c r="A298" s="86"/>
      <c r="B298" s="25"/>
      <c r="C298" s="88"/>
      <c r="D298" s="66"/>
      <c r="E298" s="67"/>
      <c r="F298" s="68"/>
      <c r="G298" s="68"/>
      <c r="H298" s="80"/>
      <c r="I298" s="70"/>
      <c r="J298" s="69"/>
      <c r="K298" s="68"/>
      <c r="L298" s="68"/>
      <c r="M298" s="71"/>
      <c r="N298" s="70"/>
      <c r="O298" s="69"/>
      <c r="P298" s="68"/>
      <c r="Q298" s="68"/>
      <c r="R298" s="71"/>
      <c r="S298" s="72"/>
      <c r="V298" s="88"/>
      <c r="AM298" s="88"/>
      <c r="BD298" s="88"/>
      <c r="BZ298" s="86">
        <v>44418.159722222219</v>
      </c>
    </row>
    <row r="299" spans="1:78" x14ac:dyDescent="0.25">
      <c r="A299" s="86"/>
      <c r="B299" s="25"/>
      <c r="C299" s="88"/>
      <c r="D299" s="66"/>
      <c r="E299" s="67"/>
      <c r="F299" s="68"/>
      <c r="G299" s="68"/>
      <c r="H299" s="80"/>
      <c r="I299" s="70"/>
      <c r="J299" s="69"/>
      <c r="K299" s="68"/>
      <c r="L299" s="68"/>
      <c r="M299" s="71"/>
      <c r="N299" s="70"/>
      <c r="O299" s="69"/>
      <c r="P299" s="68"/>
      <c r="Q299" s="68"/>
      <c r="R299" s="71"/>
      <c r="S299" s="72"/>
      <c r="V299" s="88"/>
      <c r="AM299" s="88"/>
      <c r="BD299" s="88"/>
      <c r="BZ299" s="86">
        <v>44418.166666666664</v>
      </c>
    </row>
    <row r="300" spans="1:78" x14ac:dyDescent="0.25">
      <c r="A300" s="86"/>
      <c r="B300" s="25"/>
      <c r="C300" s="88"/>
      <c r="D300" s="66"/>
      <c r="E300" s="67"/>
      <c r="F300" s="68"/>
      <c r="G300" s="68"/>
      <c r="H300" s="80"/>
      <c r="I300" s="70"/>
      <c r="J300" s="69"/>
      <c r="K300" s="68"/>
      <c r="L300" s="68"/>
      <c r="M300" s="71"/>
      <c r="N300" s="70"/>
      <c r="O300" s="69"/>
      <c r="P300" s="68"/>
      <c r="Q300" s="68"/>
      <c r="R300" s="71"/>
      <c r="S300" s="72"/>
      <c r="V300" s="88"/>
      <c r="AM300" s="88"/>
      <c r="BD300" s="88"/>
      <c r="BZ300" s="86">
        <v>44422.375</v>
      </c>
    </row>
    <row r="301" spans="1:78" x14ac:dyDescent="0.25">
      <c r="A301" s="86"/>
      <c r="B301" s="25"/>
      <c r="C301" s="88"/>
      <c r="D301" s="66"/>
      <c r="E301" s="67"/>
      <c r="F301" s="68"/>
      <c r="G301" s="68"/>
      <c r="H301" s="80"/>
      <c r="I301" s="70"/>
      <c r="J301" s="69"/>
      <c r="K301" s="68"/>
      <c r="L301" s="68"/>
      <c r="M301" s="71"/>
      <c r="N301" s="70"/>
      <c r="O301" s="69"/>
      <c r="P301" s="68"/>
      <c r="Q301" s="68"/>
      <c r="R301" s="71"/>
      <c r="S301" s="72"/>
      <c r="V301" s="88"/>
      <c r="AM301" s="88"/>
      <c r="BD301" s="88"/>
      <c r="BZ301" s="86">
        <v>44422.413194444445</v>
      </c>
    </row>
    <row r="302" spans="1:78" x14ac:dyDescent="0.25">
      <c r="A302" s="86"/>
      <c r="B302" s="25"/>
      <c r="C302" s="88"/>
      <c r="D302" s="66"/>
      <c r="E302" s="67"/>
      <c r="F302" s="68"/>
      <c r="G302" s="68"/>
      <c r="H302" s="80"/>
      <c r="I302" s="70"/>
      <c r="J302" s="69"/>
      <c r="K302" s="68"/>
      <c r="L302" s="68"/>
      <c r="M302" s="71"/>
      <c r="N302" s="70"/>
      <c r="O302" s="69"/>
      <c r="P302" s="68"/>
      <c r="Q302" s="68"/>
      <c r="R302" s="71"/>
      <c r="S302" s="72"/>
      <c r="V302" s="88"/>
      <c r="AM302" s="88"/>
      <c r="BD302" s="88"/>
      <c r="BZ302" s="86">
        <v>44422.416666666664</v>
      </c>
    </row>
    <row r="303" spans="1:78" x14ac:dyDescent="0.25">
      <c r="A303" s="86"/>
      <c r="B303" s="25"/>
      <c r="C303" s="88"/>
      <c r="D303" s="66"/>
      <c r="E303" s="67"/>
      <c r="F303" s="68"/>
      <c r="G303" s="68"/>
      <c r="H303" s="80"/>
      <c r="I303" s="70"/>
      <c r="J303" s="69"/>
      <c r="K303" s="68"/>
      <c r="L303" s="68"/>
      <c r="M303" s="71"/>
      <c r="N303" s="70"/>
      <c r="O303" s="69"/>
      <c r="P303" s="68"/>
      <c r="Q303" s="68"/>
      <c r="R303" s="71"/>
      <c r="S303" s="72"/>
      <c r="V303" s="88"/>
      <c r="AM303" s="88"/>
      <c r="BD303" s="88"/>
      <c r="BZ303" s="86">
        <v>44423.288194444445</v>
      </c>
    </row>
    <row r="304" spans="1:78" x14ac:dyDescent="0.25">
      <c r="A304" s="86"/>
      <c r="B304" s="25"/>
      <c r="C304" s="88"/>
      <c r="D304" s="66"/>
      <c r="E304" s="67"/>
      <c r="F304" s="68"/>
      <c r="G304" s="68"/>
      <c r="H304" s="80"/>
      <c r="I304" s="70"/>
      <c r="J304" s="69"/>
      <c r="K304" s="68"/>
      <c r="L304" s="68"/>
      <c r="M304" s="71"/>
      <c r="N304" s="70"/>
      <c r="O304" s="69"/>
      <c r="P304" s="68"/>
      <c r="Q304" s="68"/>
      <c r="R304" s="71"/>
      <c r="S304" s="72"/>
      <c r="V304" s="88"/>
      <c r="AM304" s="88"/>
      <c r="BD304" s="88"/>
      <c r="BZ304" s="86">
        <v>44423.326388888891</v>
      </c>
    </row>
    <row r="305" spans="1:78" x14ac:dyDescent="0.25">
      <c r="A305" s="86"/>
      <c r="B305" s="25"/>
      <c r="C305" s="88"/>
      <c r="D305" s="66"/>
      <c r="E305" s="67"/>
      <c r="F305" s="68"/>
      <c r="G305" s="68"/>
      <c r="H305" s="80"/>
      <c r="I305" s="70"/>
      <c r="J305" s="69"/>
      <c r="K305" s="68"/>
      <c r="L305" s="68"/>
      <c r="M305" s="71"/>
      <c r="N305" s="70"/>
      <c r="O305" s="69"/>
      <c r="P305" s="68"/>
      <c r="Q305" s="68"/>
      <c r="R305" s="71"/>
      <c r="S305" s="72"/>
      <c r="V305" s="88"/>
      <c r="AM305" s="88"/>
      <c r="BD305" s="88"/>
      <c r="BZ305" s="86">
        <v>44423.329861111109</v>
      </c>
    </row>
    <row r="306" spans="1:78" x14ac:dyDescent="0.25">
      <c r="A306" s="86"/>
      <c r="B306" s="25"/>
      <c r="C306" s="88"/>
      <c r="D306" s="66"/>
      <c r="E306" s="67"/>
      <c r="F306" s="68"/>
      <c r="G306" s="68"/>
      <c r="H306" s="80"/>
      <c r="I306" s="70"/>
      <c r="J306" s="69"/>
      <c r="K306" s="68"/>
      <c r="L306" s="68"/>
      <c r="M306" s="71"/>
      <c r="N306" s="70"/>
      <c r="O306" s="69"/>
      <c r="P306" s="68"/>
      <c r="Q306" s="68"/>
      <c r="R306" s="71"/>
      <c r="S306" s="72"/>
      <c r="V306" s="88"/>
      <c r="AM306" s="88"/>
      <c r="BD306" s="88"/>
      <c r="BZ306" s="86">
        <v>44423.371527777781</v>
      </c>
    </row>
    <row r="307" spans="1:78" x14ac:dyDescent="0.25">
      <c r="A307" s="86"/>
      <c r="B307" s="25"/>
      <c r="C307" s="88"/>
      <c r="D307" s="66"/>
      <c r="E307" s="67"/>
      <c r="F307" s="68"/>
      <c r="G307" s="68"/>
      <c r="H307" s="80"/>
      <c r="I307" s="70"/>
      <c r="J307" s="69"/>
      <c r="K307" s="68"/>
      <c r="L307" s="68"/>
      <c r="M307" s="71"/>
      <c r="N307" s="70"/>
      <c r="O307" s="69"/>
      <c r="P307" s="68"/>
      <c r="Q307" s="68"/>
      <c r="R307" s="71"/>
      <c r="S307" s="72"/>
      <c r="V307" s="88"/>
      <c r="AM307" s="88"/>
      <c r="BD307" s="88"/>
      <c r="BZ307" s="86">
        <v>44424.25</v>
      </c>
    </row>
    <row r="308" spans="1:78" x14ac:dyDescent="0.25">
      <c r="A308" s="86"/>
      <c r="B308" s="25"/>
      <c r="C308" s="88"/>
      <c r="D308" s="66"/>
      <c r="E308" s="67"/>
      <c r="F308" s="68"/>
      <c r="G308" s="68"/>
      <c r="H308" s="80"/>
      <c r="I308" s="70"/>
      <c r="J308" s="69"/>
      <c r="K308" s="68"/>
      <c r="L308" s="68"/>
      <c r="M308" s="71"/>
      <c r="N308" s="70"/>
      <c r="O308" s="69"/>
      <c r="P308" s="68"/>
      <c r="Q308" s="68"/>
      <c r="R308" s="71"/>
      <c r="S308" s="72"/>
      <c r="V308" s="88"/>
      <c r="AM308" s="88"/>
      <c r="BD308" s="88"/>
      <c r="BZ308" s="86">
        <v>44424.326388888891</v>
      </c>
    </row>
    <row r="309" spans="1:78" x14ac:dyDescent="0.25">
      <c r="A309" s="86"/>
      <c r="B309" s="25"/>
      <c r="C309" s="88"/>
      <c r="D309" s="66"/>
      <c r="E309" s="67"/>
      <c r="F309" s="68"/>
      <c r="G309" s="68"/>
      <c r="H309" s="80"/>
      <c r="I309" s="70"/>
      <c r="J309" s="69"/>
      <c r="K309" s="68"/>
      <c r="L309" s="68"/>
      <c r="M309" s="71"/>
      <c r="N309" s="70"/>
      <c r="O309" s="69"/>
      <c r="P309" s="68"/>
      <c r="Q309" s="68"/>
      <c r="R309" s="71"/>
      <c r="S309" s="72"/>
      <c r="V309" s="88"/>
      <c r="AM309" s="88"/>
      <c r="BD309" s="88"/>
      <c r="BZ309" s="86">
        <v>44424.333333333336</v>
      </c>
    </row>
    <row r="310" spans="1:78" x14ac:dyDescent="0.25">
      <c r="A310" s="86"/>
      <c r="B310" s="25"/>
      <c r="C310" s="88"/>
      <c r="D310" s="66"/>
      <c r="E310" s="67"/>
      <c r="F310" s="68"/>
      <c r="G310" s="68"/>
      <c r="H310" s="80"/>
      <c r="I310" s="70"/>
      <c r="J310" s="69"/>
      <c r="K310" s="68"/>
      <c r="L310" s="68"/>
      <c r="M310" s="71"/>
      <c r="N310" s="70"/>
      <c r="O310" s="69"/>
      <c r="P310" s="68"/>
      <c r="Q310" s="68"/>
      <c r="R310" s="71"/>
      <c r="S310" s="72"/>
      <c r="V310" s="88"/>
      <c r="AM310" s="88"/>
      <c r="BD310" s="88"/>
      <c r="BZ310" s="86">
        <v>44440.375</v>
      </c>
    </row>
    <row r="311" spans="1:78" x14ac:dyDescent="0.25">
      <c r="A311" s="86"/>
      <c r="B311" s="25"/>
      <c r="C311" s="88"/>
      <c r="D311" s="66"/>
      <c r="E311" s="67"/>
      <c r="F311" s="68"/>
      <c r="G311" s="68"/>
      <c r="H311" s="80"/>
      <c r="I311" s="70"/>
      <c r="J311" s="69"/>
      <c r="K311" s="68"/>
      <c r="L311" s="68"/>
      <c r="M311" s="71"/>
      <c r="N311" s="70"/>
      <c r="O311" s="69"/>
      <c r="P311" s="68"/>
      <c r="Q311" s="68"/>
      <c r="R311" s="71"/>
      <c r="S311" s="72"/>
      <c r="V311" s="88"/>
      <c r="AM311" s="88"/>
      <c r="BD311" s="88"/>
      <c r="BZ311" s="86">
        <v>44440.451388888891</v>
      </c>
    </row>
    <row r="312" spans="1:78" x14ac:dyDescent="0.25">
      <c r="A312" s="86"/>
      <c r="B312" s="25"/>
      <c r="C312" s="88"/>
      <c r="D312" s="66"/>
      <c r="E312" s="67"/>
      <c r="F312" s="68"/>
      <c r="G312" s="68"/>
      <c r="H312" s="80"/>
      <c r="I312" s="70"/>
      <c r="J312" s="69"/>
      <c r="K312" s="68"/>
      <c r="L312" s="68"/>
      <c r="M312" s="71"/>
      <c r="N312" s="70"/>
      <c r="O312" s="69"/>
      <c r="P312" s="68"/>
      <c r="Q312" s="68"/>
      <c r="R312" s="71"/>
      <c r="S312" s="72"/>
      <c r="V312" s="88"/>
      <c r="AM312" s="88"/>
      <c r="BD312" s="88"/>
      <c r="BZ312" s="86">
        <v>44440.454861111109</v>
      </c>
    </row>
    <row r="313" spans="1:78" x14ac:dyDescent="0.25">
      <c r="A313" s="86"/>
      <c r="B313" s="25"/>
      <c r="C313" s="88"/>
      <c r="D313" s="66"/>
      <c r="E313" s="67"/>
      <c r="F313" s="68"/>
      <c r="G313" s="68"/>
      <c r="H313" s="80"/>
      <c r="I313" s="70"/>
      <c r="J313" s="69"/>
      <c r="K313" s="68"/>
      <c r="L313" s="68"/>
      <c r="M313" s="71"/>
      <c r="N313" s="70"/>
      <c r="O313" s="69"/>
      <c r="P313" s="68"/>
      <c r="Q313" s="68"/>
      <c r="R313" s="71"/>
      <c r="S313" s="72"/>
      <c r="V313" s="88"/>
      <c r="AM313" s="88"/>
      <c r="BD313" s="88"/>
      <c r="BZ313" s="86">
        <v>44441.25</v>
      </c>
    </row>
    <row r="314" spans="1:78" x14ac:dyDescent="0.25">
      <c r="A314" s="86"/>
      <c r="B314" s="25"/>
      <c r="C314" s="88"/>
      <c r="D314" s="66"/>
      <c r="E314" s="67"/>
      <c r="F314" s="68"/>
      <c r="G314" s="68"/>
      <c r="H314" s="80"/>
      <c r="I314" s="70"/>
      <c r="J314" s="69"/>
      <c r="K314" s="68"/>
      <c r="L314" s="68"/>
      <c r="M314" s="71"/>
      <c r="N314" s="70"/>
      <c r="O314" s="69"/>
      <c r="P314" s="68"/>
      <c r="Q314" s="68"/>
      <c r="R314" s="71"/>
      <c r="S314" s="72"/>
      <c r="V314" s="88"/>
      <c r="AM314" s="88"/>
      <c r="BD314" s="88"/>
      <c r="BZ314" s="86">
        <v>44441.291666666664</v>
      </c>
    </row>
    <row r="315" spans="1:78" x14ac:dyDescent="0.25">
      <c r="A315" s="86"/>
      <c r="B315" s="25"/>
      <c r="C315" s="88"/>
      <c r="D315" s="66"/>
      <c r="E315" s="67"/>
      <c r="F315" s="68"/>
      <c r="G315" s="68"/>
      <c r="H315" s="80"/>
      <c r="I315" s="70"/>
      <c r="J315" s="69"/>
      <c r="K315" s="68"/>
      <c r="L315" s="68"/>
      <c r="M315" s="71"/>
      <c r="N315" s="70"/>
      <c r="O315" s="69"/>
      <c r="P315" s="68"/>
      <c r="Q315" s="68"/>
      <c r="R315" s="71"/>
      <c r="S315" s="72"/>
      <c r="V315" s="88"/>
      <c r="AM315" s="88"/>
      <c r="BD315" s="88"/>
      <c r="BZ315" s="86">
        <v>44441.378472222219</v>
      </c>
    </row>
    <row r="316" spans="1:78" x14ac:dyDescent="0.25">
      <c r="A316" s="86"/>
      <c r="B316" s="25"/>
      <c r="C316" s="88"/>
      <c r="D316" s="66"/>
      <c r="E316" s="67"/>
      <c r="F316" s="68"/>
      <c r="G316" s="68"/>
      <c r="H316" s="80"/>
      <c r="I316" s="70"/>
      <c r="J316" s="69"/>
      <c r="K316" s="68"/>
      <c r="L316" s="68"/>
      <c r="M316" s="71"/>
      <c r="N316" s="70"/>
      <c r="O316" s="69"/>
      <c r="P316" s="68"/>
      <c r="Q316" s="68"/>
      <c r="R316" s="71"/>
      <c r="S316" s="72"/>
      <c r="V316" s="88"/>
      <c r="AM316" s="88"/>
      <c r="BD316" s="88"/>
      <c r="BZ316" s="86">
        <v>44442.291666666664</v>
      </c>
    </row>
    <row r="317" spans="1:78" x14ac:dyDescent="0.25">
      <c r="A317" s="86"/>
      <c r="B317" s="25"/>
      <c r="C317" s="88"/>
      <c r="D317" s="66"/>
      <c r="E317" s="67"/>
      <c r="F317" s="68"/>
      <c r="G317" s="68"/>
      <c r="H317" s="80"/>
      <c r="I317" s="70"/>
      <c r="J317" s="69"/>
      <c r="K317" s="68"/>
      <c r="L317" s="68"/>
      <c r="M317" s="71"/>
      <c r="N317" s="70"/>
      <c r="O317" s="69"/>
      <c r="P317" s="68"/>
      <c r="Q317" s="68"/>
      <c r="R317" s="71"/>
      <c r="S317" s="72"/>
      <c r="V317" s="88"/>
      <c r="AM317" s="88"/>
      <c r="BD317" s="88"/>
      <c r="BZ317" s="86">
        <v>44442.371527777781</v>
      </c>
    </row>
    <row r="318" spans="1:78" x14ac:dyDescent="0.25">
      <c r="A318" s="86"/>
      <c r="B318" s="25"/>
      <c r="C318" s="88"/>
      <c r="D318" s="66"/>
      <c r="E318" s="67"/>
      <c r="F318" s="68"/>
      <c r="G318" s="68"/>
      <c r="H318" s="80"/>
      <c r="I318" s="70"/>
      <c r="J318" s="69"/>
      <c r="K318" s="68"/>
      <c r="L318" s="68"/>
      <c r="M318" s="71"/>
      <c r="N318" s="70"/>
      <c r="O318" s="69"/>
      <c r="P318" s="68"/>
      <c r="Q318" s="68"/>
      <c r="R318" s="71"/>
      <c r="S318" s="72"/>
      <c r="V318" s="88"/>
      <c r="AM318" s="88"/>
      <c r="BD318" s="88"/>
      <c r="BZ318" s="86">
        <v>44444.288194444445</v>
      </c>
    </row>
    <row r="319" spans="1:78" x14ac:dyDescent="0.25">
      <c r="A319" s="86"/>
      <c r="B319" s="25"/>
      <c r="C319" s="88"/>
      <c r="D319" s="66"/>
      <c r="E319" s="67"/>
      <c r="F319" s="68"/>
      <c r="G319" s="68"/>
      <c r="H319" s="80"/>
      <c r="I319" s="70"/>
      <c r="J319" s="69"/>
      <c r="K319" s="68"/>
      <c r="L319" s="68"/>
      <c r="M319" s="71"/>
      <c r="N319" s="70"/>
      <c r="O319" s="69"/>
      <c r="P319" s="68"/>
      <c r="Q319" s="68"/>
      <c r="R319" s="71"/>
      <c r="S319" s="72"/>
      <c r="V319" s="88"/>
      <c r="AM319" s="88"/>
      <c r="BD319" s="88"/>
      <c r="BZ319" s="86">
        <v>44444.368055555555</v>
      </c>
    </row>
    <row r="320" spans="1:78" x14ac:dyDescent="0.25">
      <c r="A320" s="86"/>
      <c r="B320" s="25"/>
      <c r="C320" s="88"/>
      <c r="D320" s="66"/>
      <c r="E320" s="67"/>
      <c r="F320" s="68"/>
      <c r="G320" s="68"/>
      <c r="H320" s="80"/>
      <c r="I320" s="70"/>
      <c r="J320" s="69"/>
      <c r="K320" s="68"/>
      <c r="L320" s="68"/>
      <c r="M320" s="71"/>
      <c r="N320" s="70"/>
      <c r="O320" s="69"/>
      <c r="P320" s="68"/>
      <c r="Q320" s="68"/>
      <c r="R320" s="71"/>
      <c r="S320" s="72"/>
      <c r="V320" s="88"/>
      <c r="AM320" s="88"/>
      <c r="BD320" s="88"/>
      <c r="BZ320" s="86">
        <v>44444.371527777781</v>
      </c>
    </row>
    <row r="321" spans="1:78" x14ac:dyDescent="0.25">
      <c r="A321" s="86"/>
      <c r="B321" s="25"/>
      <c r="C321" s="88"/>
      <c r="D321" s="66"/>
      <c r="E321" s="67"/>
      <c r="F321" s="68"/>
      <c r="G321" s="68"/>
      <c r="H321" s="80"/>
      <c r="I321" s="70"/>
      <c r="J321" s="69"/>
      <c r="K321" s="68"/>
      <c r="L321" s="68"/>
      <c r="M321" s="71"/>
      <c r="N321" s="70"/>
      <c r="O321" s="69"/>
      <c r="P321" s="68"/>
      <c r="Q321" s="68"/>
      <c r="R321" s="71"/>
      <c r="S321" s="72"/>
      <c r="V321" s="88"/>
      <c r="AM321" s="88"/>
      <c r="BD321" s="88"/>
      <c r="BZ321" s="86">
        <v>44445.364583333336</v>
      </c>
    </row>
    <row r="322" spans="1:78" x14ac:dyDescent="0.25">
      <c r="A322" s="86"/>
      <c r="B322" s="25"/>
      <c r="C322" s="88"/>
      <c r="D322" s="66"/>
      <c r="E322" s="67"/>
      <c r="F322" s="68"/>
      <c r="G322" s="68"/>
      <c r="H322" s="80"/>
      <c r="I322" s="70"/>
      <c r="J322" s="69"/>
      <c r="K322" s="68"/>
      <c r="L322" s="68"/>
      <c r="M322" s="71"/>
      <c r="N322" s="70"/>
      <c r="O322" s="69"/>
      <c r="P322" s="68"/>
      <c r="Q322" s="68"/>
      <c r="R322" s="71"/>
      <c r="S322" s="72"/>
      <c r="V322" s="88"/>
      <c r="AM322" s="88"/>
      <c r="BD322" s="88"/>
      <c r="BZ322" s="86">
        <v>44445.444444444445</v>
      </c>
    </row>
    <row r="323" spans="1:78" x14ac:dyDescent="0.25">
      <c r="A323" s="86"/>
      <c r="B323" s="25"/>
      <c r="C323" s="88"/>
      <c r="D323" s="66"/>
      <c r="E323" s="67"/>
      <c r="F323" s="68"/>
      <c r="G323" s="68"/>
      <c r="H323" s="80"/>
      <c r="I323" s="70"/>
      <c r="J323" s="69"/>
      <c r="K323" s="68"/>
      <c r="L323" s="68"/>
      <c r="M323" s="71"/>
      <c r="N323" s="70"/>
      <c r="O323" s="69"/>
      <c r="P323" s="68"/>
      <c r="Q323" s="68"/>
      <c r="R323" s="71"/>
      <c r="S323" s="72"/>
      <c r="V323" s="88"/>
      <c r="AM323" s="88"/>
      <c r="BD323" s="88"/>
      <c r="BZ323" s="86">
        <v>44445.458333333336</v>
      </c>
    </row>
    <row r="324" spans="1:78" x14ac:dyDescent="0.25">
      <c r="A324" s="86"/>
      <c r="B324" s="25"/>
      <c r="C324" s="88"/>
      <c r="D324" s="66"/>
      <c r="E324" s="67"/>
      <c r="F324" s="68"/>
      <c r="G324" s="68"/>
      <c r="H324" s="80"/>
      <c r="I324" s="70"/>
      <c r="J324" s="69"/>
      <c r="K324" s="68"/>
      <c r="L324" s="68"/>
      <c r="M324" s="71"/>
      <c r="N324" s="70"/>
      <c r="O324" s="69"/>
      <c r="P324" s="68"/>
      <c r="Q324" s="68"/>
      <c r="R324" s="71"/>
      <c r="S324" s="72"/>
      <c r="V324" s="88"/>
      <c r="AM324" s="88"/>
      <c r="BD324" s="88"/>
      <c r="BZ324" s="86">
        <v>44447.375</v>
      </c>
    </row>
    <row r="325" spans="1:78" x14ac:dyDescent="0.25">
      <c r="A325" s="86"/>
      <c r="B325" s="25"/>
      <c r="C325" s="88"/>
      <c r="D325" s="66"/>
      <c r="E325" s="67"/>
      <c r="F325" s="68"/>
      <c r="G325" s="68"/>
      <c r="H325" s="80"/>
      <c r="I325" s="70"/>
      <c r="J325" s="69"/>
      <c r="K325" s="68"/>
      <c r="L325" s="68"/>
      <c r="M325" s="71"/>
      <c r="N325" s="70"/>
      <c r="O325" s="69"/>
      <c r="P325" s="68"/>
      <c r="Q325" s="68"/>
      <c r="R325" s="71"/>
      <c r="S325" s="72"/>
      <c r="V325" s="88"/>
      <c r="AM325" s="88"/>
      <c r="BD325" s="88"/>
      <c r="BZ325" s="86">
        <v>44447.451388888891</v>
      </c>
    </row>
    <row r="326" spans="1:78" x14ac:dyDescent="0.25">
      <c r="A326" s="86"/>
      <c r="B326" s="25"/>
      <c r="C326" s="88"/>
      <c r="D326" s="66"/>
      <c r="E326" s="67"/>
      <c r="F326" s="68"/>
      <c r="G326" s="68"/>
      <c r="H326" s="80"/>
      <c r="I326" s="70"/>
      <c r="J326" s="69"/>
      <c r="K326" s="68"/>
      <c r="L326" s="68"/>
      <c r="M326" s="71"/>
      <c r="N326" s="70"/>
      <c r="O326" s="69"/>
      <c r="P326" s="68"/>
      <c r="Q326" s="68"/>
      <c r="R326" s="71"/>
      <c r="S326" s="72"/>
      <c r="V326" s="88"/>
      <c r="AM326" s="88"/>
      <c r="BD326" s="88"/>
      <c r="BZ326" s="86">
        <v>44447.534722222219</v>
      </c>
    </row>
    <row r="327" spans="1:78" x14ac:dyDescent="0.25">
      <c r="A327" s="86"/>
      <c r="B327" s="25"/>
      <c r="C327" s="88"/>
      <c r="D327" s="66"/>
      <c r="E327" s="67"/>
      <c r="F327" s="68"/>
      <c r="G327" s="68"/>
      <c r="H327" s="80"/>
      <c r="I327" s="70"/>
      <c r="J327" s="69"/>
      <c r="K327" s="68"/>
      <c r="L327" s="68"/>
      <c r="M327" s="71"/>
      <c r="N327" s="70"/>
      <c r="O327" s="69"/>
      <c r="P327" s="68"/>
      <c r="Q327" s="68"/>
      <c r="R327" s="71"/>
      <c r="S327" s="72"/>
      <c r="V327" s="88"/>
      <c r="AM327" s="88"/>
      <c r="BD327" s="88"/>
      <c r="BZ327" s="86">
        <v>44447.583333333336</v>
      </c>
    </row>
    <row r="328" spans="1:78" x14ac:dyDescent="0.25">
      <c r="A328" s="86"/>
      <c r="B328" s="25"/>
      <c r="C328" s="88"/>
      <c r="D328" s="66"/>
      <c r="E328" s="67"/>
      <c r="F328" s="68"/>
      <c r="G328" s="68"/>
      <c r="H328" s="80"/>
      <c r="I328" s="70"/>
      <c r="J328" s="69"/>
      <c r="K328" s="68"/>
      <c r="L328" s="68"/>
      <c r="M328" s="71"/>
      <c r="N328" s="70"/>
      <c r="O328" s="69"/>
      <c r="P328" s="68"/>
      <c r="Q328" s="68"/>
      <c r="R328" s="71"/>
      <c r="S328" s="72"/>
      <c r="V328" s="88"/>
      <c r="AM328" s="88"/>
      <c r="BD328" s="88"/>
      <c r="BZ328" s="86">
        <v>44449.204861111109</v>
      </c>
    </row>
    <row r="329" spans="1:78" x14ac:dyDescent="0.25">
      <c r="A329" s="86"/>
      <c r="B329" s="25"/>
      <c r="C329" s="88"/>
      <c r="D329" s="66"/>
      <c r="E329" s="67"/>
      <c r="F329" s="68"/>
      <c r="G329" s="68"/>
      <c r="H329" s="80"/>
      <c r="I329" s="70"/>
      <c r="J329" s="69"/>
      <c r="K329" s="68"/>
      <c r="L329" s="68"/>
      <c r="M329" s="71"/>
      <c r="N329" s="70"/>
      <c r="O329" s="69"/>
      <c r="P329" s="68"/>
      <c r="Q329" s="68"/>
      <c r="R329" s="71"/>
      <c r="S329" s="72"/>
      <c r="V329" s="88"/>
      <c r="AM329" s="88"/>
      <c r="BD329" s="88"/>
      <c r="BZ329" s="86">
        <v>44449.274305555555</v>
      </c>
    </row>
    <row r="330" spans="1:78" x14ac:dyDescent="0.25">
      <c r="A330" s="86"/>
      <c r="B330" s="25"/>
      <c r="C330" s="88"/>
      <c r="D330" s="66"/>
      <c r="E330" s="67"/>
      <c r="F330" s="68"/>
      <c r="G330" s="68"/>
      <c r="H330" s="80"/>
      <c r="I330" s="70"/>
      <c r="J330" s="69"/>
      <c r="K330" s="68"/>
      <c r="L330" s="68"/>
      <c r="M330" s="71"/>
      <c r="N330" s="70"/>
      <c r="O330" s="69"/>
      <c r="P330" s="68"/>
      <c r="Q330" s="68"/>
      <c r="R330" s="71"/>
      <c r="S330" s="72"/>
      <c r="V330" s="88"/>
      <c r="AM330" s="88"/>
      <c r="BD330" s="88"/>
      <c r="BZ330" s="86">
        <v>44449.288194444445</v>
      </c>
    </row>
    <row r="331" spans="1:78" x14ac:dyDescent="0.25">
      <c r="A331" s="86"/>
      <c r="B331" s="25"/>
      <c r="C331" s="88"/>
      <c r="D331" s="66"/>
      <c r="E331" s="67"/>
      <c r="F331" s="68"/>
      <c r="G331" s="68"/>
      <c r="H331" s="80"/>
      <c r="I331" s="70"/>
      <c r="J331" s="69"/>
      <c r="K331" s="68"/>
      <c r="L331" s="68"/>
      <c r="M331" s="71"/>
      <c r="N331" s="70"/>
      <c r="O331" s="69"/>
      <c r="P331" s="68"/>
      <c r="Q331" s="68"/>
      <c r="R331" s="71"/>
      <c r="S331" s="72"/>
      <c r="V331" s="88"/>
      <c r="AM331" s="88"/>
      <c r="BD331" s="88"/>
      <c r="BZ331" s="86">
        <v>44449.291666666664</v>
      </c>
    </row>
    <row r="332" spans="1:78" x14ac:dyDescent="0.25">
      <c r="A332" s="86"/>
      <c r="B332" s="25"/>
      <c r="C332" s="88"/>
      <c r="D332" s="66"/>
      <c r="E332" s="67"/>
      <c r="F332" s="68"/>
      <c r="G332" s="68"/>
      <c r="H332" s="80"/>
      <c r="I332" s="70"/>
      <c r="J332" s="69"/>
      <c r="K332" s="68"/>
      <c r="L332" s="68"/>
      <c r="M332" s="71"/>
      <c r="N332" s="70"/>
      <c r="O332" s="69"/>
      <c r="P332" s="68"/>
      <c r="Q332" s="68"/>
      <c r="R332" s="71"/>
      <c r="S332" s="72"/>
      <c r="V332" s="88"/>
      <c r="AM332" s="88"/>
      <c r="BD332" s="88"/>
      <c r="BZ332" s="86">
        <v>44452.118055555555</v>
      </c>
    </row>
    <row r="333" spans="1:78" x14ac:dyDescent="0.25">
      <c r="A333" s="86"/>
      <c r="B333" s="25"/>
      <c r="C333" s="88"/>
      <c r="D333" s="66"/>
      <c r="E333" s="67"/>
      <c r="F333" s="68"/>
      <c r="G333" s="68"/>
      <c r="H333" s="80"/>
      <c r="I333" s="70"/>
      <c r="J333" s="69"/>
      <c r="K333" s="68"/>
      <c r="L333" s="68"/>
      <c r="M333" s="71"/>
      <c r="N333" s="70"/>
      <c r="O333" s="69"/>
      <c r="P333" s="68"/>
      <c r="Q333" s="68"/>
      <c r="R333" s="71"/>
      <c r="S333" s="72"/>
      <c r="V333" s="88"/>
      <c r="AM333" s="88"/>
      <c r="BD333" s="88"/>
      <c r="BZ333" s="86">
        <v>44452.204861111109</v>
      </c>
    </row>
    <row r="334" spans="1:78" x14ac:dyDescent="0.25">
      <c r="A334" s="86"/>
      <c r="B334" s="25"/>
      <c r="C334" s="88"/>
      <c r="D334" s="66"/>
      <c r="E334" s="67"/>
      <c r="F334" s="68"/>
      <c r="G334" s="68"/>
      <c r="H334" s="80"/>
      <c r="I334" s="70"/>
      <c r="J334" s="69"/>
      <c r="K334" s="68"/>
      <c r="L334" s="68"/>
      <c r="M334" s="71"/>
      <c r="N334" s="70"/>
      <c r="O334" s="69"/>
      <c r="P334" s="68"/>
      <c r="Q334" s="68"/>
      <c r="R334" s="71"/>
      <c r="S334" s="72"/>
      <c r="V334" s="88"/>
      <c r="AM334" s="88"/>
      <c r="BD334" s="88"/>
      <c r="BZ334" s="86">
        <v>44452.208333333336</v>
      </c>
    </row>
    <row r="335" spans="1:78" x14ac:dyDescent="0.25">
      <c r="A335" s="86"/>
      <c r="B335" s="25"/>
      <c r="C335" s="88"/>
      <c r="D335" s="66"/>
      <c r="E335" s="67"/>
      <c r="F335" s="68"/>
      <c r="G335" s="68"/>
      <c r="H335" s="80"/>
      <c r="I335" s="70"/>
      <c r="J335" s="69"/>
      <c r="K335" s="68"/>
      <c r="L335" s="68"/>
      <c r="M335" s="71"/>
      <c r="N335" s="70"/>
      <c r="O335" s="69"/>
      <c r="P335" s="68"/>
      <c r="Q335" s="68"/>
      <c r="R335" s="71"/>
      <c r="S335" s="72"/>
      <c r="V335" s="88"/>
      <c r="AM335" s="88"/>
      <c r="BD335" s="88"/>
      <c r="BZ335" s="86">
        <v>44453.375</v>
      </c>
    </row>
    <row r="336" spans="1:78" x14ac:dyDescent="0.25">
      <c r="A336" s="86"/>
      <c r="B336" s="25"/>
      <c r="C336" s="88"/>
      <c r="D336" s="66"/>
      <c r="E336" s="67"/>
      <c r="F336" s="68"/>
      <c r="G336" s="68"/>
      <c r="H336" s="80"/>
      <c r="I336" s="70"/>
      <c r="J336" s="69"/>
      <c r="K336" s="68"/>
      <c r="L336" s="68"/>
      <c r="M336" s="71"/>
      <c r="N336" s="70"/>
      <c r="O336" s="69"/>
      <c r="P336" s="68"/>
      <c r="Q336" s="68"/>
      <c r="R336" s="71"/>
      <c r="S336" s="72"/>
      <c r="V336" s="88"/>
      <c r="AM336" s="88"/>
      <c r="BD336" s="88"/>
      <c r="BZ336" s="86">
        <v>44453.434027777781</v>
      </c>
    </row>
    <row r="337" spans="1:78" x14ac:dyDescent="0.25">
      <c r="A337" s="86"/>
      <c r="B337" s="25"/>
      <c r="C337" s="88"/>
      <c r="D337" s="66"/>
      <c r="E337" s="67"/>
      <c r="F337" s="68"/>
      <c r="G337" s="68"/>
      <c r="H337" s="80"/>
      <c r="I337" s="70"/>
      <c r="J337" s="69"/>
      <c r="K337" s="68"/>
      <c r="L337" s="68"/>
      <c r="M337" s="71"/>
      <c r="N337" s="70"/>
      <c r="O337" s="69"/>
      <c r="P337" s="68"/>
      <c r="Q337" s="68"/>
      <c r="R337" s="71"/>
      <c r="S337" s="72"/>
      <c r="V337" s="88"/>
      <c r="AM337" s="88"/>
      <c r="BD337" s="88"/>
      <c r="BZ337" s="86">
        <v>44453.458333333336</v>
      </c>
    </row>
    <row r="338" spans="1:78" x14ac:dyDescent="0.25">
      <c r="A338" s="86"/>
      <c r="B338" s="25"/>
      <c r="C338" s="88"/>
      <c r="D338" s="66"/>
      <c r="E338" s="67"/>
      <c r="F338" s="68"/>
      <c r="G338" s="68"/>
      <c r="H338" s="80"/>
      <c r="I338" s="70"/>
      <c r="J338" s="69"/>
      <c r="K338" s="68"/>
      <c r="L338" s="68"/>
      <c r="M338" s="71"/>
      <c r="N338" s="70"/>
      <c r="O338" s="69"/>
      <c r="P338" s="68"/>
      <c r="Q338" s="68"/>
      <c r="R338" s="71"/>
      <c r="S338" s="72"/>
      <c r="V338" s="88"/>
      <c r="AM338" s="88"/>
      <c r="BD338" s="88"/>
      <c r="BZ338" s="86">
        <v>44454.163194444445</v>
      </c>
    </row>
    <row r="339" spans="1:78" x14ac:dyDescent="0.25">
      <c r="A339" s="86"/>
      <c r="B339" s="25"/>
      <c r="C339" s="88"/>
      <c r="D339" s="66"/>
      <c r="E339" s="67"/>
      <c r="F339" s="68"/>
      <c r="G339" s="68"/>
      <c r="H339" s="80"/>
      <c r="I339" s="70"/>
      <c r="J339" s="69"/>
      <c r="K339" s="68"/>
      <c r="L339" s="68"/>
      <c r="M339" s="71"/>
      <c r="N339" s="70"/>
      <c r="O339" s="69"/>
      <c r="P339" s="68"/>
      <c r="Q339" s="68"/>
      <c r="R339" s="71"/>
      <c r="S339" s="72"/>
      <c r="V339" s="88"/>
      <c r="AM339" s="88"/>
      <c r="BD339" s="88"/>
      <c r="BZ339" s="86">
        <v>44454.201388888891</v>
      </c>
    </row>
    <row r="340" spans="1:78" x14ac:dyDescent="0.25">
      <c r="A340" s="86"/>
      <c r="B340" s="25"/>
      <c r="C340" s="88"/>
      <c r="D340" s="66"/>
      <c r="E340" s="67"/>
      <c r="F340" s="68"/>
      <c r="G340" s="68"/>
      <c r="H340" s="80"/>
      <c r="I340" s="70"/>
      <c r="J340" s="69"/>
      <c r="K340" s="68"/>
      <c r="L340" s="68"/>
      <c r="M340" s="71"/>
      <c r="N340" s="70"/>
      <c r="O340" s="69"/>
      <c r="P340" s="68"/>
      <c r="Q340" s="68"/>
      <c r="R340" s="71"/>
      <c r="S340" s="72"/>
      <c r="V340" s="88"/>
      <c r="AM340" s="88"/>
      <c r="BD340" s="88"/>
      <c r="BZ340" s="86">
        <v>44454.333333333336</v>
      </c>
    </row>
    <row r="341" spans="1:78" x14ac:dyDescent="0.25">
      <c r="A341" s="86"/>
      <c r="B341" s="25"/>
      <c r="C341" s="88"/>
      <c r="D341" s="66"/>
      <c r="E341" s="67"/>
      <c r="F341" s="68"/>
      <c r="G341" s="68"/>
      <c r="H341" s="80"/>
      <c r="I341" s="70"/>
      <c r="J341" s="69"/>
      <c r="K341" s="68"/>
      <c r="L341" s="68"/>
      <c r="M341" s="71"/>
      <c r="N341" s="70"/>
      <c r="O341" s="69"/>
      <c r="P341" s="68"/>
      <c r="Q341" s="68"/>
      <c r="R341" s="71"/>
      <c r="S341" s="72"/>
      <c r="V341" s="88"/>
      <c r="AM341" s="88"/>
      <c r="BD341" s="88"/>
      <c r="BZ341" s="86">
        <v>44455.291666666664</v>
      </c>
    </row>
    <row r="342" spans="1:78" x14ac:dyDescent="0.25">
      <c r="A342" s="86"/>
      <c r="B342" s="25"/>
      <c r="C342" s="88"/>
      <c r="D342" s="66"/>
      <c r="E342" s="67"/>
      <c r="F342" s="68"/>
      <c r="G342" s="68"/>
      <c r="H342" s="80"/>
      <c r="I342" s="70"/>
      <c r="J342" s="69"/>
      <c r="K342" s="68"/>
      <c r="L342" s="68"/>
      <c r="M342" s="71"/>
      <c r="N342" s="70"/>
      <c r="O342" s="69"/>
      <c r="P342" s="68"/>
      <c r="Q342" s="68"/>
      <c r="R342" s="71"/>
      <c r="S342" s="72"/>
      <c r="V342" s="88"/>
      <c r="AM342" s="88"/>
      <c r="BD342" s="88"/>
      <c r="BZ342" s="86">
        <v>44455.368055555555</v>
      </c>
    </row>
    <row r="343" spans="1:78" x14ac:dyDescent="0.25">
      <c r="A343" s="86"/>
      <c r="B343" s="25"/>
      <c r="C343" s="88"/>
      <c r="D343" s="66"/>
      <c r="E343" s="67"/>
      <c r="F343" s="68"/>
      <c r="G343" s="68"/>
      <c r="H343" s="80"/>
      <c r="I343" s="70"/>
      <c r="J343" s="69"/>
      <c r="K343" s="68"/>
      <c r="L343" s="68"/>
      <c r="M343" s="71"/>
      <c r="N343" s="70"/>
      <c r="O343" s="69"/>
      <c r="P343" s="68"/>
      <c r="Q343" s="68"/>
      <c r="R343" s="71"/>
      <c r="S343" s="72"/>
      <c r="V343" s="88"/>
      <c r="AM343" s="88"/>
      <c r="BD343" s="88"/>
      <c r="BZ343" s="86">
        <v>44455.416666666664</v>
      </c>
    </row>
    <row r="344" spans="1:78" x14ac:dyDescent="0.25">
      <c r="A344" s="86"/>
      <c r="B344" s="25"/>
      <c r="C344" s="88"/>
      <c r="D344" s="66"/>
      <c r="E344" s="67"/>
      <c r="F344" s="68"/>
      <c r="G344" s="68"/>
      <c r="H344" s="80"/>
      <c r="I344" s="70"/>
      <c r="J344" s="69"/>
      <c r="K344" s="68"/>
      <c r="L344" s="68"/>
      <c r="M344" s="71"/>
      <c r="N344" s="70"/>
      <c r="O344" s="69"/>
      <c r="P344" s="68"/>
      <c r="Q344" s="68"/>
      <c r="R344" s="71"/>
      <c r="S344" s="72"/>
      <c r="V344" s="88"/>
      <c r="AM344" s="88"/>
      <c r="BD344" s="88"/>
      <c r="BZ344" s="86">
        <v>44456.166666666664</v>
      </c>
    </row>
    <row r="345" spans="1:78" x14ac:dyDescent="0.25">
      <c r="A345" s="86"/>
      <c r="B345" s="25"/>
      <c r="C345" s="88"/>
      <c r="D345" s="66"/>
      <c r="E345" s="67"/>
      <c r="F345" s="68"/>
      <c r="G345" s="68"/>
      <c r="H345" s="80"/>
      <c r="I345" s="70"/>
      <c r="J345" s="69"/>
      <c r="K345" s="68"/>
      <c r="L345" s="68"/>
      <c r="M345" s="71"/>
      <c r="N345" s="70"/>
      <c r="O345" s="69"/>
      <c r="P345" s="68"/>
      <c r="Q345" s="68"/>
      <c r="R345" s="71"/>
      <c r="S345" s="72"/>
      <c r="V345" s="88"/>
      <c r="AM345" s="88"/>
      <c r="BD345" s="88"/>
      <c r="BZ345" s="86">
        <v>44456.204861111109</v>
      </c>
    </row>
    <row r="346" spans="1:78" x14ac:dyDescent="0.25">
      <c r="A346" s="86"/>
      <c r="B346" s="25"/>
      <c r="C346" s="88"/>
      <c r="D346" s="66"/>
      <c r="E346" s="67"/>
      <c r="F346" s="68"/>
      <c r="G346" s="68"/>
      <c r="H346" s="80"/>
      <c r="I346" s="70"/>
      <c r="J346" s="69"/>
      <c r="K346" s="68"/>
      <c r="L346" s="68"/>
      <c r="M346" s="71"/>
      <c r="N346" s="70"/>
      <c r="O346" s="69"/>
      <c r="P346" s="68"/>
      <c r="Q346" s="68"/>
      <c r="R346" s="71"/>
      <c r="S346" s="72"/>
      <c r="V346" s="88"/>
      <c r="AM346" s="88"/>
      <c r="BD346" s="88"/>
      <c r="BZ346" s="86">
        <v>44456.208333333336</v>
      </c>
    </row>
    <row r="347" spans="1:78" x14ac:dyDescent="0.25">
      <c r="A347" s="86"/>
      <c r="B347" s="25"/>
      <c r="C347" s="88"/>
      <c r="D347" s="66"/>
      <c r="E347" s="67"/>
      <c r="F347" s="68"/>
      <c r="G347" s="68"/>
      <c r="H347" s="80"/>
      <c r="I347" s="70"/>
      <c r="J347" s="69"/>
      <c r="K347" s="68"/>
      <c r="L347" s="68"/>
      <c r="M347" s="71"/>
      <c r="N347" s="70"/>
      <c r="O347" s="69"/>
      <c r="P347" s="68"/>
      <c r="Q347" s="68"/>
      <c r="R347" s="71"/>
      <c r="S347" s="72"/>
      <c r="V347" s="88"/>
      <c r="AM347" s="88"/>
      <c r="BD347" s="88"/>
      <c r="BZ347" s="86">
        <v>44459.246527777781</v>
      </c>
    </row>
    <row r="348" spans="1:78" x14ac:dyDescent="0.25">
      <c r="A348" s="86"/>
      <c r="B348" s="25"/>
      <c r="C348" s="88"/>
      <c r="D348" s="66"/>
      <c r="E348" s="67"/>
      <c r="F348" s="68"/>
      <c r="G348" s="68"/>
      <c r="H348" s="80"/>
      <c r="I348" s="70"/>
      <c r="J348" s="69"/>
      <c r="K348" s="68"/>
      <c r="L348" s="68"/>
      <c r="M348" s="71"/>
      <c r="N348" s="70"/>
      <c r="O348" s="69"/>
      <c r="P348" s="68"/>
      <c r="Q348" s="68"/>
      <c r="R348" s="71"/>
      <c r="S348" s="72"/>
      <c r="V348" s="88"/>
      <c r="AM348" s="88"/>
      <c r="BD348" s="88"/>
      <c r="BZ348" s="86">
        <v>44459.329861111109</v>
      </c>
    </row>
    <row r="349" spans="1:78" x14ac:dyDescent="0.25">
      <c r="A349" s="86"/>
      <c r="B349" s="25"/>
      <c r="C349" s="88"/>
      <c r="D349" s="66"/>
      <c r="E349" s="67"/>
      <c r="F349" s="68"/>
      <c r="G349" s="68"/>
      <c r="H349" s="80"/>
      <c r="I349" s="70"/>
      <c r="J349" s="69"/>
      <c r="K349" s="68"/>
      <c r="L349" s="68"/>
      <c r="M349" s="71"/>
      <c r="N349" s="70"/>
      <c r="O349" s="69"/>
      <c r="P349" s="68"/>
      <c r="Q349" s="68"/>
      <c r="R349" s="71"/>
      <c r="S349" s="72"/>
      <c r="V349" s="88"/>
      <c r="AM349" s="88"/>
      <c r="BD349" s="88"/>
      <c r="BZ349" s="86">
        <v>44460.291666666664</v>
      </c>
    </row>
    <row r="350" spans="1:78" x14ac:dyDescent="0.25">
      <c r="A350" s="86"/>
      <c r="B350" s="25"/>
      <c r="C350" s="88"/>
      <c r="D350" s="66"/>
      <c r="E350" s="67"/>
      <c r="F350" s="68"/>
      <c r="G350" s="68"/>
      <c r="H350" s="80"/>
      <c r="I350" s="70"/>
      <c r="J350" s="69"/>
      <c r="K350" s="68"/>
      <c r="L350" s="68"/>
      <c r="M350" s="71"/>
      <c r="N350" s="70"/>
      <c r="O350" s="69"/>
      <c r="P350" s="68"/>
      <c r="Q350" s="68"/>
      <c r="R350" s="71"/>
      <c r="S350" s="72"/>
      <c r="V350" s="88"/>
      <c r="AM350" s="88"/>
      <c r="BD350" s="88"/>
      <c r="BZ350" s="86">
        <v>44460.368055555555</v>
      </c>
    </row>
    <row r="351" spans="1:78" x14ac:dyDescent="0.25">
      <c r="A351" s="86"/>
      <c r="B351" s="25"/>
      <c r="C351" s="88"/>
      <c r="D351" s="66"/>
      <c r="E351" s="67"/>
      <c r="F351" s="68"/>
      <c r="G351" s="68"/>
      <c r="H351" s="80"/>
      <c r="I351" s="70"/>
      <c r="J351" s="69"/>
      <c r="K351" s="68"/>
      <c r="L351" s="68"/>
      <c r="M351" s="71"/>
      <c r="N351" s="70"/>
      <c r="O351" s="69"/>
      <c r="P351" s="68"/>
      <c r="Q351" s="68"/>
      <c r="R351" s="71"/>
      <c r="S351" s="72"/>
      <c r="V351" s="88"/>
      <c r="AM351" s="88"/>
      <c r="BD351" s="88"/>
      <c r="BZ351" s="86">
        <v>44460.375</v>
      </c>
    </row>
    <row r="352" spans="1:78" x14ac:dyDescent="0.25">
      <c r="A352" s="86"/>
      <c r="B352" s="25"/>
      <c r="C352" s="88"/>
      <c r="D352" s="66"/>
      <c r="E352" s="67"/>
      <c r="F352" s="68"/>
      <c r="G352" s="68"/>
      <c r="H352" s="80"/>
      <c r="I352" s="70"/>
      <c r="J352" s="69"/>
      <c r="K352" s="68"/>
      <c r="L352" s="68"/>
      <c r="M352" s="71"/>
      <c r="N352" s="70"/>
      <c r="O352" s="69"/>
      <c r="P352" s="68"/>
      <c r="Q352" s="68"/>
      <c r="R352" s="71"/>
      <c r="S352" s="72"/>
      <c r="V352" s="88"/>
      <c r="AM352" s="88"/>
      <c r="BD352" s="88"/>
      <c r="BZ352" s="86">
        <v>44460.583333333336</v>
      </c>
    </row>
    <row r="353" spans="1:78" x14ac:dyDescent="0.25">
      <c r="A353" s="86"/>
      <c r="B353" s="25"/>
      <c r="C353" s="88"/>
      <c r="D353" s="66"/>
      <c r="E353" s="67"/>
      <c r="F353" s="68"/>
      <c r="G353" s="68"/>
      <c r="H353" s="80"/>
      <c r="I353" s="70"/>
      <c r="J353" s="69"/>
      <c r="K353" s="68"/>
      <c r="L353" s="68"/>
      <c r="M353" s="71"/>
      <c r="N353" s="70"/>
      <c r="O353" s="69"/>
      <c r="P353" s="68"/>
      <c r="Q353" s="68"/>
      <c r="R353" s="71"/>
      <c r="S353" s="72"/>
      <c r="V353" s="88"/>
      <c r="AM353" s="88"/>
      <c r="BD353" s="88"/>
      <c r="BZ353" s="86">
        <v>44466.152777777781</v>
      </c>
    </row>
    <row r="354" spans="1:78" x14ac:dyDescent="0.25">
      <c r="A354" s="86"/>
      <c r="B354" s="25"/>
      <c r="C354" s="88"/>
      <c r="D354" s="66"/>
      <c r="E354" s="67"/>
      <c r="F354" s="68"/>
      <c r="G354" s="68"/>
      <c r="H354" s="80"/>
      <c r="I354" s="70"/>
      <c r="J354" s="69"/>
      <c r="K354" s="68"/>
      <c r="L354" s="68"/>
      <c r="M354" s="71"/>
      <c r="N354" s="70"/>
      <c r="O354" s="69"/>
      <c r="P354" s="68"/>
      <c r="Q354" s="68"/>
      <c r="R354" s="71"/>
      <c r="S354" s="72"/>
      <c r="V354" s="88"/>
      <c r="AM354" s="88"/>
      <c r="BD354" s="88"/>
      <c r="BZ354" s="86">
        <v>44466.239583333336</v>
      </c>
    </row>
    <row r="355" spans="1:78" x14ac:dyDescent="0.25">
      <c r="A355" s="86"/>
      <c r="B355" s="25"/>
      <c r="C355" s="88"/>
      <c r="D355" s="66"/>
      <c r="E355" s="67"/>
      <c r="F355" s="68"/>
      <c r="G355" s="68"/>
      <c r="H355" s="80"/>
      <c r="I355" s="70"/>
      <c r="J355" s="69"/>
      <c r="K355" s="68"/>
      <c r="L355" s="68"/>
      <c r="M355" s="71"/>
      <c r="N355" s="70"/>
      <c r="O355" s="69"/>
      <c r="P355" s="68"/>
      <c r="Q355" s="68"/>
      <c r="R355" s="71"/>
      <c r="S355" s="72"/>
      <c r="V355" s="88"/>
      <c r="AM355" s="88"/>
      <c r="BD355" s="88"/>
      <c r="BZ355" s="86">
        <v>44466.298611111109</v>
      </c>
    </row>
    <row r="356" spans="1:78" x14ac:dyDescent="0.25">
      <c r="A356" s="86"/>
      <c r="B356" s="25"/>
      <c r="C356" s="88"/>
      <c r="D356" s="66"/>
      <c r="E356" s="67"/>
      <c r="F356" s="68"/>
      <c r="G356" s="68"/>
      <c r="H356" s="80"/>
      <c r="I356" s="70"/>
      <c r="J356" s="69"/>
      <c r="K356" s="68"/>
      <c r="L356" s="68"/>
      <c r="M356" s="71"/>
      <c r="N356" s="70"/>
      <c r="O356" s="69"/>
      <c r="P356" s="68"/>
      <c r="Q356" s="68"/>
      <c r="R356" s="71"/>
      <c r="S356" s="72"/>
      <c r="V356" s="88"/>
      <c r="AM356" s="88"/>
      <c r="BD356" s="88"/>
      <c r="BZ356" s="86">
        <v>44468.288194444445</v>
      </c>
    </row>
    <row r="357" spans="1:78" x14ac:dyDescent="0.25">
      <c r="A357" s="86"/>
      <c r="B357" s="25"/>
      <c r="C357" s="88"/>
      <c r="D357" s="66"/>
      <c r="E357" s="67"/>
      <c r="F357" s="68"/>
      <c r="G357" s="68"/>
      <c r="H357" s="80"/>
      <c r="I357" s="70"/>
      <c r="J357" s="69"/>
      <c r="K357" s="68"/>
      <c r="L357" s="68"/>
      <c r="M357" s="71"/>
      <c r="N357" s="70"/>
      <c r="O357" s="69"/>
      <c r="P357" s="68"/>
      <c r="Q357" s="68"/>
      <c r="R357" s="71"/>
      <c r="S357" s="72"/>
      <c r="V357" s="88"/>
      <c r="AM357" s="88"/>
      <c r="BD357" s="88"/>
      <c r="BZ357" s="86">
        <v>44468.368055555555</v>
      </c>
    </row>
    <row r="358" spans="1:78" x14ac:dyDescent="0.25">
      <c r="A358" s="86"/>
      <c r="B358" s="25"/>
      <c r="C358" s="88"/>
      <c r="D358" s="66"/>
      <c r="E358" s="67"/>
      <c r="F358" s="68"/>
      <c r="G358" s="68"/>
      <c r="H358" s="80"/>
      <c r="I358" s="70"/>
      <c r="J358" s="69"/>
      <c r="K358" s="68"/>
      <c r="L358" s="68"/>
      <c r="M358" s="71"/>
      <c r="N358" s="70"/>
      <c r="O358" s="69"/>
      <c r="P358" s="68"/>
      <c r="Q358" s="68"/>
      <c r="R358" s="71"/>
      <c r="S358" s="72"/>
      <c r="V358" s="88"/>
      <c r="AM358" s="88"/>
      <c r="BD358" s="88"/>
      <c r="BZ358" s="86">
        <v>44468.413194444445</v>
      </c>
    </row>
    <row r="359" spans="1:78" x14ac:dyDescent="0.25">
      <c r="A359" s="86"/>
      <c r="B359" s="25"/>
      <c r="C359" s="88"/>
      <c r="D359" s="66"/>
      <c r="E359" s="67"/>
      <c r="F359" s="68"/>
      <c r="G359" s="68"/>
      <c r="H359" s="80"/>
      <c r="I359" s="70"/>
      <c r="J359" s="69"/>
      <c r="K359" s="68"/>
      <c r="L359" s="68"/>
      <c r="M359" s="71"/>
      <c r="N359" s="70"/>
      <c r="O359" s="69"/>
      <c r="P359" s="68"/>
      <c r="Q359" s="68"/>
      <c r="R359" s="71"/>
      <c r="S359" s="72"/>
      <c r="V359" s="88"/>
      <c r="AM359" s="88"/>
      <c r="BD359" s="88"/>
      <c r="BZ359" s="86">
        <v>44468.454861111109</v>
      </c>
    </row>
    <row r="360" spans="1:78" x14ac:dyDescent="0.25">
      <c r="A360" s="86"/>
      <c r="B360" s="25"/>
      <c r="C360" s="88"/>
      <c r="D360" s="66"/>
      <c r="E360" s="67"/>
      <c r="F360" s="68"/>
      <c r="G360" s="68"/>
      <c r="H360" s="80"/>
      <c r="I360" s="70"/>
      <c r="J360" s="69"/>
      <c r="K360" s="68"/>
      <c r="L360" s="68"/>
      <c r="M360" s="71"/>
      <c r="N360" s="70"/>
      <c r="O360" s="69"/>
      <c r="P360" s="68"/>
      <c r="Q360" s="68"/>
      <c r="R360" s="71"/>
      <c r="S360" s="72"/>
      <c r="V360" s="88"/>
      <c r="AM360" s="88"/>
      <c r="BD360" s="88"/>
      <c r="BZ360" s="86">
        <v>44469.333333333336</v>
      </c>
    </row>
    <row r="361" spans="1:78" x14ac:dyDescent="0.25">
      <c r="A361" s="86"/>
      <c r="B361" s="25"/>
      <c r="C361" s="88"/>
      <c r="D361" s="66"/>
      <c r="E361" s="67"/>
      <c r="F361" s="68"/>
      <c r="G361" s="68"/>
      <c r="H361" s="80"/>
      <c r="I361" s="70"/>
      <c r="J361" s="69"/>
      <c r="K361" s="68"/>
      <c r="L361" s="68"/>
      <c r="M361" s="71"/>
      <c r="N361" s="70"/>
      <c r="O361" s="69"/>
      <c r="P361" s="68"/>
      <c r="Q361" s="68"/>
      <c r="R361" s="71"/>
      <c r="S361" s="72"/>
      <c r="V361" s="88"/>
      <c r="AM361" s="88"/>
      <c r="BD361" s="88"/>
      <c r="BZ361" s="86">
        <v>44469.399305555555</v>
      </c>
    </row>
    <row r="362" spans="1:78" x14ac:dyDescent="0.25">
      <c r="A362" s="86"/>
      <c r="B362" s="25"/>
      <c r="C362" s="88"/>
      <c r="D362" s="66"/>
      <c r="E362" s="67"/>
      <c r="F362" s="68"/>
      <c r="G362" s="68"/>
      <c r="H362" s="80"/>
      <c r="I362" s="70"/>
      <c r="J362" s="69"/>
      <c r="K362" s="68"/>
      <c r="L362" s="68"/>
      <c r="M362" s="71"/>
      <c r="N362" s="70"/>
      <c r="O362" s="69"/>
      <c r="P362" s="68"/>
      <c r="Q362" s="68"/>
      <c r="R362" s="71"/>
      <c r="S362" s="72"/>
      <c r="V362" s="88"/>
      <c r="AM362" s="88"/>
      <c r="BD362" s="88"/>
      <c r="BZ362" s="86">
        <v>44469.416666666664</v>
      </c>
    </row>
    <row r="363" spans="1:78" x14ac:dyDescent="0.25">
      <c r="A363" s="86"/>
      <c r="B363" s="25"/>
      <c r="C363" s="88"/>
      <c r="D363" s="66"/>
      <c r="E363" s="67"/>
      <c r="F363" s="68"/>
      <c r="G363" s="68"/>
      <c r="H363" s="80"/>
      <c r="I363" s="70"/>
      <c r="J363" s="69"/>
      <c r="K363" s="68"/>
      <c r="L363" s="68"/>
      <c r="M363" s="71"/>
      <c r="N363" s="70"/>
      <c r="O363" s="69"/>
      <c r="P363" s="68"/>
      <c r="Q363" s="68"/>
      <c r="R363" s="71"/>
      <c r="S363" s="72"/>
      <c r="V363" s="88"/>
      <c r="AM363" s="88"/>
      <c r="BD363" s="88"/>
      <c r="BZ363" s="86">
        <v>44470.333333333336</v>
      </c>
    </row>
    <row r="364" spans="1:78" x14ac:dyDescent="0.25">
      <c r="A364" s="86"/>
      <c r="B364" s="25"/>
      <c r="C364" s="88"/>
      <c r="D364" s="66"/>
      <c r="E364" s="67"/>
      <c r="F364" s="68"/>
      <c r="G364" s="68"/>
      <c r="H364" s="80"/>
      <c r="I364" s="70"/>
      <c r="J364" s="69"/>
      <c r="K364" s="68"/>
      <c r="L364" s="68"/>
      <c r="M364" s="71"/>
      <c r="N364" s="70"/>
      <c r="O364" s="69"/>
      <c r="P364" s="68"/>
      <c r="Q364" s="68"/>
      <c r="R364" s="71"/>
      <c r="S364" s="72"/>
      <c r="V364" s="88"/>
      <c r="AM364" s="88"/>
      <c r="BD364" s="88"/>
      <c r="BZ364" s="86">
        <v>44470.395833333336</v>
      </c>
    </row>
    <row r="365" spans="1:78" x14ac:dyDescent="0.25">
      <c r="A365" s="86"/>
      <c r="B365" s="25"/>
      <c r="C365" s="88"/>
      <c r="D365" s="66"/>
      <c r="E365" s="67"/>
      <c r="F365" s="68"/>
      <c r="G365" s="68"/>
      <c r="H365" s="80"/>
      <c r="I365" s="70"/>
      <c r="J365" s="69"/>
      <c r="K365" s="68"/>
      <c r="L365" s="68"/>
      <c r="M365" s="71"/>
      <c r="N365" s="70"/>
      <c r="O365" s="69"/>
      <c r="P365" s="68"/>
      <c r="Q365" s="68"/>
      <c r="R365" s="71"/>
      <c r="S365" s="72"/>
      <c r="V365" s="88"/>
      <c r="AM365" s="88"/>
      <c r="BD365" s="88"/>
      <c r="BZ365" s="86">
        <v>44470.458333333336</v>
      </c>
    </row>
    <row r="366" spans="1:78" x14ac:dyDescent="0.25">
      <c r="A366" s="86"/>
      <c r="B366" s="25"/>
      <c r="C366" s="88"/>
      <c r="D366" s="66"/>
      <c r="E366" s="67"/>
      <c r="F366" s="68"/>
      <c r="G366" s="68"/>
      <c r="H366" s="80"/>
      <c r="I366" s="70"/>
      <c r="J366" s="69"/>
      <c r="K366" s="68"/>
      <c r="L366" s="68"/>
      <c r="M366" s="71"/>
      <c r="N366" s="70"/>
      <c r="O366" s="69"/>
      <c r="P366" s="68"/>
      <c r="Q366" s="68"/>
      <c r="R366" s="71"/>
      <c r="S366" s="72"/>
      <c r="V366" s="88"/>
      <c r="AM366" s="88"/>
      <c r="BD366" s="88"/>
      <c r="BZ366" s="86">
        <v>44472.125</v>
      </c>
    </row>
    <row r="367" spans="1:78" x14ac:dyDescent="0.25">
      <c r="A367" s="86"/>
      <c r="B367" s="25"/>
      <c r="C367" s="88"/>
      <c r="D367" s="66"/>
      <c r="E367" s="67"/>
      <c r="F367" s="68"/>
      <c r="G367" s="68"/>
      <c r="H367" s="80"/>
      <c r="I367" s="70"/>
      <c r="J367" s="69"/>
      <c r="K367" s="68"/>
      <c r="L367" s="68"/>
      <c r="M367" s="71"/>
      <c r="N367" s="70"/>
      <c r="O367" s="69"/>
      <c r="P367" s="68"/>
      <c r="Q367" s="68"/>
      <c r="R367" s="71"/>
      <c r="S367" s="72"/>
      <c r="V367" s="88"/>
      <c r="AM367" s="88"/>
      <c r="BD367" s="88"/>
      <c r="BZ367" s="86">
        <v>44472.197916666664</v>
      </c>
    </row>
    <row r="368" spans="1:78" x14ac:dyDescent="0.25">
      <c r="A368" s="86"/>
      <c r="B368" s="25"/>
      <c r="C368" s="88"/>
      <c r="D368" s="66"/>
      <c r="E368" s="67"/>
      <c r="F368" s="68"/>
      <c r="G368" s="68"/>
      <c r="H368" s="80"/>
      <c r="I368" s="70"/>
      <c r="J368" s="69"/>
      <c r="K368" s="68"/>
      <c r="L368" s="68"/>
      <c r="M368" s="71"/>
      <c r="N368" s="70"/>
      <c r="O368" s="69"/>
      <c r="P368" s="68"/>
      <c r="Q368" s="68"/>
      <c r="R368" s="71"/>
      <c r="S368" s="72"/>
      <c r="V368" s="88"/>
      <c r="AM368" s="88"/>
      <c r="BD368" s="88"/>
      <c r="BZ368" s="86">
        <v>44472.201388888891</v>
      </c>
    </row>
    <row r="369" spans="1:78" x14ac:dyDescent="0.25">
      <c r="A369" s="86"/>
      <c r="B369" s="25"/>
      <c r="C369" s="88"/>
      <c r="D369" s="66"/>
      <c r="E369" s="67"/>
      <c r="F369" s="68"/>
      <c r="G369" s="68"/>
      <c r="H369" s="80"/>
      <c r="I369" s="70"/>
      <c r="J369" s="69"/>
      <c r="K369" s="68"/>
      <c r="L369" s="68"/>
      <c r="M369" s="71"/>
      <c r="N369" s="70"/>
      <c r="O369" s="69"/>
      <c r="P369" s="68"/>
      <c r="Q369" s="68"/>
      <c r="R369" s="71"/>
      <c r="S369" s="72"/>
      <c r="V369" s="88"/>
      <c r="AM369" s="88"/>
      <c r="BD369" s="88"/>
      <c r="BZ369" s="86">
        <v>44472.204861111109</v>
      </c>
    </row>
    <row r="370" spans="1:78" x14ac:dyDescent="0.25">
      <c r="A370" s="86"/>
      <c r="B370" s="25"/>
      <c r="C370" s="88"/>
      <c r="D370" s="66"/>
      <c r="E370" s="67"/>
      <c r="F370" s="68"/>
      <c r="G370" s="68"/>
      <c r="H370" s="80"/>
      <c r="I370" s="70"/>
      <c r="J370" s="69"/>
      <c r="K370" s="68"/>
      <c r="L370" s="68"/>
      <c r="M370" s="71"/>
      <c r="N370" s="70"/>
      <c r="O370" s="69"/>
      <c r="P370" s="68"/>
      <c r="Q370" s="68"/>
      <c r="R370" s="71"/>
      <c r="S370" s="72"/>
      <c r="V370" s="88"/>
      <c r="AM370" s="88"/>
      <c r="BD370" s="88"/>
      <c r="BZ370" s="86">
        <v>44473.083333333336</v>
      </c>
    </row>
    <row r="371" spans="1:78" x14ac:dyDescent="0.25">
      <c r="A371" s="86"/>
      <c r="B371" s="25"/>
      <c r="C371" s="88"/>
      <c r="D371" s="66"/>
      <c r="E371" s="67"/>
      <c r="F371" s="68"/>
      <c r="G371" s="68"/>
      <c r="H371" s="80"/>
      <c r="I371" s="70"/>
      <c r="J371" s="69"/>
      <c r="K371" s="68"/>
      <c r="L371" s="68"/>
      <c r="M371" s="71"/>
      <c r="N371" s="70"/>
      <c r="O371" s="69"/>
      <c r="P371" s="68"/>
      <c r="Q371" s="68"/>
      <c r="R371" s="71"/>
      <c r="S371" s="72"/>
      <c r="V371" s="88"/>
      <c r="AM371" s="88"/>
      <c r="BD371" s="88"/>
      <c r="BZ371" s="86">
        <v>44473.708333333336</v>
      </c>
    </row>
    <row r="372" spans="1:78" x14ac:dyDescent="0.25">
      <c r="A372" s="86"/>
      <c r="B372" s="25"/>
      <c r="C372" s="88"/>
      <c r="D372" s="66"/>
      <c r="E372" s="67"/>
      <c r="F372" s="68"/>
      <c r="G372" s="68"/>
      <c r="H372" s="80"/>
      <c r="I372" s="70"/>
      <c r="J372" s="69"/>
      <c r="K372" s="68"/>
      <c r="L372" s="68"/>
      <c r="M372" s="71"/>
      <c r="N372" s="70"/>
      <c r="O372" s="69"/>
      <c r="P372" s="68"/>
      <c r="Q372" s="68"/>
      <c r="R372" s="71"/>
      <c r="S372" s="72"/>
      <c r="V372" s="88"/>
      <c r="AM372" s="88"/>
      <c r="BD372" s="88"/>
      <c r="BZ372" s="86">
        <v>44483.368055555555</v>
      </c>
    </row>
    <row r="373" spans="1:78" x14ac:dyDescent="0.25">
      <c r="A373" s="86"/>
      <c r="B373" s="25"/>
      <c r="C373" s="88"/>
      <c r="D373" s="66"/>
      <c r="E373" s="67"/>
      <c r="F373" s="68"/>
      <c r="G373" s="68"/>
      <c r="H373" s="80"/>
      <c r="I373" s="70"/>
      <c r="J373" s="69"/>
      <c r="K373" s="68"/>
      <c r="L373" s="68"/>
      <c r="M373" s="71"/>
      <c r="N373" s="70"/>
      <c r="O373" s="69"/>
      <c r="P373" s="68"/>
      <c r="Q373" s="68"/>
      <c r="R373" s="71"/>
      <c r="S373" s="72"/>
      <c r="V373" s="88"/>
      <c r="AM373" s="61"/>
      <c r="BD373" s="88"/>
      <c r="BZ373" s="86">
        <v>44486.944444444445</v>
      </c>
    </row>
    <row r="374" spans="1:78" x14ac:dyDescent="0.25">
      <c r="A374" s="86"/>
      <c r="B374" s="25"/>
      <c r="C374" s="88"/>
      <c r="D374" s="66"/>
      <c r="E374" s="67"/>
      <c r="F374" s="68"/>
      <c r="G374" s="68"/>
      <c r="H374" s="80"/>
      <c r="I374" s="70"/>
      <c r="J374" s="69"/>
      <c r="K374" s="68"/>
      <c r="L374" s="68"/>
      <c r="M374" s="71"/>
      <c r="N374" s="70"/>
      <c r="O374" s="69"/>
      <c r="P374" s="68"/>
      <c r="Q374" s="68"/>
      <c r="R374" s="71"/>
      <c r="S374" s="72"/>
      <c r="V374" s="88"/>
      <c r="AM374" s="25"/>
      <c r="BD374" s="88"/>
      <c r="BZ374" s="86">
        <v>44487.069444444445</v>
      </c>
    </row>
    <row r="375" spans="1:78" x14ac:dyDescent="0.25">
      <c r="A375" s="86"/>
      <c r="B375" s="25"/>
      <c r="C375" s="88"/>
      <c r="D375" s="66"/>
      <c r="E375" s="67"/>
      <c r="F375" s="68"/>
      <c r="G375" s="68"/>
      <c r="H375" s="80"/>
      <c r="I375" s="70"/>
      <c r="J375" s="69"/>
      <c r="K375" s="68"/>
      <c r="L375" s="68"/>
      <c r="M375" s="71"/>
      <c r="N375" s="70"/>
      <c r="O375" s="69"/>
      <c r="P375" s="68"/>
      <c r="Q375" s="68"/>
      <c r="R375" s="71"/>
      <c r="S375" s="72"/>
      <c r="V375" s="88"/>
      <c r="AM375" s="25"/>
      <c r="BD375" s="88"/>
      <c r="BZ375" s="86">
        <v>44487.09375</v>
      </c>
    </row>
    <row r="376" spans="1:78" x14ac:dyDescent="0.25">
      <c r="A376" s="86"/>
      <c r="B376" s="25"/>
      <c r="C376" s="88"/>
      <c r="D376" s="66"/>
      <c r="E376" s="67"/>
      <c r="F376" s="68"/>
      <c r="G376" s="68"/>
      <c r="H376" s="80"/>
      <c r="I376" s="70"/>
      <c r="J376" s="69"/>
      <c r="K376" s="68"/>
      <c r="L376" s="68"/>
      <c r="M376" s="71"/>
      <c r="N376" s="70"/>
      <c r="O376" s="69"/>
      <c r="P376" s="68"/>
      <c r="Q376" s="68"/>
      <c r="R376" s="71"/>
      <c r="S376" s="72"/>
      <c r="V376" s="88"/>
      <c r="AM376" s="25"/>
      <c r="BD376" s="88"/>
      <c r="BZ376" s="86">
        <v>44487.197916666664</v>
      </c>
    </row>
    <row r="377" spans="1:78" x14ac:dyDescent="0.25">
      <c r="A377" s="86"/>
      <c r="B377" s="25"/>
      <c r="C377" s="88"/>
      <c r="D377" s="66"/>
      <c r="E377" s="67"/>
      <c r="F377" s="68"/>
      <c r="G377" s="68"/>
      <c r="H377" s="80"/>
      <c r="I377" s="70"/>
      <c r="J377" s="69"/>
      <c r="K377" s="68"/>
      <c r="L377" s="68"/>
      <c r="M377" s="71"/>
      <c r="N377" s="70"/>
      <c r="O377" s="69"/>
      <c r="P377" s="68"/>
      <c r="Q377" s="68"/>
      <c r="R377" s="71"/>
      <c r="S377" s="72"/>
      <c r="V377" s="88"/>
      <c r="AM377" s="25"/>
      <c r="BD377" s="88"/>
      <c r="BZ377" s="86">
        <v>44488.288194444445</v>
      </c>
    </row>
    <row r="378" spans="1:78" x14ac:dyDescent="0.25">
      <c r="A378" s="86"/>
      <c r="B378" s="25"/>
      <c r="C378" s="88"/>
      <c r="D378" s="66"/>
      <c r="E378" s="67"/>
      <c r="F378" s="68"/>
      <c r="G378" s="68"/>
      <c r="H378" s="80"/>
      <c r="I378" s="70"/>
      <c r="J378" s="69"/>
      <c r="K378" s="68"/>
      <c r="L378" s="68"/>
      <c r="M378" s="71"/>
      <c r="N378" s="70"/>
      <c r="O378" s="69"/>
      <c r="P378" s="68"/>
      <c r="Q378" s="68"/>
      <c r="R378" s="71"/>
      <c r="S378" s="72"/>
      <c r="V378" s="88"/>
      <c r="AM378" s="25"/>
      <c r="BD378" s="88"/>
      <c r="BZ378" s="86">
        <v>44488.364583333336</v>
      </c>
    </row>
    <row r="379" spans="1:78" x14ac:dyDescent="0.25">
      <c r="A379" s="86"/>
      <c r="B379" s="25"/>
      <c r="C379" s="88"/>
      <c r="D379" s="66"/>
      <c r="E379" s="67"/>
      <c r="F379" s="68"/>
      <c r="G379" s="68"/>
      <c r="H379" s="80"/>
      <c r="I379" s="70"/>
      <c r="J379" s="69"/>
      <c r="K379" s="68"/>
      <c r="L379" s="68"/>
      <c r="M379" s="71"/>
      <c r="N379" s="70"/>
      <c r="O379" s="69"/>
      <c r="P379" s="68"/>
      <c r="Q379" s="68"/>
      <c r="R379" s="71"/>
      <c r="S379" s="72"/>
      <c r="V379" s="88"/>
      <c r="AM379" s="25"/>
      <c r="BD379" s="88"/>
      <c r="BZ379" s="86">
        <v>44488.371527777781</v>
      </c>
    </row>
    <row r="380" spans="1:78" x14ac:dyDescent="0.25">
      <c r="A380" s="86"/>
      <c r="B380" s="25"/>
      <c r="C380" s="88"/>
      <c r="D380" s="66"/>
      <c r="E380" s="67"/>
      <c r="F380" s="68"/>
      <c r="G380" s="68"/>
      <c r="H380" s="80"/>
      <c r="I380" s="70"/>
      <c r="J380" s="69"/>
      <c r="K380" s="68"/>
      <c r="L380" s="68"/>
      <c r="M380" s="71"/>
      <c r="N380" s="70"/>
      <c r="O380" s="69"/>
      <c r="P380" s="68"/>
      <c r="Q380" s="68"/>
      <c r="R380" s="71"/>
      <c r="S380" s="72"/>
      <c r="V380" s="88"/>
      <c r="AM380" s="25"/>
      <c r="BD380" s="88"/>
      <c r="BZ380" s="86">
        <v>44488.375</v>
      </c>
    </row>
    <row r="381" spans="1:78" x14ac:dyDescent="0.25">
      <c r="A381" s="86"/>
      <c r="B381" s="25"/>
      <c r="C381" s="88"/>
      <c r="D381" s="66"/>
      <c r="E381" s="67"/>
      <c r="F381" s="68"/>
      <c r="G381" s="68"/>
      <c r="H381" s="80"/>
      <c r="I381" s="70"/>
      <c r="J381" s="69"/>
      <c r="K381" s="68"/>
      <c r="L381" s="68"/>
      <c r="M381" s="71"/>
      <c r="N381" s="70"/>
      <c r="O381" s="69"/>
      <c r="P381" s="68"/>
      <c r="Q381" s="68"/>
      <c r="R381" s="71"/>
      <c r="S381" s="72"/>
      <c r="V381" s="88"/>
      <c r="AM381" s="25"/>
      <c r="BD381" s="88"/>
      <c r="BZ381" s="86">
        <v>44489.083333333336</v>
      </c>
    </row>
    <row r="382" spans="1:78" x14ac:dyDescent="0.25">
      <c r="A382" s="86"/>
      <c r="B382" s="25"/>
      <c r="C382" s="88"/>
      <c r="D382" s="66"/>
      <c r="E382" s="67"/>
      <c r="F382" s="68"/>
      <c r="G382" s="68"/>
      <c r="H382" s="80"/>
      <c r="I382" s="70"/>
      <c r="J382" s="69"/>
      <c r="K382" s="68"/>
      <c r="L382" s="68"/>
      <c r="M382" s="71"/>
      <c r="N382" s="70"/>
      <c r="O382" s="69"/>
      <c r="P382" s="68"/>
      <c r="Q382" s="68"/>
      <c r="R382" s="71"/>
      <c r="S382" s="72"/>
      <c r="V382" s="88"/>
      <c r="AM382" s="25"/>
      <c r="BD382" s="88"/>
      <c r="BZ382" s="86">
        <v>44489.121527777781</v>
      </c>
    </row>
    <row r="383" spans="1:78" x14ac:dyDescent="0.25">
      <c r="A383" s="86"/>
      <c r="B383" s="25"/>
      <c r="C383" s="88"/>
      <c r="D383" s="66"/>
      <c r="E383" s="67"/>
      <c r="F383" s="68"/>
      <c r="G383" s="68"/>
      <c r="H383" s="80"/>
      <c r="I383" s="70"/>
      <c r="J383" s="69"/>
      <c r="K383" s="68"/>
      <c r="L383" s="68"/>
      <c r="M383" s="71"/>
      <c r="N383" s="70"/>
      <c r="O383" s="69"/>
      <c r="P383" s="68"/>
      <c r="Q383" s="68"/>
      <c r="R383" s="71"/>
      <c r="S383" s="72"/>
      <c r="V383" s="88"/>
      <c r="AM383" s="25"/>
      <c r="BD383" s="88"/>
      <c r="BZ383" s="86">
        <v>44489.125</v>
      </c>
    </row>
    <row r="384" spans="1:78" x14ac:dyDescent="0.25">
      <c r="A384" s="86"/>
      <c r="B384" s="25"/>
      <c r="C384" s="88"/>
      <c r="D384" s="66"/>
      <c r="E384" s="67"/>
      <c r="F384" s="68"/>
      <c r="G384" s="68"/>
      <c r="H384" s="80"/>
      <c r="I384" s="70"/>
      <c r="J384" s="69"/>
      <c r="K384" s="68"/>
      <c r="L384" s="68"/>
      <c r="M384" s="71"/>
      <c r="N384" s="70"/>
      <c r="O384" s="69"/>
      <c r="P384" s="68"/>
      <c r="Q384" s="68"/>
      <c r="R384" s="71"/>
      <c r="S384" s="72"/>
      <c r="V384" s="88"/>
      <c r="AM384" s="25"/>
      <c r="BD384" s="88"/>
      <c r="BZ384" s="86">
        <v>44490.041666666664</v>
      </c>
    </row>
    <row r="385" spans="1:78" x14ac:dyDescent="0.25">
      <c r="A385" s="86"/>
      <c r="B385" s="25"/>
      <c r="C385" s="88"/>
      <c r="D385" s="66"/>
      <c r="E385" s="67"/>
      <c r="F385" s="68"/>
      <c r="G385" s="68"/>
      <c r="H385" s="80"/>
      <c r="I385" s="70"/>
      <c r="J385" s="69"/>
      <c r="K385" s="68"/>
      <c r="L385" s="68"/>
      <c r="M385" s="71"/>
      <c r="N385" s="70"/>
      <c r="O385" s="69"/>
      <c r="P385" s="68"/>
      <c r="Q385" s="68"/>
      <c r="R385" s="71"/>
      <c r="S385" s="72"/>
      <c r="V385" s="88"/>
      <c r="AM385" s="25"/>
      <c r="BD385" s="88"/>
      <c r="BZ385" s="86">
        <v>44490.076388888891</v>
      </c>
    </row>
    <row r="386" spans="1:78" x14ac:dyDescent="0.25">
      <c r="A386" s="86"/>
      <c r="B386" s="25"/>
      <c r="C386" s="88"/>
      <c r="D386" s="66"/>
      <c r="E386" s="67"/>
      <c r="F386" s="68"/>
      <c r="G386" s="68"/>
      <c r="H386" s="80"/>
      <c r="I386" s="70"/>
      <c r="J386" s="69"/>
      <c r="K386" s="68"/>
      <c r="L386" s="68"/>
      <c r="M386" s="71"/>
      <c r="N386" s="70"/>
      <c r="O386" s="69"/>
      <c r="P386" s="68"/>
      <c r="Q386" s="68"/>
      <c r="R386" s="71"/>
      <c r="S386" s="72"/>
      <c r="V386" s="88"/>
      <c r="AM386" s="25"/>
      <c r="BD386" s="88"/>
      <c r="BZ386" s="86">
        <v>44490.083333333336</v>
      </c>
    </row>
    <row r="387" spans="1:78" x14ac:dyDescent="0.25">
      <c r="A387" s="86"/>
      <c r="B387" s="25"/>
      <c r="C387" s="88"/>
      <c r="D387" s="66"/>
      <c r="E387" s="67"/>
      <c r="F387" s="68"/>
      <c r="G387" s="68"/>
      <c r="H387" s="80"/>
      <c r="I387" s="70"/>
      <c r="J387" s="69"/>
      <c r="K387" s="68"/>
      <c r="L387" s="68"/>
      <c r="M387" s="71"/>
      <c r="N387" s="70"/>
      <c r="O387" s="69"/>
      <c r="P387" s="68"/>
      <c r="Q387" s="68"/>
      <c r="R387" s="71"/>
      <c r="S387" s="72"/>
      <c r="V387" s="88"/>
      <c r="AM387" s="25"/>
      <c r="BD387" s="88"/>
      <c r="BZ387" s="86">
        <v>44491.079861111109</v>
      </c>
    </row>
    <row r="388" spans="1:78" x14ac:dyDescent="0.25">
      <c r="A388" s="86"/>
      <c r="B388" s="25"/>
      <c r="C388" s="88"/>
      <c r="D388" s="66"/>
      <c r="E388" s="67"/>
      <c r="F388" s="68"/>
      <c r="G388" s="68"/>
      <c r="H388" s="80"/>
      <c r="I388" s="70"/>
      <c r="J388" s="69"/>
      <c r="K388" s="68"/>
      <c r="L388" s="68"/>
      <c r="M388" s="71"/>
      <c r="N388" s="70"/>
      <c r="O388" s="69"/>
      <c r="P388" s="68"/>
      <c r="Q388" s="68"/>
      <c r="R388" s="71"/>
      <c r="S388" s="72"/>
      <c r="V388" s="88"/>
      <c r="AM388" s="25"/>
      <c r="BD388" s="88"/>
      <c r="BZ388" s="86">
        <v>44491.121527777781</v>
      </c>
    </row>
    <row r="389" spans="1:78" x14ac:dyDescent="0.25">
      <c r="A389" s="86"/>
      <c r="B389" s="25"/>
      <c r="C389" s="88"/>
      <c r="D389" s="66"/>
      <c r="E389" s="67"/>
      <c r="F389" s="68"/>
      <c r="G389" s="68"/>
      <c r="H389" s="80"/>
      <c r="I389" s="70"/>
      <c r="J389" s="69"/>
      <c r="K389" s="68"/>
      <c r="L389" s="68"/>
      <c r="M389" s="71"/>
      <c r="N389" s="70"/>
      <c r="O389" s="69"/>
      <c r="P389" s="68"/>
      <c r="Q389" s="68"/>
      <c r="R389" s="71"/>
      <c r="S389" s="72"/>
      <c r="V389" s="88"/>
      <c r="AM389" s="25"/>
      <c r="BD389" s="88"/>
      <c r="BZ389" s="86">
        <v>44491.125</v>
      </c>
    </row>
    <row r="390" spans="1:78" x14ac:dyDescent="0.25">
      <c r="A390" s="86"/>
      <c r="B390" s="25"/>
      <c r="C390" s="88"/>
      <c r="D390" s="66"/>
      <c r="E390" s="67"/>
      <c r="F390" s="68"/>
      <c r="G390" s="68"/>
      <c r="H390" s="80"/>
      <c r="I390" s="70"/>
      <c r="J390" s="69"/>
      <c r="K390" s="68"/>
      <c r="L390" s="68"/>
      <c r="M390" s="71"/>
      <c r="N390" s="70"/>
      <c r="O390" s="69"/>
      <c r="P390" s="68"/>
      <c r="Q390" s="68"/>
      <c r="R390" s="71"/>
      <c r="S390" s="72"/>
      <c r="V390" s="88"/>
      <c r="AM390" s="25"/>
      <c r="BD390" s="88"/>
      <c r="BZ390" s="86">
        <v>44492.083333333336</v>
      </c>
    </row>
    <row r="391" spans="1:78" x14ac:dyDescent="0.25">
      <c r="A391" s="86"/>
      <c r="B391" s="25"/>
      <c r="C391" s="88"/>
      <c r="D391" s="66"/>
      <c r="E391" s="67"/>
      <c r="F391" s="68"/>
      <c r="G391" s="68"/>
      <c r="H391" s="80"/>
      <c r="I391" s="70"/>
      <c r="J391" s="69"/>
      <c r="K391" s="68"/>
      <c r="L391" s="68"/>
      <c r="M391" s="71"/>
      <c r="N391" s="70"/>
      <c r="O391" s="69"/>
      <c r="P391" s="68"/>
      <c r="Q391" s="68"/>
      <c r="R391" s="71"/>
      <c r="S391" s="72"/>
      <c r="V391" s="88"/>
      <c r="AM391" s="25"/>
      <c r="BD391" s="88"/>
      <c r="BZ391" s="86">
        <v>44492.121527777781</v>
      </c>
    </row>
    <row r="392" spans="1:78" x14ac:dyDescent="0.25">
      <c r="A392" s="86"/>
      <c r="B392" s="25"/>
      <c r="C392" s="88"/>
      <c r="D392" s="66"/>
      <c r="E392" s="67"/>
      <c r="F392" s="68"/>
      <c r="G392" s="68"/>
      <c r="H392" s="80"/>
      <c r="I392" s="70"/>
      <c r="J392" s="69"/>
      <c r="K392" s="68"/>
      <c r="L392" s="68"/>
      <c r="M392" s="71"/>
      <c r="N392" s="70"/>
      <c r="O392" s="69"/>
      <c r="P392" s="68"/>
      <c r="Q392" s="68"/>
      <c r="R392" s="71"/>
      <c r="S392" s="72"/>
      <c r="V392" s="88"/>
      <c r="AM392" s="25"/>
      <c r="BD392" s="88"/>
      <c r="BZ392" s="86">
        <v>44492.125</v>
      </c>
    </row>
    <row r="393" spans="1:78" x14ac:dyDescent="0.25">
      <c r="A393" s="86"/>
      <c r="B393" s="25"/>
      <c r="C393" s="88"/>
      <c r="D393" s="66"/>
      <c r="E393" s="67"/>
      <c r="F393" s="68"/>
      <c r="G393" s="68"/>
      <c r="H393" s="80"/>
      <c r="I393" s="70"/>
      <c r="J393" s="69"/>
      <c r="K393" s="68"/>
      <c r="L393" s="68"/>
      <c r="M393" s="71"/>
      <c r="N393" s="70"/>
      <c r="O393" s="69"/>
      <c r="P393" s="68"/>
      <c r="Q393" s="68"/>
      <c r="R393" s="71"/>
      <c r="S393" s="72"/>
      <c r="V393" s="88"/>
      <c r="AM393" s="25"/>
      <c r="BD393" s="88"/>
      <c r="BZ393" s="86">
        <v>44493.243055555555</v>
      </c>
    </row>
    <row r="394" spans="1:78" x14ac:dyDescent="0.25">
      <c r="A394" s="86"/>
      <c r="B394" s="25"/>
      <c r="C394" s="88"/>
      <c r="D394" s="66"/>
      <c r="E394" s="67"/>
      <c r="F394" s="68"/>
      <c r="G394" s="68"/>
      <c r="H394" s="80"/>
      <c r="I394" s="70"/>
      <c r="J394" s="69"/>
      <c r="K394" s="68"/>
      <c r="L394" s="68"/>
      <c r="M394" s="71"/>
      <c r="N394" s="70"/>
      <c r="O394" s="69"/>
      <c r="P394" s="68"/>
      <c r="Q394" s="68"/>
      <c r="R394" s="71"/>
      <c r="S394" s="72"/>
      <c r="V394" s="88"/>
      <c r="AM394" s="25"/>
      <c r="BD394" s="88"/>
      <c r="BZ394" s="86">
        <v>44493.326388888891</v>
      </c>
    </row>
    <row r="395" spans="1:78" x14ac:dyDescent="0.25">
      <c r="A395" s="86"/>
      <c r="B395" s="25"/>
      <c r="C395" s="88"/>
      <c r="D395" s="66"/>
      <c r="E395" s="67"/>
      <c r="F395" s="68"/>
      <c r="G395" s="68"/>
      <c r="H395" s="80"/>
      <c r="I395" s="70"/>
      <c r="J395" s="69"/>
      <c r="K395" s="68"/>
      <c r="L395" s="68"/>
      <c r="M395" s="71"/>
      <c r="N395" s="70"/>
      <c r="O395" s="69"/>
      <c r="P395" s="68"/>
      <c r="Q395" s="68"/>
      <c r="R395" s="71"/>
      <c r="S395" s="72"/>
      <c r="V395" s="88"/>
      <c r="AM395" s="25"/>
      <c r="BD395" s="88"/>
      <c r="BZ395" s="86">
        <v>44493.371527777781</v>
      </c>
    </row>
    <row r="396" spans="1:78" x14ac:dyDescent="0.25">
      <c r="A396" s="86"/>
      <c r="B396" s="25"/>
      <c r="C396" s="88"/>
      <c r="D396" s="66"/>
      <c r="E396" s="67"/>
      <c r="F396" s="68"/>
      <c r="G396" s="68"/>
      <c r="H396" s="80"/>
      <c r="I396" s="70"/>
      <c r="J396" s="69"/>
      <c r="K396" s="68"/>
      <c r="L396" s="68"/>
      <c r="M396" s="71"/>
      <c r="N396" s="70"/>
      <c r="O396" s="69"/>
      <c r="P396" s="68"/>
      <c r="Q396" s="68"/>
      <c r="R396" s="71"/>
      <c r="S396" s="72"/>
      <c r="V396" s="88"/>
      <c r="AM396" s="25"/>
      <c r="BD396" s="88"/>
      <c r="BZ396" s="86">
        <v>44493.40625</v>
      </c>
    </row>
    <row r="397" spans="1:78" x14ac:dyDescent="0.25">
      <c r="A397" s="86"/>
      <c r="B397" s="25"/>
      <c r="C397" s="88"/>
      <c r="D397" s="66"/>
      <c r="E397" s="67"/>
      <c r="F397" s="68"/>
      <c r="G397" s="68"/>
      <c r="H397" s="80"/>
      <c r="I397" s="70"/>
      <c r="J397" s="69"/>
      <c r="K397" s="68"/>
      <c r="L397" s="68"/>
      <c r="M397" s="71"/>
      <c r="N397" s="70"/>
      <c r="O397" s="69"/>
      <c r="P397" s="68"/>
      <c r="Q397" s="68"/>
      <c r="R397" s="71"/>
      <c r="S397" s="72"/>
      <c r="V397" s="88"/>
      <c r="AM397" s="25"/>
      <c r="BD397" s="88"/>
      <c r="BZ397" s="86">
        <v>44494.291666666664</v>
      </c>
    </row>
    <row r="398" spans="1:78" x14ac:dyDescent="0.25">
      <c r="A398" s="86"/>
      <c r="B398" s="25"/>
      <c r="C398" s="88"/>
      <c r="D398" s="66"/>
      <c r="E398" s="67"/>
      <c r="F398" s="68"/>
      <c r="G398" s="68"/>
      <c r="H398" s="80"/>
      <c r="I398" s="70"/>
      <c r="J398" s="69"/>
      <c r="K398" s="68"/>
      <c r="L398" s="68"/>
      <c r="M398" s="71"/>
      <c r="N398" s="70"/>
      <c r="O398" s="69"/>
      <c r="P398" s="68"/>
      <c r="Q398" s="68"/>
      <c r="R398" s="71"/>
      <c r="S398" s="72"/>
      <c r="V398" s="88"/>
      <c r="AM398" s="25"/>
      <c r="BD398" s="88"/>
      <c r="BZ398" s="86">
        <v>44494.361111111109</v>
      </c>
    </row>
    <row r="399" spans="1:78" x14ac:dyDescent="0.25">
      <c r="A399" s="86"/>
      <c r="B399" s="25"/>
      <c r="C399" s="88"/>
      <c r="D399" s="66"/>
      <c r="E399" s="67"/>
      <c r="F399" s="68"/>
      <c r="G399" s="68"/>
      <c r="H399" s="80"/>
      <c r="I399" s="70"/>
      <c r="J399" s="69"/>
      <c r="K399" s="68"/>
      <c r="L399" s="68"/>
      <c r="M399" s="71"/>
      <c r="N399" s="70"/>
      <c r="O399" s="69"/>
      <c r="P399" s="68"/>
      <c r="Q399" s="68"/>
      <c r="R399" s="71"/>
      <c r="S399" s="72"/>
      <c r="V399" s="88"/>
      <c r="AM399" s="25"/>
      <c r="BD399" s="88"/>
      <c r="BZ399" s="86">
        <v>44494.375</v>
      </c>
    </row>
    <row r="400" spans="1:78" x14ac:dyDescent="0.25">
      <c r="A400" s="86"/>
      <c r="B400" s="25"/>
      <c r="C400" s="88"/>
      <c r="D400" s="66"/>
      <c r="E400" s="67"/>
      <c r="F400" s="68"/>
      <c r="G400" s="68"/>
      <c r="H400" s="80"/>
      <c r="I400" s="70"/>
      <c r="J400" s="69"/>
      <c r="K400" s="68"/>
      <c r="L400" s="68"/>
      <c r="M400" s="71"/>
      <c r="N400" s="70"/>
      <c r="O400" s="69"/>
      <c r="P400" s="68"/>
      <c r="Q400" s="68"/>
      <c r="R400" s="71"/>
      <c r="S400" s="72"/>
      <c r="V400" s="88"/>
      <c r="AM400" s="25"/>
      <c r="BD400" s="88"/>
      <c r="BZ400" s="86">
        <v>44495.121527777781</v>
      </c>
    </row>
    <row r="401" spans="1:78" x14ac:dyDescent="0.25">
      <c r="A401" s="86"/>
      <c r="B401" s="25"/>
      <c r="C401" s="88"/>
      <c r="D401" s="66"/>
      <c r="E401" s="67"/>
      <c r="F401" s="68"/>
      <c r="G401" s="68"/>
      <c r="H401" s="80"/>
      <c r="I401" s="70"/>
      <c r="J401" s="69"/>
      <c r="K401" s="68"/>
      <c r="L401" s="68"/>
      <c r="M401" s="71"/>
      <c r="N401" s="70"/>
      <c r="O401" s="69"/>
      <c r="P401" s="68"/>
      <c r="Q401" s="68"/>
      <c r="R401" s="71"/>
      <c r="S401" s="72"/>
      <c r="V401" s="88"/>
      <c r="AM401" s="25"/>
      <c r="BD401" s="88"/>
      <c r="BZ401" s="86">
        <v>44495.159722222219</v>
      </c>
    </row>
    <row r="402" spans="1:78" x14ac:dyDescent="0.25">
      <c r="A402" s="86"/>
      <c r="B402" s="25"/>
      <c r="C402" s="88"/>
      <c r="D402" s="66"/>
      <c r="E402" s="67"/>
      <c r="F402" s="68"/>
      <c r="G402" s="68"/>
      <c r="H402" s="80"/>
      <c r="I402" s="70"/>
      <c r="J402" s="69"/>
      <c r="K402" s="68"/>
      <c r="L402" s="68"/>
      <c r="M402" s="71"/>
      <c r="N402" s="70"/>
      <c r="O402" s="69"/>
      <c r="P402" s="68"/>
      <c r="Q402" s="68"/>
      <c r="R402" s="71"/>
      <c r="S402" s="72"/>
      <c r="V402" s="88"/>
      <c r="AM402" s="25"/>
      <c r="BD402" s="88"/>
      <c r="BZ402" s="86">
        <v>44495.375</v>
      </c>
    </row>
    <row r="403" spans="1:78" x14ac:dyDescent="0.25">
      <c r="A403" s="86"/>
      <c r="B403" s="25"/>
      <c r="C403" s="88"/>
      <c r="D403" s="66"/>
      <c r="E403" s="67"/>
      <c r="F403" s="68"/>
      <c r="G403" s="68"/>
      <c r="H403" s="80"/>
      <c r="I403" s="70"/>
      <c r="J403" s="69"/>
      <c r="K403" s="68"/>
      <c r="L403" s="68"/>
      <c r="M403" s="71"/>
      <c r="N403" s="70"/>
      <c r="O403" s="69"/>
      <c r="P403" s="68"/>
      <c r="Q403" s="68"/>
      <c r="R403" s="71"/>
      <c r="S403" s="72"/>
      <c r="V403" s="88"/>
      <c r="AM403" s="25"/>
      <c r="BD403" s="88"/>
      <c r="BZ403" s="86">
        <v>44496.072916666664</v>
      </c>
    </row>
    <row r="404" spans="1:78" x14ac:dyDescent="0.25">
      <c r="A404" s="86"/>
      <c r="B404" s="25"/>
      <c r="C404" s="88"/>
      <c r="D404" s="66"/>
      <c r="E404" s="67"/>
      <c r="F404" s="68"/>
      <c r="G404" s="68"/>
      <c r="H404" s="80"/>
      <c r="I404" s="70"/>
      <c r="J404" s="69"/>
      <c r="K404" s="68"/>
      <c r="L404" s="68"/>
      <c r="M404" s="71"/>
      <c r="N404" s="70"/>
      <c r="O404" s="69"/>
      <c r="P404" s="68"/>
      <c r="Q404" s="68"/>
      <c r="R404" s="71"/>
      <c r="S404" s="72"/>
      <c r="V404" s="88"/>
      <c r="AM404" s="25"/>
      <c r="BD404" s="88"/>
      <c r="BZ404" s="86">
        <v>44496.118055555555</v>
      </c>
    </row>
    <row r="405" spans="1:78" x14ac:dyDescent="0.25">
      <c r="A405" s="86"/>
      <c r="B405" s="25"/>
      <c r="C405" s="88"/>
      <c r="D405" s="66"/>
      <c r="E405" s="67"/>
      <c r="F405" s="68"/>
      <c r="G405" s="68"/>
      <c r="H405" s="80"/>
      <c r="I405" s="70"/>
      <c r="J405" s="69"/>
      <c r="K405" s="68"/>
      <c r="L405" s="68"/>
      <c r="M405" s="71"/>
      <c r="N405" s="70"/>
      <c r="O405" s="69"/>
      <c r="P405" s="68"/>
      <c r="Q405" s="68"/>
      <c r="R405" s="71"/>
      <c r="S405" s="72"/>
      <c r="V405" s="88"/>
      <c r="AM405" s="25"/>
      <c r="BD405" s="88"/>
      <c r="BZ405" s="86">
        <v>44496.125</v>
      </c>
    </row>
    <row r="406" spans="1:78" x14ac:dyDescent="0.25">
      <c r="A406" s="86"/>
      <c r="B406" s="25"/>
      <c r="C406" s="88"/>
      <c r="D406" s="66"/>
      <c r="E406" s="67"/>
      <c r="F406" s="68"/>
      <c r="G406" s="68"/>
      <c r="H406" s="80"/>
      <c r="I406" s="70"/>
      <c r="J406" s="69"/>
      <c r="K406" s="68"/>
      <c r="L406" s="68"/>
      <c r="M406" s="71"/>
      <c r="N406" s="70"/>
      <c r="O406" s="69"/>
      <c r="P406" s="68"/>
      <c r="Q406" s="68"/>
      <c r="R406" s="71"/>
      <c r="S406" s="72"/>
      <c r="V406" s="88"/>
      <c r="AM406" s="25"/>
      <c r="BD406" s="88"/>
      <c r="BZ406" s="86">
        <v>44502.03125</v>
      </c>
    </row>
    <row r="407" spans="1:78" x14ac:dyDescent="0.25">
      <c r="A407" s="86"/>
      <c r="B407" s="25"/>
      <c r="C407" s="88"/>
      <c r="D407" s="66"/>
      <c r="E407" s="67"/>
      <c r="F407" s="68"/>
      <c r="G407" s="68"/>
      <c r="H407" s="80"/>
      <c r="I407" s="70"/>
      <c r="J407" s="69"/>
      <c r="K407" s="68"/>
      <c r="L407" s="68"/>
      <c r="M407" s="71"/>
      <c r="N407" s="70"/>
      <c r="O407" s="69"/>
      <c r="P407" s="68"/>
      <c r="Q407" s="68"/>
      <c r="R407" s="71"/>
      <c r="S407" s="72"/>
      <c r="V407" s="88"/>
      <c r="AM407" s="25"/>
      <c r="BD407" s="88"/>
      <c r="BZ407" s="86">
        <v>44502.111111111109</v>
      </c>
    </row>
    <row r="408" spans="1:78" x14ac:dyDescent="0.25">
      <c r="A408" s="86"/>
      <c r="B408" s="25"/>
      <c r="C408" s="88"/>
      <c r="D408" s="66"/>
      <c r="E408" s="67"/>
      <c r="F408" s="68"/>
      <c r="G408" s="68"/>
      <c r="H408" s="80"/>
      <c r="I408" s="70"/>
      <c r="J408" s="69"/>
      <c r="K408" s="68"/>
      <c r="L408" s="68"/>
      <c r="M408" s="71"/>
      <c r="N408" s="70"/>
      <c r="O408" s="69"/>
      <c r="P408" s="68"/>
      <c r="Q408" s="68"/>
      <c r="R408" s="71"/>
      <c r="S408" s="72"/>
      <c r="V408" s="88"/>
      <c r="AM408" s="25"/>
      <c r="BD408" s="88"/>
      <c r="BZ408" s="86">
        <v>44502.194444444445</v>
      </c>
    </row>
    <row r="409" spans="1:78" x14ac:dyDescent="0.25">
      <c r="A409" s="86"/>
      <c r="B409" s="25"/>
      <c r="C409" s="88"/>
      <c r="D409" s="66"/>
      <c r="E409" s="67"/>
      <c r="F409" s="68"/>
      <c r="G409" s="68"/>
      <c r="H409" s="80"/>
      <c r="I409" s="70"/>
      <c r="J409" s="69"/>
      <c r="K409" s="68"/>
      <c r="L409" s="68"/>
      <c r="M409" s="71"/>
      <c r="N409" s="70"/>
      <c r="O409" s="69"/>
      <c r="P409" s="68"/>
      <c r="Q409" s="68"/>
      <c r="R409" s="71"/>
      <c r="S409" s="72"/>
      <c r="V409" s="88"/>
      <c r="AM409" s="25"/>
      <c r="BD409" s="88"/>
      <c r="BZ409" s="86">
        <v>44502.416666666664</v>
      </c>
    </row>
    <row r="410" spans="1:78" x14ac:dyDescent="0.25">
      <c r="A410" s="86"/>
      <c r="B410" s="25"/>
      <c r="C410" s="88"/>
      <c r="D410" s="66"/>
      <c r="E410" s="67"/>
      <c r="F410" s="68"/>
      <c r="G410" s="68"/>
      <c r="H410" s="80"/>
      <c r="I410" s="70"/>
      <c r="J410" s="69"/>
      <c r="K410" s="68"/>
      <c r="L410" s="68"/>
      <c r="M410" s="71"/>
      <c r="N410" s="70"/>
      <c r="O410" s="69"/>
      <c r="P410" s="68"/>
      <c r="Q410" s="68"/>
      <c r="R410" s="71"/>
      <c r="S410" s="72"/>
      <c r="V410" s="88"/>
      <c r="AM410" s="25"/>
      <c r="BD410" s="88"/>
      <c r="BZ410" s="86">
        <v>44503.118055555555</v>
      </c>
    </row>
    <row r="411" spans="1:78" x14ac:dyDescent="0.25">
      <c r="A411" s="86"/>
      <c r="B411" s="25"/>
      <c r="C411" s="88"/>
      <c r="D411" s="66"/>
      <c r="E411" s="67"/>
      <c r="F411" s="68"/>
      <c r="G411" s="68"/>
      <c r="H411" s="80"/>
      <c r="I411" s="70"/>
      <c r="J411" s="69"/>
      <c r="K411" s="68"/>
      <c r="L411" s="68"/>
      <c r="M411" s="71"/>
      <c r="N411" s="70"/>
      <c r="O411" s="69"/>
      <c r="P411" s="68"/>
      <c r="Q411" s="68"/>
      <c r="R411" s="71"/>
      <c r="S411" s="72"/>
      <c r="V411" s="88"/>
      <c r="AM411" s="25"/>
      <c r="BD411" s="88"/>
      <c r="BZ411" s="86">
        <v>44503.159722222219</v>
      </c>
    </row>
    <row r="412" spans="1:78" x14ac:dyDescent="0.25">
      <c r="A412" s="86"/>
      <c r="B412" s="25"/>
      <c r="C412" s="88"/>
      <c r="D412" s="66"/>
      <c r="E412" s="67"/>
      <c r="F412" s="68"/>
      <c r="G412" s="68"/>
      <c r="H412" s="80"/>
      <c r="I412" s="70"/>
      <c r="J412" s="69"/>
      <c r="K412" s="68"/>
      <c r="L412" s="68"/>
      <c r="M412" s="71"/>
      <c r="N412" s="70"/>
      <c r="O412" s="69"/>
      <c r="P412" s="68"/>
      <c r="Q412" s="68"/>
      <c r="R412" s="71"/>
      <c r="S412" s="72"/>
      <c r="V412" s="88"/>
      <c r="AM412" s="25"/>
      <c r="BD412" s="88"/>
      <c r="BZ412" s="86">
        <v>44503.163194444445</v>
      </c>
    </row>
    <row r="413" spans="1:78" x14ac:dyDescent="0.25">
      <c r="A413" s="86"/>
      <c r="B413" s="25"/>
      <c r="C413" s="88"/>
      <c r="D413" s="66"/>
      <c r="E413" s="67"/>
      <c r="F413" s="68"/>
      <c r="G413" s="68"/>
      <c r="H413" s="80"/>
      <c r="I413" s="70"/>
      <c r="J413" s="69"/>
      <c r="K413" s="68"/>
      <c r="L413" s="68"/>
      <c r="M413" s="71"/>
      <c r="N413" s="70"/>
      <c r="O413" s="69"/>
      <c r="P413" s="68"/>
      <c r="Q413" s="68"/>
      <c r="R413" s="71"/>
      <c r="S413" s="72"/>
      <c r="V413" s="88"/>
      <c r="AM413" s="25"/>
      <c r="BD413" s="88"/>
      <c r="BZ413" s="86">
        <v>44505.083333333336</v>
      </c>
    </row>
    <row r="414" spans="1:78" x14ac:dyDescent="0.25">
      <c r="A414" s="86"/>
      <c r="B414" s="25"/>
      <c r="C414" s="88"/>
      <c r="D414" s="66"/>
      <c r="E414" s="67"/>
      <c r="F414" s="68"/>
      <c r="G414" s="68"/>
      <c r="H414" s="80"/>
      <c r="I414" s="70"/>
      <c r="J414" s="69"/>
      <c r="K414" s="68"/>
      <c r="L414" s="68"/>
      <c r="M414" s="71"/>
      <c r="N414" s="70"/>
      <c r="O414" s="69"/>
      <c r="P414" s="68"/>
      <c r="Q414" s="68"/>
      <c r="R414" s="71"/>
      <c r="S414" s="72"/>
      <c r="V414" s="88"/>
      <c r="AM414" s="25"/>
      <c r="BD414" s="88"/>
      <c r="BZ414" s="86">
        <v>44505.121527777781</v>
      </c>
    </row>
    <row r="415" spans="1:78" x14ac:dyDescent="0.25">
      <c r="A415" s="86"/>
      <c r="B415" s="25"/>
      <c r="C415" s="88"/>
      <c r="D415" s="66"/>
      <c r="E415" s="67"/>
      <c r="F415" s="68"/>
      <c r="G415" s="68"/>
      <c r="H415" s="80"/>
      <c r="I415" s="70"/>
      <c r="J415" s="69"/>
      <c r="K415" s="68"/>
      <c r="L415" s="68"/>
      <c r="M415" s="71"/>
      <c r="N415" s="70"/>
      <c r="O415" s="69"/>
      <c r="P415" s="68"/>
      <c r="Q415" s="68"/>
      <c r="R415" s="71"/>
      <c r="S415" s="72"/>
      <c r="V415" s="88"/>
      <c r="AM415" s="25"/>
      <c r="BD415" s="88"/>
      <c r="BZ415" s="86">
        <v>44505.125</v>
      </c>
    </row>
    <row r="416" spans="1:78" x14ac:dyDescent="0.25">
      <c r="A416" s="86"/>
      <c r="B416" s="25"/>
      <c r="C416" s="88"/>
      <c r="D416" s="66"/>
      <c r="E416" s="67"/>
      <c r="F416" s="68"/>
      <c r="G416" s="68"/>
      <c r="H416" s="80"/>
      <c r="I416" s="70"/>
      <c r="J416" s="69"/>
      <c r="K416" s="68"/>
      <c r="L416" s="68"/>
      <c r="M416" s="71"/>
      <c r="N416" s="70"/>
      <c r="O416" s="69"/>
      <c r="P416" s="68"/>
      <c r="Q416" s="68"/>
      <c r="R416" s="71"/>
      <c r="S416" s="72"/>
      <c r="V416" s="88"/>
      <c r="AM416" s="25"/>
      <c r="BD416" s="88"/>
      <c r="BZ416" s="86">
        <v>44506.413194444445</v>
      </c>
    </row>
    <row r="417" spans="1:78" x14ac:dyDescent="0.25">
      <c r="A417" s="86"/>
      <c r="B417" s="25"/>
      <c r="C417" s="88"/>
      <c r="D417" s="66"/>
      <c r="E417" s="67"/>
      <c r="F417" s="68"/>
      <c r="G417" s="68"/>
      <c r="H417" s="80"/>
      <c r="I417" s="70"/>
      <c r="J417" s="69"/>
      <c r="K417" s="68"/>
      <c r="L417" s="68"/>
      <c r="M417" s="71"/>
      <c r="N417" s="70"/>
      <c r="O417" s="69"/>
      <c r="P417" s="68"/>
      <c r="Q417" s="68"/>
      <c r="R417" s="71"/>
      <c r="S417" s="72"/>
      <c r="V417" s="88"/>
      <c r="AM417" s="25"/>
      <c r="BD417" s="88"/>
      <c r="BZ417" s="86">
        <v>44506.493055555555</v>
      </c>
    </row>
    <row r="418" spans="1:78" x14ac:dyDescent="0.25">
      <c r="A418" s="86"/>
      <c r="B418" s="25"/>
      <c r="C418" s="88"/>
      <c r="D418" s="66"/>
      <c r="E418" s="67"/>
      <c r="F418" s="68"/>
      <c r="G418" s="68"/>
      <c r="H418" s="80"/>
      <c r="I418" s="70"/>
      <c r="J418" s="69"/>
      <c r="K418" s="68"/>
      <c r="L418" s="68"/>
      <c r="M418" s="71"/>
      <c r="N418" s="70"/>
      <c r="O418" s="69"/>
      <c r="P418" s="68"/>
      <c r="Q418" s="68"/>
      <c r="R418" s="71"/>
      <c r="S418" s="72"/>
      <c r="V418" s="88"/>
      <c r="AM418" s="25"/>
      <c r="BD418" s="88"/>
      <c r="BZ418" s="86">
        <v>44507.371527777781</v>
      </c>
    </row>
    <row r="419" spans="1:78" x14ac:dyDescent="0.25">
      <c r="A419" s="86"/>
      <c r="B419" s="25"/>
      <c r="C419" s="88"/>
      <c r="D419" s="66"/>
      <c r="E419" s="67"/>
      <c r="F419" s="68"/>
      <c r="G419" s="68"/>
      <c r="H419" s="80"/>
      <c r="I419" s="70"/>
      <c r="J419" s="69"/>
      <c r="K419" s="68"/>
      <c r="L419" s="68"/>
      <c r="M419" s="71"/>
      <c r="N419" s="70"/>
      <c r="O419" s="69"/>
      <c r="P419" s="68"/>
      <c r="Q419" s="68"/>
      <c r="R419" s="71"/>
      <c r="S419" s="72"/>
      <c r="V419" s="88"/>
      <c r="AM419" s="25"/>
      <c r="BD419" s="88"/>
      <c r="BZ419" s="86">
        <v>44507.454861111109</v>
      </c>
    </row>
    <row r="420" spans="1:78" x14ac:dyDescent="0.25">
      <c r="A420" s="86"/>
      <c r="B420" s="25"/>
      <c r="C420" s="88"/>
      <c r="D420" s="66"/>
      <c r="E420" s="67"/>
      <c r="F420" s="68"/>
      <c r="G420" s="68"/>
      <c r="H420" s="80"/>
      <c r="I420" s="70"/>
      <c r="J420" s="69"/>
      <c r="K420" s="68"/>
      <c r="L420" s="68"/>
      <c r="M420" s="71"/>
      <c r="N420" s="70"/>
      <c r="O420" s="69"/>
      <c r="P420" s="68"/>
      <c r="Q420" s="68"/>
      <c r="R420" s="71"/>
      <c r="S420" s="72"/>
      <c r="V420" s="88"/>
      <c r="AM420" s="25"/>
      <c r="BD420" s="88"/>
      <c r="BZ420" s="86">
        <v>44507.458333333336</v>
      </c>
    </row>
    <row r="421" spans="1:78" x14ac:dyDescent="0.25">
      <c r="A421" s="86"/>
      <c r="B421" s="25"/>
      <c r="C421" s="88"/>
      <c r="D421" s="66"/>
      <c r="E421" s="67"/>
      <c r="F421" s="68"/>
      <c r="G421" s="68"/>
      <c r="H421" s="80"/>
      <c r="I421" s="70"/>
      <c r="J421" s="69"/>
      <c r="K421" s="68"/>
      <c r="L421" s="68"/>
      <c r="M421" s="71"/>
      <c r="N421" s="70"/>
      <c r="O421" s="69"/>
      <c r="P421" s="68"/>
      <c r="Q421" s="68"/>
      <c r="R421" s="71"/>
      <c r="S421" s="72"/>
      <c r="V421" s="88"/>
      <c r="AM421" s="25"/>
      <c r="BD421" s="88"/>
      <c r="BZ421" s="86">
        <v>44508.246527777781</v>
      </c>
    </row>
    <row r="422" spans="1:78" x14ac:dyDescent="0.25">
      <c r="A422" s="86"/>
      <c r="B422" s="25"/>
      <c r="C422" s="88"/>
      <c r="D422" s="66"/>
      <c r="E422" s="67"/>
      <c r="F422" s="68"/>
      <c r="G422" s="68"/>
      <c r="H422" s="80"/>
      <c r="I422" s="70"/>
      <c r="J422" s="69"/>
      <c r="K422" s="68"/>
      <c r="L422" s="68"/>
      <c r="M422" s="71"/>
      <c r="N422" s="70"/>
      <c r="O422" s="69"/>
      <c r="P422" s="68"/>
      <c r="Q422" s="68"/>
      <c r="R422" s="71"/>
      <c r="S422" s="72"/>
      <c r="V422" s="88"/>
      <c r="AM422" s="25"/>
      <c r="BD422" s="88"/>
      <c r="BZ422" s="86">
        <v>44508.284722222219</v>
      </c>
    </row>
    <row r="423" spans="1:78" x14ac:dyDescent="0.25">
      <c r="A423" s="86"/>
      <c r="B423" s="25"/>
      <c r="C423" s="88"/>
      <c r="D423" s="66"/>
      <c r="E423" s="67"/>
      <c r="F423" s="68"/>
      <c r="G423" s="68"/>
      <c r="H423" s="80"/>
      <c r="I423" s="70"/>
      <c r="J423" s="69"/>
      <c r="K423" s="68"/>
      <c r="L423" s="68"/>
      <c r="M423" s="71"/>
      <c r="N423" s="70"/>
      <c r="O423" s="69"/>
      <c r="P423" s="68"/>
      <c r="Q423" s="68"/>
      <c r="R423" s="71"/>
      <c r="S423" s="72"/>
      <c r="V423" s="88"/>
      <c r="AM423" s="25"/>
      <c r="BD423" s="88"/>
      <c r="BZ423" s="86">
        <v>44508.291666666664</v>
      </c>
    </row>
    <row r="424" spans="1:78" x14ac:dyDescent="0.25">
      <c r="A424" s="86"/>
      <c r="B424" s="25"/>
      <c r="C424" s="88"/>
      <c r="D424" s="66"/>
      <c r="E424" s="67"/>
      <c r="F424" s="68"/>
      <c r="G424" s="68"/>
      <c r="H424" s="80"/>
      <c r="I424" s="70"/>
      <c r="J424" s="69"/>
      <c r="K424" s="68"/>
      <c r="L424" s="68"/>
      <c r="M424" s="71"/>
      <c r="N424" s="70"/>
      <c r="O424" s="69"/>
      <c r="P424" s="68"/>
      <c r="Q424" s="68"/>
      <c r="R424" s="71"/>
      <c r="S424" s="72"/>
      <c r="V424" s="88"/>
      <c r="AM424" s="25"/>
      <c r="BD424" s="88"/>
      <c r="BZ424" s="86">
        <v>44509.163194444445</v>
      </c>
    </row>
    <row r="425" spans="1:78" x14ac:dyDescent="0.25">
      <c r="A425" s="86"/>
      <c r="B425" s="25"/>
      <c r="C425" s="88"/>
      <c r="D425" s="66"/>
      <c r="E425" s="67"/>
      <c r="F425" s="68"/>
      <c r="G425" s="68"/>
      <c r="H425" s="80"/>
      <c r="I425" s="70"/>
      <c r="J425" s="69"/>
      <c r="K425" s="68"/>
      <c r="L425" s="68"/>
      <c r="M425" s="71"/>
      <c r="N425" s="70"/>
      <c r="O425" s="69"/>
      <c r="P425" s="68"/>
      <c r="Q425" s="68"/>
      <c r="R425" s="71"/>
      <c r="S425" s="72"/>
      <c r="V425" s="88"/>
      <c r="AM425" s="25"/>
      <c r="BD425" s="88"/>
      <c r="BZ425" s="86">
        <v>44510.079861111109</v>
      </c>
    </row>
    <row r="426" spans="1:78" x14ac:dyDescent="0.25">
      <c r="A426" s="86"/>
      <c r="B426" s="25"/>
      <c r="C426" s="88"/>
      <c r="D426" s="66"/>
      <c r="E426" s="67"/>
      <c r="F426" s="68"/>
      <c r="G426" s="68"/>
      <c r="H426" s="80"/>
      <c r="I426" s="70"/>
      <c r="J426" s="69"/>
      <c r="K426" s="68"/>
      <c r="L426" s="68"/>
      <c r="M426" s="71"/>
      <c r="N426" s="70"/>
      <c r="O426" s="69"/>
      <c r="P426" s="68"/>
      <c r="Q426" s="68"/>
      <c r="R426" s="71"/>
      <c r="S426" s="72"/>
      <c r="V426" s="88"/>
      <c r="AM426" s="25"/>
      <c r="BD426" s="88"/>
      <c r="BZ426" s="86">
        <v>44510.118055555555</v>
      </c>
    </row>
    <row r="427" spans="1:78" x14ac:dyDescent="0.25">
      <c r="A427" s="86"/>
      <c r="B427" s="25"/>
      <c r="C427" s="88"/>
      <c r="D427" s="66"/>
      <c r="E427" s="67"/>
      <c r="F427" s="68"/>
      <c r="G427" s="68"/>
      <c r="H427" s="80"/>
      <c r="I427" s="70"/>
      <c r="J427" s="69"/>
      <c r="K427" s="68"/>
      <c r="L427" s="68"/>
      <c r="M427" s="71"/>
      <c r="N427" s="70"/>
      <c r="O427" s="69"/>
      <c r="P427" s="68"/>
      <c r="Q427" s="68"/>
      <c r="R427" s="71"/>
      <c r="S427" s="72"/>
      <c r="V427" s="88"/>
      <c r="AM427" s="25"/>
      <c r="BD427" s="88"/>
      <c r="BZ427" s="86">
        <v>44510.121527777781</v>
      </c>
    </row>
    <row r="428" spans="1:78" x14ac:dyDescent="0.25">
      <c r="A428" s="86"/>
      <c r="B428" s="25"/>
      <c r="C428" s="88"/>
      <c r="D428" s="66"/>
      <c r="E428" s="67"/>
      <c r="F428" s="68"/>
      <c r="G428" s="68"/>
      <c r="H428" s="80"/>
      <c r="I428" s="70"/>
      <c r="J428" s="69"/>
      <c r="K428" s="68"/>
      <c r="L428" s="68"/>
      <c r="M428" s="71"/>
      <c r="N428" s="70"/>
      <c r="O428" s="69"/>
      <c r="P428" s="68"/>
      <c r="Q428" s="68"/>
      <c r="R428" s="71"/>
      <c r="S428" s="72"/>
      <c r="V428" s="88"/>
      <c r="AM428" s="25"/>
      <c r="BD428" s="88"/>
      <c r="BZ428" s="86">
        <v>44511.378472222219</v>
      </c>
    </row>
    <row r="429" spans="1:78" x14ac:dyDescent="0.25">
      <c r="A429" s="86"/>
      <c r="B429" s="25"/>
      <c r="C429" s="88"/>
      <c r="D429" s="66"/>
      <c r="E429" s="67"/>
      <c r="F429" s="68"/>
      <c r="G429" s="68"/>
      <c r="H429" s="80"/>
      <c r="I429" s="70"/>
      <c r="J429" s="69"/>
      <c r="K429" s="68"/>
      <c r="L429" s="68"/>
      <c r="M429" s="71"/>
      <c r="N429" s="70"/>
      <c r="O429" s="69"/>
      <c r="P429" s="68"/>
      <c r="Q429" s="68"/>
      <c r="R429" s="71"/>
      <c r="S429" s="72"/>
      <c r="V429" s="88"/>
      <c r="AM429" s="25"/>
      <c r="BD429" s="88"/>
      <c r="BZ429" s="86">
        <v>44511.458333333336</v>
      </c>
    </row>
    <row r="430" spans="1:78" x14ac:dyDescent="0.25">
      <c r="A430" s="86"/>
      <c r="B430" s="25"/>
      <c r="C430" s="88"/>
      <c r="D430" s="66"/>
      <c r="E430" s="67"/>
      <c r="F430" s="68"/>
      <c r="G430" s="68"/>
      <c r="H430" s="80"/>
      <c r="I430" s="70"/>
      <c r="J430" s="69"/>
      <c r="K430" s="68"/>
      <c r="L430" s="68"/>
      <c r="M430" s="71"/>
      <c r="N430" s="70"/>
      <c r="O430" s="69"/>
      <c r="P430" s="68"/>
      <c r="Q430" s="68"/>
      <c r="R430" s="71"/>
      <c r="S430" s="72"/>
      <c r="V430" s="88"/>
      <c r="AM430" s="25"/>
      <c r="BD430" s="88"/>
      <c r="BZ430" s="86">
        <v>44512.496527777781</v>
      </c>
    </row>
    <row r="431" spans="1:78" x14ac:dyDescent="0.25">
      <c r="A431" s="86"/>
      <c r="B431" s="25"/>
      <c r="C431" s="88"/>
      <c r="D431" s="66"/>
      <c r="E431" s="67"/>
      <c r="F431" s="68"/>
      <c r="G431" s="68"/>
      <c r="H431" s="80"/>
      <c r="I431" s="70"/>
      <c r="J431" s="69"/>
      <c r="K431" s="68"/>
      <c r="L431" s="68"/>
      <c r="M431" s="71"/>
      <c r="N431" s="70"/>
      <c r="O431" s="69"/>
      <c r="P431" s="68"/>
      <c r="Q431" s="68"/>
      <c r="R431" s="71"/>
      <c r="S431" s="72"/>
      <c r="V431" s="88"/>
      <c r="AM431" s="25"/>
      <c r="BD431" s="88"/>
      <c r="BZ431" s="86">
        <v>44512.579861111109</v>
      </c>
    </row>
    <row r="432" spans="1:78" x14ac:dyDescent="0.25">
      <c r="A432" s="86"/>
      <c r="B432" s="25"/>
      <c r="C432" s="88"/>
      <c r="D432" s="66"/>
      <c r="E432" s="67"/>
      <c r="F432" s="68"/>
      <c r="G432" s="68"/>
      <c r="H432" s="80"/>
      <c r="I432" s="70"/>
      <c r="J432" s="69"/>
      <c r="K432" s="68"/>
      <c r="L432" s="68"/>
      <c r="M432" s="71"/>
      <c r="N432" s="70"/>
      <c r="O432" s="69"/>
      <c r="P432" s="68"/>
      <c r="Q432" s="68"/>
      <c r="R432" s="71"/>
      <c r="S432" s="72"/>
      <c r="V432" s="88"/>
      <c r="AM432" s="25"/>
      <c r="BD432" s="88"/>
      <c r="BZ432" s="86">
        <v>44513.329861111109</v>
      </c>
    </row>
    <row r="433" spans="1:78" x14ac:dyDescent="0.25">
      <c r="A433" s="86"/>
      <c r="B433" s="25"/>
      <c r="C433" s="88"/>
      <c r="D433" s="66"/>
      <c r="E433" s="67"/>
      <c r="F433" s="68"/>
      <c r="G433" s="68"/>
      <c r="H433" s="80"/>
      <c r="I433" s="70"/>
      <c r="J433" s="69"/>
      <c r="K433" s="68"/>
      <c r="L433" s="68"/>
      <c r="M433" s="71"/>
      <c r="N433" s="70"/>
      <c r="O433" s="69"/>
      <c r="P433" s="68"/>
      <c r="Q433" s="68"/>
      <c r="R433" s="71"/>
      <c r="S433" s="72"/>
      <c r="V433" s="88"/>
      <c r="AM433" s="25"/>
      <c r="BD433" s="88"/>
      <c r="BZ433" s="86">
        <v>44513.399305555555</v>
      </c>
    </row>
    <row r="434" spans="1:78" x14ac:dyDescent="0.25">
      <c r="A434" s="86"/>
      <c r="B434" s="25"/>
      <c r="C434" s="88"/>
      <c r="D434" s="66"/>
      <c r="E434" s="67"/>
      <c r="F434" s="68"/>
      <c r="G434" s="68"/>
      <c r="H434" s="80"/>
      <c r="I434" s="70"/>
      <c r="J434" s="69"/>
      <c r="K434" s="68"/>
      <c r="L434" s="68"/>
      <c r="M434" s="71"/>
      <c r="N434" s="70"/>
      <c r="O434" s="69"/>
      <c r="P434" s="68"/>
      <c r="Q434" s="68"/>
      <c r="R434" s="71"/>
      <c r="S434" s="72"/>
      <c r="V434" s="88"/>
      <c r="AM434" s="25"/>
      <c r="BD434" s="88"/>
      <c r="BZ434" s="86">
        <v>44513.413194444445</v>
      </c>
    </row>
    <row r="435" spans="1:78" x14ac:dyDescent="0.25">
      <c r="A435" s="86"/>
      <c r="B435" s="25"/>
      <c r="C435" s="88"/>
      <c r="D435" s="66"/>
      <c r="E435" s="67"/>
      <c r="F435" s="68"/>
      <c r="G435" s="68"/>
      <c r="H435" s="80"/>
      <c r="I435" s="70"/>
      <c r="J435" s="69"/>
      <c r="K435" s="68"/>
      <c r="L435" s="68"/>
      <c r="M435" s="71"/>
      <c r="N435" s="70"/>
      <c r="O435" s="69"/>
      <c r="P435" s="68"/>
      <c r="Q435" s="68"/>
      <c r="R435" s="71"/>
      <c r="S435" s="72"/>
      <c r="V435" s="88"/>
      <c r="AM435" s="25"/>
      <c r="BD435" s="88"/>
      <c r="BZ435" s="86">
        <v>44514.125</v>
      </c>
    </row>
    <row r="436" spans="1:78" x14ac:dyDescent="0.25">
      <c r="A436" s="86"/>
      <c r="B436" s="25"/>
      <c r="C436" s="88"/>
      <c r="D436" s="66"/>
      <c r="E436" s="67"/>
      <c r="F436" s="68"/>
      <c r="G436" s="68"/>
      <c r="H436" s="80"/>
      <c r="I436" s="70"/>
      <c r="J436" s="69"/>
      <c r="K436" s="68"/>
      <c r="L436" s="68"/>
      <c r="M436" s="71"/>
      <c r="N436" s="70"/>
      <c r="O436" s="69"/>
      <c r="P436" s="68"/>
      <c r="Q436" s="68"/>
      <c r="R436" s="71"/>
      <c r="S436" s="72"/>
      <c r="V436" s="88"/>
      <c r="AM436" s="25"/>
      <c r="BD436" s="88"/>
      <c r="BZ436" s="86">
        <v>44514.166666666664</v>
      </c>
    </row>
    <row r="437" spans="1:78" x14ac:dyDescent="0.25">
      <c r="A437" s="86"/>
      <c r="B437" s="25"/>
      <c r="C437" s="88"/>
      <c r="D437" s="66"/>
      <c r="E437" s="67"/>
      <c r="F437" s="68"/>
      <c r="G437" s="68"/>
      <c r="H437" s="80"/>
      <c r="I437" s="70"/>
      <c r="J437" s="69"/>
      <c r="K437" s="68"/>
      <c r="L437" s="68"/>
      <c r="M437" s="71"/>
      <c r="N437" s="70"/>
      <c r="O437" s="69"/>
      <c r="P437" s="68"/>
      <c r="Q437" s="68"/>
      <c r="R437" s="71"/>
      <c r="S437" s="72"/>
      <c r="V437" s="88"/>
      <c r="AM437" s="25"/>
      <c r="BD437" s="88"/>
      <c r="BZ437" s="86">
        <v>44515.083333333336</v>
      </c>
    </row>
    <row r="438" spans="1:78" x14ac:dyDescent="0.25">
      <c r="A438" s="86"/>
      <c r="B438" s="25"/>
      <c r="C438" s="88"/>
      <c r="D438" s="66"/>
      <c r="E438" s="67"/>
      <c r="F438" s="68"/>
      <c r="G438" s="68"/>
      <c r="H438" s="80"/>
      <c r="I438" s="70"/>
      <c r="J438" s="69"/>
      <c r="K438" s="68"/>
      <c r="L438" s="68"/>
      <c r="M438" s="71"/>
      <c r="N438" s="70"/>
      <c r="O438" s="69"/>
      <c r="P438" s="68"/>
      <c r="Q438" s="68"/>
      <c r="R438" s="71"/>
      <c r="S438" s="72"/>
      <c r="V438" s="88"/>
      <c r="AM438" s="25"/>
      <c r="BD438" s="88"/>
      <c r="BZ438" s="86">
        <v>44518.076388888891</v>
      </c>
    </row>
    <row r="439" spans="1:78" x14ac:dyDescent="0.25">
      <c r="A439" s="86"/>
      <c r="B439" s="25"/>
      <c r="C439" s="88"/>
      <c r="D439" s="66"/>
      <c r="E439" s="67"/>
      <c r="F439" s="68"/>
      <c r="G439" s="68"/>
      <c r="H439" s="80"/>
      <c r="I439" s="70"/>
      <c r="J439" s="69"/>
      <c r="K439" s="68"/>
      <c r="L439" s="68"/>
      <c r="M439" s="71"/>
      <c r="N439" s="70"/>
      <c r="O439" s="69"/>
      <c r="P439" s="68"/>
      <c r="Q439" s="68"/>
      <c r="R439" s="71"/>
      <c r="S439" s="72"/>
      <c r="V439" s="25"/>
      <c r="AM439" s="25"/>
      <c r="BD439" s="88"/>
      <c r="BZ439" s="86">
        <v>44518.163194444445</v>
      </c>
    </row>
    <row r="440" spans="1:78" x14ac:dyDescent="0.25">
      <c r="A440" s="86"/>
      <c r="B440" s="25"/>
      <c r="C440" s="88"/>
      <c r="D440" s="66"/>
      <c r="E440" s="67"/>
      <c r="F440" s="68"/>
      <c r="G440" s="68"/>
      <c r="H440" s="80"/>
      <c r="I440" s="70"/>
      <c r="J440" s="69"/>
      <c r="K440" s="68"/>
      <c r="L440" s="68"/>
      <c r="M440" s="71"/>
      <c r="N440" s="70"/>
      <c r="O440" s="69"/>
      <c r="P440" s="68"/>
      <c r="Q440" s="68"/>
      <c r="R440" s="71"/>
      <c r="S440" s="72"/>
      <c r="AM440" s="25"/>
      <c r="BD440" s="25"/>
      <c r="BZ440" s="86">
        <v>44518.239583333336</v>
      </c>
    </row>
    <row r="441" spans="1:78" x14ac:dyDescent="0.25">
      <c r="A441" s="86"/>
      <c r="B441" s="25"/>
      <c r="C441" s="88"/>
      <c r="D441" s="66"/>
      <c r="E441" s="67"/>
      <c r="F441" s="68"/>
      <c r="G441" s="68"/>
      <c r="H441" s="80"/>
      <c r="I441" s="70"/>
      <c r="J441" s="69"/>
      <c r="K441" s="68"/>
      <c r="L441" s="68"/>
      <c r="M441" s="71"/>
      <c r="N441" s="70"/>
      <c r="O441" s="69"/>
      <c r="P441" s="68"/>
      <c r="Q441" s="68"/>
      <c r="R441" s="71"/>
      <c r="S441" s="72"/>
      <c r="AM441" s="25"/>
      <c r="BZ441" s="86">
        <v>44519.416666666664</v>
      </c>
    </row>
    <row r="442" spans="1:78" x14ac:dyDescent="0.25">
      <c r="A442" s="86"/>
      <c r="B442" s="25"/>
      <c r="C442" s="88"/>
      <c r="D442" s="66"/>
      <c r="E442" s="67"/>
      <c r="F442" s="68"/>
      <c r="G442" s="68"/>
      <c r="H442" s="80"/>
      <c r="I442" s="70"/>
      <c r="J442" s="69"/>
      <c r="K442" s="68"/>
      <c r="L442" s="68"/>
      <c r="M442" s="71"/>
      <c r="N442" s="70"/>
      <c r="O442" s="69"/>
      <c r="P442" s="68"/>
      <c r="Q442" s="68"/>
      <c r="R442" s="71"/>
      <c r="S442" s="72"/>
      <c r="AM442" s="25"/>
      <c r="BZ442" s="86">
        <v>44519.496527777781</v>
      </c>
    </row>
    <row r="443" spans="1:78" x14ac:dyDescent="0.25">
      <c r="A443" s="86"/>
      <c r="B443" s="25"/>
      <c r="C443" s="88"/>
      <c r="D443" s="66"/>
      <c r="E443" s="67"/>
      <c r="F443" s="68"/>
      <c r="G443" s="68"/>
      <c r="H443" s="80"/>
      <c r="I443" s="70"/>
      <c r="J443" s="69"/>
      <c r="K443" s="68"/>
      <c r="L443" s="68"/>
      <c r="M443" s="71"/>
      <c r="N443" s="70"/>
      <c r="O443" s="69"/>
      <c r="P443" s="68"/>
      <c r="Q443" s="68"/>
      <c r="R443" s="71"/>
      <c r="S443" s="72"/>
      <c r="AM443" s="25"/>
      <c r="BZ443" s="86">
        <v>44519.5</v>
      </c>
    </row>
    <row r="444" spans="1:78" x14ac:dyDescent="0.25">
      <c r="A444" s="86"/>
      <c r="B444" s="25"/>
      <c r="C444" s="88"/>
      <c r="D444" s="66"/>
      <c r="E444" s="67"/>
      <c r="F444" s="68"/>
      <c r="G444" s="68"/>
      <c r="H444" s="80"/>
      <c r="I444" s="70"/>
      <c r="J444" s="69"/>
      <c r="K444" s="68"/>
      <c r="L444" s="68"/>
      <c r="M444" s="71"/>
      <c r="N444" s="70"/>
      <c r="O444" s="69"/>
      <c r="P444" s="68"/>
      <c r="Q444" s="68"/>
      <c r="R444" s="71"/>
      <c r="S444" s="72"/>
      <c r="AM444" s="25"/>
      <c r="BZ444" s="86">
        <v>44520.166666666664</v>
      </c>
    </row>
    <row r="445" spans="1:78" x14ac:dyDescent="0.25">
      <c r="A445" s="86"/>
      <c r="B445" s="25"/>
      <c r="C445" s="88"/>
      <c r="D445" s="66"/>
      <c r="E445" s="67"/>
      <c r="F445" s="68"/>
      <c r="G445" s="68"/>
      <c r="H445" s="80"/>
      <c r="I445" s="70"/>
      <c r="J445" s="69"/>
      <c r="K445" s="68"/>
      <c r="L445" s="68"/>
      <c r="M445" s="71"/>
      <c r="N445" s="70"/>
      <c r="O445" s="69"/>
      <c r="P445" s="68"/>
      <c r="Q445" s="68"/>
      <c r="R445" s="71"/>
      <c r="S445" s="72"/>
      <c r="AM445" s="25"/>
      <c r="BZ445" s="86">
        <v>44520.201388888891</v>
      </c>
    </row>
    <row r="446" spans="1:78" x14ac:dyDescent="0.25">
      <c r="A446" s="86"/>
      <c r="B446" s="25"/>
      <c r="C446" s="88"/>
      <c r="D446" s="66"/>
      <c r="E446" s="67"/>
      <c r="F446" s="68"/>
      <c r="G446" s="68"/>
      <c r="H446" s="80"/>
      <c r="I446" s="70"/>
      <c r="J446" s="69"/>
      <c r="K446" s="68"/>
      <c r="L446" s="68"/>
      <c r="M446" s="71"/>
      <c r="N446" s="70"/>
      <c r="O446" s="69"/>
      <c r="P446" s="68"/>
      <c r="Q446" s="68"/>
      <c r="R446" s="71"/>
      <c r="S446" s="72"/>
      <c r="AM446" s="25"/>
      <c r="BZ446" s="86">
        <v>44520.208333333336</v>
      </c>
    </row>
    <row r="447" spans="1:78" x14ac:dyDescent="0.25">
      <c r="A447" s="86"/>
      <c r="B447" s="25"/>
      <c r="C447" s="88"/>
      <c r="D447" s="66"/>
      <c r="E447" s="67"/>
      <c r="F447" s="68"/>
      <c r="G447" s="68"/>
      <c r="H447" s="80"/>
      <c r="I447" s="70"/>
      <c r="J447" s="69"/>
      <c r="K447" s="68"/>
      <c r="L447" s="68"/>
      <c r="M447" s="71"/>
      <c r="N447" s="70"/>
      <c r="O447" s="69"/>
      <c r="P447" s="68"/>
      <c r="Q447" s="68"/>
      <c r="R447" s="71"/>
      <c r="S447" s="72"/>
      <c r="AM447" s="25"/>
      <c r="BZ447" s="86">
        <v>44520.416666666664</v>
      </c>
    </row>
    <row r="448" spans="1:78" x14ac:dyDescent="0.25">
      <c r="A448" s="86"/>
      <c r="B448" s="25"/>
      <c r="C448" s="88"/>
      <c r="D448" s="66"/>
      <c r="E448" s="67"/>
      <c r="F448" s="68"/>
      <c r="G448" s="68"/>
      <c r="H448" s="80"/>
      <c r="I448" s="70"/>
      <c r="J448" s="69"/>
      <c r="K448" s="68"/>
      <c r="L448" s="68"/>
      <c r="M448" s="71"/>
      <c r="N448" s="70"/>
      <c r="O448" s="69"/>
      <c r="P448" s="68"/>
      <c r="Q448" s="68"/>
      <c r="R448" s="71"/>
      <c r="S448" s="72"/>
      <c r="AM448" s="25"/>
      <c r="BZ448" s="86">
        <v>44521.083333333336</v>
      </c>
    </row>
    <row r="449" spans="1:78" x14ac:dyDescent="0.25">
      <c r="A449" s="86"/>
      <c r="B449" s="25"/>
      <c r="C449" s="88"/>
      <c r="D449" s="66"/>
      <c r="E449" s="67"/>
      <c r="F449" s="68"/>
      <c r="G449" s="68"/>
      <c r="H449" s="80"/>
      <c r="I449" s="70"/>
      <c r="J449" s="69"/>
      <c r="K449" s="68"/>
      <c r="L449" s="68"/>
      <c r="M449" s="71"/>
      <c r="N449" s="70"/>
      <c r="O449" s="69"/>
      <c r="P449" s="68"/>
      <c r="Q449" s="68"/>
      <c r="R449" s="71"/>
      <c r="S449" s="72"/>
      <c r="AM449" s="25"/>
      <c r="BZ449" s="86">
        <v>44521.125</v>
      </c>
    </row>
    <row r="450" spans="1:78" x14ac:dyDescent="0.25">
      <c r="A450" s="86"/>
      <c r="B450" s="25"/>
      <c r="C450" s="88"/>
      <c r="D450" s="66"/>
      <c r="E450" s="67"/>
      <c r="F450" s="68"/>
      <c r="G450" s="68"/>
      <c r="H450" s="80"/>
      <c r="I450" s="70"/>
      <c r="J450" s="69"/>
      <c r="K450" s="68"/>
      <c r="L450" s="68"/>
      <c r="M450" s="71"/>
      <c r="N450" s="70"/>
      <c r="O450" s="69"/>
      <c r="P450" s="68"/>
      <c r="Q450" s="68"/>
      <c r="R450" s="71"/>
      <c r="S450" s="72"/>
      <c r="AM450" s="25"/>
      <c r="BZ450" s="86">
        <v>44521.413194444445</v>
      </c>
    </row>
    <row r="451" spans="1:78" x14ac:dyDescent="0.25">
      <c r="A451" s="86"/>
      <c r="B451" s="25"/>
      <c r="C451" s="88"/>
      <c r="D451" s="66"/>
      <c r="E451" s="67"/>
      <c r="F451" s="68"/>
      <c r="G451" s="68"/>
      <c r="H451" s="80"/>
      <c r="I451" s="70"/>
      <c r="J451" s="69"/>
      <c r="K451" s="68"/>
      <c r="L451" s="68"/>
      <c r="M451" s="71"/>
      <c r="N451" s="70"/>
      <c r="O451" s="69"/>
      <c r="P451" s="68"/>
      <c r="Q451" s="68"/>
      <c r="R451" s="71"/>
      <c r="S451" s="72"/>
      <c r="AM451" s="25"/>
      <c r="BZ451" s="86">
        <v>44522.125</v>
      </c>
    </row>
    <row r="452" spans="1:78" x14ac:dyDescent="0.25">
      <c r="A452" s="86"/>
      <c r="B452" s="25"/>
      <c r="C452" s="88"/>
      <c r="D452" s="66"/>
      <c r="E452" s="67"/>
      <c r="F452" s="68"/>
      <c r="G452" s="68"/>
      <c r="H452" s="80"/>
      <c r="I452" s="70"/>
      <c r="J452" s="69"/>
      <c r="K452" s="68"/>
      <c r="L452" s="68"/>
      <c r="M452" s="71"/>
      <c r="N452" s="70"/>
      <c r="O452" s="69"/>
      <c r="P452" s="68"/>
      <c r="Q452" s="68"/>
      <c r="R452" s="71"/>
      <c r="S452" s="72"/>
      <c r="AM452" s="25"/>
      <c r="BZ452" s="86">
        <v>44522.163194444445</v>
      </c>
    </row>
    <row r="453" spans="1:78" x14ac:dyDescent="0.25">
      <c r="A453" s="86"/>
      <c r="B453" s="25"/>
      <c r="C453" s="88"/>
      <c r="D453" s="66"/>
      <c r="E453" s="67"/>
      <c r="F453" s="68"/>
      <c r="G453" s="68"/>
      <c r="H453" s="80"/>
      <c r="I453" s="70"/>
      <c r="J453" s="69"/>
      <c r="K453" s="68"/>
      <c r="L453" s="68"/>
      <c r="M453" s="71"/>
      <c r="N453" s="70"/>
      <c r="O453" s="69"/>
      <c r="P453" s="68"/>
      <c r="Q453" s="68"/>
      <c r="R453" s="71"/>
      <c r="S453" s="72"/>
      <c r="AM453" s="25"/>
      <c r="BZ453" s="86">
        <v>44522.371527777781</v>
      </c>
    </row>
    <row r="454" spans="1:78" x14ac:dyDescent="0.25">
      <c r="A454" s="86"/>
      <c r="B454" s="25"/>
      <c r="C454" s="88"/>
      <c r="D454" s="66"/>
      <c r="E454" s="67"/>
      <c r="F454" s="68"/>
      <c r="G454" s="68"/>
      <c r="H454" s="80"/>
      <c r="I454" s="70"/>
      <c r="J454" s="69"/>
      <c r="K454" s="68"/>
      <c r="L454" s="68"/>
      <c r="M454" s="71"/>
      <c r="N454" s="70"/>
      <c r="O454" s="69"/>
      <c r="P454" s="68"/>
      <c r="Q454" s="68"/>
      <c r="R454" s="71"/>
      <c r="S454" s="72"/>
      <c r="AM454" s="25"/>
      <c r="BZ454" s="86">
        <v>44522.538194444445</v>
      </c>
    </row>
    <row r="455" spans="1:78" x14ac:dyDescent="0.25">
      <c r="A455" s="86"/>
      <c r="B455" s="25"/>
      <c r="C455" s="88"/>
      <c r="D455" s="66"/>
      <c r="E455" s="67"/>
      <c r="F455" s="68"/>
      <c r="G455" s="68"/>
      <c r="H455" s="80"/>
      <c r="I455" s="70"/>
      <c r="J455" s="69"/>
      <c r="K455" s="68"/>
      <c r="L455" s="68"/>
      <c r="M455" s="71"/>
      <c r="N455" s="70"/>
      <c r="O455" s="69"/>
      <c r="P455" s="68"/>
      <c r="Q455" s="68"/>
      <c r="R455" s="71"/>
      <c r="S455" s="72"/>
      <c r="AM455" s="25"/>
      <c r="BZ455" s="86">
        <v>44524.121527777781</v>
      </c>
    </row>
    <row r="456" spans="1:78" x14ac:dyDescent="0.25">
      <c r="A456" s="86"/>
      <c r="B456" s="25"/>
      <c r="C456" s="88"/>
      <c r="D456" s="66"/>
      <c r="E456" s="67"/>
      <c r="F456" s="68"/>
      <c r="G456" s="68"/>
      <c r="H456" s="80"/>
      <c r="I456" s="70"/>
      <c r="J456" s="69"/>
      <c r="K456" s="68"/>
      <c r="L456" s="68"/>
      <c r="M456" s="71"/>
      <c r="N456" s="70"/>
      <c r="O456" s="69"/>
      <c r="P456" s="68"/>
      <c r="Q456" s="68"/>
      <c r="R456" s="71"/>
      <c r="S456" s="72"/>
      <c r="AM456" s="25"/>
      <c r="BZ456" s="86">
        <v>44524.163194444445</v>
      </c>
    </row>
    <row r="457" spans="1:78" x14ac:dyDescent="0.25">
      <c r="A457" s="86"/>
      <c r="B457" s="25"/>
      <c r="C457" s="88"/>
      <c r="D457" s="66"/>
      <c r="E457" s="67"/>
      <c r="F457" s="68"/>
      <c r="G457" s="68"/>
      <c r="H457" s="80"/>
      <c r="I457" s="70"/>
      <c r="J457" s="69"/>
      <c r="K457" s="68"/>
      <c r="L457" s="68"/>
      <c r="M457" s="71"/>
      <c r="N457" s="70"/>
      <c r="O457" s="69"/>
      <c r="P457" s="68"/>
      <c r="Q457" s="68"/>
      <c r="R457" s="71"/>
      <c r="S457" s="72"/>
      <c r="AM457" s="25"/>
      <c r="BZ457" s="86">
        <v>44525.121527777781</v>
      </c>
    </row>
    <row r="458" spans="1:78" x14ac:dyDescent="0.25">
      <c r="A458" s="86"/>
      <c r="B458" s="25"/>
      <c r="C458" s="88"/>
      <c r="D458" s="66"/>
      <c r="E458" s="67"/>
      <c r="F458" s="68"/>
      <c r="G458" s="68"/>
      <c r="H458" s="80"/>
      <c r="I458" s="70"/>
      <c r="J458" s="69"/>
      <c r="K458" s="68"/>
      <c r="L458" s="68"/>
      <c r="M458" s="71"/>
      <c r="N458" s="70"/>
      <c r="O458" s="69"/>
      <c r="P458" s="68"/>
      <c r="Q458" s="68"/>
      <c r="R458" s="71"/>
      <c r="S458" s="72"/>
      <c r="AM458" s="25"/>
      <c r="BZ458" s="86">
        <v>44525.163194444445</v>
      </c>
    </row>
    <row r="459" spans="1:78" x14ac:dyDescent="0.25">
      <c r="A459" s="86"/>
      <c r="B459" s="25"/>
      <c r="C459" s="88"/>
      <c r="D459" s="66"/>
      <c r="E459" s="67"/>
      <c r="F459" s="68"/>
      <c r="G459" s="68"/>
      <c r="H459" s="80"/>
      <c r="I459" s="70"/>
      <c r="J459" s="69"/>
      <c r="K459" s="68"/>
      <c r="L459" s="68"/>
      <c r="M459" s="71"/>
      <c r="N459" s="70"/>
      <c r="O459" s="69"/>
      <c r="P459" s="68"/>
      <c r="Q459" s="68"/>
      <c r="R459" s="71"/>
      <c r="S459" s="72"/>
      <c r="AM459" s="25"/>
      <c r="BZ459" s="86">
        <v>44525.166666666664</v>
      </c>
    </row>
    <row r="460" spans="1:78" x14ac:dyDescent="0.25">
      <c r="A460" s="86"/>
      <c r="B460" s="25"/>
      <c r="C460" s="88"/>
      <c r="D460" s="66"/>
      <c r="E460" s="67"/>
      <c r="F460" s="68"/>
      <c r="G460" s="68"/>
      <c r="H460" s="80"/>
      <c r="I460" s="70"/>
      <c r="J460" s="69"/>
      <c r="K460" s="68"/>
      <c r="L460" s="68"/>
      <c r="M460" s="71"/>
      <c r="N460" s="70"/>
      <c r="O460" s="69"/>
      <c r="P460" s="68"/>
      <c r="Q460" s="68"/>
      <c r="R460" s="71"/>
      <c r="S460" s="72"/>
      <c r="AM460" s="25"/>
      <c r="BZ460" s="86">
        <v>44526.416666666664</v>
      </c>
    </row>
    <row r="461" spans="1:78" x14ac:dyDescent="0.25">
      <c r="A461" s="86"/>
      <c r="B461" s="25"/>
      <c r="C461" s="88"/>
      <c r="D461" s="66"/>
      <c r="E461" s="67"/>
      <c r="F461" s="68"/>
      <c r="G461" s="68"/>
      <c r="H461" s="80"/>
      <c r="I461" s="70"/>
      <c r="J461" s="69"/>
      <c r="K461" s="68"/>
      <c r="L461" s="68"/>
      <c r="M461" s="71"/>
      <c r="N461" s="70"/>
      <c r="O461" s="69"/>
      <c r="P461" s="68"/>
      <c r="Q461" s="68"/>
      <c r="R461" s="71"/>
      <c r="S461" s="72"/>
      <c r="AM461" s="25"/>
      <c r="BZ461" s="86">
        <v>44526.482638888891</v>
      </c>
    </row>
    <row r="462" spans="1:78" x14ac:dyDescent="0.25">
      <c r="A462" s="86"/>
      <c r="B462" s="25"/>
      <c r="C462" s="88"/>
      <c r="D462" s="66"/>
      <c r="E462" s="67"/>
      <c r="F462" s="68"/>
      <c r="G462" s="68"/>
      <c r="H462" s="80"/>
      <c r="I462" s="70"/>
      <c r="J462" s="69"/>
      <c r="K462" s="68"/>
      <c r="L462" s="68"/>
      <c r="M462" s="71"/>
      <c r="N462" s="70"/>
      <c r="O462" s="69"/>
      <c r="P462" s="68"/>
      <c r="Q462" s="68"/>
      <c r="R462" s="71"/>
      <c r="S462" s="72"/>
      <c r="AM462" s="25"/>
      <c r="BZ462" s="86">
        <v>44526.5</v>
      </c>
    </row>
    <row r="463" spans="1:78" x14ac:dyDescent="0.25">
      <c r="A463" s="86"/>
      <c r="B463" s="25"/>
      <c r="C463" s="88"/>
      <c r="D463" s="66"/>
      <c r="E463" s="67"/>
      <c r="F463" s="68"/>
      <c r="G463" s="68"/>
      <c r="H463" s="80"/>
      <c r="I463" s="70"/>
      <c r="J463" s="69"/>
      <c r="K463" s="68"/>
      <c r="L463" s="68"/>
      <c r="M463" s="71"/>
      <c r="N463" s="70"/>
      <c r="O463" s="69"/>
      <c r="P463" s="68"/>
      <c r="Q463" s="68"/>
      <c r="R463" s="71"/>
      <c r="S463" s="72"/>
      <c r="AM463" s="25"/>
      <c r="BZ463" s="86">
        <v>44527.201388888891</v>
      </c>
    </row>
    <row r="464" spans="1:78" x14ac:dyDescent="0.25">
      <c r="A464" s="86"/>
      <c r="B464" s="25"/>
      <c r="C464" s="88"/>
      <c r="D464" s="66"/>
      <c r="E464" s="67"/>
      <c r="F464" s="68"/>
      <c r="G464" s="68"/>
      <c r="H464" s="80"/>
      <c r="I464" s="70"/>
      <c r="J464" s="69"/>
      <c r="K464" s="68"/>
      <c r="L464" s="68"/>
      <c r="M464" s="71"/>
      <c r="N464" s="70"/>
      <c r="O464" s="69"/>
      <c r="P464" s="68"/>
      <c r="Q464" s="68"/>
      <c r="R464" s="71"/>
      <c r="S464" s="72"/>
      <c r="AM464" s="25"/>
      <c r="BZ464" s="86">
        <v>44527.243055555555</v>
      </c>
    </row>
    <row r="465" spans="1:78" x14ac:dyDescent="0.25">
      <c r="A465" s="86"/>
      <c r="B465" s="25"/>
      <c r="C465" s="88"/>
      <c r="D465" s="66"/>
      <c r="E465" s="67"/>
      <c r="F465" s="68"/>
      <c r="G465" s="68"/>
      <c r="H465" s="80"/>
      <c r="I465" s="70"/>
      <c r="J465" s="69"/>
      <c r="K465" s="68"/>
      <c r="L465" s="68"/>
      <c r="M465" s="71"/>
      <c r="N465" s="70"/>
      <c r="O465" s="69"/>
      <c r="P465" s="68"/>
      <c r="Q465" s="68"/>
      <c r="R465" s="71"/>
      <c r="S465" s="72"/>
      <c r="AM465" s="25"/>
      <c r="BZ465" s="86">
        <v>44527.246527777781</v>
      </c>
    </row>
    <row r="466" spans="1:78" x14ac:dyDescent="0.25">
      <c r="A466" s="86"/>
      <c r="B466" s="25"/>
      <c r="C466" s="88"/>
      <c r="D466" s="66"/>
      <c r="E466" s="67"/>
      <c r="F466" s="68"/>
      <c r="G466" s="68"/>
      <c r="H466" s="80"/>
      <c r="I466" s="70"/>
      <c r="J466" s="69"/>
      <c r="K466" s="68"/>
      <c r="L466" s="68"/>
      <c r="M466" s="71"/>
      <c r="N466" s="70"/>
      <c r="O466" s="69"/>
      <c r="P466" s="68"/>
      <c r="Q466" s="68"/>
      <c r="R466" s="71"/>
      <c r="S466" s="72"/>
      <c r="AM466" s="25"/>
      <c r="BZ466" s="86">
        <v>44528.118055555555</v>
      </c>
    </row>
    <row r="467" spans="1:78" x14ac:dyDescent="0.25">
      <c r="A467" s="86"/>
      <c r="B467" s="25"/>
      <c r="C467" s="88"/>
      <c r="D467" s="66"/>
      <c r="E467" s="67"/>
      <c r="F467" s="68"/>
      <c r="G467" s="68"/>
      <c r="H467" s="80"/>
      <c r="I467" s="70"/>
      <c r="J467" s="69"/>
      <c r="K467" s="68"/>
      <c r="L467" s="68"/>
      <c r="M467" s="71"/>
      <c r="N467" s="70"/>
      <c r="O467" s="69"/>
      <c r="P467" s="68"/>
      <c r="Q467" s="68"/>
      <c r="R467" s="71"/>
      <c r="S467" s="72"/>
      <c r="AM467" s="25"/>
      <c r="BZ467" s="86">
        <v>44528.416666666664</v>
      </c>
    </row>
    <row r="468" spans="1:78" x14ac:dyDescent="0.25">
      <c r="A468" s="86"/>
      <c r="B468" s="25"/>
      <c r="C468" s="88"/>
      <c r="D468" s="66"/>
      <c r="E468" s="67"/>
      <c r="F468" s="68"/>
      <c r="G468" s="68"/>
      <c r="H468" s="80"/>
      <c r="I468" s="70"/>
      <c r="J468" s="69"/>
      <c r="K468" s="68"/>
      <c r="L468" s="68"/>
      <c r="M468" s="71"/>
      <c r="N468" s="70"/>
      <c r="O468" s="69"/>
      <c r="P468" s="68"/>
      <c r="Q468" s="68"/>
      <c r="R468" s="71"/>
      <c r="S468" s="72"/>
      <c r="AM468" s="25"/>
      <c r="BZ468" s="86">
        <v>44529.548611111109</v>
      </c>
    </row>
    <row r="469" spans="1:78" x14ac:dyDescent="0.25">
      <c r="A469" s="86"/>
      <c r="B469" s="25"/>
      <c r="C469" s="88"/>
      <c r="D469" s="66"/>
      <c r="E469" s="67"/>
      <c r="F469" s="68"/>
      <c r="G469" s="68"/>
      <c r="H469" s="80"/>
      <c r="I469" s="70"/>
      <c r="J469" s="69"/>
      <c r="K469" s="68"/>
      <c r="L469" s="68"/>
      <c r="M469" s="71"/>
      <c r="N469" s="70"/>
      <c r="O469" s="69"/>
      <c r="P469" s="68"/>
      <c r="Q469" s="68"/>
      <c r="R469" s="71"/>
      <c r="S469" s="72"/>
      <c r="AM469" s="25"/>
      <c r="BZ469" s="86">
        <v>44531.121527777781</v>
      </c>
    </row>
    <row r="470" spans="1:78" x14ac:dyDescent="0.25">
      <c r="A470" s="86"/>
      <c r="B470" s="25"/>
      <c r="C470" s="88"/>
      <c r="D470" s="66"/>
      <c r="E470" s="67"/>
      <c r="F470" s="68"/>
      <c r="G470" s="68"/>
      <c r="H470" s="80"/>
      <c r="I470" s="70"/>
      <c r="J470" s="69"/>
      <c r="K470" s="68"/>
      <c r="L470" s="68"/>
      <c r="M470" s="71"/>
      <c r="N470" s="70"/>
      <c r="O470" s="69"/>
      <c r="P470" s="68"/>
      <c r="Q470" s="68"/>
      <c r="R470" s="71"/>
      <c r="S470" s="72"/>
      <c r="AM470" s="25"/>
      <c r="BZ470" s="86">
        <v>44532.121527777781</v>
      </c>
    </row>
    <row r="471" spans="1:78" x14ac:dyDescent="0.25">
      <c r="A471" s="86"/>
      <c r="B471" s="25"/>
      <c r="C471" s="88"/>
      <c r="D471" s="66"/>
      <c r="E471" s="67"/>
      <c r="F471" s="68"/>
      <c r="G471" s="68"/>
      <c r="H471" s="80"/>
      <c r="I471" s="70"/>
      <c r="J471" s="69"/>
      <c r="K471" s="68"/>
      <c r="L471" s="68"/>
      <c r="M471" s="71"/>
      <c r="N471" s="70"/>
      <c r="O471" s="69"/>
      <c r="P471" s="68"/>
      <c r="Q471" s="68"/>
      <c r="R471" s="71"/>
      <c r="S471" s="72"/>
      <c r="AM471" s="25"/>
      <c r="BZ471" s="86">
        <v>44532.163194444445</v>
      </c>
    </row>
    <row r="472" spans="1:78" x14ac:dyDescent="0.25">
      <c r="A472" s="86"/>
      <c r="B472" s="25"/>
      <c r="C472" s="88"/>
      <c r="D472" s="66"/>
      <c r="E472" s="67"/>
      <c r="F472" s="68"/>
      <c r="G472" s="68"/>
      <c r="H472" s="80"/>
      <c r="I472" s="70"/>
      <c r="J472" s="69"/>
      <c r="K472" s="68"/>
      <c r="L472" s="68"/>
      <c r="M472" s="71"/>
      <c r="N472" s="70"/>
      <c r="O472" s="69"/>
      <c r="P472" s="68"/>
      <c r="Q472" s="68"/>
      <c r="R472" s="71"/>
      <c r="S472" s="72"/>
      <c r="AM472" s="25"/>
      <c r="BZ472" s="86">
        <v>44532.166666666664</v>
      </c>
    </row>
    <row r="473" spans="1:78" x14ac:dyDescent="0.25">
      <c r="A473" s="86"/>
      <c r="B473" s="25"/>
      <c r="C473" s="88"/>
      <c r="D473" s="66"/>
      <c r="E473" s="67"/>
      <c r="F473" s="68"/>
      <c r="G473" s="68"/>
      <c r="H473" s="80"/>
      <c r="I473" s="70"/>
      <c r="J473" s="69"/>
      <c r="K473" s="68"/>
      <c r="L473" s="68"/>
      <c r="M473" s="71"/>
      <c r="N473" s="70"/>
      <c r="O473" s="69"/>
      <c r="P473" s="68"/>
      <c r="Q473" s="68"/>
      <c r="R473" s="71"/>
      <c r="S473" s="72"/>
      <c r="AM473" s="25"/>
      <c r="BZ473" s="86">
        <v>44533.079861111109</v>
      </c>
    </row>
    <row r="474" spans="1:78" x14ac:dyDescent="0.25">
      <c r="A474" s="86"/>
      <c r="B474" s="25"/>
      <c r="C474" s="88"/>
      <c r="D474" s="66"/>
      <c r="E474" s="67"/>
      <c r="F474" s="68"/>
      <c r="G474" s="68"/>
      <c r="H474" s="80"/>
      <c r="I474" s="70"/>
      <c r="J474" s="69"/>
      <c r="K474" s="68"/>
      <c r="L474" s="68"/>
      <c r="M474" s="71"/>
      <c r="N474" s="70"/>
      <c r="O474" s="69"/>
      <c r="P474" s="68"/>
      <c r="Q474" s="68"/>
      <c r="R474" s="71"/>
      <c r="S474" s="72"/>
      <c r="AM474" s="25"/>
      <c r="BZ474" s="86">
        <v>44533.152777777781</v>
      </c>
    </row>
    <row r="475" spans="1:78" x14ac:dyDescent="0.25">
      <c r="A475" s="86"/>
      <c r="B475" s="25"/>
      <c r="C475" s="88"/>
      <c r="D475" s="66"/>
      <c r="E475" s="67"/>
      <c r="F475" s="68"/>
      <c r="G475" s="68"/>
      <c r="H475" s="80"/>
      <c r="I475" s="70"/>
      <c r="J475" s="69"/>
      <c r="K475" s="68"/>
      <c r="L475" s="68"/>
      <c r="M475" s="71"/>
      <c r="N475" s="70"/>
      <c r="O475" s="69"/>
      <c r="P475" s="68"/>
      <c r="Q475" s="68"/>
      <c r="R475" s="71"/>
      <c r="S475" s="72"/>
      <c r="AM475" s="25"/>
      <c r="BZ475" s="86">
        <v>44533.163194444445</v>
      </c>
    </row>
    <row r="476" spans="1:78" x14ac:dyDescent="0.25">
      <c r="A476" s="86"/>
      <c r="B476" s="25"/>
      <c r="C476" s="88"/>
      <c r="D476" s="66"/>
      <c r="E476" s="67"/>
      <c r="F476" s="68"/>
      <c r="G476" s="68"/>
      <c r="H476" s="80"/>
      <c r="I476" s="70"/>
      <c r="J476" s="69"/>
      <c r="K476" s="68"/>
      <c r="L476" s="68"/>
      <c r="M476" s="71"/>
      <c r="N476" s="70"/>
      <c r="O476" s="69"/>
      <c r="P476" s="68"/>
      <c r="Q476" s="68"/>
      <c r="R476" s="71"/>
      <c r="S476" s="72"/>
      <c r="AM476" s="25"/>
      <c r="BZ476" s="86">
        <v>44534.416666666664</v>
      </c>
    </row>
    <row r="477" spans="1:78" x14ac:dyDescent="0.25">
      <c r="A477" s="86"/>
      <c r="B477" s="25"/>
      <c r="C477" s="88"/>
      <c r="D477" s="66"/>
      <c r="E477" s="67"/>
      <c r="F477" s="68"/>
      <c r="G477" s="68"/>
      <c r="H477" s="80"/>
      <c r="I477" s="70"/>
      <c r="J477" s="69"/>
      <c r="K477" s="68"/>
      <c r="L477" s="68"/>
      <c r="M477" s="71"/>
      <c r="N477" s="70"/>
      <c r="O477" s="69"/>
      <c r="P477" s="68"/>
      <c r="Q477" s="68"/>
      <c r="R477" s="71"/>
      <c r="S477" s="72"/>
      <c r="AM477" s="25"/>
      <c r="BZ477" s="86">
        <v>44534.583333333336</v>
      </c>
    </row>
    <row r="478" spans="1:78" x14ac:dyDescent="0.25">
      <c r="A478" s="86"/>
      <c r="B478" s="25"/>
      <c r="C478" s="88"/>
      <c r="D478" s="66"/>
      <c r="E478" s="67"/>
      <c r="F478" s="68"/>
      <c r="G478" s="68"/>
      <c r="H478" s="80"/>
      <c r="I478" s="70"/>
      <c r="J478" s="69"/>
      <c r="K478" s="68"/>
      <c r="L478" s="68"/>
      <c r="M478" s="71"/>
      <c r="N478" s="70"/>
      <c r="O478" s="69"/>
      <c r="P478" s="68"/>
      <c r="Q478" s="68"/>
      <c r="R478" s="71"/>
      <c r="S478" s="72"/>
      <c r="AM478" s="25"/>
      <c r="BZ478" s="86">
        <v>44536.118055555555</v>
      </c>
    </row>
    <row r="479" spans="1:78" x14ac:dyDescent="0.25">
      <c r="A479" s="86"/>
      <c r="B479" s="25"/>
      <c r="C479" s="88"/>
      <c r="D479" s="66"/>
      <c r="E479" s="67"/>
      <c r="F479" s="68"/>
      <c r="G479" s="68"/>
      <c r="H479" s="80"/>
      <c r="I479" s="70"/>
      <c r="J479" s="69"/>
      <c r="K479" s="68"/>
      <c r="L479" s="68"/>
      <c r="M479" s="71"/>
      <c r="N479" s="70"/>
      <c r="O479" s="69"/>
      <c r="P479" s="68"/>
      <c r="Q479" s="68"/>
      <c r="R479" s="71"/>
      <c r="S479" s="72"/>
      <c r="AM479" s="25"/>
      <c r="BZ479" s="86">
        <v>44536.166666666664</v>
      </c>
    </row>
    <row r="480" spans="1:78" x14ac:dyDescent="0.25">
      <c r="A480" s="86"/>
      <c r="B480" s="25"/>
      <c r="C480" s="88"/>
      <c r="D480" s="66"/>
      <c r="E480" s="67"/>
      <c r="F480" s="68"/>
      <c r="G480" s="68"/>
      <c r="H480" s="80"/>
      <c r="I480" s="70"/>
      <c r="J480" s="69"/>
      <c r="K480" s="68"/>
      <c r="L480" s="68"/>
      <c r="M480" s="71"/>
      <c r="N480" s="70"/>
      <c r="O480" s="69"/>
      <c r="P480" s="68"/>
      <c r="Q480" s="68"/>
      <c r="R480" s="71"/>
      <c r="S480" s="72"/>
      <c r="AM480" s="25"/>
      <c r="BZ480" s="86">
        <v>44536.204861111109</v>
      </c>
    </row>
    <row r="481" spans="1:78" x14ac:dyDescent="0.25">
      <c r="A481" s="86"/>
      <c r="B481" s="25"/>
      <c r="C481" s="88"/>
      <c r="D481" s="66"/>
      <c r="E481" s="67"/>
      <c r="F481" s="68"/>
      <c r="G481" s="68"/>
      <c r="H481" s="80"/>
      <c r="I481" s="70"/>
      <c r="J481" s="69"/>
      <c r="K481" s="68"/>
      <c r="L481" s="68"/>
      <c r="M481" s="71"/>
      <c r="N481" s="70"/>
      <c r="O481" s="69"/>
      <c r="P481" s="68"/>
      <c r="Q481" s="68"/>
      <c r="R481" s="71"/>
      <c r="S481" s="72"/>
      <c r="AM481" s="25"/>
      <c r="BZ481" s="86">
        <v>44543.288194444445</v>
      </c>
    </row>
    <row r="482" spans="1:78" x14ac:dyDescent="0.25">
      <c r="A482" s="86"/>
      <c r="B482" s="25"/>
      <c r="C482" s="88"/>
      <c r="D482" s="66"/>
      <c r="E482" s="67"/>
      <c r="F482" s="68"/>
      <c r="G482" s="68"/>
      <c r="H482" s="80"/>
      <c r="I482" s="70"/>
      <c r="J482" s="69"/>
      <c r="K482" s="68"/>
      <c r="L482" s="68"/>
      <c r="M482" s="71"/>
      <c r="N482" s="70"/>
      <c r="O482" s="69"/>
      <c r="P482" s="68"/>
      <c r="Q482" s="68"/>
      <c r="R482" s="71"/>
      <c r="S482" s="72"/>
      <c r="AM482" s="25"/>
      <c r="BZ482" s="86">
        <v>44543.368055555555</v>
      </c>
    </row>
    <row r="483" spans="1:78" x14ac:dyDescent="0.25">
      <c r="A483" s="86"/>
      <c r="B483" s="25"/>
      <c r="C483" s="89"/>
      <c r="D483" s="66"/>
      <c r="E483" s="67"/>
      <c r="F483" s="68"/>
      <c r="G483" s="68"/>
      <c r="H483" s="80"/>
      <c r="I483" s="70"/>
      <c r="J483" s="69"/>
      <c r="K483" s="68"/>
      <c r="L483" s="68"/>
      <c r="M483" s="71"/>
      <c r="N483" s="70"/>
      <c r="O483" s="69"/>
      <c r="P483" s="68"/>
      <c r="Q483" s="68"/>
      <c r="R483" s="71"/>
      <c r="S483" s="72"/>
      <c r="AM483" s="25"/>
      <c r="BZ483" s="86">
        <v>44543.413194444445</v>
      </c>
    </row>
    <row r="484" spans="1:78" x14ac:dyDescent="0.25">
      <c r="A484" s="86"/>
      <c r="B484" s="25"/>
      <c r="C484" s="88"/>
      <c r="D484" s="66"/>
      <c r="E484" s="67"/>
      <c r="F484" s="68"/>
      <c r="G484" s="68"/>
      <c r="H484" s="80"/>
      <c r="I484" s="70"/>
      <c r="J484" s="69"/>
      <c r="K484" s="68"/>
      <c r="L484" s="68"/>
      <c r="M484" s="71"/>
      <c r="N484" s="70"/>
      <c r="O484" s="69"/>
      <c r="P484" s="68"/>
      <c r="Q484" s="68"/>
      <c r="R484" s="71"/>
      <c r="S484" s="72"/>
      <c r="AM484" s="25"/>
      <c r="BZ484" s="86">
        <v>44544.125</v>
      </c>
    </row>
    <row r="485" spans="1:78" x14ac:dyDescent="0.25">
      <c r="A485" s="86"/>
      <c r="B485" s="25"/>
      <c r="C485" s="88"/>
      <c r="D485" s="66"/>
      <c r="E485" s="67"/>
      <c r="F485" s="68"/>
      <c r="G485" s="68"/>
      <c r="H485" s="80"/>
      <c r="I485" s="70"/>
      <c r="J485" s="69"/>
      <c r="K485" s="68"/>
      <c r="L485" s="68"/>
      <c r="M485" s="71"/>
      <c r="N485" s="70"/>
      <c r="O485" s="69"/>
      <c r="P485" s="68"/>
      <c r="Q485" s="68"/>
      <c r="R485" s="71"/>
      <c r="S485" s="72"/>
      <c r="AM485" s="25"/>
      <c r="BZ485" s="86">
        <v>44545.125</v>
      </c>
    </row>
    <row r="486" spans="1:78" x14ac:dyDescent="0.25">
      <c r="A486" s="86"/>
      <c r="B486" s="25"/>
      <c r="C486" s="88"/>
      <c r="D486" s="66"/>
      <c r="E486" s="67"/>
      <c r="F486" s="68"/>
      <c r="G486" s="68"/>
      <c r="H486" s="80"/>
      <c r="I486" s="70"/>
      <c r="J486" s="69"/>
      <c r="K486" s="68"/>
      <c r="L486" s="68"/>
      <c r="M486" s="71"/>
      <c r="N486" s="70"/>
      <c r="O486" s="69"/>
      <c r="P486" s="68"/>
      <c r="Q486" s="68"/>
      <c r="R486" s="71"/>
      <c r="S486" s="72"/>
      <c r="AM486" s="25"/>
      <c r="BZ486" s="86">
        <v>44545.159722222219</v>
      </c>
    </row>
    <row r="487" spans="1:78" x14ac:dyDescent="0.25">
      <c r="A487" s="86"/>
      <c r="B487" s="25"/>
      <c r="C487" s="88"/>
      <c r="D487" s="66"/>
      <c r="E487" s="67"/>
      <c r="F487" s="68"/>
      <c r="G487" s="68"/>
      <c r="H487" s="80"/>
      <c r="I487" s="70"/>
      <c r="J487" s="69"/>
      <c r="K487" s="68"/>
      <c r="L487" s="68"/>
      <c r="M487" s="71"/>
      <c r="N487" s="70"/>
      <c r="O487" s="69"/>
      <c r="P487" s="68"/>
      <c r="Q487" s="68"/>
      <c r="R487" s="71"/>
      <c r="S487" s="72"/>
      <c r="AM487" s="25"/>
      <c r="BZ487" s="86">
        <v>44545.166666666664</v>
      </c>
    </row>
    <row r="488" spans="1:78" x14ac:dyDescent="0.25">
      <c r="A488" s="86"/>
      <c r="B488" s="25"/>
      <c r="C488" s="88"/>
      <c r="D488" s="66"/>
      <c r="E488" s="67"/>
      <c r="F488" s="68"/>
      <c r="G488" s="68"/>
      <c r="H488" s="80"/>
      <c r="I488" s="70"/>
      <c r="J488" s="69"/>
      <c r="K488" s="68"/>
      <c r="L488" s="68"/>
      <c r="M488" s="71"/>
      <c r="N488" s="70"/>
      <c r="O488" s="69"/>
      <c r="P488" s="68"/>
      <c r="Q488" s="68"/>
      <c r="R488" s="71"/>
      <c r="S488" s="72"/>
      <c r="AM488" s="25"/>
      <c r="BZ488" s="86">
        <v>44550.902777777781</v>
      </c>
    </row>
    <row r="489" spans="1:78" x14ac:dyDescent="0.25">
      <c r="A489" s="86"/>
      <c r="B489" s="25"/>
      <c r="C489" s="88"/>
      <c r="D489" s="66"/>
      <c r="E489" s="67"/>
      <c r="F489" s="68"/>
      <c r="G489" s="68"/>
      <c r="H489" s="80"/>
      <c r="I489" s="70"/>
      <c r="J489" s="69"/>
      <c r="K489" s="68"/>
      <c r="L489" s="68"/>
      <c r="M489" s="71"/>
      <c r="N489" s="70"/>
      <c r="O489" s="69"/>
      <c r="P489" s="68"/>
      <c r="Q489" s="68"/>
      <c r="R489" s="71"/>
      <c r="S489" s="72"/>
      <c r="AM489" s="25"/>
      <c r="BZ489" s="86">
        <v>44550.986111111109</v>
      </c>
    </row>
    <row r="490" spans="1:78" x14ac:dyDescent="0.25">
      <c r="A490" s="86"/>
      <c r="B490" s="25"/>
      <c r="C490" s="88"/>
      <c r="D490" s="66"/>
      <c r="E490" s="67"/>
      <c r="F490" s="68"/>
      <c r="G490" s="68"/>
      <c r="H490" s="80"/>
      <c r="I490" s="70"/>
      <c r="J490" s="69"/>
      <c r="K490" s="68"/>
      <c r="L490" s="68"/>
      <c r="M490" s="71"/>
      <c r="N490" s="70"/>
      <c r="O490" s="69"/>
      <c r="P490" s="68"/>
      <c r="Q490" s="68"/>
      <c r="R490" s="71"/>
      <c r="S490" s="72"/>
      <c r="AM490" s="25"/>
      <c r="BZ490" s="86">
        <v>44551.038194444445</v>
      </c>
    </row>
    <row r="491" spans="1:78" x14ac:dyDescent="0.25">
      <c r="A491" s="86"/>
      <c r="B491" s="25"/>
      <c r="C491" s="88"/>
      <c r="D491" s="66"/>
      <c r="E491" s="67"/>
      <c r="F491" s="68"/>
      <c r="G491" s="68"/>
      <c r="H491" s="80"/>
      <c r="I491" s="70"/>
      <c r="J491" s="69"/>
      <c r="K491" s="68"/>
      <c r="L491" s="68"/>
      <c r="M491" s="71"/>
      <c r="N491" s="70"/>
      <c r="O491" s="69"/>
      <c r="P491" s="68"/>
      <c r="Q491" s="68"/>
      <c r="R491" s="71"/>
      <c r="S491" s="72"/>
      <c r="AM491" s="25"/>
      <c r="BZ491" s="86">
        <v>44551.364583333336</v>
      </c>
    </row>
    <row r="492" spans="1:78" x14ac:dyDescent="0.25">
      <c r="A492" s="86"/>
      <c r="B492" s="25"/>
      <c r="C492" s="88"/>
      <c r="D492" s="66"/>
      <c r="E492" s="67"/>
      <c r="F492" s="68"/>
      <c r="G492" s="68"/>
      <c r="H492" s="80"/>
      <c r="I492" s="70"/>
      <c r="J492" s="69"/>
      <c r="K492" s="68"/>
      <c r="L492" s="68"/>
      <c r="M492" s="71"/>
      <c r="N492" s="70"/>
      <c r="O492" s="69"/>
      <c r="P492" s="68"/>
      <c r="Q492" s="68"/>
      <c r="R492" s="71"/>
      <c r="S492" s="72"/>
      <c r="AM492" s="25"/>
      <c r="BZ492" s="86">
        <v>44552.288194444445</v>
      </c>
    </row>
    <row r="493" spans="1:78" x14ac:dyDescent="0.25">
      <c r="A493" s="86"/>
      <c r="B493" s="25"/>
      <c r="C493" s="88"/>
      <c r="D493" s="66"/>
      <c r="E493" s="67"/>
      <c r="F493" s="68"/>
      <c r="G493" s="68"/>
      <c r="H493" s="80"/>
      <c r="I493" s="70"/>
      <c r="J493" s="69"/>
      <c r="K493" s="68"/>
      <c r="L493" s="68"/>
      <c r="M493" s="71"/>
      <c r="N493" s="70"/>
      <c r="O493" s="69"/>
      <c r="P493" s="68"/>
      <c r="Q493" s="68"/>
      <c r="R493" s="71"/>
      <c r="S493" s="72"/>
      <c r="AM493" s="25"/>
      <c r="BZ493" s="86">
        <v>44552.368055555555</v>
      </c>
    </row>
    <row r="494" spans="1:78" x14ac:dyDescent="0.25">
      <c r="A494" s="86"/>
      <c r="B494" s="25"/>
      <c r="C494" s="88"/>
      <c r="D494" s="66"/>
      <c r="E494" s="67"/>
      <c r="F494" s="68"/>
      <c r="G494" s="68"/>
      <c r="H494" s="80"/>
      <c r="I494" s="70"/>
      <c r="J494" s="69"/>
      <c r="K494" s="68"/>
      <c r="L494" s="68"/>
      <c r="M494" s="71"/>
      <c r="N494" s="70"/>
      <c r="O494" s="69"/>
      <c r="P494" s="68"/>
      <c r="Q494" s="68"/>
      <c r="R494" s="71"/>
      <c r="S494" s="72"/>
      <c r="AM494" s="25"/>
      <c r="BZ494" s="86">
        <v>44552.371527777781</v>
      </c>
    </row>
    <row r="495" spans="1:78" x14ac:dyDescent="0.25">
      <c r="A495" s="86"/>
      <c r="B495" s="25"/>
      <c r="C495" s="88"/>
      <c r="D495" s="66"/>
      <c r="E495" s="67"/>
      <c r="F495" s="68"/>
      <c r="G495" s="68"/>
      <c r="H495" s="80"/>
      <c r="I495" s="70"/>
      <c r="J495" s="69"/>
      <c r="K495" s="68"/>
      <c r="L495" s="68"/>
      <c r="M495" s="71"/>
      <c r="N495" s="70"/>
      <c r="O495" s="69"/>
      <c r="P495" s="68"/>
      <c r="Q495" s="68"/>
      <c r="R495" s="71"/>
      <c r="S495" s="72"/>
      <c r="AM495" s="25"/>
      <c r="BZ495" s="86">
        <v>44553.083333333336</v>
      </c>
    </row>
    <row r="496" spans="1:78" x14ac:dyDescent="0.25">
      <c r="A496" s="86"/>
      <c r="B496" s="25"/>
      <c r="C496" s="88"/>
      <c r="D496" s="66"/>
      <c r="E496" s="67"/>
      <c r="F496" s="68"/>
      <c r="G496" s="68"/>
      <c r="H496" s="80"/>
      <c r="I496" s="70"/>
      <c r="J496" s="69"/>
      <c r="K496" s="68"/>
      <c r="L496" s="68"/>
      <c r="M496" s="71"/>
      <c r="N496" s="70"/>
      <c r="O496" s="69"/>
      <c r="P496" s="68"/>
      <c r="Q496" s="68"/>
      <c r="R496" s="71"/>
      <c r="S496" s="72"/>
      <c r="AM496" s="25"/>
      <c r="BZ496" s="86">
        <v>44553.118055555555</v>
      </c>
    </row>
    <row r="497" spans="1:78" x14ac:dyDescent="0.25">
      <c r="A497" s="86"/>
      <c r="B497" s="25"/>
      <c r="C497" s="88"/>
      <c r="D497" s="66"/>
      <c r="E497" s="67"/>
      <c r="F497" s="68"/>
      <c r="G497" s="68"/>
      <c r="H497" s="80"/>
      <c r="I497" s="70"/>
      <c r="J497" s="69"/>
      <c r="K497" s="68"/>
      <c r="L497" s="68"/>
      <c r="M497" s="71"/>
      <c r="N497" s="70"/>
      <c r="O497" s="69"/>
      <c r="P497" s="68"/>
      <c r="Q497" s="68"/>
      <c r="R497" s="71"/>
      <c r="S497" s="72"/>
      <c r="AM497" s="25"/>
      <c r="BZ497" s="86">
        <v>44553.125</v>
      </c>
    </row>
    <row r="498" spans="1:78" x14ac:dyDescent="0.25">
      <c r="A498" s="86"/>
      <c r="B498" s="25"/>
      <c r="C498" s="88"/>
      <c r="D498" s="66"/>
      <c r="E498" s="67"/>
      <c r="F498" s="68"/>
      <c r="G498" s="68"/>
      <c r="H498" s="80"/>
      <c r="I498" s="70"/>
      <c r="J498" s="69"/>
      <c r="K498" s="68"/>
      <c r="L498" s="68"/>
      <c r="M498" s="71"/>
      <c r="N498" s="70"/>
      <c r="O498" s="69"/>
      <c r="P498" s="68"/>
      <c r="Q498" s="68"/>
      <c r="R498" s="71"/>
      <c r="S498" s="72"/>
      <c r="AM498" s="25"/>
      <c r="BZ498" s="86">
        <v>44553.159722222219</v>
      </c>
    </row>
    <row r="499" spans="1:78" x14ac:dyDescent="0.25">
      <c r="A499" s="86"/>
      <c r="B499" s="25"/>
      <c r="C499" s="88"/>
      <c r="D499" s="66"/>
      <c r="E499" s="67"/>
      <c r="F499" s="68"/>
      <c r="G499" s="68"/>
      <c r="H499" s="80"/>
      <c r="I499" s="70"/>
      <c r="J499" s="69"/>
      <c r="K499" s="68"/>
      <c r="L499" s="68"/>
      <c r="M499" s="71"/>
      <c r="N499" s="70"/>
      <c r="O499" s="69"/>
      <c r="P499" s="68"/>
      <c r="Q499" s="68"/>
      <c r="R499" s="71"/>
      <c r="S499" s="72"/>
      <c r="AM499" s="25"/>
      <c r="BZ499" s="86">
        <v>44553.277777777781</v>
      </c>
    </row>
    <row r="500" spans="1:78" x14ac:dyDescent="0.25">
      <c r="A500" s="86"/>
      <c r="B500" s="25"/>
      <c r="C500" s="88"/>
      <c r="D500" s="66"/>
      <c r="E500" s="67"/>
      <c r="F500" s="68"/>
      <c r="G500" s="68"/>
      <c r="H500" s="80"/>
      <c r="I500" s="70"/>
      <c r="J500" s="69"/>
      <c r="K500" s="68"/>
      <c r="L500" s="68"/>
      <c r="M500" s="71"/>
      <c r="N500" s="70"/>
      <c r="O500" s="69"/>
      <c r="P500" s="68"/>
      <c r="Q500" s="68"/>
      <c r="R500" s="71"/>
      <c r="S500" s="72"/>
      <c r="AM500" s="25"/>
      <c r="BZ500" s="86">
        <v>44553.322916666664</v>
      </c>
    </row>
    <row r="501" spans="1:78" x14ac:dyDescent="0.25">
      <c r="A501" s="86"/>
      <c r="B501" s="25"/>
      <c r="C501" s="88"/>
      <c r="D501" s="66"/>
      <c r="E501" s="67"/>
      <c r="F501" s="68"/>
      <c r="G501" s="68"/>
      <c r="H501" s="80"/>
      <c r="I501" s="70"/>
      <c r="J501" s="69"/>
      <c r="K501" s="68"/>
      <c r="L501" s="68"/>
      <c r="M501" s="71"/>
      <c r="N501" s="70"/>
      <c r="O501" s="69"/>
      <c r="P501" s="68"/>
      <c r="Q501" s="68"/>
      <c r="R501" s="71"/>
      <c r="S501" s="72"/>
      <c r="AM501" s="25"/>
      <c r="BZ501" s="86">
        <v>44553.326388888891</v>
      </c>
    </row>
    <row r="502" spans="1:78" x14ac:dyDescent="0.25">
      <c r="A502" s="86"/>
      <c r="B502" s="25"/>
      <c r="C502" s="88"/>
      <c r="D502" s="66"/>
      <c r="E502" s="67"/>
      <c r="F502" s="68"/>
      <c r="G502" s="68"/>
      <c r="H502" s="80"/>
      <c r="I502" s="70"/>
      <c r="J502" s="69"/>
      <c r="K502" s="68"/>
      <c r="L502" s="68"/>
      <c r="M502" s="71"/>
      <c r="N502" s="70"/>
      <c r="O502" s="69"/>
      <c r="P502" s="68"/>
      <c r="Q502" s="68"/>
      <c r="R502" s="71"/>
      <c r="S502" s="72"/>
      <c r="AM502" s="25"/>
      <c r="BZ502" s="86">
        <v>44554.083333333336</v>
      </c>
    </row>
    <row r="503" spans="1:78" x14ac:dyDescent="0.25">
      <c r="A503" s="86"/>
      <c r="B503" s="25"/>
      <c r="C503" s="88"/>
      <c r="D503" s="66"/>
      <c r="E503" s="67"/>
      <c r="F503" s="68"/>
      <c r="G503" s="68"/>
      <c r="H503" s="80"/>
      <c r="I503" s="70"/>
      <c r="J503" s="69"/>
      <c r="K503" s="68"/>
      <c r="L503" s="68"/>
      <c r="M503" s="71"/>
      <c r="N503" s="70"/>
      <c r="O503" s="69"/>
      <c r="P503" s="68"/>
      <c r="Q503" s="68"/>
      <c r="R503" s="71"/>
      <c r="S503" s="72"/>
      <c r="AM503" s="25"/>
      <c r="BZ503" s="86">
        <v>44554.118055555555</v>
      </c>
    </row>
    <row r="504" spans="1:78" x14ac:dyDescent="0.25">
      <c r="A504" s="86"/>
      <c r="B504" s="25"/>
      <c r="C504" s="88"/>
      <c r="D504" s="66"/>
      <c r="E504" s="67"/>
      <c r="F504" s="68"/>
      <c r="G504" s="68"/>
      <c r="H504" s="80"/>
      <c r="I504" s="70"/>
      <c r="J504" s="69"/>
      <c r="K504" s="68"/>
      <c r="L504" s="68"/>
      <c r="M504" s="71"/>
      <c r="N504" s="70"/>
      <c r="O504" s="69"/>
      <c r="P504" s="68"/>
      <c r="Q504" s="68"/>
      <c r="R504" s="71"/>
      <c r="S504" s="72"/>
      <c r="AM504" s="25"/>
      <c r="BZ504" s="86">
        <v>44554.125</v>
      </c>
    </row>
    <row r="505" spans="1:78" x14ac:dyDescent="0.25">
      <c r="A505" s="86"/>
      <c r="B505" s="25"/>
      <c r="C505" s="88"/>
      <c r="D505" s="66"/>
      <c r="E505" s="67"/>
      <c r="F505" s="68"/>
      <c r="G505" s="68"/>
      <c r="H505" s="80"/>
      <c r="I505" s="70"/>
      <c r="J505" s="69"/>
      <c r="K505" s="68"/>
      <c r="L505" s="68"/>
      <c r="M505" s="71"/>
      <c r="N505" s="70"/>
      <c r="O505" s="69"/>
      <c r="P505" s="68"/>
      <c r="Q505" s="68"/>
      <c r="R505" s="71"/>
      <c r="S505" s="72"/>
      <c r="AM505" s="25"/>
      <c r="BZ505" s="86">
        <v>44556.121527777781</v>
      </c>
    </row>
    <row r="506" spans="1:78" x14ac:dyDescent="0.25">
      <c r="A506" s="86"/>
      <c r="B506" s="25"/>
      <c r="C506" s="88"/>
      <c r="D506" s="66"/>
      <c r="E506" s="67"/>
      <c r="F506" s="68"/>
      <c r="G506" s="68"/>
      <c r="H506" s="80"/>
      <c r="I506" s="70"/>
      <c r="J506" s="69"/>
      <c r="K506" s="68"/>
      <c r="L506" s="68"/>
      <c r="M506" s="71"/>
      <c r="N506" s="70"/>
      <c r="O506" s="69"/>
      <c r="P506" s="68"/>
      <c r="Q506" s="68"/>
      <c r="R506" s="71"/>
      <c r="S506" s="72"/>
      <c r="AM506" s="25"/>
      <c r="BZ506" s="86">
        <v>44556.201388888891</v>
      </c>
    </row>
    <row r="507" spans="1:78" x14ac:dyDescent="0.25">
      <c r="A507" s="86"/>
      <c r="B507" s="25"/>
      <c r="C507" s="88"/>
      <c r="D507" s="66"/>
      <c r="E507" s="67"/>
      <c r="F507" s="68"/>
      <c r="G507" s="68"/>
      <c r="H507" s="80"/>
      <c r="I507" s="70"/>
      <c r="J507" s="69"/>
      <c r="K507" s="68"/>
      <c r="L507" s="68"/>
      <c r="M507" s="71"/>
      <c r="N507" s="70"/>
      <c r="O507" s="69"/>
      <c r="P507" s="68"/>
      <c r="Q507" s="68"/>
      <c r="R507" s="71"/>
      <c r="S507" s="72"/>
      <c r="AM507" s="25"/>
      <c r="BZ507" s="86">
        <v>44556.204861111109</v>
      </c>
    </row>
    <row r="508" spans="1:78" x14ac:dyDescent="0.25">
      <c r="A508" s="86"/>
      <c r="B508" s="25"/>
      <c r="C508" s="88"/>
      <c r="D508" s="66"/>
      <c r="E508" s="67"/>
      <c r="F508" s="68"/>
      <c r="G508" s="68"/>
      <c r="H508" s="80"/>
      <c r="I508" s="70"/>
      <c r="J508" s="69"/>
      <c r="K508" s="68"/>
      <c r="L508" s="68"/>
      <c r="M508" s="71"/>
      <c r="N508" s="70"/>
      <c r="O508" s="69"/>
      <c r="P508" s="68"/>
      <c r="Q508" s="68"/>
      <c r="R508" s="71"/>
      <c r="S508" s="72"/>
      <c r="AM508" s="25"/>
      <c r="BZ508" s="86">
        <v>44557.277777777781</v>
      </c>
    </row>
    <row r="509" spans="1:78" x14ac:dyDescent="0.25">
      <c r="A509" s="86"/>
      <c r="B509" s="25"/>
      <c r="C509" s="88"/>
      <c r="D509" s="66"/>
      <c r="E509" s="67"/>
      <c r="F509" s="68"/>
      <c r="G509" s="68"/>
      <c r="H509" s="80"/>
      <c r="I509" s="70"/>
      <c r="J509" s="69"/>
      <c r="K509" s="68"/>
      <c r="L509" s="68"/>
      <c r="M509" s="71"/>
      <c r="N509" s="70"/>
      <c r="O509" s="69"/>
      <c r="P509" s="68"/>
      <c r="Q509" s="68"/>
      <c r="R509" s="71"/>
      <c r="S509" s="72"/>
      <c r="AM509" s="25"/>
      <c r="BZ509" s="86">
        <v>44557.326388888891</v>
      </c>
    </row>
    <row r="510" spans="1:78" x14ac:dyDescent="0.25">
      <c r="A510" s="86"/>
      <c r="B510" s="25"/>
      <c r="C510" s="88"/>
      <c r="D510" s="66"/>
      <c r="E510" s="67"/>
      <c r="F510" s="68"/>
      <c r="G510" s="68"/>
      <c r="H510" s="80"/>
      <c r="I510" s="70"/>
      <c r="J510" s="69"/>
      <c r="K510" s="68"/>
      <c r="L510" s="68"/>
      <c r="M510" s="71"/>
      <c r="N510" s="70"/>
      <c r="O510" s="69"/>
      <c r="P510" s="68"/>
      <c r="Q510" s="68"/>
      <c r="R510" s="71"/>
      <c r="S510" s="72"/>
      <c r="AM510" s="25"/>
      <c r="BZ510" s="86">
        <v>44557.336805555555</v>
      </c>
    </row>
    <row r="511" spans="1:78" x14ac:dyDescent="0.25">
      <c r="A511" s="86"/>
      <c r="B511" s="25"/>
      <c r="C511" s="88"/>
      <c r="D511" s="66"/>
      <c r="E511" s="67"/>
      <c r="F511" s="68"/>
      <c r="G511" s="68"/>
      <c r="H511" s="80"/>
      <c r="I511" s="70"/>
      <c r="J511" s="69"/>
      <c r="K511" s="68"/>
      <c r="L511" s="68"/>
      <c r="M511" s="71"/>
      <c r="N511" s="70"/>
      <c r="O511" s="69"/>
      <c r="P511" s="68"/>
      <c r="Q511" s="68"/>
      <c r="R511" s="71"/>
      <c r="S511" s="72"/>
      <c r="AM511" s="25"/>
      <c r="BZ511" s="86">
        <v>44557.375</v>
      </c>
    </row>
    <row r="512" spans="1:78" x14ac:dyDescent="0.25">
      <c r="A512" s="86"/>
      <c r="B512" s="25"/>
      <c r="C512" s="88"/>
      <c r="D512" s="66"/>
      <c r="E512" s="67"/>
      <c r="F512" s="68"/>
      <c r="G512" s="68"/>
      <c r="H512" s="80"/>
      <c r="I512" s="70"/>
      <c r="J512" s="69"/>
      <c r="K512" s="68"/>
      <c r="L512" s="68"/>
      <c r="M512" s="71"/>
      <c r="N512" s="70"/>
      <c r="O512" s="69"/>
      <c r="P512" s="68"/>
      <c r="Q512" s="68"/>
      <c r="R512" s="71"/>
      <c r="S512" s="72"/>
      <c r="AM512" s="25"/>
      <c r="BZ512" s="86">
        <v>44558.159722222219</v>
      </c>
    </row>
    <row r="513" spans="1:78" x14ac:dyDescent="0.25">
      <c r="A513" s="86"/>
      <c r="B513" s="25"/>
      <c r="C513" s="88"/>
      <c r="D513" s="66"/>
      <c r="E513" s="67"/>
      <c r="F513" s="68"/>
      <c r="G513" s="68"/>
      <c r="H513" s="80"/>
      <c r="I513" s="70"/>
      <c r="J513" s="69"/>
      <c r="K513" s="68"/>
      <c r="L513" s="68"/>
      <c r="M513" s="71"/>
      <c r="N513" s="70"/>
      <c r="O513" s="69"/>
      <c r="P513" s="68"/>
      <c r="Q513" s="68"/>
      <c r="R513" s="71"/>
      <c r="S513" s="72"/>
      <c r="AM513" s="25"/>
      <c r="BZ513" s="86">
        <v>44558.208333333336</v>
      </c>
    </row>
    <row r="514" spans="1:78" x14ac:dyDescent="0.25">
      <c r="A514" s="86"/>
      <c r="B514" s="25"/>
      <c r="C514" s="88"/>
      <c r="D514" s="66"/>
      <c r="E514" s="67"/>
      <c r="F514" s="68"/>
      <c r="G514" s="68"/>
      <c r="H514" s="80"/>
      <c r="I514" s="70"/>
      <c r="J514" s="69"/>
      <c r="K514" s="68"/>
      <c r="L514" s="68"/>
      <c r="M514" s="71"/>
      <c r="N514" s="70"/>
      <c r="O514" s="69"/>
      <c r="P514" s="68"/>
      <c r="Q514" s="68"/>
      <c r="R514" s="71"/>
      <c r="S514" s="72"/>
      <c r="AM514" s="25"/>
      <c r="BZ514" s="86">
        <v>44558.243055555555</v>
      </c>
    </row>
    <row r="515" spans="1:78" x14ac:dyDescent="0.25">
      <c r="A515" s="86"/>
      <c r="B515" s="25"/>
      <c r="C515" s="88"/>
      <c r="D515" s="66"/>
      <c r="E515" s="67"/>
      <c r="F515" s="68"/>
      <c r="G515" s="68"/>
      <c r="H515" s="80"/>
      <c r="I515" s="70"/>
      <c r="J515" s="69"/>
      <c r="K515" s="68"/>
      <c r="L515" s="68"/>
      <c r="M515" s="71"/>
      <c r="N515" s="70"/>
      <c r="O515" s="69"/>
      <c r="P515" s="68"/>
      <c r="Q515" s="68"/>
      <c r="R515" s="71"/>
      <c r="S515" s="72"/>
      <c r="AM515" s="25"/>
      <c r="BZ515" s="86">
        <v>44559.125</v>
      </c>
    </row>
    <row r="516" spans="1:78" x14ac:dyDescent="0.25">
      <c r="A516" s="86"/>
      <c r="B516" s="25"/>
      <c r="C516" s="88"/>
      <c r="D516" s="66"/>
      <c r="E516" s="67"/>
      <c r="F516" s="68"/>
      <c r="G516" s="68"/>
      <c r="H516" s="80"/>
      <c r="I516" s="70"/>
      <c r="J516" s="69"/>
      <c r="K516" s="68"/>
      <c r="L516" s="68"/>
      <c r="M516" s="71"/>
      <c r="N516" s="70"/>
      <c r="O516" s="69"/>
      <c r="P516" s="68"/>
      <c r="Q516" s="68"/>
      <c r="R516" s="71"/>
      <c r="S516" s="72"/>
      <c r="AM516" s="25"/>
      <c r="BZ516" s="86">
        <v>44559.152777777781</v>
      </c>
    </row>
    <row r="517" spans="1:78" x14ac:dyDescent="0.25">
      <c r="A517" s="86"/>
      <c r="B517" s="25"/>
      <c r="C517" s="88"/>
      <c r="D517" s="66"/>
      <c r="E517" s="67"/>
      <c r="F517" s="68"/>
      <c r="G517" s="68"/>
      <c r="H517" s="80"/>
      <c r="I517" s="70"/>
      <c r="J517" s="69"/>
      <c r="K517" s="68"/>
      <c r="L517" s="68"/>
      <c r="M517" s="71"/>
      <c r="N517" s="70"/>
      <c r="O517" s="69"/>
      <c r="P517" s="68"/>
      <c r="Q517" s="68"/>
      <c r="R517" s="71"/>
      <c r="S517" s="72"/>
      <c r="AM517" s="25"/>
      <c r="BZ517" s="86">
        <v>44559.166666666664</v>
      </c>
    </row>
    <row r="518" spans="1:78" x14ac:dyDescent="0.25">
      <c r="A518" s="86"/>
      <c r="B518" s="25"/>
      <c r="C518" s="88"/>
      <c r="D518" s="66"/>
      <c r="E518" s="67"/>
      <c r="F518" s="68"/>
      <c r="G518" s="68"/>
      <c r="H518" s="80"/>
      <c r="I518" s="70"/>
      <c r="J518" s="69"/>
      <c r="K518" s="68"/>
      <c r="L518" s="68"/>
      <c r="M518" s="71"/>
      <c r="N518" s="70"/>
      <c r="O518" s="69"/>
      <c r="P518" s="68"/>
      <c r="Q518" s="68"/>
      <c r="R518" s="71"/>
      <c r="S518" s="72"/>
      <c r="AM518" s="25"/>
      <c r="BZ518" s="86">
        <v>44559.170138888891</v>
      </c>
    </row>
    <row r="519" spans="1:78" x14ac:dyDescent="0.25">
      <c r="A519" s="86"/>
      <c r="B519" s="25"/>
      <c r="C519" s="88"/>
      <c r="D519" s="66"/>
      <c r="E519" s="67"/>
      <c r="F519" s="68"/>
      <c r="G519" s="68"/>
      <c r="H519" s="80"/>
      <c r="I519" s="70"/>
      <c r="J519" s="69"/>
      <c r="K519" s="68"/>
      <c r="L519" s="68"/>
      <c r="M519" s="71"/>
      <c r="N519" s="70"/>
      <c r="O519" s="69"/>
      <c r="P519" s="68"/>
      <c r="Q519" s="68"/>
      <c r="R519" s="71"/>
      <c r="S519" s="72"/>
      <c r="AM519" s="25"/>
      <c r="BZ519" s="86">
        <v>44560.15625</v>
      </c>
    </row>
    <row r="520" spans="1:78" x14ac:dyDescent="0.25">
      <c r="A520" s="86"/>
      <c r="B520" s="25"/>
      <c r="C520" s="88"/>
      <c r="D520" s="66"/>
      <c r="E520" s="67"/>
      <c r="F520" s="68"/>
      <c r="G520" s="68"/>
      <c r="H520" s="80"/>
      <c r="I520" s="70"/>
      <c r="J520" s="69"/>
      <c r="K520" s="68"/>
      <c r="L520" s="68"/>
      <c r="M520" s="71"/>
      <c r="N520" s="70"/>
      <c r="O520" s="69"/>
      <c r="P520" s="68"/>
      <c r="Q520" s="68"/>
      <c r="R520" s="71"/>
      <c r="S520" s="72"/>
      <c r="AM520" s="25"/>
      <c r="BZ520" s="86">
        <v>44560.201388888891</v>
      </c>
    </row>
    <row r="521" spans="1:78" x14ac:dyDescent="0.25">
      <c r="A521" s="86"/>
      <c r="B521" s="25"/>
      <c r="C521" s="88"/>
      <c r="D521" s="66"/>
      <c r="E521" s="67"/>
      <c r="F521" s="68"/>
      <c r="G521" s="68"/>
      <c r="H521" s="80"/>
      <c r="I521" s="70"/>
      <c r="J521" s="69"/>
      <c r="K521" s="68"/>
      <c r="L521" s="68"/>
      <c r="M521" s="71"/>
      <c r="N521" s="70"/>
      <c r="O521" s="69"/>
      <c r="P521" s="68"/>
      <c r="Q521" s="68"/>
      <c r="R521" s="71"/>
      <c r="S521" s="72"/>
      <c r="AM521" s="25"/>
      <c r="BZ521" s="86">
        <v>44560.208333333336</v>
      </c>
    </row>
    <row r="522" spans="1:78" x14ac:dyDescent="0.25">
      <c r="A522" s="86"/>
      <c r="B522" s="25"/>
      <c r="C522" s="88"/>
      <c r="D522" s="66"/>
      <c r="E522" s="67"/>
      <c r="F522" s="68"/>
      <c r="G522" s="68"/>
      <c r="H522" s="80"/>
      <c r="I522" s="70"/>
      <c r="J522" s="69"/>
      <c r="K522" s="68"/>
      <c r="L522" s="68"/>
      <c r="M522" s="71"/>
      <c r="N522" s="70"/>
      <c r="O522" s="69"/>
      <c r="P522" s="68"/>
      <c r="Q522" s="68"/>
      <c r="R522" s="71"/>
      <c r="S522" s="72"/>
      <c r="AM522" s="25"/>
      <c r="BZ522" s="86">
        <v>44561.239583333336</v>
      </c>
    </row>
    <row r="523" spans="1:78" x14ac:dyDescent="0.25">
      <c r="A523" s="86"/>
      <c r="B523" s="25"/>
      <c r="C523" s="88"/>
      <c r="D523" s="66"/>
      <c r="E523" s="67"/>
      <c r="F523" s="68"/>
      <c r="G523" s="68"/>
      <c r="H523" s="80"/>
      <c r="I523" s="70"/>
      <c r="J523" s="69"/>
      <c r="K523" s="68"/>
      <c r="L523" s="68"/>
      <c r="M523" s="71"/>
      <c r="N523" s="70"/>
      <c r="O523" s="69"/>
      <c r="P523" s="68"/>
      <c r="Q523" s="68"/>
      <c r="R523" s="71"/>
      <c r="S523" s="72"/>
      <c r="AM523" s="25"/>
      <c r="BZ523" s="86">
        <v>44561.326388888891</v>
      </c>
    </row>
    <row r="524" spans="1:78" x14ac:dyDescent="0.25">
      <c r="A524" s="86"/>
      <c r="B524" s="25"/>
      <c r="C524" s="88"/>
      <c r="D524" s="66"/>
      <c r="E524" s="67"/>
      <c r="F524" s="68"/>
      <c r="G524" s="68"/>
      <c r="H524" s="80"/>
      <c r="I524" s="70"/>
      <c r="J524" s="69"/>
      <c r="K524" s="68"/>
      <c r="L524" s="68"/>
      <c r="M524" s="71"/>
      <c r="N524" s="70"/>
      <c r="O524" s="69"/>
      <c r="P524" s="68"/>
      <c r="Q524" s="68"/>
      <c r="R524" s="71"/>
      <c r="S524" s="72"/>
      <c r="AM524" s="25"/>
      <c r="BZ524" s="86">
        <v>44561.333333333336</v>
      </c>
    </row>
    <row r="525" spans="1:78" x14ac:dyDescent="0.25">
      <c r="A525" s="86"/>
      <c r="B525" s="25"/>
      <c r="C525" s="88"/>
      <c r="D525" s="66"/>
      <c r="E525" s="67"/>
      <c r="F525" s="68"/>
      <c r="G525" s="68"/>
      <c r="H525" s="80"/>
      <c r="I525" s="70"/>
      <c r="J525" s="69"/>
      <c r="K525" s="68"/>
      <c r="L525" s="68"/>
      <c r="M525" s="71"/>
      <c r="N525" s="70"/>
      <c r="O525" s="69"/>
      <c r="P525" s="68"/>
      <c r="Q525" s="68"/>
      <c r="R525" s="71"/>
      <c r="S525" s="72"/>
      <c r="AM525" s="25"/>
      <c r="BZ525" s="86">
        <v>44561.375</v>
      </c>
    </row>
    <row r="526" spans="1:78" x14ac:dyDescent="0.25">
      <c r="A526" s="86"/>
      <c r="B526" s="25"/>
      <c r="C526" s="88"/>
      <c r="D526" s="66"/>
      <c r="E526" s="67"/>
      <c r="F526" s="68"/>
      <c r="G526" s="68"/>
      <c r="H526" s="80"/>
      <c r="I526" s="70"/>
      <c r="J526" s="69"/>
      <c r="K526" s="68"/>
      <c r="L526" s="68"/>
      <c r="M526" s="71"/>
      <c r="N526" s="70"/>
      <c r="O526" s="69"/>
      <c r="P526" s="68"/>
      <c r="Q526" s="68"/>
      <c r="R526" s="71"/>
      <c r="S526" s="72"/>
      <c r="AM526" s="25"/>
    </row>
    <row r="527" spans="1:78" x14ac:dyDescent="0.25">
      <c r="A527" s="86"/>
      <c r="B527" s="25"/>
      <c r="C527" s="88"/>
      <c r="D527" s="66"/>
      <c r="E527" s="67"/>
      <c r="F527" s="68"/>
      <c r="G527" s="68"/>
      <c r="H527" s="80"/>
      <c r="I527" s="70"/>
      <c r="J527" s="69"/>
      <c r="K527" s="68"/>
      <c r="L527" s="68"/>
      <c r="M527" s="71"/>
      <c r="N527" s="70"/>
      <c r="O527" s="69"/>
      <c r="P527" s="68"/>
      <c r="Q527" s="68"/>
      <c r="R527" s="71"/>
      <c r="S527" s="72"/>
      <c r="AM527" s="25"/>
    </row>
    <row r="528" spans="1:78" x14ac:dyDescent="0.25">
      <c r="A528" s="86"/>
      <c r="B528" s="25"/>
      <c r="C528" s="88"/>
      <c r="D528" s="66"/>
      <c r="E528" s="67"/>
      <c r="F528" s="68"/>
      <c r="G528" s="68"/>
      <c r="H528" s="80"/>
      <c r="I528" s="70"/>
      <c r="J528" s="69"/>
      <c r="K528" s="68"/>
      <c r="L528" s="68"/>
      <c r="M528" s="71"/>
      <c r="N528" s="70"/>
      <c r="O528" s="69"/>
      <c r="P528" s="68"/>
      <c r="Q528" s="68"/>
      <c r="R528" s="71"/>
      <c r="S528" s="72"/>
      <c r="AM528" s="25"/>
    </row>
    <row r="529" spans="1:39" x14ac:dyDescent="0.25">
      <c r="A529" s="86"/>
      <c r="B529" s="25"/>
      <c r="C529" s="88"/>
      <c r="D529" s="66"/>
      <c r="E529" s="67"/>
      <c r="F529" s="68"/>
      <c r="G529" s="68"/>
      <c r="H529" s="80"/>
      <c r="I529" s="70"/>
      <c r="J529" s="69"/>
      <c r="K529" s="68"/>
      <c r="L529" s="68"/>
      <c r="M529" s="71"/>
      <c r="N529" s="70"/>
      <c r="O529" s="69"/>
      <c r="P529" s="68"/>
      <c r="Q529" s="68"/>
      <c r="R529" s="71"/>
      <c r="S529" s="72"/>
      <c r="AM529" s="25"/>
    </row>
    <row r="530" spans="1:39" x14ac:dyDescent="0.25">
      <c r="A530" s="86"/>
      <c r="B530" s="25"/>
      <c r="C530" s="88"/>
      <c r="D530" s="66"/>
      <c r="E530" s="67"/>
      <c r="F530" s="68"/>
      <c r="G530" s="68"/>
      <c r="H530" s="80"/>
      <c r="I530" s="70"/>
      <c r="J530" s="69"/>
      <c r="K530" s="68"/>
      <c r="L530" s="68"/>
      <c r="M530" s="71"/>
      <c r="N530" s="70"/>
      <c r="O530" s="69"/>
      <c r="P530" s="68"/>
      <c r="Q530" s="68"/>
      <c r="R530" s="71"/>
      <c r="S530" s="72"/>
      <c r="AM530" s="25"/>
    </row>
    <row r="531" spans="1:39" x14ac:dyDescent="0.25">
      <c r="A531" s="86"/>
      <c r="B531" s="25"/>
      <c r="C531" s="88"/>
      <c r="D531" s="66"/>
      <c r="E531" s="67"/>
      <c r="F531" s="68"/>
      <c r="G531" s="68"/>
      <c r="H531" s="80"/>
      <c r="I531" s="70"/>
      <c r="J531" s="69"/>
      <c r="K531" s="68"/>
      <c r="L531" s="68"/>
      <c r="M531" s="71"/>
      <c r="N531" s="70"/>
      <c r="O531" s="69"/>
      <c r="P531" s="68"/>
      <c r="Q531" s="68"/>
      <c r="R531" s="71"/>
      <c r="S531" s="72"/>
      <c r="AM531" s="25"/>
    </row>
    <row r="532" spans="1:39" x14ac:dyDescent="0.25">
      <c r="A532" s="86"/>
      <c r="B532" s="25"/>
      <c r="C532" s="88"/>
      <c r="D532" s="66"/>
      <c r="E532" s="67"/>
      <c r="F532" s="68"/>
      <c r="G532" s="68"/>
      <c r="H532" s="80"/>
      <c r="I532" s="70"/>
      <c r="J532" s="69"/>
      <c r="K532" s="68"/>
      <c r="L532" s="68"/>
      <c r="M532" s="71"/>
      <c r="N532" s="70"/>
      <c r="O532" s="69"/>
      <c r="P532" s="68"/>
      <c r="Q532" s="68"/>
      <c r="R532" s="71"/>
      <c r="S532" s="72"/>
      <c r="AM532" s="25"/>
    </row>
    <row r="533" spans="1:39" x14ac:dyDescent="0.25">
      <c r="A533" s="86"/>
      <c r="B533" s="25"/>
      <c r="C533" s="88"/>
      <c r="D533" s="66"/>
      <c r="E533" s="67"/>
      <c r="F533" s="68"/>
      <c r="G533" s="68"/>
      <c r="H533" s="80"/>
      <c r="I533" s="70"/>
      <c r="J533" s="69"/>
      <c r="K533" s="68"/>
      <c r="L533" s="68"/>
      <c r="M533" s="71"/>
      <c r="N533" s="70"/>
      <c r="O533" s="69"/>
      <c r="P533" s="68"/>
      <c r="Q533" s="68"/>
      <c r="R533" s="71"/>
      <c r="S533" s="72"/>
      <c r="AM533" s="25"/>
    </row>
    <row r="534" spans="1:39" x14ac:dyDescent="0.25">
      <c r="A534" s="86"/>
      <c r="B534" s="25"/>
      <c r="C534" s="88"/>
      <c r="D534" s="66"/>
      <c r="E534" s="67"/>
      <c r="F534" s="68"/>
      <c r="G534" s="68"/>
      <c r="H534" s="80"/>
      <c r="I534" s="70"/>
      <c r="J534" s="69"/>
      <c r="K534" s="68"/>
      <c r="L534" s="68"/>
      <c r="M534" s="71"/>
      <c r="N534" s="70"/>
      <c r="O534" s="69"/>
      <c r="P534" s="68"/>
      <c r="Q534" s="68"/>
      <c r="R534" s="71"/>
      <c r="S534" s="72"/>
      <c r="AM534" s="25"/>
    </row>
    <row r="535" spans="1:39" x14ac:dyDescent="0.25">
      <c r="A535" s="86"/>
      <c r="B535" s="25"/>
      <c r="C535" s="88"/>
      <c r="D535" s="66"/>
      <c r="E535" s="67"/>
      <c r="F535" s="68"/>
      <c r="G535" s="68"/>
      <c r="H535" s="80"/>
      <c r="I535" s="70"/>
      <c r="J535" s="69"/>
      <c r="K535" s="68"/>
      <c r="L535" s="68"/>
      <c r="M535" s="71"/>
      <c r="N535" s="70"/>
      <c r="O535" s="69"/>
      <c r="P535" s="68"/>
      <c r="Q535" s="68"/>
      <c r="R535" s="71"/>
      <c r="S535" s="72"/>
      <c r="AM535" s="25"/>
    </row>
    <row r="536" spans="1:39" x14ac:dyDescent="0.25">
      <c r="A536" s="86"/>
      <c r="B536" s="25"/>
      <c r="C536" s="88"/>
      <c r="D536" s="66"/>
      <c r="E536" s="67"/>
      <c r="F536" s="68"/>
      <c r="G536" s="68"/>
      <c r="H536" s="80"/>
      <c r="I536" s="70"/>
      <c r="J536" s="69"/>
      <c r="K536" s="68"/>
      <c r="L536" s="68"/>
      <c r="M536" s="71"/>
      <c r="N536" s="70"/>
      <c r="O536" s="69"/>
      <c r="P536" s="68"/>
      <c r="Q536" s="68"/>
      <c r="R536" s="71"/>
      <c r="S536" s="72"/>
      <c r="AM536" s="25"/>
    </row>
    <row r="537" spans="1:39" x14ac:dyDescent="0.25">
      <c r="A537" s="86"/>
      <c r="B537" s="25"/>
      <c r="C537" s="88"/>
      <c r="D537" s="66"/>
      <c r="E537" s="67"/>
      <c r="F537" s="68"/>
      <c r="G537" s="68"/>
      <c r="H537" s="80"/>
      <c r="I537" s="70"/>
      <c r="J537" s="69"/>
      <c r="K537" s="68"/>
      <c r="L537" s="68"/>
      <c r="M537" s="71"/>
      <c r="N537" s="70"/>
      <c r="O537" s="69"/>
      <c r="P537" s="68"/>
      <c r="Q537" s="68"/>
      <c r="R537" s="71"/>
      <c r="S537" s="72"/>
      <c r="AM537" s="25"/>
    </row>
    <row r="538" spans="1:39" x14ac:dyDescent="0.25">
      <c r="A538" s="86"/>
      <c r="B538" s="25"/>
      <c r="C538" s="88"/>
      <c r="D538" s="66"/>
      <c r="E538" s="67"/>
      <c r="F538" s="68"/>
      <c r="G538" s="68"/>
      <c r="H538" s="80"/>
      <c r="I538" s="70"/>
      <c r="J538" s="69"/>
      <c r="K538" s="68"/>
      <c r="L538" s="68"/>
      <c r="M538" s="71"/>
      <c r="N538" s="70"/>
      <c r="O538" s="69"/>
      <c r="P538" s="68"/>
      <c r="Q538" s="68"/>
      <c r="R538" s="71"/>
      <c r="S538" s="72"/>
      <c r="AM538" s="25"/>
    </row>
    <row r="539" spans="1:39" x14ac:dyDescent="0.25">
      <c r="A539" s="86"/>
      <c r="B539" s="25"/>
      <c r="C539" s="88"/>
      <c r="D539" s="66"/>
      <c r="E539" s="67"/>
      <c r="F539" s="68"/>
      <c r="G539" s="68"/>
      <c r="H539" s="80"/>
      <c r="I539" s="70"/>
      <c r="J539" s="69"/>
      <c r="K539" s="68"/>
      <c r="L539" s="68"/>
      <c r="M539" s="71"/>
      <c r="N539" s="70"/>
      <c r="O539" s="69"/>
      <c r="P539" s="68"/>
      <c r="Q539" s="68"/>
      <c r="R539" s="71"/>
      <c r="S539" s="72"/>
      <c r="AM539" s="25"/>
    </row>
    <row r="540" spans="1:39" x14ac:dyDescent="0.25">
      <c r="A540" s="86"/>
      <c r="B540" s="25"/>
      <c r="C540" s="88"/>
      <c r="D540" s="66"/>
      <c r="E540" s="67"/>
      <c r="F540" s="68"/>
      <c r="G540" s="68"/>
      <c r="H540" s="80"/>
      <c r="I540" s="70"/>
      <c r="J540" s="69"/>
      <c r="K540" s="68"/>
      <c r="L540" s="68"/>
      <c r="M540" s="71"/>
      <c r="N540" s="70"/>
      <c r="O540" s="69"/>
      <c r="P540" s="68"/>
      <c r="Q540" s="68"/>
      <c r="R540" s="71"/>
      <c r="S540" s="72"/>
      <c r="AM540" s="25"/>
    </row>
    <row r="541" spans="1:39" x14ac:dyDescent="0.25">
      <c r="A541" s="86"/>
      <c r="B541" s="25"/>
      <c r="C541" s="88"/>
      <c r="D541" s="66"/>
      <c r="E541" s="67"/>
      <c r="F541" s="68"/>
      <c r="G541" s="68"/>
      <c r="H541" s="80"/>
      <c r="I541" s="70"/>
      <c r="J541" s="69"/>
      <c r="K541" s="68"/>
      <c r="L541" s="68"/>
      <c r="M541" s="71"/>
      <c r="N541" s="70"/>
      <c r="O541" s="69"/>
      <c r="P541" s="68"/>
      <c r="Q541" s="68"/>
      <c r="R541" s="71"/>
      <c r="S541" s="72"/>
      <c r="AM541" s="25"/>
    </row>
    <row r="542" spans="1:39" x14ac:dyDescent="0.25">
      <c r="A542" s="86"/>
      <c r="B542" s="25"/>
      <c r="C542" s="88"/>
      <c r="D542" s="66"/>
      <c r="E542" s="67"/>
      <c r="F542" s="68"/>
      <c r="G542" s="68"/>
      <c r="H542" s="80"/>
      <c r="I542" s="70"/>
      <c r="J542" s="69"/>
      <c r="K542" s="68"/>
      <c r="L542" s="68"/>
      <c r="M542" s="71"/>
      <c r="N542" s="70"/>
      <c r="O542" s="69"/>
      <c r="P542" s="68"/>
      <c r="Q542" s="68"/>
      <c r="R542" s="71"/>
      <c r="S542" s="72"/>
      <c r="AM542" s="25"/>
    </row>
    <row r="543" spans="1:39" x14ac:dyDescent="0.25">
      <c r="A543" s="86"/>
      <c r="B543" s="25"/>
      <c r="C543" s="88"/>
      <c r="D543" s="66"/>
      <c r="E543" s="67"/>
      <c r="F543" s="68"/>
      <c r="G543" s="68"/>
      <c r="H543" s="80"/>
      <c r="I543" s="70"/>
      <c r="J543" s="69"/>
      <c r="K543" s="68"/>
      <c r="L543" s="68"/>
      <c r="M543" s="71"/>
      <c r="N543" s="70"/>
      <c r="O543" s="69"/>
      <c r="P543" s="68"/>
      <c r="Q543" s="68"/>
      <c r="R543" s="71"/>
      <c r="S543" s="72"/>
      <c r="AM543" s="25"/>
    </row>
    <row r="544" spans="1:39" x14ac:dyDescent="0.25">
      <c r="A544" s="86"/>
      <c r="B544" s="25"/>
      <c r="C544" s="88"/>
      <c r="D544" s="66"/>
      <c r="E544" s="67"/>
      <c r="F544" s="68"/>
      <c r="G544" s="68"/>
      <c r="H544" s="80"/>
      <c r="I544" s="70"/>
      <c r="J544" s="69"/>
      <c r="K544" s="68"/>
      <c r="L544" s="68"/>
      <c r="M544" s="71"/>
      <c r="N544" s="70"/>
      <c r="O544" s="69"/>
      <c r="P544" s="68"/>
      <c r="Q544" s="68"/>
      <c r="R544" s="71"/>
      <c r="S544" s="72"/>
      <c r="AM544" s="25"/>
    </row>
    <row r="545" spans="1:39" x14ac:dyDescent="0.25">
      <c r="A545" s="86"/>
      <c r="B545" s="25"/>
      <c r="C545" s="88"/>
      <c r="D545" s="66"/>
      <c r="E545" s="67"/>
      <c r="F545" s="68"/>
      <c r="G545" s="68"/>
      <c r="H545" s="80"/>
      <c r="I545" s="70"/>
      <c r="J545" s="69"/>
      <c r="K545" s="68"/>
      <c r="L545" s="68"/>
      <c r="M545" s="71"/>
      <c r="N545" s="70"/>
      <c r="O545" s="69"/>
      <c r="P545" s="68"/>
      <c r="Q545" s="68"/>
      <c r="R545" s="71"/>
      <c r="S545" s="72"/>
      <c r="AM545" s="25"/>
    </row>
    <row r="546" spans="1:39" x14ac:dyDescent="0.25">
      <c r="A546" s="86"/>
      <c r="B546" s="25"/>
      <c r="C546" s="88"/>
      <c r="D546" s="66"/>
      <c r="E546" s="67"/>
      <c r="F546" s="68"/>
      <c r="G546" s="68"/>
      <c r="H546" s="80"/>
      <c r="I546" s="70"/>
      <c r="J546" s="69"/>
      <c r="K546" s="68"/>
      <c r="L546" s="68"/>
      <c r="M546" s="71"/>
      <c r="N546" s="70"/>
      <c r="O546" s="69"/>
      <c r="P546" s="68"/>
      <c r="Q546" s="68"/>
      <c r="R546" s="71"/>
      <c r="S546" s="72"/>
      <c r="AM546" s="25"/>
    </row>
    <row r="547" spans="1:39" x14ac:dyDescent="0.25">
      <c r="A547" s="86"/>
      <c r="B547" s="25"/>
      <c r="C547" s="88"/>
      <c r="D547" s="66"/>
      <c r="E547" s="67"/>
      <c r="F547" s="68"/>
      <c r="G547" s="68"/>
      <c r="H547" s="80"/>
      <c r="I547" s="70"/>
      <c r="J547" s="69"/>
      <c r="K547" s="68"/>
      <c r="L547" s="68"/>
      <c r="M547" s="71"/>
      <c r="N547" s="70"/>
      <c r="O547" s="69"/>
      <c r="P547" s="68"/>
      <c r="Q547" s="68"/>
      <c r="R547" s="71"/>
      <c r="S547" s="72"/>
      <c r="AM547" s="25"/>
    </row>
    <row r="548" spans="1:39" x14ac:dyDescent="0.25">
      <c r="A548" s="86"/>
      <c r="B548" s="25"/>
      <c r="C548" s="88"/>
      <c r="D548" s="66"/>
      <c r="E548" s="67"/>
      <c r="F548" s="68"/>
      <c r="G548" s="68"/>
      <c r="H548" s="80"/>
      <c r="I548" s="70"/>
      <c r="J548" s="69"/>
      <c r="K548" s="68"/>
      <c r="L548" s="68"/>
      <c r="M548" s="71"/>
      <c r="N548" s="70"/>
      <c r="O548" s="69"/>
      <c r="P548" s="68"/>
      <c r="Q548" s="68"/>
      <c r="R548" s="71"/>
      <c r="S548" s="72"/>
      <c r="AM548" s="25"/>
    </row>
    <row r="549" spans="1:39" x14ac:dyDescent="0.25">
      <c r="A549" s="86"/>
      <c r="B549" s="25"/>
      <c r="C549" s="88"/>
      <c r="D549" s="66"/>
      <c r="E549" s="67"/>
      <c r="F549" s="68"/>
      <c r="G549" s="68"/>
      <c r="H549" s="80"/>
      <c r="I549" s="70"/>
      <c r="J549" s="69"/>
      <c r="K549" s="68"/>
      <c r="L549" s="68"/>
      <c r="M549" s="71"/>
      <c r="N549" s="70"/>
      <c r="O549" s="69"/>
      <c r="P549" s="68"/>
      <c r="Q549" s="68"/>
      <c r="R549" s="71"/>
      <c r="S549" s="72"/>
      <c r="AM549" s="25"/>
    </row>
    <row r="550" spans="1:39" x14ac:dyDescent="0.25">
      <c r="A550" s="86"/>
      <c r="B550" s="25"/>
      <c r="C550" s="88"/>
      <c r="D550" s="66"/>
      <c r="E550" s="67"/>
      <c r="F550" s="68"/>
      <c r="G550" s="68"/>
      <c r="H550" s="80"/>
      <c r="I550" s="70"/>
      <c r="J550" s="69"/>
      <c r="K550" s="68"/>
      <c r="L550" s="68"/>
      <c r="M550" s="71"/>
      <c r="N550" s="70"/>
      <c r="O550" s="69"/>
      <c r="P550" s="68"/>
      <c r="Q550" s="68"/>
      <c r="R550" s="71"/>
      <c r="S550" s="72"/>
      <c r="AM550" s="25"/>
    </row>
    <row r="551" spans="1:39" x14ac:dyDescent="0.25">
      <c r="A551" s="86"/>
      <c r="B551" s="25"/>
      <c r="C551" s="88"/>
      <c r="D551" s="66"/>
      <c r="E551" s="67"/>
      <c r="F551" s="68"/>
      <c r="G551" s="68"/>
      <c r="H551" s="80"/>
      <c r="I551" s="70"/>
      <c r="J551" s="69"/>
      <c r="K551" s="68"/>
      <c r="L551" s="68"/>
      <c r="M551" s="71"/>
      <c r="N551" s="70"/>
      <c r="O551" s="69"/>
      <c r="P551" s="68"/>
      <c r="Q551" s="68"/>
      <c r="R551" s="71"/>
      <c r="S551" s="72"/>
      <c r="AM551" s="25"/>
    </row>
    <row r="552" spans="1:39" x14ac:dyDescent="0.25">
      <c r="A552" s="86"/>
      <c r="B552" s="25"/>
      <c r="C552" s="88"/>
      <c r="D552" s="66"/>
      <c r="E552" s="67"/>
      <c r="F552" s="68"/>
      <c r="G552" s="68"/>
      <c r="H552" s="80"/>
      <c r="I552" s="70"/>
      <c r="J552" s="69"/>
      <c r="K552" s="68"/>
      <c r="L552" s="68"/>
      <c r="M552" s="71"/>
      <c r="N552" s="70"/>
      <c r="O552" s="69"/>
      <c r="P552" s="68"/>
      <c r="Q552" s="68"/>
      <c r="R552" s="71"/>
      <c r="S552" s="72"/>
      <c r="AM552" s="25"/>
    </row>
    <row r="553" spans="1:39" x14ac:dyDescent="0.25">
      <c r="A553" s="86"/>
      <c r="B553" s="25"/>
      <c r="C553" s="88"/>
      <c r="D553" s="66"/>
      <c r="E553" s="67"/>
      <c r="F553" s="68"/>
      <c r="G553" s="68"/>
      <c r="H553" s="80"/>
      <c r="I553" s="70"/>
      <c r="J553" s="69"/>
      <c r="K553" s="68"/>
      <c r="L553" s="68"/>
      <c r="M553" s="71"/>
      <c r="N553" s="70"/>
      <c r="O553" s="69"/>
      <c r="P553" s="68"/>
      <c r="Q553" s="68"/>
      <c r="R553" s="71"/>
      <c r="S553" s="72"/>
      <c r="AM553" s="25"/>
    </row>
    <row r="554" spans="1:39" x14ac:dyDescent="0.25">
      <c r="A554" s="86"/>
      <c r="B554" s="25"/>
      <c r="C554" s="88"/>
      <c r="D554" s="66"/>
      <c r="E554" s="67"/>
      <c r="F554" s="68"/>
      <c r="G554" s="68"/>
      <c r="H554" s="80"/>
      <c r="I554" s="70"/>
      <c r="J554" s="69"/>
      <c r="K554" s="68"/>
      <c r="L554" s="68"/>
      <c r="M554" s="71"/>
      <c r="N554" s="70"/>
      <c r="O554" s="69"/>
      <c r="P554" s="68"/>
      <c r="Q554" s="68"/>
      <c r="R554" s="71"/>
      <c r="S554" s="72"/>
      <c r="AM554" s="25"/>
    </row>
    <row r="555" spans="1:39" x14ac:dyDescent="0.25">
      <c r="A555" s="86"/>
      <c r="B555" s="25"/>
      <c r="C555" s="88"/>
      <c r="D555" s="66"/>
      <c r="E555" s="67"/>
      <c r="F555" s="68"/>
      <c r="G555" s="68"/>
      <c r="H555" s="80"/>
      <c r="I555" s="70"/>
      <c r="J555" s="69"/>
      <c r="K555" s="68"/>
      <c r="L555" s="68"/>
      <c r="M555" s="71"/>
      <c r="N555" s="70"/>
      <c r="O555" s="69"/>
      <c r="P555" s="68"/>
      <c r="Q555" s="68"/>
      <c r="R555" s="71"/>
      <c r="S555" s="72"/>
      <c r="AM555" s="25"/>
    </row>
    <row r="556" spans="1:39" x14ac:dyDescent="0.25">
      <c r="A556" s="86"/>
      <c r="B556" s="25"/>
      <c r="C556" s="88"/>
      <c r="D556" s="66"/>
      <c r="E556" s="67"/>
      <c r="F556" s="68"/>
      <c r="G556" s="68"/>
      <c r="H556" s="80"/>
      <c r="I556" s="70"/>
      <c r="J556" s="69"/>
      <c r="K556" s="68"/>
      <c r="L556" s="68"/>
      <c r="M556" s="71"/>
      <c r="N556" s="70"/>
      <c r="O556" s="69"/>
      <c r="P556" s="68"/>
      <c r="Q556" s="68"/>
      <c r="R556" s="71"/>
      <c r="S556" s="72"/>
      <c r="AM556" s="25"/>
    </row>
    <row r="557" spans="1:39" x14ac:dyDescent="0.25">
      <c r="A557" s="86"/>
      <c r="B557" s="25"/>
      <c r="C557" s="88"/>
      <c r="D557" s="66"/>
      <c r="E557" s="67"/>
      <c r="F557" s="68"/>
      <c r="G557" s="68"/>
      <c r="H557" s="80"/>
      <c r="I557" s="70"/>
      <c r="J557" s="69"/>
      <c r="K557" s="68"/>
      <c r="L557" s="68"/>
      <c r="M557" s="71"/>
      <c r="N557" s="70"/>
      <c r="O557" s="69"/>
      <c r="P557" s="68"/>
      <c r="Q557" s="68"/>
      <c r="R557" s="71"/>
      <c r="S557" s="72"/>
      <c r="AM557" s="25"/>
    </row>
    <row r="558" spans="1:39" x14ac:dyDescent="0.25">
      <c r="A558" s="86"/>
      <c r="B558" s="25"/>
      <c r="C558" s="88"/>
      <c r="D558" s="66"/>
      <c r="E558" s="67"/>
      <c r="F558" s="68"/>
      <c r="G558" s="68"/>
      <c r="H558" s="80"/>
      <c r="I558" s="70"/>
      <c r="J558" s="69"/>
      <c r="K558" s="68"/>
      <c r="L558" s="68"/>
      <c r="M558" s="71"/>
      <c r="N558" s="70"/>
      <c r="O558" s="69"/>
      <c r="P558" s="68"/>
      <c r="Q558" s="68"/>
      <c r="R558" s="71"/>
      <c r="S558" s="72"/>
      <c r="AM558" s="25"/>
    </row>
    <row r="559" spans="1:39" x14ac:dyDescent="0.25">
      <c r="A559" s="86"/>
      <c r="B559" s="25"/>
      <c r="C559" s="88"/>
      <c r="D559" s="66"/>
      <c r="E559" s="67"/>
      <c r="F559" s="68"/>
      <c r="G559" s="68"/>
      <c r="H559" s="80"/>
      <c r="I559" s="70"/>
      <c r="J559" s="69"/>
      <c r="K559" s="68"/>
      <c r="L559" s="68"/>
      <c r="M559" s="71"/>
      <c r="N559" s="70"/>
      <c r="O559" s="69"/>
      <c r="P559" s="68"/>
      <c r="Q559" s="68"/>
      <c r="R559" s="71"/>
      <c r="S559" s="72"/>
      <c r="AM559" s="25"/>
    </row>
    <row r="560" spans="1:39" x14ac:dyDescent="0.25">
      <c r="A560" s="86"/>
      <c r="B560" s="25"/>
      <c r="C560" s="88"/>
      <c r="D560" s="66"/>
      <c r="E560" s="67"/>
      <c r="F560" s="68"/>
      <c r="G560" s="68"/>
      <c r="H560" s="80"/>
      <c r="I560" s="70"/>
      <c r="J560" s="69"/>
      <c r="K560" s="68"/>
      <c r="L560" s="68"/>
      <c r="M560" s="71"/>
      <c r="N560" s="70"/>
      <c r="O560" s="69"/>
      <c r="P560" s="68"/>
      <c r="Q560" s="68"/>
      <c r="R560" s="71"/>
      <c r="S560" s="72"/>
      <c r="AM560" s="25"/>
    </row>
    <row r="561" spans="1:39" x14ac:dyDescent="0.25">
      <c r="A561" s="86"/>
      <c r="B561" s="25"/>
      <c r="C561" s="88"/>
      <c r="D561" s="66"/>
      <c r="E561" s="67"/>
      <c r="F561" s="68"/>
      <c r="G561" s="68"/>
      <c r="H561" s="80"/>
      <c r="I561" s="70"/>
      <c r="J561" s="69"/>
      <c r="K561" s="68"/>
      <c r="L561" s="68"/>
      <c r="M561" s="71"/>
      <c r="N561" s="70"/>
      <c r="O561" s="69"/>
      <c r="P561" s="68"/>
      <c r="Q561" s="68"/>
      <c r="R561" s="71"/>
      <c r="S561" s="72"/>
      <c r="AM561" s="25"/>
    </row>
    <row r="562" spans="1:39" x14ac:dyDescent="0.25">
      <c r="A562" s="86"/>
      <c r="B562" s="25"/>
      <c r="C562" s="88"/>
      <c r="D562" s="66"/>
      <c r="E562" s="67"/>
      <c r="F562" s="68"/>
      <c r="G562" s="68"/>
      <c r="H562" s="80"/>
      <c r="I562" s="70"/>
      <c r="J562" s="69"/>
      <c r="K562" s="68"/>
      <c r="L562" s="68"/>
      <c r="M562" s="71"/>
      <c r="N562" s="70"/>
      <c r="O562" s="69"/>
      <c r="P562" s="68"/>
      <c r="Q562" s="68"/>
      <c r="R562" s="71"/>
      <c r="S562" s="72"/>
      <c r="AM562" s="25"/>
    </row>
    <row r="563" spans="1:39" x14ac:dyDescent="0.25">
      <c r="A563" s="86"/>
      <c r="B563" s="25"/>
      <c r="C563" s="88"/>
      <c r="D563" s="66"/>
      <c r="E563" s="67"/>
      <c r="F563" s="68"/>
      <c r="G563" s="68"/>
      <c r="H563" s="80"/>
      <c r="I563" s="70"/>
      <c r="J563" s="69"/>
      <c r="K563" s="68"/>
      <c r="L563" s="68"/>
      <c r="M563" s="71"/>
      <c r="N563" s="70"/>
      <c r="O563" s="69"/>
      <c r="P563" s="68"/>
      <c r="Q563" s="68"/>
      <c r="R563" s="71"/>
      <c r="S563" s="72"/>
      <c r="AM563" s="25"/>
    </row>
    <row r="564" spans="1:39" x14ac:dyDescent="0.25">
      <c r="A564" s="86"/>
      <c r="B564" s="25"/>
      <c r="C564" s="88"/>
      <c r="D564" s="66"/>
      <c r="E564" s="67"/>
      <c r="F564" s="68"/>
      <c r="G564" s="68"/>
      <c r="H564" s="80"/>
      <c r="I564" s="70"/>
      <c r="J564" s="69"/>
      <c r="K564" s="68"/>
      <c r="L564" s="68"/>
      <c r="M564" s="71"/>
      <c r="N564" s="70"/>
      <c r="O564" s="69"/>
      <c r="P564" s="68"/>
      <c r="Q564" s="68"/>
      <c r="R564" s="71"/>
      <c r="S564" s="72"/>
      <c r="AM564" s="25"/>
    </row>
    <row r="565" spans="1:39" x14ac:dyDescent="0.25">
      <c r="A565" s="86"/>
      <c r="B565" s="25"/>
      <c r="C565" s="88"/>
      <c r="D565" s="66"/>
      <c r="E565" s="67"/>
      <c r="F565" s="68"/>
      <c r="G565" s="68"/>
      <c r="H565" s="80"/>
      <c r="I565" s="70"/>
      <c r="J565" s="69"/>
      <c r="K565" s="68"/>
      <c r="L565" s="68"/>
      <c r="M565" s="71"/>
      <c r="N565" s="70"/>
      <c r="O565" s="69"/>
      <c r="P565" s="68"/>
      <c r="Q565" s="68"/>
      <c r="R565" s="71"/>
      <c r="S565" s="72"/>
      <c r="AM565" s="25"/>
    </row>
    <row r="566" spans="1:39" x14ac:dyDescent="0.25">
      <c r="A566" s="86"/>
      <c r="B566" s="25"/>
      <c r="C566" s="88"/>
      <c r="D566" s="66"/>
      <c r="E566" s="67"/>
      <c r="F566" s="68"/>
      <c r="G566" s="68"/>
      <c r="H566" s="80"/>
      <c r="I566" s="70"/>
      <c r="J566" s="69"/>
      <c r="K566" s="68"/>
      <c r="L566" s="68"/>
      <c r="M566" s="71"/>
      <c r="N566" s="70"/>
      <c r="O566" s="69"/>
      <c r="P566" s="68"/>
      <c r="Q566" s="68"/>
      <c r="R566" s="71"/>
      <c r="S566" s="72"/>
      <c r="AM566" s="25"/>
    </row>
    <row r="567" spans="1:39" x14ac:dyDescent="0.25">
      <c r="A567" s="86"/>
      <c r="B567" s="25"/>
      <c r="C567" s="88"/>
      <c r="D567" s="66"/>
      <c r="E567" s="67"/>
      <c r="F567" s="68"/>
      <c r="G567" s="68"/>
      <c r="H567" s="80"/>
      <c r="I567" s="70"/>
      <c r="J567" s="69"/>
      <c r="K567" s="68"/>
      <c r="L567" s="68"/>
      <c r="M567" s="71"/>
      <c r="N567" s="70"/>
      <c r="O567" s="69"/>
      <c r="P567" s="68"/>
      <c r="Q567" s="68"/>
      <c r="R567" s="71"/>
      <c r="S567" s="72"/>
      <c r="AM567" s="25"/>
    </row>
    <row r="568" spans="1:39" x14ac:dyDescent="0.25">
      <c r="A568" s="86"/>
      <c r="B568" s="25"/>
      <c r="C568" s="88"/>
      <c r="D568" s="66"/>
      <c r="E568" s="67"/>
      <c r="F568" s="68"/>
      <c r="G568" s="68"/>
      <c r="H568" s="80"/>
      <c r="I568" s="70"/>
      <c r="J568" s="69"/>
      <c r="K568" s="68"/>
      <c r="L568" s="68"/>
      <c r="M568" s="71"/>
      <c r="N568" s="70"/>
      <c r="O568" s="69"/>
      <c r="P568" s="68"/>
      <c r="Q568" s="68"/>
      <c r="R568" s="71"/>
      <c r="S568" s="72"/>
      <c r="AM568" s="25"/>
    </row>
    <row r="569" spans="1:39" x14ac:dyDescent="0.25">
      <c r="A569" s="86"/>
      <c r="B569" s="25"/>
      <c r="C569" s="88"/>
      <c r="D569" s="66"/>
      <c r="E569" s="67"/>
      <c r="F569" s="68"/>
      <c r="G569" s="68"/>
      <c r="H569" s="80"/>
      <c r="I569" s="70"/>
      <c r="J569" s="69"/>
      <c r="K569" s="68"/>
      <c r="L569" s="68"/>
      <c r="M569" s="71"/>
      <c r="N569" s="70"/>
      <c r="O569" s="69"/>
      <c r="P569" s="68"/>
      <c r="Q569" s="68"/>
      <c r="R569" s="71"/>
      <c r="S569" s="72"/>
      <c r="AM569" s="25"/>
    </row>
    <row r="570" spans="1:39" x14ac:dyDescent="0.25">
      <c r="A570" s="86"/>
      <c r="B570" s="25"/>
      <c r="C570" s="88"/>
      <c r="D570" s="66"/>
      <c r="E570" s="67"/>
      <c r="F570" s="68"/>
      <c r="G570" s="68"/>
      <c r="H570" s="80"/>
      <c r="I570" s="70"/>
      <c r="J570" s="69"/>
      <c r="K570" s="68"/>
      <c r="L570" s="68"/>
      <c r="M570" s="71"/>
      <c r="N570" s="70"/>
      <c r="O570" s="69"/>
      <c r="P570" s="68"/>
      <c r="Q570" s="68"/>
      <c r="R570" s="71"/>
      <c r="S570" s="72"/>
      <c r="AM570" s="25"/>
    </row>
    <row r="571" spans="1:39" x14ac:dyDescent="0.25">
      <c r="A571" s="86"/>
      <c r="B571" s="25"/>
      <c r="C571" s="88"/>
      <c r="D571" s="66"/>
      <c r="E571" s="67"/>
      <c r="F571" s="68"/>
      <c r="G571" s="68"/>
      <c r="H571" s="80"/>
      <c r="I571" s="70"/>
      <c r="J571" s="69"/>
      <c r="K571" s="68"/>
      <c r="L571" s="68"/>
      <c r="M571" s="71"/>
      <c r="N571" s="70"/>
      <c r="O571" s="69"/>
      <c r="P571" s="68"/>
      <c r="Q571" s="68"/>
      <c r="R571" s="71"/>
      <c r="S571" s="72"/>
      <c r="AM571" s="25"/>
    </row>
    <row r="572" spans="1:39" x14ac:dyDescent="0.25">
      <c r="A572" s="86"/>
      <c r="B572" s="25"/>
      <c r="C572" s="88"/>
      <c r="D572" s="66"/>
      <c r="E572" s="67"/>
      <c r="F572" s="68"/>
      <c r="G572" s="68"/>
      <c r="H572" s="80"/>
      <c r="I572" s="70"/>
      <c r="J572" s="69"/>
      <c r="K572" s="68"/>
      <c r="L572" s="68"/>
      <c r="M572" s="71"/>
      <c r="N572" s="70"/>
      <c r="O572" s="69"/>
      <c r="P572" s="68"/>
      <c r="Q572" s="68"/>
      <c r="R572" s="71"/>
      <c r="S572" s="72"/>
      <c r="AM572" s="25"/>
    </row>
    <row r="573" spans="1:39" x14ac:dyDescent="0.25">
      <c r="A573" s="86"/>
      <c r="B573" s="25"/>
      <c r="C573" s="88"/>
      <c r="D573" s="66"/>
      <c r="E573" s="67"/>
      <c r="F573" s="68"/>
      <c r="G573" s="68"/>
      <c r="H573" s="80"/>
      <c r="I573" s="70"/>
      <c r="J573" s="69"/>
      <c r="K573" s="68"/>
      <c r="L573" s="68"/>
      <c r="M573" s="71"/>
      <c r="N573" s="70"/>
      <c r="O573" s="69"/>
      <c r="P573" s="68"/>
      <c r="Q573" s="68"/>
      <c r="R573" s="71"/>
      <c r="S573" s="72"/>
      <c r="AM573" s="25"/>
    </row>
    <row r="574" spans="1:39" x14ac:dyDescent="0.25">
      <c r="A574" s="86"/>
      <c r="B574" s="25"/>
      <c r="C574" s="88"/>
      <c r="D574" s="66"/>
      <c r="E574" s="67"/>
      <c r="F574" s="68"/>
      <c r="G574" s="68"/>
      <c r="H574" s="80"/>
      <c r="I574" s="70"/>
      <c r="J574" s="69"/>
      <c r="K574" s="68"/>
      <c r="L574" s="68"/>
      <c r="M574" s="71"/>
      <c r="N574" s="70"/>
      <c r="O574" s="69"/>
      <c r="P574" s="68"/>
      <c r="Q574" s="68"/>
      <c r="R574" s="71"/>
      <c r="S574" s="72"/>
      <c r="AM574" s="25"/>
    </row>
    <row r="575" spans="1:39" x14ac:dyDescent="0.25">
      <c r="A575" s="86"/>
      <c r="B575" s="25"/>
      <c r="C575" s="88"/>
      <c r="D575" s="66"/>
      <c r="E575" s="67"/>
      <c r="F575" s="68"/>
      <c r="G575" s="68"/>
      <c r="H575" s="80"/>
      <c r="I575" s="70"/>
      <c r="J575" s="69"/>
      <c r="K575" s="68"/>
      <c r="L575" s="68"/>
      <c r="M575" s="71"/>
      <c r="N575" s="70"/>
      <c r="O575" s="69"/>
      <c r="P575" s="68"/>
      <c r="Q575" s="68"/>
      <c r="R575" s="71"/>
      <c r="S575" s="72"/>
      <c r="AM575" s="25"/>
    </row>
    <row r="576" spans="1:39" x14ac:dyDescent="0.25">
      <c r="A576" s="86"/>
      <c r="B576" s="25"/>
      <c r="C576" s="88"/>
      <c r="D576" s="66"/>
      <c r="E576" s="67"/>
      <c r="F576" s="68"/>
      <c r="G576" s="68"/>
      <c r="H576" s="80"/>
      <c r="I576" s="70"/>
      <c r="J576" s="69"/>
      <c r="K576" s="68"/>
      <c r="L576" s="68"/>
      <c r="M576" s="71"/>
      <c r="N576" s="70"/>
      <c r="O576" s="69"/>
      <c r="P576" s="68"/>
      <c r="Q576" s="68"/>
      <c r="R576" s="71"/>
      <c r="S576" s="72"/>
      <c r="AM576" s="25"/>
    </row>
    <row r="577" spans="1:39" x14ac:dyDescent="0.25">
      <c r="A577" s="86"/>
      <c r="B577" s="25"/>
      <c r="C577" s="88"/>
      <c r="D577" s="66"/>
      <c r="E577" s="67"/>
      <c r="F577" s="68"/>
      <c r="G577" s="68"/>
      <c r="H577" s="80"/>
      <c r="I577" s="70"/>
      <c r="J577" s="69"/>
      <c r="K577" s="68"/>
      <c r="L577" s="68"/>
      <c r="M577" s="71"/>
      <c r="N577" s="70"/>
      <c r="O577" s="69"/>
      <c r="P577" s="68"/>
      <c r="Q577" s="68"/>
      <c r="R577" s="71"/>
      <c r="S577" s="72"/>
      <c r="AM577" s="25"/>
    </row>
    <row r="578" spans="1:39" x14ac:dyDescent="0.25">
      <c r="A578" s="86"/>
      <c r="B578" s="25"/>
      <c r="C578" s="88"/>
      <c r="D578" s="66"/>
      <c r="E578" s="67"/>
      <c r="F578" s="68"/>
      <c r="G578" s="68"/>
      <c r="H578" s="80"/>
      <c r="I578" s="70"/>
      <c r="J578" s="69"/>
      <c r="K578" s="68"/>
      <c r="L578" s="68"/>
      <c r="M578" s="71"/>
      <c r="N578" s="70"/>
      <c r="O578" s="69"/>
      <c r="P578" s="68"/>
      <c r="Q578" s="68"/>
      <c r="R578" s="71"/>
      <c r="S578" s="72"/>
      <c r="AM578" s="25"/>
    </row>
    <row r="579" spans="1:39" x14ac:dyDescent="0.25">
      <c r="A579" s="86"/>
      <c r="B579" s="25"/>
      <c r="C579" s="88"/>
      <c r="D579" s="66"/>
      <c r="E579" s="67"/>
      <c r="F579" s="68"/>
      <c r="G579" s="68"/>
      <c r="H579" s="80"/>
      <c r="I579" s="70"/>
      <c r="J579" s="69"/>
      <c r="K579" s="68"/>
      <c r="L579" s="68"/>
      <c r="M579" s="71"/>
      <c r="N579" s="70"/>
      <c r="O579" s="69"/>
      <c r="P579" s="68"/>
      <c r="Q579" s="68"/>
      <c r="R579" s="71"/>
      <c r="S579" s="72"/>
      <c r="AM579" s="25"/>
    </row>
    <row r="580" spans="1:39" x14ac:dyDescent="0.25">
      <c r="A580" s="86"/>
      <c r="B580" s="25"/>
      <c r="C580" s="88"/>
      <c r="D580" s="66"/>
      <c r="E580" s="67"/>
      <c r="F580" s="68"/>
      <c r="G580" s="68"/>
      <c r="H580" s="80"/>
      <c r="I580" s="70"/>
      <c r="J580" s="69"/>
      <c r="K580" s="68"/>
      <c r="L580" s="68"/>
      <c r="M580" s="71"/>
      <c r="N580" s="70"/>
      <c r="O580" s="69"/>
      <c r="P580" s="68"/>
      <c r="Q580" s="68"/>
      <c r="R580" s="71"/>
      <c r="S580" s="72"/>
      <c r="AM580" s="25"/>
    </row>
    <row r="581" spans="1:39" x14ac:dyDescent="0.25">
      <c r="A581" s="86"/>
      <c r="B581" s="25"/>
      <c r="C581" s="88"/>
      <c r="D581" s="66"/>
      <c r="E581" s="67"/>
      <c r="F581" s="68"/>
      <c r="G581" s="68"/>
      <c r="H581" s="80"/>
      <c r="I581" s="70"/>
      <c r="J581" s="69"/>
      <c r="K581" s="68"/>
      <c r="L581" s="68"/>
      <c r="M581" s="71"/>
      <c r="N581" s="70"/>
      <c r="O581" s="69"/>
      <c r="P581" s="68"/>
      <c r="Q581" s="68"/>
      <c r="R581" s="71"/>
      <c r="S581" s="72"/>
      <c r="AM581" s="25"/>
    </row>
    <row r="582" spans="1:39" x14ac:dyDescent="0.25">
      <c r="A582" s="86"/>
      <c r="B582" s="25"/>
      <c r="C582" s="88"/>
      <c r="D582" s="66"/>
      <c r="E582" s="67"/>
      <c r="F582" s="68"/>
      <c r="G582" s="68"/>
      <c r="H582" s="80"/>
      <c r="I582" s="70"/>
      <c r="J582" s="69"/>
      <c r="K582" s="68"/>
      <c r="L582" s="68"/>
      <c r="M582" s="71"/>
      <c r="N582" s="70"/>
      <c r="O582" s="69"/>
      <c r="P582" s="68"/>
      <c r="Q582" s="68"/>
      <c r="R582" s="71"/>
      <c r="S582" s="72"/>
      <c r="AM582" s="25"/>
    </row>
    <row r="583" spans="1:39" x14ac:dyDescent="0.25">
      <c r="A583" s="86"/>
      <c r="B583" s="25"/>
      <c r="C583" s="88"/>
      <c r="D583" s="66"/>
      <c r="E583" s="67"/>
      <c r="F583" s="68"/>
      <c r="G583" s="68"/>
      <c r="H583" s="80"/>
      <c r="I583" s="70"/>
      <c r="J583" s="69"/>
      <c r="K583" s="68"/>
      <c r="L583" s="68"/>
      <c r="M583" s="71"/>
      <c r="N583" s="70"/>
      <c r="O583" s="69"/>
      <c r="P583" s="68"/>
      <c r="Q583" s="68"/>
      <c r="R583" s="71"/>
      <c r="S583" s="72"/>
      <c r="AM583" s="25"/>
    </row>
    <row r="584" spans="1:39" x14ac:dyDescent="0.25">
      <c r="A584" s="86"/>
      <c r="B584" s="25"/>
      <c r="C584" s="88"/>
      <c r="D584" s="66"/>
      <c r="E584" s="67"/>
      <c r="F584" s="68"/>
      <c r="G584" s="68"/>
      <c r="H584" s="80"/>
      <c r="I584" s="70"/>
      <c r="J584" s="69"/>
      <c r="K584" s="68"/>
      <c r="L584" s="68"/>
      <c r="M584" s="71"/>
      <c r="N584" s="70"/>
      <c r="O584" s="69"/>
      <c r="P584" s="68"/>
      <c r="Q584" s="68"/>
      <c r="R584" s="71"/>
      <c r="S584" s="72"/>
      <c r="AM584" s="25"/>
    </row>
    <row r="585" spans="1:39" x14ac:dyDescent="0.25">
      <c r="A585" s="86"/>
      <c r="B585" s="25"/>
      <c r="C585" s="88"/>
      <c r="D585" s="66"/>
      <c r="E585" s="67"/>
      <c r="F585" s="68"/>
      <c r="G585" s="68"/>
      <c r="H585" s="80"/>
      <c r="I585" s="70"/>
      <c r="J585" s="69"/>
      <c r="K585" s="68"/>
      <c r="L585" s="68"/>
      <c r="M585" s="71"/>
      <c r="N585" s="70"/>
      <c r="O585" s="69"/>
      <c r="P585" s="68"/>
      <c r="Q585" s="68"/>
      <c r="R585" s="71"/>
      <c r="S585" s="72"/>
      <c r="AM585" s="25"/>
    </row>
    <row r="586" spans="1:39" x14ac:dyDescent="0.25">
      <c r="A586" s="86"/>
      <c r="B586" s="25"/>
      <c r="C586" s="88"/>
      <c r="D586" s="66"/>
      <c r="E586" s="67"/>
      <c r="F586" s="68"/>
      <c r="G586" s="68"/>
      <c r="H586" s="80"/>
      <c r="I586" s="70"/>
      <c r="J586" s="69"/>
      <c r="K586" s="68"/>
      <c r="L586" s="68"/>
      <c r="M586" s="71"/>
      <c r="N586" s="70"/>
      <c r="O586" s="69"/>
      <c r="P586" s="68"/>
      <c r="Q586" s="68"/>
      <c r="R586" s="71"/>
      <c r="S586" s="72"/>
      <c r="AM586" s="25"/>
    </row>
    <row r="587" spans="1:39" x14ac:dyDescent="0.25">
      <c r="A587" s="86"/>
      <c r="B587" s="25"/>
      <c r="C587" s="88"/>
      <c r="D587" s="66"/>
      <c r="E587" s="67"/>
      <c r="F587" s="68"/>
      <c r="G587" s="68"/>
      <c r="H587" s="80"/>
      <c r="I587" s="70"/>
      <c r="J587" s="69"/>
      <c r="K587" s="68"/>
      <c r="L587" s="68"/>
      <c r="M587" s="71"/>
      <c r="N587" s="70"/>
      <c r="O587" s="69"/>
      <c r="P587" s="68"/>
      <c r="Q587" s="68"/>
      <c r="R587" s="71"/>
      <c r="S587" s="72"/>
      <c r="AM587" s="25"/>
    </row>
    <row r="588" spans="1:39" x14ac:dyDescent="0.25">
      <c r="A588" s="86"/>
      <c r="B588" s="25"/>
      <c r="C588" s="88"/>
      <c r="D588" s="66"/>
      <c r="E588" s="67"/>
      <c r="F588" s="68"/>
      <c r="G588" s="68"/>
      <c r="H588" s="80"/>
      <c r="I588" s="70"/>
      <c r="J588" s="69"/>
      <c r="K588" s="68"/>
      <c r="L588" s="68"/>
      <c r="M588" s="71"/>
      <c r="N588" s="70"/>
      <c r="O588" s="69"/>
      <c r="P588" s="68"/>
      <c r="Q588" s="68"/>
      <c r="R588" s="71"/>
      <c r="S588" s="72"/>
      <c r="AM588" s="25"/>
    </row>
    <row r="589" spans="1:39" x14ac:dyDescent="0.25">
      <c r="A589" s="86"/>
      <c r="B589" s="25"/>
      <c r="C589" s="88"/>
      <c r="D589" s="66"/>
      <c r="E589" s="67"/>
      <c r="F589" s="68"/>
      <c r="G589" s="68"/>
      <c r="H589" s="80"/>
      <c r="I589" s="70"/>
      <c r="J589" s="69"/>
      <c r="K589" s="68"/>
      <c r="L589" s="68"/>
      <c r="M589" s="71"/>
      <c r="N589" s="70"/>
      <c r="O589" s="69"/>
      <c r="P589" s="68"/>
      <c r="Q589" s="68"/>
      <c r="R589" s="71"/>
      <c r="S589" s="72"/>
      <c r="AM589" s="25"/>
    </row>
    <row r="590" spans="1:39" x14ac:dyDescent="0.25">
      <c r="A590" s="86"/>
      <c r="B590" s="25"/>
      <c r="C590" s="88"/>
      <c r="D590" s="66"/>
      <c r="E590" s="67"/>
      <c r="F590" s="68"/>
      <c r="G590" s="68"/>
      <c r="H590" s="80"/>
      <c r="I590" s="70"/>
      <c r="J590" s="69"/>
      <c r="K590" s="68"/>
      <c r="L590" s="68"/>
      <c r="M590" s="71"/>
      <c r="N590" s="70"/>
      <c r="O590" s="69"/>
      <c r="P590" s="68"/>
      <c r="Q590" s="68"/>
      <c r="R590" s="71"/>
      <c r="S590" s="72"/>
      <c r="AM590" s="25"/>
    </row>
    <row r="591" spans="1:39" x14ac:dyDescent="0.25">
      <c r="A591" s="86"/>
      <c r="B591" s="25"/>
      <c r="C591" s="88"/>
      <c r="D591" s="66"/>
      <c r="E591" s="67"/>
      <c r="F591" s="68"/>
      <c r="G591" s="68"/>
      <c r="H591" s="80"/>
      <c r="I591" s="70"/>
      <c r="J591" s="69"/>
      <c r="K591" s="68"/>
      <c r="L591" s="68"/>
      <c r="M591" s="71"/>
      <c r="N591" s="70"/>
      <c r="O591" s="69"/>
      <c r="P591" s="68"/>
      <c r="Q591" s="68"/>
      <c r="R591" s="71"/>
      <c r="S591" s="72"/>
      <c r="AM591" s="25"/>
    </row>
    <row r="592" spans="1:39" x14ac:dyDescent="0.25">
      <c r="A592" s="86"/>
      <c r="B592" s="25"/>
      <c r="C592" s="88"/>
      <c r="D592" s="66"/>
      <c r="E592" s="67"/>
      <c r="F592" s="68"/>
      <c r="G592" s="68"/>
      <c r="H592" s="80"/>
      <c r="I592" s="70"/>
      <c r="J592" s="69"/>
      <c r="K592" s="68"/>
      <c r="L592" s="68"/>
      <c r="M592" s="71"/>
      <c r="N592" s="70"/>
      <c r="O592" s="69"/>
      <c r="P592" s="68"/>
      <c r="Q592" s="68"/>
      <c r="R592" s="71"/>
      <c r="S592" s="72"/>
      <c r="AM592" s="25"/>
    </row>
    <row r="593" spans="1:39" x14ac:dyDescent="0.25">
      <c r="A593" s="86"/>
      <c r="B593" s="25"/>
      <c r="C593" s="88"/>
      <c r="D593" s="66"/>
      <c r="E593" s="67"/>
      <c r="F593" s="68"/>
      <c r="G593" s="68"/>
      <c r="H593" s="80"/>
      <c r="I593" s="70"/>
      <c r="J593" s="69"/>
      <c r="K593" s="68"/>
      <c r="L593" s="68"/>
      <c r="M593" s="71"/>
      <c r="N593" s="70"/>
      <c r="O593" s="69"/>
      <c r="P593" s="68"/>
      <c r="Q593" s="68"/>
      <c r="R593" s="71"/>
      <c r="S593" s="72"/>
      <c r="AM593" s="25"/>
    </row>
    <row r="594" spans="1:39" x14ac:dyDescent="0.25">
      <c r="A594" s="86"/>
      <c r="B594" s="25"/>
      <c r="C594" s="88"/>
      <c r="D594" s="66"/>
      <c r="E594" s="67"/>
      <c r="F594" s="68"/>
      <c r="G594" s="68"/>
      <c r="H594" s="80"/>
      <c r="I594" s="70"/>
      <c r="J594" s="69"/>
      <c r="K594" s="68"/>
      <c r="L594" s="68"/>
      <c r="M594" s="71"/>
      <c r="N594" s="70"/>
      <c r="O594" s="69"/>
      <c r="P594" s="68"/>
      <c r="Q594" s="68"/>
      <c r="R594" s="71"/>
      <c r="S594" s="72"/>
      <c r="AM594" s="25"/>
    </row>
    <row r="595" spans="1:39" x14ac:dyDescent="0.25">
      <c r="A595" s="86"/>
      <c r="B595" s="25"/>
      <c r="C595" s="88"/>
      <c r="D595" s="66"/>
      <c r="E595" s="67"/>
      <c r="F595" s="68"/>
      <c r="G595" s="68"/>
      <c r="H595" s="80"/>
      <c r="I595" s="70"/>
      <c r="J595" s="69"/>
      <c r="K595" s="68"/>
      <c r="L595" s="68"/>
      <c r="M595" s="71"/>
      <c r="N595" s="70"/>
      <c r="O595" s="69"/>
      <c r="P595" s="68"/>
      <c r="Q595" s="68"/>
      <c r="R595" s="71"/>
      <c r="S595" s="72"/>
      <c r="AM595" s="25"/>
    </row>
    <row r="596" spans="1:39" x14ac:dyDescent="0.25">
      <c r="A596" s="86"/>
      <c r="B596" s="25"/>
      <c r="C596" s="88"/>
      <c r="D596" s="66"/>
      <c r="E596" s="67"/>
      <c r="F596" s="68"/>
      <c r="G596" s="68"/>
      <c r="H596" s="80"/>
      <c r="I596" s="70"/>
      <c r="J596" s="69"/>
      <c r="K596" s="68"/>
      <c r="L596" s="68"/>
      <c r="M596" s="71"/>
      <c r="N596" s="70"/>
      <c r="O596" s="69"/>
      <c r="P596" s="68"/>
      <c r="Q596" s="68"/>
      <c r="R596" s="71"/>
      <c r="S596" s="72"/>
      <c r="AM596" s="25"/>
    </row>
    <row r="597" spans="1:39" x14ac:dyDescent="0.25">
      <c r="A597" s="86"/>
      <c r="B597" s="25"/>
      <c r="C597" s="88"/>
      <c r="D597" s="66"/>
      <c r="E597" s="67"/>
      <c r="F597" s="68"/>
      <c r="G597" s="68"/>
      <c r="H597" s="80"/>
      <c r="I597" s="70"/>
      <c r="J597" s="69"/>
      <c r="K597" s="68"/>
      <c r="L597" s="68"/>
      <c r="M597" s="71"/>
      <c r="N597" s="70"/>
      <c r="O597" s="69"/>
      <c r="P597" s="68"/>
      <c r="Q597" s="68"/>
      <c r="R597" s="71"/>
      <c r="S597" s="72"/>
      <c r="AM597" s="25"/>
    </row>
    <row r="598" spans="1:39" x14ac:dyDescent="0.25">
      <c r="A598" s="86"/>
      <c r="B598" s="25"/>
      <c r="C598" s="88"/>
      <c r="D598" s="66"/>
      <c r="E598" s="67"/>
      <c r="F598" s="68"/>
      <c r="G598" s="68"/>
      <c r="H598" s="80"/>
      <c r="I598" s="70"/>
      <c r="J598" s="69"/>
      <c r="K598" s="68"/>
      <c r="L598" s="68"/>
      <c r="M598" s="71"/>
      <c r="N598" s="70"/>
      <c r="O598" s="69"/>
      <c r="P598" s="68"/>
      <c r="Q598" s="68"/>
      <c r="R598" s="71"/>
      <c r="S598" s="72"/>
      <c r="AM598" s="25"/>
    </row>
    <row r="599" spans="1:39" x14ac:dyDescent="0.25">
      <c r="A599" s="86"/>
      <c r="B599" s="25"/>
      <c r="C599" s="88"/>
      <c r="D599" s="66"/>
      <c r="E599" s="67"/>
      <c r="F599" s="68"/>
      <c r="G599" s="68"/>
      <c r="H599" s="80"/>
      <c r="I599" s="70"/>
      <c r="J599" s="69"/>
      <c r="K599" s="68"/>
      <c r="L599" s="68"/>
      <c r="M599" s="71"/>
      <c r="N599" s="70"/>
      <c r="O599" s="69"/>
      <c r="P599" s="68"/>
      <c r="Q599" s="68"/>
      <c r="R599" s="71"/>
      <c r="S599" s="72"/>
      <c r="AM599" s="25"/>
    </row>
    <row r="600" spans="1:39" x14ac:dyDescent="0.25">
      <c r="A600" s="86"/>
      <c r="B600" s="25"/>
      <c r="C600" s="88"/>
      <c r="D600" s="66"/>
      <c r="E600" s="67"/>
      <c r="F600" s="68"/>
      <c r="G600" s="68"/>
      <c r="H600" s="80"/>
      <c r="I600" s="70"/>
      <c r="J600" s="69"/>
      <c r="K600" s="68"/>
      <c r="L600" s="68"/>
      <c r="M600" s="71"/>
      <c r="N600" s="70"/>
      <c r="O600" s="69"/>
      <c r="P600" s="68"/>
      <c r="Q600" s="68"/>
      <c r="R600" s="71"/>
      <c r="S600" s="72"/>
      <c r="AM600" s="25"/>
    </row>
    <row r="601" spans="1:39" x14ac:dyDescent="0.25">
      <c r="A601" s="86"/>
      <c r="B601" s="25"/>
      <c r="C601" s="88"/>
      <c r="D601" s="66"/>
      <c r="E601" s="67"/>
      <c r="F601" s="68"/>
      <c r="G601" s="68"/>
      <c r="H601" s="80"/>
      <c r="I601" s="70"/>
      <c r="J601" s="69"/>
      <c r="K601" s="68"/>
      <c r="L601" s="68"/>
      <c r="M601" s="71"/>
      <c r="N601" s="70"/>
      <c r="O601" s="69"/>
      <c r="P601" s="68"/>
      <c r="Q601" s="68"/>
      <c r="R601" s="71"/>
      <c r="S601" s="72"/>
      <c r="AM601" s="25"/>
    </row>
    <row r="602" spans="1:39" x14ac:dyDescent="0.25">
      <c r="A602" s="86"/>
      <c r="B602" s="25"/>
      <c r="C602" s="88"/>
      <c r="D602" s="66"/>
      <c r="E602" s="67"/>
      <c r="F602" s="68"/>
      <c r="G602" s="68"/>
      <c r="H602" s="80"/>
      <c r="I602" s="70"/>
      <c r="J602" s="69"/>
      <c r="K602" s="68"/>
      <c r="L602" s="68"/>
      <c r="M602" s="71"/>
      <c r="N602" s="70"/>
      <c r="O602" s="69"/>
      <c r="P602" s="68"/>
      <c r="Q602" s="68"/>
      <c r="R602" s="71"/>
      <c r="S602" s="72"/>
      <c r="AM602" s="25"/>
    </row>
    <row r="603" spans="1:39" x14ac:dyDescent="0.25">
      <c r="A603" s="86"/>
      <c r="B603" s="25"/>
      <c r="C603" s="88"/>
      <c r="D603" s="66"/>
      <c r="E603" s="67"/>
      <c r="F603" s="68"/>
      <c r="G603" s="68"/>
      <c r="H603" s="80"/>
      <c r="I603" s="70"/>
      <c r="J603" s="69"/>
      <c r="K603" s="68"/>
      <c r="L603" s="68"/>
      <c r="M603" s="71"/>
      <c r="N603" s="70"/>
      <c r="O603" s="69"/>
      <c r="P603" s="68"/>
      <c r="Q603" s="68"/>
      <c r="R603" s="71"/>
      <c r="S603" s="72"/>
      <c r="AM603" s="25"/>
    </row>
    <row r="604" spans="1:39" x14ac:dyDescent="0.25">
      <c r="A604" s="86"/>
      <c r="B604" s="25"/>
      <c r="C604" s="88"/>
      <c r="D604" s="66"/>
      <c r="E604" s="67"/>
      <c r="F604" s="68"/>
      <c r="G604" s="68"/>
      <c r="H604" s="80"/>
      <c r="I604" s="70"/>
      <c r="J604" s="69"/>
      <c r="K604" s="68"/>
      <c r="L604" s="68"/>
      <c r="M604" s="71"/>
      <c r="N604" s="70"/>
      <c r="O604" s="69"/>
      <c r="P604" s="68"/>
      <c r="Q604" s="68"/>
      <c r="R604" s="71"/>
      <c r="S604" s="72"/>
      <c r="AM604" s="25"/>
    </row>
    <row r="605" spans="1:39" x14ac:dyDescent="0.25">
      <c r="A605" s="86"/>
      <c r="B605" s="25"/>
      <c r="C605" s="88"/>
      <c r="D605" s="66"/>
      <c r="E605" s="67"/>
      <c r="F605" s="68"/>
      <c r="G605" s="68"/>
      <c r="H605" s="80"/>
      <c r="I605" s="70"/>
      <c r="J605" s="69"/>
      <c r="K605" s="68"/>
      <c r="L605" s="68"/>
      <c r="M605" s="71"/>
      <c r="N605" s="70"/>
      <c r="O605" s="69"/>
      <c r="P605" s="68"/>
      <c r="Q605" s="68"/>
      <c r="R605" s="71"/>
      <c r="S605" s="72"/>
      <c r="AM605" s="25"/>
    </row>
    <row r="606" spans="1:39" x14ac:dyDescent="0.25">
      <c r="A606" s="86"/>
      <c r="B606" s="25"/>
      <c r="C606" s="88"/>
      <c r="D606" s="66"/>
      <c r="E606" s="67"/>
      <c r="F606" s="68"/>
      <c r="G606" s="68"/>
      <c r="H606" s="80"/>
      <c r="I606" s="70"/>
      <c r="J606" s="69"/>
      <c r="K606" s="68"/>
      <c r="L606" s="68"/>
      <c r="M606" s="71"/>
      <c r="N606" s="70"/>
      <c r="O606" s="69"/>
      <c r="P606" s="68"/>
      <c r="Q606" s="68"/>
      <c r="R606" s="71"/>
      <c r="S606" s="72"/>
      <c r="AM606" s="25"/>
    </row>
    <row r="607" spans="1:39" x14ac:dyDescent="0.25">
      <c r="A607" s="86"/>
      <c r="B607" s="25"/>
      <c r="C607" s="88"/>
      <c r="D607" s="66"/>
      <c r="E607" s="67"/>
      <c r="F607" s="68"/>
      <c r="G607" s="68"/>
      <c r="H607" s="80"/>
      <c r="I607" s="70"/>
      <c r="J607" s="69"/>
      <c r="K607" s="68"/>
      <c r="L607" s="68"/>
      <c r="M607" s="71"/>
      <c r="N607" s="70"/>
      <c r="O607" s="69"/>
      <c r="P607" s="68"/>
      <c r="Q607" s="68"/>
      <c r="R607" s="71"/>
      <c r="S607" s="72"/>
      <c r="AM607" s="25"/>
    </row>
    <row r="608" spans="1:39" x14ac:dyDescent="0.25">
      <c r="A608" s="86"/>
      <c r="B608" s="25"/>
      <c r="C608" s="88"/>
      <c r="D608" s="66"/>
      <c r="E608" s="67"/>
      <c r="F608" s="68"/>
      <c r="G608" s="68"/>
      <c r="H608" s="80"/>
      <c r="I608" s="70"/>
      <c r="J608" s="69"/>
      <c r="K608" s="68"/>
      <c r="L608" s="68"/>
      <c r="M608" s="71"/>
      <c r="N608" s="70"/>
      <c r="O608" s="69"/>
      <c r="P608" s="68"/>
      <c r="Q608" s="68"/>
      <c r="R608" s="71"/>
      <c r="S608" s="72"/>
      <c r="AM608" s="25"/>
    </row>
    <row r="609" spans="1:39" x14ac:dyDescent="0.25">
      <c r="A609" s="86"/>
      <c r="B609" s="25"/>
      <c r="C609" s="88"/>
      <c r="D609" s="66"/>
      <c r="E609" s="67"/>
      <c r="F609" s="68"/>
      <c r="G609" s="68"/>
      <c r="H609" s="80"/>
      <c r="I609" s="70"/>
      <c r="J609" s="69"/>
      <c r="K609" s="68"/>
      <c r="L609" s="68"/>
      <c r="M609" s="71"/>
      <c r="N609" s="70"/>
      <c r="O609" s="69"/>
      <c r="P609" s="68"/>
      <c r="Q609" s="68"/>
      <c r="R609" s="71"/>
      <c r="S609" s="72"/>
      <c r="AM609" s="25"/>
    </row>
    <row r="610" spans="1:39" x14ac:dyDescent="0.25">
      <c r="A610" s="86"/>
      <c r="B610" s="25"/>
      <c r="C610" s="88"/>
      <c r="D610" s="66"/>
      <c r="E610" s="67"/>
      <c r="F610" s="68"/>
      <c r="G610" s="68"/>
      <c r="H610" s="80"/>
      <c r="I610" s="70"/>
      <c r="J610" s="69"/>
      <c r="K610" s="68"/>
      <c r="L610" s="68"/>
      <c r="M610" s="71"/>
      <c r="N610" s="70"/>
      <c r="O610" s="69"/>
      <c r="P610" s="68"/>
      <c r="Q610" s="68"/>
      <c r="R610" s="71"/>
      <c r="S610" s="72"/>
      <c r="AM610" s="25"/>
    </row>
    <row r="611" spans="1:39" x14ac:dyDescent="0.25">
      <c r="A611" s="86"/>
      <c r="B611" s="25"/>
      <c r="C611" s="88"/>
      <c r="D611" s="66"/>
      <c r="E611" s="67"/>
      <c r="F611" s="68"/>
      <c r="G611" s="68"/>
      <c r="H611" s="80"/>
      <c r="I611" s="70"/>
      <c r="J611" s="69"/>
      <c r="K611" s="68"/>
      <c r="L611" s="68"/>
      <c r="M611" s="71"/>
      <c r="N611" s="70"/>
      <c r="O611" s="69"/>
      <c r="P611" s="68"/>
      <c r="Q611" s="68"/>
      <c r="R611" s="71"/>
      <c r="S611" s="72"/>
      <c r="AM611" s="25"/>
    </row>
    <row r="612" spans="1:39" x14ac:dyDescent="0.25">
      <c r="A612" s="86"/>
      <c r="B612" s="25"/>
      <c r="C612" s="88"/>
      <c r="D612" s="66"/>
      <c r="E612" s="67"/>
      <c r="F612" s="68"/>
      <c r="G612" s="68"/>
      <c r="H612" s="80"/>
      <c r="I612" s="70"/>
      <c r="J612" s="69"/>
      <c r="K612" s="68"/>
      <c r="L612" s="68"/>
      <c r="M612" s="71"/>
      <c r="N612" s="70"/>
      <c r="O612" s="69"/>
      <c r="P612" s="68"/>
      <c r="Q612" s="68"/>
      <c r="R612" s="71"/>
      <c r="S612" s="72"/>
      <c r="AM612" s="25"/>
    </row>
    <row r="613" spans="1:39" x14ac:dyDescent="0.25">
      <c r="A613" s="86"/>
      <c r="B613" s="25"/>
      <c r="C613" s="88"/>
      <c r="D613" s="66"/>
      <c r="E613" s="67"/>
      <c r="F613" s="68"/>
      <c r="G613" s="68"/>
      <c r="H613" s="80"/>
      <c r="I613" s="70"/>
      <c r="J613" s="69"/>
      <c r="K613" s="68"/>
      <c r="L613" s="68"/>
      <c r="M613" s="71"/>
      <c r="N613" s="70"/>
      <c r="O613" s="69"/>
      <c r="P613" s="68"/>
      <c r="Q613" s="68"/>
      <c r="R613" s="71"/>
      <c r="S613" s="72"/>
      <c r="AM613" s="25"/>
    </row>
    <row r="614" spans="1:39" x14ac:dyDescent="0.25">
      <c r="A614" s="86"/>
      <c r="B614" s="25"/>
      <c r="C614" s="88"/>
      <c r="D614" s="66"/>
      <c r="E614" s="67"/>
      <c r="F614" s="68"/>
      <c r="G614" s="68"/>
      <c r="H614" s="80"/>
      <c r="I614" s="70"/>
      <c r="J614" s="69"/>
      <c r="K614" s="68"/>
      <c r="L614" s="68"/>
      <c r="M614" s="71"/>
      <c r="N614" s="70"/>
      <c r="O614" s="69"/>
      <c r="P614" s="68"/>
      <c r="Q614" s="68"/>
      <c r="R614" s="71"/>
      <c r="S614" s="72"/>
      <c r="AM614" s="25"/>
    </row>
    <row r="615" spans="1:39" x14ac:dyDescent="0.25">
      <c r="A615" s="86"/>
      <c r="B615" s="25"/>
      <c r="C615" s="88"/>
      <c r="D615" s="66"/>
      <c r="E615" s="67"/>
      <c r="F615" s="68"/>
      <c r="G615" s="68"/>
      <c r="H615" s="80"/>
      <c r="I615" s="70"/>
      <c r="J615" s="69"/>
      <c r="K615" s="68"/>
      <c r="L615" s="68"/>
      <c r="M615" s="71"/>
      <c r="N615" s="70"/>
      <c r="O615" s="69"/>
      <c r="P615" s="68"/>
      <c r="Q615" s="68"/>
      <c r="R615" s="71"/>
      <c r="S615" s="72"/>
      <c r="AM615" s="25"/>
    </row>
    <row r="616" spans="1:39" x14ac:dyDescent="0.25">
      <c r="A616" s="86"/>
      <c r="B616" s="25"/>
      <c r="C616" s="88"/>
      <c r="D616" s="66"/>
      <c r="E616" s="67"/>
      <c r="F616" s="68"/>
      <c r="G616" s="68"/>
      <c r="H616" s="80"/>
      <c r="I616" s="70"/>
      <c r="J616" s="69"/>
      <c r="K616" s="68"/>
      <c r="L616" s="68"/>
      <c r="M616" s="71"/>
      <c r="N616" s="70"/>
      <c r="O616" s="69"/>
      <c r="P616" s="68"/>
      <c r="Q616" s="68"/>
      <c r="R616" s="71"/>
      <c r="S616" s="72"/>
      <c r="AM616" s="25"/>
    </row>
    <row r="617" spans="1:39" x14ac:dyDescent="0.25">
      <c r="A617" s="86"/>
      <c r="B617" s="25"/>
      <c r="C617" s="88"/>
      <c r="D617" s="66"/>
      <c r="E617" s="67"/>
      <c r="F617" s="68"/>
      <c r="G617" s="68"/>
      <c r="H617" s="80"/>
      <c r="I617" s="70"/>
      <c r="J617" s="69"/>
      <c r="K617" s="68"/>
      <c r="L617" s="68"/>
      <c r="M617" s="71"/>
      <c r="N617" s="70"/>
      <c r="O617" s="69"/>
      <c r="P617" s="68"/>
      <c r="Q617" s="68"/>
      <c r="R617" s="71"/>
      <c r="S617" s="72"/>
      <c r="AM617" s="25"/>
    </row>
    <row r="618" spans="1:39" x14ac:dyDescent="0.25">
      <c r="A618" s="86"/>
      <c r="B618" s="25"/>
      <c r="C618" s="88"/>
      <c r="D618" s="66"/>
      <c r="E618" s="67"/>
      <c r="F618" s="68"/>
      <c r="G618" s="68"/>
      <c r="H618" s="80"/>
      <c r="I618" s="70"/>
      <c r="J618" s="69"/>
      <c r="K618" s="68"/>
      <c r="L618" s="68"/>
      <c r="M618" s="71"/>
      <c r="N618" s="70"/>
      <c r="O618" s="69"/>
      <c r="P618" s="68"/>
      <c r="Q618" s="68"/>
      <c r="R618" s="71"/>
      <c r="S618" s="72"/>
      <c r="AM618" s="25"/>
    </row>
    <row r="619" spans="1:39" x14ac:dyDescent="0.25">
      <c r="A619" s="86"/>
      <c r="B619" s="25"/>
      <c r="C619" s="88"/>
      <c r="D619" s="66"/>
      <c r="E619" s="67"/>
      <c r="F619" s="68"/>
      <c r="G619" s="68"/>
      <c r="H619" s="80"/>
      <c r="I619" s="70"/>
      <c r="J619" s="69"/>
      <c r="K619" s="68"/>
      <c r="L619" s="68"/>
      <c r="M619" s="71"/>
      <c r="N619" s="70"/>
      <c r="O619" s="69"/>
      <c r="P619" s="68"/>
      <c r="Q619" s="68"/>
      <c r="R619" s="71"/>
      <c r="S619" s="72"/>
      <c r="AM619" s="25"/>
    </row>
    <row r="620" spans="1:39" x14ac:dyDescent="0.25">
      <c r="A620" s="86"/>
      <c r="B620" s="25"/>
      <c r="C620" s="88"/>
      <c r="D620" s="66"/>
      <c r="E620" s="67"/>
      <c r="F620" s="68"/>
      <c r="G620" s="68"/>
      <c r="H620" s="80"/>
      <c r="I620" s="70"/>
      <c r="J620" s="69"/>
      <c r="K620" s="68"/>
      <c r="L620" s="68"/>
      <c r="M620" s="71"/>
      <c r="N620" s="70"/>
      <c r="O620" s="69"/>
      <c r="P620" s="68"/>
      <c r="Q620" s="68"/>
      <c r="R620" s="71"/>
      <c r="S620" s="72"/>
      <c r="AM620" s="25"/>
    </row>
    <row r="621" spans="1:39" x14ac:dyDescent="0.25">
      <c r="A621" s="86"/>
      <c r="B621" s="25"/>
      <c r="C621" s="88"/>
      <c r="D621" s="66"/>
      <c r="E621" s="67"/>
      <c r="F621" s="68"/>
      <c r="G621" s="68"/>
      <c r="H621" s="80"/>
      <c r="I621" s="70"/>
      <c r="J621" s="69"/>
      <c r="K621" s="68"/>
      <c r="L621" s="68"/>
      <c r="M621" s="71"/>
      <c r="N621" s="70"/>
      <c r="O621" s="69"/>
      <c r="P621" s="68"/>
      <c r="Q621" s="68"/>
      <c r="R621" s="71"/>
      <c r="S621" s="72"/>
      <c r="AM621" s="25"/>
    </row>
    <row r="622" spans="1:39" x14ac:dyDescent="0.25">
      <c r="A622" s="86"/>
      <c r="B622" s="25"/>
      <c r="C622" s="88"/>
      <c r="D622" s="66"/>
      <c r="E622" s="67"/>
      <c r="F622" s="68"/>
      <c r="G622" s="68"/>
      <c r="H622" s="80"/>
      <c r="I622" s="70"/>
      <c r="J622" s="69"/>
      <c r="K622" s="68"/>
      <c r="L622" s="68"/>
      <c r="M622" s="71"/>
      <c r="N622" s="70"/>
      <c r="O622" s="69"/>
      <c r="P622" s="68"/>
      <c r="Q622" s="68"/>
      <c r="R622" s="71"/>
      <c r="S622" s="72"/>
      <c r="AM622" s="25"/>
    </row>
    <row r="623" spans="1:39" x14ac:dyDescent="0.25">
      <c r="A623" s="86"/>
      <c r="B623" s="25"/>
      <c r="C623" s="88"/>
      <c r="D623" s="66"/>
      <c r="E623" s="67"/>
      <c r="F623" s="68"/>
      <c r="G623" s="68"/>
      <c r="H623" s="80"/>
      <c r="I623" s="70"/>
      <c r="J623" s="69"/>
      <c r="K623" s="68"/>
      <c r="L623" s="68"/>
      <c r="M623" s="71"/>
      <c r="N623" s="70"/>
      <c r="O623" s="69"/>
      <c r="P623" s="68"/>
      <c r="Q623" s="68"/>
      <c r="R623" s="71"/>
      <c r="S623" s="72"/>
      <c r="AM623" s="25"/>
    </row>
    <row r="624" spans="1:39" x14ac:dyDescent="0.25">
      <c r="A624" s="86"/>
      <c r="B624" s="25"/>
      <c r="C624" s="88"/>
      <c r="D624" s="66"/>
      <c r="E624" s="67"/>
      <c r="F624" s="68"/>
      <c r="G624" s="68"/>
      <c r="H624" s="80"/>
      <c r="I624" s="70"/>
      <c r="J624" s="69"/>
      <c r="K624" s="68"/>
      <c r="L624" s="68"/>
      <c r="M624" s="71"/>
      <c r="N624" s="70"/>
      <c r="O624" s="69"/>
      <c r="P624" s="68"/>
      <c r="Q624" s="68"/>
      <c r="R624" s="71"/>
      <c r="S624" s="72"/>
      <c r="AM624" s="25"/>
    </row>
    <row r="625" spans="1:39" x14ac:dyDescent="0.25">
      <c r="A625" s="86"/>
      <c r="B625" s="25"/>
      <c r="C625" s="88"/>
      <c r="D625" s="66"/>
      <c r="E625" s="67"/>
      <c r="F625" s="68"/>
      <c r="G625" s="68"/>
      <c r="H625" s="80"/>
      <c r="I625" s="70"/>
      <c r="J625" s="69"/>
      <c r="K625" s="68"/>
      <c r="L625" s="68"/>
      <c r="M625" s="71"/>
      <c r="N625" s="70"/>
      <c r="O625" s="69"/>
      <c r="P625" s="68"/>
      <c r="Q625" s="68"/>
      <c r="R625" s="71"/>
      <c r="S625" s="72"/>
      <c r="AM625" s="25"/>
    </row>
    <row r="626" spans="1:39" x14ac:dyDescent="0.25">
      <c r="A626" s="86"/>
      <c r="B626" s="25"/>
      <c r="C626" s="88"/>
      <c r="D626" s="66"/>
      <c r="E626" s="67"/>
      <c r="F626" s="68"/>
      <c r="G626" s="68"/>
      <c r="H626" s="80"/>
      <c r="I626" s="70"/>
      <c r="J626" s="69"/>
      <c r="K626" s="68"/>
      <c r="L626" s="68"/>
      <c r="M626" s="71"/>
      <c r="N626" s="70"/>
      <c r="O626" s="69"/>
      <c r="P626" s="68"/>
      <c r="Q626" s="68"/>
      <c r="R626" s="71"/>
      <c r="S626" s="72"/>
      <c r="AM626" s="25"/>
    </row>
    <row r="627" spans="1:39" x14ac:dyDescent="0.25">
      <c r="A627" s="86"/>
      <c r="B627" s="25"/>
      <c r="C627" s="88"/>
      <c r="D627" s="66"/>
      <c r="E627" s="67"/>
      <c r="F627" s="68"/>
      <c r="G627" s="68"/>
      <c r="H627" s="80"/>
      <c r="I627" s="70"/>
      <c r="J627" s="69"/>
      <c r="K627" s="68"/>
      <c r="L627" s="68"/>
      <c r="M627" s="71"/>
      <c r="N627" s="70"/>
      <c r="O627" s="69"/>
      <c r="P627" s="68"/>
      <c r="Q627" s="68"/>
      <c r="R627" s="71"/>
      <c r="S627" s="72"/>
      <c r="AM627" s="25"/>
    </row>
    <row r="628" spans="1:39" x14ac:dyDescent="0.25">
      <c r="A628" s="86"/>
      <c r="B628" s="25"/>
      <c r="C628" s="88"/>
      <c r="D628" s="66"/>
      <c r="E628" s="67"/>
      <c r="F628" s="68"/>
      <c r="G628" s="68"/>
      <c r="H628" s="80"/>
      <c r="I628" s="70"/>
      <c r="J628" s="69"/>
      <c r="K628" s="68"/>
      <c r="L628" s="68"/>
      <c r="M628" s="71"/>
      <c r="N628" s="70"/>
      <c r="O628" s="69"/>
      <c r="P628" s="68"/>
      <c r="Q628" s="68"/>
      <c r="R628" s="71"/>
      <c r="S628" s="72"/>
      <c r="AM628" s="25"/>
    </row>
    <row r="629" spans="1:39" x14ac:dyDescent="0.25">
      <c r="A629" s="86"/>
      <c r="B629" s="25"/>
      <c r="C629" s="88"/>
      <c r="D629" s="66"/>
      <c r="E629" s="67"/>
      <c r="F629" s="68"/>
      <c r="G629" s="68"/>
      <c r="H629" s="80"/>
      <c r="I629" s="70"/>
      <c r="J629" s="69"/>
      <c r="K629" s="68"/>
      <c r="L629" s="68"/>
      <c r="M629" s="71"/>
      <c r="N629" s="70"/>
      <c r="O629" s="69"/>
      <c r="P629" s="68"/>
      <c r="Q629" s="68"/>
      <c r="R629" s="71"/>
      <c r="S629" s="72"/>
      <c r="AM629" s="25"/>
    </row>
    <row r="630" spans="1:39" x14ac:dyDescent="0.25">
      <c r="A630" s="86"/>
      <c r="B630" s="25"/>
      <c r="C630" s="88"/>
      <c r="D630" s="66"/>
      <c r="E630" s="67"/>
      <c r="F630" s="68"/>
      <c r="G630" s="68"/>
      <c r="H630" s="80"/>
      <c r="I630" s="70"/>
      <c r="J630" s="69"/>
      <c r="K630" s="68"/>
      <c r="L630" s="68"/>
      <c r="M630" s="71"/>
      <c r="N630" s="70"/>
      <c r="O630" s="69"/>
      <c r="P630" s="68"/>
      <c r="Q630" s="68"/>
      <c r="R630" s="71"/>
      <c r="S630" s="72"/>
      <c r="AM630" s="25"/>
    </row>
    <row r="631" spans="1:39" x14ac:dyDescent="0.25">
      <c r="A631" s="86"/>
      <c r="B631" s="25"/>
      <c r="C631" s="88"/>
      <c r="D631" s="66"/>
      <c r="E631" s="67"/>
      <c r="F631" s="68"/>
      <c r="G631" s="68"/>
      <c r="H631" s="80"/>
      <c r="I631" s="70"/>
      <c r="J631" s="69"/>
      <c r="K631" s="68"/>
      <c r="L631" s="68"/>
      <c r="M631" s="71"/>
      <c r="N631" s="70"/>
      <c r="O631" s="69"/>
      <c r="P631" s="68"/>
      <c r="Q631" s="68"/>
      <c r="R631" s="71"/>
      <c r="S631" s="72"/>
      <c r="AM631" s="25"/>
    </row>
    <row r="632" spans="1:39" x14ac:dyDescent="0.25">
      <c r="A632" s="86"/>
      <c r="B632" s="25"/>
      <c r="C632" s="88"/>
      <c r="D632" s="66"/>
      <c r="E632" s="67"/>
      <c r="F632" s="68"/>
      <c r="G632" s="68"/>
      <c r="H632" s="80"/>
      <c r="I632" s="70"/>
      <c r="J632" s="69"/>
      <c r="K632" s="68"/>
      <c r="L632" s="68"/>
      <c r="M632" s="71"/>
      <c r="N632" s="70"/>
      <c r="O632" s="69"/>
      <c r="P632" s="68"/>
      <c r="Q632" s="68"/>
      <c r="R632" s="71"/>
      <c r="S632" s="72"/>
      <c r="AM632" s="25"/>
    </row>
    <row r="633" spans="1:39" x14ac:dyDescent="0.25">
      <c r="A633" s="86"/>
      <c r="B633" s="25"/>
      <c r="C633" s="88"/>
      <c r="D633" s="66"/>
      <c r="E633" s="67"/>
      <c r="F633" s="68"/>
      <c r="G633" s="68"/>
      <c r="H633" s="80"/>
      <c r="I633" s="70"/>
      <c r="J633" s="69"/>
      <c r="K633" s="68"/>
      <c r="L633" s="68"/>
      <c r="M633" s="71"/>
      <c r="N633" s="70"/>
      <c r="O633" s="69"/>
      <c r="P633" s="68"/>
      <c r="Q633" s="68"/>
      <c r="R633" s="71"/>
      <c r="S633" s="72"/>
      <c r="AM633" s="25"/>
    </row>
    <row r="634" spans="1:39" x14ac:dyDescent="0.25">
      <c r="A634" s="86"/>
      <c r="B634" s="25"/>
      <c r="C634" s="88"/>
      <c r="D634" s="66"/>
      <c r="E634" s="67"/>
      <c r="F634" s="68"/>
      <c r="G634" s="68"/>
      <c r="H634" s="80"/>
      <c r="I634" s="70"/>
      <c r="J634" s="69"/>
      <c r="K634" s="68"/>
      <c r="L634" s="68"/>
      <c r="M634" s="71"/>
      <c r="N634" s="70"/>
      <c r="O634" s="69"/>
      <c r="P634" s="68"/>
      <c r="Q634" s="68"/>
      <c r="R634" s="71"/>
      <c r="S634" s="72"/>
      <c r="AM634" s="25"/>
    </row>
    <row r="635" spans="1:39" x14ac:dyDescent="0.25">
      <c r="A635" s="86"/>
      <c r="B635" s="25"/>
      <c r="C635" s="88"/>
      <c r="D635" s="66"/>
      <c r="E635" s="67"/>
      <c r="F635" s="68"/>
      <c r="G635" s="68"/>
      <c r="H635" s="80"/>
      <c r="I635" s="70"/>
      <c r="J635" s="69"/>
      <c r="K635" s="68"/>
      <c r="L635" s="68"/>
      <c r="M635" s="71"/>
      <c r="N635" s="70"/>
      <c r="O635" s="69"/>
      <c r="P635" s="68"/>
      <c r="Q635" s="68"/>
      <c r="R635" s="71"/>
      <c r="S635" s="72"/>
      <c r="AM635" s="25"/>
    </row>
    <row r="636" spans="1:39" x14ac:dyDescent="0.25">
      <c r="A636" s="86"/>
      <c r="B636" s="25"/>
      <c r="C636" s="88"/>
      <c r="D636" s="66"/>
      <c r="E636" s="67"/>
      <c r="F636" s="68"/>
      <c r="G636" s="68"/>
      <c r="H636" s="80"/>
      <c r="I636" s="70"/>
      <c r="J636" s="69"/>
      <c r="K636" s="68"/>
      <c r="L636" s="68"/>
      <c r="M636" s="71"/>
      <c r="N636" s="70"/>
      <c r="O636" s="69"/>
      <c r="P636" s="68"/>
      <c r="Q636" s="68"/>
      <c r="R636" s="71"/>
      <c r="S636" s="72"/>
      <c r="AM636" s="25"/>
    </row>
    <row r="637" spans="1:39" x14ac:dyDescent="0.25">
      <c r="A637" s="86"/>
      <c r="B637" s="25"/>
      <c r="C637" s="88"/>
      <c r="D637" s="66"/>
      <c r="E637" s="67"/>
      <c r="F637" s="68"/>
      <c r="G637" s="68"/>
      <c r="H637" s="80"/>
      <c r="I637" s="70"/>
      <c r="J637" s="69"/>
      <c r="K637" s="68"/>
      <c r="L637" s="68"/>
      <c r="M637" s="71"/>
      <c r="N637" s="70"/>
      <c r="O637" s="69"/>
      <c r="P637" s="68"/>
      <c r="Q637" s="68"/>
      <c r="R637" s="71"/>
      <c r="S637" s="72"/>
      <c r="AM637" s="25"/>
    </row>
    <row r="638" spans="1:39" x14ac:dyDescent="0.25">
      <c r="A638" s="86"/>
      <c r="B638" s="25"/>
      <c r="C638" s="88"/>
      <c r="D638" s="66"/>
      <c r="E638" s="67"/>
      <c r="F638" s="68"/>
      <c r="G638" s="68"/>
      <c r="H638" s="80"/>
      <c r="I638" s="70"/>
      <c r="J638" s="69"/>
      <c r="K638" s="68"/>
      <c r="L638" s="68"/>
      <c r="M638" s="71"/>
      <c r="N638" s="70"/>
      <c r="O638" s="69"/>
      <c r="P638" s="68"/>
      <c r="Q638" s="68"/>
      <c r="R638" s="71"/>
      <c r="S638" s="72"/>
      <c r="AM638" s="25"/>
    </row>
    <row r="639" spans="1:39" x14ac:dyDescent="0.25">
      <c r="A639" s="86"/>
      <c r="B639" s="25"/>
      <c r="C639" s="88"/>
      <c r="D639" s="66"/>
      <c r="E639" s="67"/>
      <c r="F639" s="68"/>
      <c r="G639" s="68"/>
      <c r="H639" s="80"/>
      <c r="I639" s="70"/>
      <c r="J639" s="69"/>
      <c r="K639" s="68"/>
      <c r="L639" s="68"/>
      <c r="M639" s="71"/>
      <c r="N639" s="70"/>
      <c r="O639" s="69"/>
      <c r="P639" s="68"/>
      <c r="Q639" s="68"/>
      <c r="R639" s="71"/>
      <c r="S639" s="72"/>
      <c r="AM639" s="25"/>
    </row>
    <row r="640" spans="1:39" x14ac:dyDescent="0.25">
      <c r="A640" s="86"/>
      <c r="B640" s="25"/>
      <c r="C640" s="88"/>
      <c r="D640" s="66"/>
      <c r="E640" s="67"/>
      <c r="F640" s="68"/>
      <c r="G640" s="68"/>
      <c r="H640" s="80"/>
      <c r="I640" s="70"/>
      <c r="J640" s="69"/>
      <c r="K640" s="68"/>
      <c r="L640" s="68"/>
      <c r="M640" s="71"/>
      <c r="N640" s="70"/>
      <c r="O640" s="69"/>
      <c r="P640" s="68"/>
      <c r="Q640" s="68"/>
      <c r="R640" s="71"/>
      <c r="S640" s="72"/>
      <c r="AM640" s="25"/>
    </row>
    <row r="641" spans="1:39" x14ac:dyDescent="0.25">
      <c r="A641" s="86"/>
      <c r="B641" s="25"/>
      <c r="C641" s="88"/>
      <c r="D641" s="66"/>
      <c r="E641" s="67"/>
      <c r="F641" s="68"/>
      <c r="G641" s="68"/>
      <c r="H641" s="80"/>
      <c r="I641" s="70"/>
      <c r="J641" s="69"/>
      <c r="K641" s="68"/>
      <c r="L641" s="68"/>
      <c r="M641" s="71"/>
      <c r="N641" s="70"/>
      <c r="O641" s="69"/>
      <c r="P641" s="68"/>
      <c r="Q641" s="68"/>
      <c r="R641" s="71"/>
      <c r="S641" s="72"/>
      <c r="AM641" s="25"/>
    </row>
    <row r="642" spans="1:39" x14ac:dyDescent="0.25">
      <c r="A642" s="86"/>
      <c r="B642" s="25"/>
      <c r="C642" s="88"/>
      <c r="D642" s="66"/>
      <c r="E642" s="67"/>
      <c r="F642" s="68"/>
      <c r="G642" s="68"/>
      <c r="H642" s="80"/>
      <c r="I642" s="70"/>
      <c r="J642" s="69"/>
      <c r="K642" s="68"/>
      <c r="L642" s="68"/>
      <c r="M642" s="71"/>
      <c r="N642" s="70"/>
      <c r="O642" s="69"/>
      <c r="P642" s="68"/>
      <c r="Q642" s="68"/>
      <c r="R642" s="71"/>
      <c r="S642" s="72"/>
      <c r="AM642" s="25"/>
    </row>
    <row r="643" spans="1:39" x14ac:dyDescent="0.25">
      <c r="A643" s="86"/>
      <c r="B643" s="25"/>
      <c r="C643" s="88"/>
      <c r="D643" s="66"/>
      <c r="E643" s="67"/>
      <c r="F643" s="68"/>
      <c r="G643" s="68"/>
      <c r="H643" s="80"/>
      <c r="I643" s="70"/>
      <c r="J643" s="69"/>
      <c r="K643" s="68"/>
      <c r="L643" s="68"/>
      <c r="M643" s="71"/>
      <c r="N643" s="70"/>
      <c r="O643" s="69"/>
      <c r="P643" s="68"/>
      <c r="Q643" s="68"/>
      <c r="R643" s="71"/>
      <c r="S643" s="72"/>
      <c r="AM643" s="25"/>
    </row>
    <row r="644" spans="1:39" x14ac:dyDescent="0.25">
      <c r="A644" s="86"/>
      <c r="B644" s="25"/>
      <c r="C644" s="88"/>
      <c r="D644" s="66"/>
      <c r="E644" s="67"/>
      <c r="F644" s="68"/>
      <c r="G644" s="68"/>
      <c r="H644" s="80"/>
      <c r="I644" s="70"/>
      <c r="J644" s="69"/>
      <c r="K644" s="68"/>
      <c r="L644" s="68"/>
      <c r="M644" s="71"/>
      <c r="N644" s="70"/>
      <c r="O644" s="69"/>
      <c r="P644" s="68"/>
      <c r="Q644" s="68"/>
      <c r="R644" s="71"/>
      <c r="S644" s="72"/>
      <c r="AM644" s="25"/>
    </row>
    <row r="645" spans="1:39" x14ac:dyDescent="0.25">
      <c r="A645" s="86"/>
      <c r="B645" s="25"/>
      <c r="C645" s="88"/>
      <c r="D645" s="66"/>
      <c r="E645" s="67"/>
      <c r="F645" s="68"/>
      <c r="G645" s="68"/>
      <c r="H645" s="80"/>
      <c r="I645" s="70"/>
      <c r="J645" s="69"/>
      <c r="K645" s="68"/>
      <c r="L645" s="68"/>
      <c r="M645" s="71"/>
      <c r="N645" s="70"/>
      <c r="O645" s="69"/>
      <c r="P645" s="68"/>
      <c r="Q645" s="68"/>
      <c r="R645" s="71"/>
      <c r="S645" s="72"/>
      <c r="AM645" s="25"/>
    </row>
    <row r="646" spans="1:39" x14ac:dyDescent="0.25">
      <c r="A646" s="86"/>
      <c r="B646" s="25"/>
      <c r="C646" s="88"/>
      <c r="D646" s="66"/>
      <c r="E646" s="67"/>
      <c r="F646" s="68"/>
      <c r="G646" s="68"/>
      <c r="H646" s="80"/>
      <c r="I646" s="70"/>
      <c r="J646" s="69"/>
      <c r="K646" s="68"/>
      <c r="L646" s="68"/>
      <c r="M646" s="71"/>
      <c r="N646" s="70"/>
      <c r="O646" s="69"/>
      <c r="P646" s="68"/>
      <c r="Q646" s="68"/>
      <c r="R646" s="71"/>
      <c r="S646" s="72"/>
      <c r="AM646" s="25"/>
    </row>
    <row r="647" spans="1:39" x14ac:dyDescent="0.25">
      <c r="A647" s="86"/>
      <c r="B647" s="25"/>
      <c r="C647" s="88"/>
      <c r="D647" s="66"/>
      <c r="E647" s="67"/>
      <c r="F647" s="68"/>
      <c r="G647" s="68"/>
      <c r="H647" s="80"/>
      <c r="I647" s="70"/>
      <c r="J647" s="69"/>
      <c r="K647" s="68"/>
      <c r="L647" s="68"/>
      <c r="M647" s="71"/>
      <c r="N647" s="70"/>
      <c r="O647" s="69"/>
      <c r="P647" s="68"/>
      <c r="Q647" s="68"/>
      <c r="R647" s="71"/>
      <c r="S647" s="72"/>
      <c r="AM647" s="25"/>
    </row>
    <row r="648" spans="1:39" x14ac:dyDescent="0.25">
      <c r="A648" s="86"/>
      <c r="B648" s="25"/>
      <c r="C648" s="88"/>
      <c r="D648" s="66"/>
      <c r="E648" s="67"/>
      <c r="F648" s="68"/>
      <c r="G648" s="68"/>
      <c r="H648" s="80"/>
      <c r="I648" s="70"/>
      <c r="J648" s="69"/>
      <c r="K648" s="68"/>
      <c r="L648" s="68"/>
      <c r="M648" s="71"/>
      <c r="N648" s="70"/>
      <c r="O648" s="69"/>
      <c r="P648" s="68"/>
      <c r="Q648" s="68"/>
      <c r="R648" s="71"/>
      <c r="S648" s="72"/>
      <c r="AM648" s="25"/>
    </row>
    <row r="649" spans="1:39" x14ac:dyDescent="0.25">
      <c r="A649" s="86"/>
      <c r="B649" s="25"/>
      <c r="C649" s="88"/>
      <c r="D649" s="66"/>
      <c r="E649" s="67"/>
      <c r="F649" s="68"/>
      <c r="G649" s="68"/>
      <c r="H649" s="80"/>
      <c r="I649" s="70"/>
      <c r="J649" s="69"/>
      <c r="K649" s="68"/>
      <c r="L649" s="68"/>
      <c r="M649" s="71"/>
      <c r="N649" s="70"/>
      <c r="O649" s="69"/>
      <c r="P649" s="68"/>
      <c r="Q649" s="68"/>
      <c r="R649" s="71"/>
      <c r="S649" s="72"/>
      <c r="AM649" s="25"/>
    </row>
    <row r="650" spans="1:39" x14ac:dyDescent="0.25">
      <c r="A650" s="86"/>
      <c r="B650" s="25"/>
      <c r="C650" s="88"/>
      <c r="D650" s="66"/>
      <c r="E650" s="67"/>
      <c r="F650" s="68"/>
      <c r="G650" s="68"/>
      <c r="H650" s="80"/>
      <c r="I650" s="70"/>
      <c r="J650" s="69"/>
      <c r="K650" s="68"/>
      <c r="L650" s="68"/>
      <c r="M650" s="71"/>
      <c r="N650" s="70"/>
      <c r="O650" s="69"/>
      <c r="P650" s="68"/>
      <c r="Q650" s="68"/>
      <c r="R650" s="71"/>
      <c r="S650" s="72"/>
      <c r="AM650" s="25"/>
    </row>
    <row r="651" spans="1:39" x14ac:dyDescent="0.25">
      <c r="A651" s="86"/>
      <c r="B651" s="25"/>
      <c r="C651" s="88"/>
      <c r="D651" s="66"/>
      <c r="E651" s="67"/>
      <c r="F651" s="68"/>
      <c r="G651" s="68"/>
      <c r="H651" s="80"/>
      <c r="I651" s="70"/>
      <c r="J651" s="69"/>
      <c r="K651" s="68"/>
      <c r="L651" s="68"/>
      <c r="M651" s="71"/>
      <c r="N651" s="70"/>
      <c r="O651" s="69"/>
      <c r="P651" s="68"/>
      <c r="Q651" s="68"/>
      <c r="R651" s="71"/>
      <c r="S651" s="72"/>
      <c r="AM651" s="25"/>
    </row>
    <row r="652" spans="1:39" x14ac:dyDescent="0.25">
      <c r="A652" s="86"/>
      <c r="B652" s="25"/>
      <c r="C652" s="88"/>
      <c r="D652" s="66"/>
      <c r="E652" s="67"/>
      <c r="F652" s="68"/>
      <c r="G652" s="68"/>
      <c r="H652" s="80"/>
      <c r="I652" s="70"/>
      <c r="J652" s="69"/>
      <c r="K652" s="68"/>
      <c r="L652" s="68"/>
      <c r="M652" s="71"/>
      <c r="N652" s="70"/>
      <c r="O652" s="69"/>
      <c r="P652" s="68"/>
      <c r="Q652" s="68"/>
      <c r="R652" s="71"/>
      <c r="S652" s="72"/>
      <c r="AM652" s="25"/>
    </row>
    <row r="653" spans="1:39" x14ac:dyDescent="0.25">
      <c r="A653" s="86"/>
      <c r="B653" s="25"/>
      <c r="C653" s="88"/>
      <c r="D653" s="66"/>
      <c r="E653" s="67"/>
      <c r="F653" s="68"/>
      <c r="G653" s="68"/>
      <c r="H653" s="80"/>
      <c r="I653" s="70"/>
      <c r="J653" s="69"/>
      <c r="K653" s="68"/>
      <c r="L653" s="68"/>
      <c r="M653" s="71"/>
      <c r="N653" s="70"/>
      <c r="O653" s="69"/>
      <c r="P653" s="68"/>
      <c r="Q653" s="68"/>
      <c r="R653" s="71"/>
      <c r="S653" s="72"/>
    </row>
    <row r="654" spans="1:39" x14ac:dyDescent="0.25">
      <c r="A654" s="86"/>
      <c r="B654" s="25"/>
      <c r="C654" s="88"/>
      <c r="D654" s="66"/>
      <c r="E654" s="67"/>
      <c r="F654" s="68"/>
      <c r="G654" s="68"/>
      <c r="H654" s="80"/>
      <c r="I654" s="70"/>
      <c r="J654" s="69"/>
      <c r="K654" s="68"/>
      <c r="L654" s="68"/>
      <c r="M654" s="71"/>
      <c r="N654" s="70"/>
      <c r="O654" s="69"/>
      <c r="P654" s="68"/>
      <c r="Q654" s="68"/>
      <c r="R654" s="71"/>
      <c r="S654" s="72"/>
    </row>
    <row r="655" spans="1:39" x14ac:dyDescent="0.25">
      <c r="A655" s="86"/>
      <c r="B655" s="25"/>
      <c r="C655" s="88"/>
      <c r="D655" s="66"/>
      <c r="E655" s="67"/>
      <c r="F655" s="68"/>
      <c r="G655" s="68"/>
      <c r="H655" s="80"/>
      <c r="I655" s="70"/>
      <c r="J655" s="69"/>
      <c r="K655" s="68"/>
      <c r="L655" s="68"/>
      <c r="M655" s="71"/>
      <c r="N655" s="70"/>
      <c r="O655" s="69"/>
      <c r="P655" s="68"/>
      <c r="Q655" s="68"/>
      <c r="R655" s="71"/>
      <c r="S655" s="72"/>
    </row>
    <row r="656" spans="1:39" x14ac:dyDescent="0.25">
      <c r="A656" s="86"/>
      <c r="B656" s="25"/>
      <c r="C656" s="88"/>
      <c r="D656" s="66"/>
      <c r="E656" s="67"/>
      <c r="F656" s="68"/>
      <c r="G656" s="68"/>
      <c r="H656" s="80"/>
      <c r="I656" s="70"/>
      <c r="J656" s="69"/>
      <c r="K656" s="68"/>
      <c r="L656" s="68"/>
      <c r="M656" s="71"/>
      <c r="N656" s="70"/>
      <c r="O656" s="69"/>
      <c r="P656" s="68"/>
      <c r="Q656" s="68"/>
      <c r="R656" s="71"/>
      <c r="S656" s="72"/>
    </row>
    <row r="657" spans="1:19" x14ac:dyDescent="0.25">
      <c r="A657" s="86"/>
      <c r="B657" s="25"/>
      <c r="C657" s="88"/>
      <c r="D657" s="66"/>
      <c r="E657" s="67"/>
      <c r="F657" s="68"/>
      <c r="G657" s="68"/>
      <c r="H657" s="80"/>
      <c r="I657" s="70"/>
      <c r="J657" s="69"/>
      <c r="K657" s="68"/>
      <c r="L657" s="68"/>
      <c r="M657" s="71"/>
      <c r="N657" s="70"/>
      <c r="O657" s="69"/>
      <c r="P657" s="68"/>
      <c r="Q657" s="68"/>
      <c r="R657" s="71"/>
      <c r="S657" s="72"/>
    </row>
    <row r="658" spans="1:19" x14ac:dyDescent="0.25">
      <c r="A658" s="86"/>
      <c r="B658" s="25"/>
      <c r="C658" s="88"/>
      <c r="D658" s="66"/>
      <c r="E658" s="67"/>
      <c r="F658" s="68"/>
      <c r="G658" s="68"/>
      <c r="H658" s="80"/>
      <c r="I658" s="70"/>
      <c r="J658" s="69"/>
      <c r="K658" s="68"/>
      <c r="L658" s="68"/>
      <c r="M658" s="71"/>
      <c r="N658" s="70"/>
      <c r="O658" s="69"/>
      <c r="P658" s="68"/>
      <c r="Q658" s="68"/>
      <c r="R658" s="71"/>
      <c r="S658" s="72"/>
    </row>
    <row r="659" spans="1:19" x14ac:dyDescent="0.25">
      <c r="A659" s="86"/>
      <c r="B659" s="25"/>
      <c r="C659" s="88"/>
      <c r="D659" s="66"/>
      <c r="E659" s="67"/>
      <c r="F659" s="68"/>
      <c r="G659" s="68"/>
      <c r="H659" s="80"/>
      <c r="I659" s="70"/>
      <c r="J659" s="69"/>
      <c r="K659" s="68"/>
      <c r="L659" s="68"/>
      <c r="M659" s="71"/>
      <c r="N659" s="70"/>
      <c r="O659" s="69"/>
      <c r="P659" s="68"/>
      <c r="Q659" s="68"/>
      <c r="R659" s="71"/>
      <c r="S659" s="72"/>
    </row>
    <row r="660" spans="1:19" x14ac:dyDescent="0.25">
      <c r="A660" s="86"/>
      <c r="B660" s="25"/>
      <c r="C660" s="88"/>
      <c r="D660" s="66"/>
      <c r="E660" s="67"/>
      <c r="F660" s="68"/>
      <c r="G660" s="68"/>
      <c r="H660" s="80"/>
      <c r="I660" s="70"/>
      <c r="J660" s="69"/>
      <c r="K660" s="68"/>
      <c r="L660" s="68"/>
      <c r="M660" s="71"/>
      <c r="N660" s="70"/>
      <c r="O660" s="69"/>
      <c r="P660" s="68"/>
      <c r="Q660" s="68"/>
      <c r="R660" s="71"/>
      <c r="S660" s="72"/>
    </row>
    <row r="661" spans="1:19" x14ac:dyDescent="0.25">
      <c r="A661" s="86"/>
      <c r="B661" s="25"/>
      <c r="C661" s="88"/>
      <c r="D661" s="66"/>
      <c r="E661" s="67"/>
      <c r="F661" s="68"/>
      <c r="G661" s="68"/>
      <c r="H661" s="80"/>
      <c r="I661" s="70"/>
      <c r="J661" s="69"/>
      <c r="K661" s="68"/>
      <c r="L661" s="68"/>
      <c r="M661" s="71"/>
      <c r="N661" s="70"/>
      <c r="O661" s="69"/>
      <c r="P661" s="68"/>
      <c r="Q661" s="68"/>
      <c r="R661" s="71"/>
      <c r="S661" s="72"/>
    </row>
    <row r="662" spans="1:19" x14ac:dyDescent="0.25">
      <c r="A662" s="86"/>
      <c r="B662" s="25"/>
      <c r="C662" s="88"/>
      <c r="D662" s="66"/>
      <c r="E662" s="67"/>
      <c r="F662" s="68"/>
      <c r="G662" s="68"/>
      <c r="H662" s="80"/>
      <c r="I662" s="70"/>
      <c r="J662" s="69"/>
      <c r="K662" s="68"/>
      <c r="L662" s="68"/>
      <c r="M662" s="71"/>
      <c r="N662" s="70"/>
      <c r="O662" s="69"/>
      <c r="P662" s="68"/>
      <c r="Q662" s="68"/>
      <c r="R662" s="71"/>
      <c r="S662" s="72"/>
    </row>
    <row r="663" spans="1:19" x14ac:dyDescent="0.25">
      <c r="A663" s="86"/>
      <c r="B663" s="25"/>
      <c r="C663" s="88"/>
      <c r="D663" s="66"/>
      <c r="E663" s="67"/>
      <c r="F663" s="68"/>
      <c r="G663" s="68"/>
      <c r="H663" s="80"/>
      <c r="I663" s="70"/>
      <c r="J663" s="69"/>
      <c r="K663" s="68"/>
      <c r="L663" s="68"/>
      <c r="M663" s="71"/>
      <c r="N663" s="70"/>
      <c r="O663" s="69"/>
      <c r="P663" s="68"/>
      <c r="Q663" s="68"/>
      <c r="R663" s="71"/>
      <c r="S663" s="72"/>
    </row>
    <row r="664" spans="1:19" x14ac:dyDescent="0.25">
      <c r="A664" s="86"/>
      <c r="B664" s="25"/>
      <c r="C664" s="88"/>
      <c r="D664" s="66"/>
      <c r="E664" s="67"/>
      <c r="F664" s="68"/>
      <c r="G664" s="68"/>
      <c r="H664" s="80"/>
      <c r="I664" s="70"/>
      <c r="J664" s="69"/>
      <c r="K664" s="68"/>
      <c r="L664" s="68"/>
      <c r="M664" s="71"/>
      <c r="N664" s="70"/>
      <c r="O664" s="69"/>
      <c r="P664" s="68"/>
      <c r="Q664" s="68"/>
      <c r="R664" s="71"/>
      <c r="S664" s="72"/>
    </row>
    <row r="665" spans="1:19" x14ac:dyDescent="0.25">
      <c r="A665" s="86"/>
      <c r="B665" s="25"/>
      <c r="C665" s="88"/>
      <c r="D665" s="66"/>
      <c r="E665" s="67"/>
      <c r="F665" s="68"/>
      <c r="G665" s="68"/>
      <c r="H665" s="80"/>
      <c r="I665" s="70"/>
      <c r="J665" s="69"/>
      <c r="K665" s="68"/>
      <c r="L665" s="68"/>
      <c r="M665" s="71"/>
      <c r="N665" s="70"/>
      <c r="O665" s="69"/>
      <c r="P665" s="68"/>
      <c r="Q665" s="68"/>
      <c r="R665" s="71"/>
      <c r="S665" s="72"/>
    </row>
    <row r="666" spans="1:19" x14ac:dyDescent="0.25">
      <c r="A666" s="86"/>
      <c r="B666" s="25"/>
      <c r="C666" s="88"/>
      <c r="D666" s="66"/>
      <c r="E666" s="67"/>
      <c r="F666" s="68"/>
      <c r="G666" s="68"/>
      <c r="H666" s="80"/>
      <c r="I666" s="70"/>
      <c r="J666" s="69"/>
      <c r="K666" s="68"/>
      <c r="L666" s="68"/>
      <c r="M666" s="71"/>
      <c r="N666" s="70"/>
      <c r="O666" s="69"/>
      <c r="P666" s="68"/>
      <c r="Q666" s="68"/>
      <c r="R666" s="71"/>
      <c r="S666" s="72"/>
    </row>
    <row r="667" spans="1:19" x14ac:dyDescent="0.25">
      <c r="A667" s="86"/>
      <c r="B667" s="25"/>
      <c r="C667" s="88"/>
      <c r="D667" s="66"/>
      <c r="E667" s="67"/>
      <c r="F667" s="68"/>
      <c r="G667" s="68"/>
      <c r="H667" s="80"/>
      <c r="I667" s="70"/>
      <c r="J667" s="69"/>
      <c r="K667" s="68"/>
      <c r="L667" s="68"/>
      <c r="M667" s="71"/>
      <c r="N667" s="70"/>
      <c r="O667" s="69"/>
      <c r="P667" s="68"/>
      <c r="Q667" s="68"/>
      <c r="R667" s="71"/>
      <c r="S667" s="72"/>
    </row>
    <row r="668" spans="1:19" x14ac:dyDescent="0.25">
      <c r="A668" s="86"/>
      <c r="B668" s="25"/>
      <c r="C668" s="88"/>
      <c r="D668" s="66"/>
      <c r="E668" s="67"/>
      <c r="F668" s="68"/>
      <c r="G668" s="68"/>
      <c r="H668" s="80"/>
      <c r="I668" s="70"/>
      <c r="J668" s="69"/>
      <c r="K668" s="68"/>
      <c r="L668" s="68"/>
      <c r="M668" s="71"/>
      <c r="N668" s="70"/>
      <c r="O668" s="69"/>
      <c r="P668" s="68"/>
      <c r="Q668" s="68"/>
      <c r="R668" s="71"/>
      <c r="S668" s="72"/>
    </row>
    <row r="669" spans="1:19" x14ac:dyDescent="0.25">
      <c r="A669" s="86"/>
      <c r="B669" s="25"/>
      <c r="C669" s="88"/>
      <c r="D669" s="66"/>
      <c r="E669" s="67"/>
      <c r="F669" s="68"/>
      <c r="G669" s="68"/>
      <c r="H669" s="80"/>
      <c r="I669" s="70"/>
      <c r="J669" s="69"/>
      <c r="K669" s="68"/>
      <c r="L669" s="68"/>
      <c r="M669" s="71"/>
      <c r="N669" s="70"/>
      <c r="O669" s="69"/>
      <c r="P669" s="68"/>
      <c r="Q669" s="68"/>
      <c r="R669" s="71"/>
      <c r="S669" s="72"/>
    </row>
    <row r="670" spans="1:19" x14ac:dyDescent="0.25">
      <c r="A670" s="86"/>
      <c r="B670" s="25"/>
      <c r="C670" s="88"/>
      <c r="D670" s="66"/>
      <c r="E670" s="67"/>
      <c r="F670" s="68"/>
      <c r="G670" s="68"/>
      <c r="H670" s="80"/>
      <c r="I670" s="70"/>
      <c r="J670" s="69"/>
      <c r="K670" s="68"/>
      <c r="L670" s="68"/>
      <c r="M670" s="71"/>
      <c r="N670" s="70"/>
      <c r="O670" s="69"/>
      <c r="P670" s="68"/>
      <c r="Q670" s="68"/>
      <c r="R670" s="71"/>
      <c r="S670" s="72"/>
    </row>
    <row r="671" spans="1:19" x14ac:dyDescent="0.25">
      <c r="A671" s="86"/>
      <c r="B671" s="25"/>
      <c r="C671" s="88"/>
      <c r="D671" s="66"/>
      <c r="E671" s="67"/>
      <c r="F671" s="68"/>
      <c r="G671" s="68"/>
      <c r="H671" s="80"/>
      <c r="I671" s="70"/>
      <c r="J671" s="69"/>
      <c r="K671" s="68"/>
      <c r="L671" s="68"/>
      <c r="M671" s="71"/>
      <c r="N671" s="70"/>
      <c r="O671" s="69"/>
      <c r="P671" s="68"/>
      <c r="Q671" s="68"/>
      <c r="R671" s="71"/>
      <c r="S671" s="72"/>
    </row>
    <row r="672" spans="1:19" x14ac:dyDescent="0.25">
      <c r="A672" s="86"/>
      <c r="B672" s="25"/>
      <c r="C672" s="88"/>
      <c r="D672" s="66"/>
      <c r="E672" s="67"/>
      <c r="F672" s="68"/>
      <c r="G672" s="68"/>
      <c r="H672" s="80"/>
      <c r="I672" s="70"/>
      <c r="J672" s="69"/>
      <c r="K672" s="68"/>
      <c r="L672" s="68"/>
      <c r="M672" s="71"/>
      <c r="N672" s="70"/>
      <c r="O672" s="69"/>
      <c r="P672" s="68"/>
      <c r="Q672" s="68"/>
      <c r="R672" s="71"/>
      <c r="S672" s="72"/>
    </row>
    <row r="673" spans="1:19" x14ac:dyDescent="0.25">
      <c r="A673" s="86"/>
      <c r="B673" s="25"/>
      <c r="C673" s="88"/>
      <c r="D673" s="66"/>
      <c r="E673" s="67"/>
      <c r="F673" s="68"/>
      <c r="G673" s="68"/>
      <c r="H673" s="80"/>
      <c r="I673" s="70"/>
      <c r="J673" s="69"/>
      <c r="K673" s="68"/>
      <c r="L673" s="68"/>
      <c r="M673" s="71"/>
      <c r="N673" s="70"/>
      <c r="O673" s="69"/>
      <c r="P673" s="68"/>
      <c r="Q673" s="68"/>
      <c r="R673" s="71"/>
      <c r="S673" s="72"/>
    </row>
    <row r="674" spans="1:19" x14ac:dyDescent="0.25">
      <c r="A674" s="86"/>
      <c r="B674" s="25"/>
      <c r="C674" s="88"/>
      <c r="D674" s="66"/>
      <c r="E674" s="67"/>
      <c r="F674" s="68"/>
      <c r="G674" s="68"/>
      <c r="H674" s="80"/>
      <c r="I674" s="70"/>
      <c r="J674" s="69"/>
      <c r="K674" s="68"/>
      <c r="L674" s="68"/>
      <c r="M674" s="71"/>
      <c r="N674" s="70"/>
      <c r="O674" s="69"/>
      <c r="P674" s="68"/>
      <c r="Q674" s="68"/>
      <c r="R674" s="71"/>
      <c r="S674" s="72"/>
    </row>
    <row r="675" spans="1:19" x14ac:dyDescent="0.25">
      <c r="A675" s="86"/>
      <c r="B675" s="25"/>
      <c r="C675" s="88"/>
      <c r="D675" s="66"/>
      <c r="E675" s="67"/>
      <c r="F675" s="68"/>
      <c r="G675" s="68"/>
      <c r="H675" s="80"/>
      <c r="I675" s="70"/>
      <c r="J675" s="69"/>
      <c r="K675" s="68"/>
      <c r="L675" s="68"/>
      <c r="M675" s="71"/>
      <c r="N675" s="70"/>
      <c r="O675" s="69"/>
      <c r="P675" s="68"/>
      <c r="Q675" s="68"/>
      <c r="R675" s="71"/>
      <c r="S675" s="72"/>
    </row>
    <row r="676" spans="1:19" x14ac:dyDescent="0.25">
      <c r="A676" s="86"/>
      <c r="B676" s="25"/>
      <c r="C676" s="88"/>
      <c r="D676" s="66"/>
      <c r="E676" s="67"/>
      <c r="F676" s="68"/>
      <c r="G676" s="68"/>
      <c r="H676" s="80"/>
      <c r="I676" s="70"/>
      <c r="J676" s="69"/>
      <c r="K676" s="68"/>
      <c r="L676" s="68"/>
      <c r="M676" s="71"/>
      <c r="N676" s="70"/>
      <c r="O676" s="69"/>
      <c r="P676" s="68"/>
      <c r="Q676" s="68"/>
      <c r="R676" s="71"/>
      <c r="S676" s="72"/>
    </row>
    <row r="677" spans="1:19" x14ac:dyDescent="0.25">
      <c r="A677" s="86"/>
      <c r="B677" s="25"/>
      <c r="C677" s="88"/>
      <c r="D677" s="66"/>
      <c r="E677" s="67"/>
      <c r="F677" s="68"/>
      <c r="G677" s="68"/>
      <c r="H677" s="80"/>
      <c r="I677" s="70"/>
      <c r="J677" s="69"/>
      <c r="K677" s="68"/>
      <c r="L677" s="68"/>
      <c r="M677" s="71"/>
      <c r="N677" s="70"/>
      <c r="O677" s="69"/>
      <c r="P677" s="68"/>
      <c r="Q677" s="68"/>
      <c r="R677" s="71"/>
      <c r="S677" s="72"/>
    </row>
    <row r="678" spans="1:19" x14ac:dyDescent="0.25">
      <c r="A678" s="86"/>
      <c r="B678" s="25"/>
      <c r="C678" s="88"/>
      <c r="D678" s="66"/>
      <c r="E678" s="67"/>
      <c r="F678" s="68"/>
      <c r="G678" s="68"/>
      <c r="H678" s="80"/>
      <c r="I678" s="70"/>
      <c r="J678" s="69"/>
      <c r="K678" s="68"/>
      <c r="L678" s="68"/>
      <c r="M678" s="71"/>
      <c r="N678" s="70"/>
      <c r="O678" s="69"/>
      <c r="P678" s="68"/>
      <c r="Q678" s="68"/>
      <c r="R678" s="71"/>
      <c r="S678" s="72"/>
    </row>
    <row r="679" spans="1:19" x14ac:dyDescent="0.25">
      <c r="A679" s="86"/>
      <c r="B679" s="25"/>
      <c r="C679" s="88"/>
      <c r="D679" s="66"/>
      <c r="E679" s="67"/>
      <c r="F679" s="68"/>
      <c r="G679" s="68"/>
      <c r="H679" s="80"/>
      <c r="I679" s="70"/>
      <c r="J679" s="69"/>
      <c r="K679" s="68"/>
      <c r="L679" s="68"/>
      <c r="M679" s="71"/>
      <c r="N679" s="70"/>
      <c r="O679" s="69"/>
      <c r="P679" s="68"/>
      <c r="Q679" s="68"/>
      <c r="R679" s="71"/>
      <c r="S679" s="72"/>
    </row>
    <row r="680" spans="1:19" x14ac:dyDescent="0.25">
      <c r="A680" s="86"/>
      <c r="B680" s="25"/>
      <c r="C680" s="88"/>
      <c r="D680" s="66"/>
      <c r="E680" s="67"/>
      <c r="F680" s="68"/>
      <c r="G680" s="68"/>
      <c r="H680" s="80"/>
      <c r="I680" s="70"/>
      <c r="J680" s="69"/>
      <c r="K680" s="68"/>
      <c r="L680" s="68"/>
      <c r="M680" s="71"/>
      <c r="N680" s="70"/>
      <c r="O680" s="69"/>
      <c r="P680" s="68"/>
      <c r="Q680" s="68"/>
      <c r="R680" s="71"/>
      <c r="S680" s="72"/>
    </row>
    <row r="681" spans="1:19" x14ac:dyDescent="0.25">
      <c r="A681" s="86"/>
      <c r="B681" s="25"/>
      <c r="C681" s="88"/>
      <c r="D681" s="66"/>
      <c r="E681" s="67"/>
      <c r="F681" s="68"/>
      <c r="G681" s="68"/>
      <c r="H681" s="80"/>
      <c r="I681" s="70"/>
      <c r="J681" s="69"/>
      <c r="K681" s="68"/>
      <c r="L681" s="68"/>
      <c r="M681" s="71"/>
      <c r="N681" s="70"/>
      <c r="O681" s="69"/>
      <c r="P681" s="68"/>
      <c r="Q681" s="68"/>
      <c r="R681" s="71"/>
      <c r="S681" s="72"/>
    </row>
    <row r="682" spans="1:19" x14ac:dyDescent="0.25">
      <c r="A682" s="86"/>
      <c r="B682" s="25"/>
      <c r="C682" s="88"/>
      <c r="D682" s="66"/>
      <c r="E682" s="67"/>
      <c r="F682" s="68"/>
      <c r="G682" s="68"/>
      <c r="H682" s="80"/>
      <c r="I682" s="70"/>
      <c r="J682" s="69"/>
      <c r="K682" s="68"/>
      <c r="L682" s="68"/>
      <c r="M682" s="71"/>
      <c r="N682" s="70"/>
      <c r="O682" s="69"/>
      <c r="P682" s="68"/>
      <c r="Q682" s="68"/>
      <c r="R682" s="71"/>
      <c r="S682" s="72"/>
    </row>
    <row r="683" spans="1:19" x14ac:dyDescent="0.25">
      <c r="A683" s="86"/>
      <c r="B683" s="25"/>
      <c r="C683" s="88"/>
      <c r="D683" s="66"/>
      <c r="E683" s="67"/>
      <c r="F683" s="68"/>
      <c r="G683" s="68"/>
      <c r="H683" s="80"/>
      <c r="I683" s="70"/>
      <c r="J683" s="69"/>
      <c r="K683" s="68"/>
      <c r="L683" s="68"/>
      <c r="M683" s="71"/>
      <c r="N683" s="70"/>
      <c r="O683" s="69"/>
      <c r="P683" s="68"/>
      <c r="Q683" s="68"/>
      <c r="R683" s="71"/>
      <c r="S683" s="72"/>
    </row>
    <row r="684" spans="1:19" x14ac:dyDescent="0.25">
      <c r="A684" s="86"/>
      <c r="B684" s="25"/>
      <c r="C684" s="88"/>
      <c r="D684" s="66"/>
      <c r="E684" s="67"/>
      <c r="F684" s="68"/>
      <c r="G684" s="68"/>
      <c r="H684" s="80"/>
      <c r="I684" s="70"/>
      <c r="J684" s="69"/>
      <c r="K684" s="68"/>
      <c r="L684" s="68"/>
      <c r="M684" s="71"/>
      <c r="N684" s="70"/>
      <c r="O684" s="69"/>
      <c r="P684" s="68"/>
      <c r="Q684" s="68"/>
      <c r="R684" s="71"/>
      <c r="S684" s="72"/>
    </row>
    <row r="685" spans="1:19" x14ac:dyDescent="0.25">
      <c r="A685" s="86"/>
      <c r="B685" s="25"/>
      <c r="C685" s="88"/>
      <c r="D685" s="66"/>
      <c r="E685" s="67"/>
      <c r="F685" s="68"/>
      <c r="G685" s="68"/>
      <c r="H685" s="80"/>
      <c r="I685" s="70"/>
      <c r="J685" s="69"/>
      <c r="K685" s="68"/>
      <c r="L685" s="68"/>
      <c r="M685" s="71"/>
      <c r="N685" s="70"/>
      <c r="O685" s="69"/>
      <c r="P685" s="68"/>
      <c r="Q685" s="68"/>
      <c r="R685" s="71"/>
      <c r="S685" s="72"/>
    </row>
    <row r="686" spans="1:19" x14ac:dyDescent="0.25">
      <c r="A686" s="86"/>
      <c r="B686" s="25"/>
      <c r="C686" s="88"/>
      <c r="D686" s="66"/>
      <c r="E686" s="67"/>
      <c r="F686" s="68"/>
      <c r="G686" s="68"/>
      <c r="H686" s="80"/>
      <c r="I686" s="70"/>
      <c r="J686" s="69"/>
      <c r="K686" s="68"/>
      <c r="L686" s="68"/>
      <c r="M686" s="71"/>
      <c r="N686" s="70"/>
      <c r="O686" s="69"/>
      <c r="P686" s="68"/>
      <c r="Q686" s="68"/>
      <c r="R686" s="71"/>
      <c r="S686" s="72"/>
    </row>
    <row r="687" spans="1:19" x14ac:dyDescent="0.25">
      <c r="A687" s="86"/>
      <c r="B687" s="25"/>
      <c r="C687" s="88"/>
      <c r="D687" s="66"/>
      <c r="E687" s="67"/>
      <c r="F687" s="68"/>
      <c r="G687" s="68"/>
      <c r="H687" s="80"/>
      <c r="I687" s="70"/>
      <c r="J687" s="69"/>
      <c r="K687" s="68"/>
      <c r="L687" s="68"/>
      <c r="M687" s="71"/>
      <c r="N687" s="70"/>
      <c r="O687" s="69"/>
      <c r="P687" s="68"/>
      <c r="Q687" s="68"/>
      <c r="R687" s="71"/>
      <c r="S687" s="72"/>
    </row>
    <row r="688" spans="1:19" x14ac:dyDescent="0.25">
      <c r="A688" s="86"/>
      <c r="B688" s="25"/>
      <c r="C688" s="88"/>
      <c r="D688" s="66"/>
      <c r="E688" s="67"/>
      <c r="F688" s="68"/>
      <c r="G688" s="68"/>
      <c r="H688" s="80"/>
      <c r="I688" s="70"/>
      <c r="J688" s="69"/>
      <c r="K688" s="68"/>
      <c r="L688" s="68"/>
      <c r="M688" s="71"/>
      <c r="N688" s="70"/>
      <c r="O688" s="69"/>
      <c r="P688" s="68"/>
      <c r="Q688" s="68"/>
      <c r="R688" s="71"/>
      <c r="S688" s="72"/>
    </row>
    <row r="689" spans="1:19" x14ac:dyDescent="0.25">
      <c r="A689" s="86"/>
      <c r="B689" s="25"/>
      <c r="C689" s="88"/>
      <c r="D689" s="66"/>
      <c r="E689" s="67"/>
      <c r="F689" s="68"/>
      <c r="G689" s="68"/>
      <c r="H689" s="80"/>
      <c r="I689" s="70"/>
      <c r="J689" s="69"/>
      <c r="K689" s="68"/>
      <c r="L689" s="68"/>
      <c r="M689" s="71"/>
      <c r="N689" s="70"/>
      <c r="O689" s="69"/>
      <c r="P689" s="68"/>
      <c r="Q689" s="68"/>
      <c r="R689" s="71"/>
      <c r="S689" s="72"/>
    </row>
    <row r="690" spans="1:19" x14ac:dyDescent="0.25">
      <c r="A690" s="86"/>
      <c r="B690" s="25"/>
      <c r="C690" s="88"/>
      <c r="D690" s="66"/>
      <c r="E690" s="67"/>
      <c r="F690" s="68"/>
      <c r="G690" s="68"/>
      <c r="H690" s="80"/>
      <c r="I690" s="70"/>
      <c r="J690" s="69"/>
      <c r="K690" s="68"/>
      <c r="L690" s="68"/>
      <c r="M690" s="71"/>
      <c r="N690" s="70"/>
      <c r="O690" s="69"/>
      <c r="P690" s="68"/>
      <c r="Q690" s="68"/>
      <c r="R690" s="71"/>
      <c r="S690" s="72"/>
    </row>
    <row r="691" spans="1:19" x14ac:dyDescent="0.25">
      <c r="A691" s="86"/>
      <c r="B691" s="25"/>
      <c r="C691" s="88"/>
      <c r="D691" s="66"/>
      <c r="E691" s="67"/>
      <c r="F691" s="68"/>
      <c r="G691" s="68"/>
      <c r="H691" s="80"/>
      <c r="I691" s="70"/>
      <c r="J691" s="69"/>
      <c r="K691" s="68"/>
      <c r="L691" s="68"/>
      <c r="M691" s="71"/>
      <c r="N691" s="70"/>
      <c r="O691" s="69"/>
      <c r="P691" s="68"/>
      <c r="Q691" s="68"/>
      <c r="R691" s="71"/>
      <c r="S691" s="72"/>
    </row>
    <row r="692" spans="1:19" x14ac:dyDescent="0.25">
      <c r="A692" s="86"/>
      <c r="B692" s="25"/>
      <c r="C692" s="88"/>
      <c r="D692" s="66"/>
      <c r="E692" s="67"/>
      <c r="F692" s="68"/>
      <c r="G692" s="68"/>
      <c r="H692" s="80"/>
      <c r="I692" s="70"/>
      <c r="J692" s="69"/>
      <c r="K692" s="68"/>
      <c r="L692" s="68"/>
      <c r="M692" s="71"/>
      <c r="N692" s="70"/>
      <c r="O692" s="69"/>
      <c r="P692" s="68"/>
      <c r="Q692" s="68"/>
      <c r="R692" s="71"/>
      <c r="S692" s="72"/>
    </row>
    <row r="693" spans="1:19" x14ac:dyDescent="0.25">
      <c r="A693" s="86"/>
      <c r="B693" s="25"/>
      <c r="C693" s="88"/>
      <c r="D693" s="66"/>
      <c r="E693" s="67"/>
      <c r="F693" s="68"/>
      <c r="G693" s="68"/>
      <c r="H693" s="80"/>
      <c r="I693" s="70"/>
      <c r="J693" s="69"/>
      <c r="K693" s="68"/>
      <c r="L693" s="68"/>
      <c r="M693" s="71"/>
      <c r="N693" s="70"/>
      <c r="O693" s="69"/>
      <c r="P693" s="68"/>
      <c r="Q693" s="68"/>
      <c r="R693" s="71"/>
      <c r="S693" s="72"/>
    </row>
    <row r="694" spans="1:19" x14ac:dyDescent="0.25">
      <c r="A694" s="86"/>
      <c r="B694" s="25"/>
      <c r="C694" s="88"/>
      <c r="D694" s="66"/>
      <c r="E694" s="67"/>
      <c r="F694" s="68"/>
      <c r="G694" s="68"/>
      <c r="H694" s="80"/>
      <c r="I694" s="70"/>
      <c r="J694" s="69"/>
      <c r="K694" s="68"/>
      <c r="L694" s="68"/>
      <c r="M694" s="71"/>
      <c r="N694" s="70"/>
      <c r="O694" s="69"/>
      <c r="P694" s="68"/>
      <c r="Q694" s="68"/>
      <c r="R694" s="71"/>
      <c r="S694" s="72"/>
    </row>
    <row r="695" spans="1:19" x14ac:dyDescent="0.25">
      <c r="A695" s="86"/>
      <c r="B695" s="25"/>
      <c r="C695" s="88"/>
      <c r="D695" s="66"/>
      <c r="E695" s="67"/>
      <c r="F695" s="68"/>
      <c r="G695" s="68"/>
      <c r="H695" s="80"/>
      <c r="I695" s="70"/>
      <c r="J695" s="69"/>
      <c r="K695" s="68"/>
      <c r="L695" s="68"/>
      <c r="M695" s="71"/>
      <c r="N695" s="70"/>
      <c r="O695" s="69"/>
      <c r="P695" s="68"/>
      <c r="Q695" s="68"/>
      <c r="R695" s="71"/>
      <c r="S695" s="72"/>
    </row>
    <row r="696" spans="1:19" x14ac:dyDescent="0.25">
      <c r="A696" s="86"/>
      <c r="B696" s="25"/>
      <c r="C696" s="88"/>
      <c r="D696" s="66"/>
      <c r="E696" s="67"/>
      <c r="F696" s="68"/>
      <c r="G696" s="68"/>
      <c r="H696" s="80"/>
      <c r="I696" s="70"/>
      <c r="J696" s="69"/>
      <c r="K696" s="68"/>
      <c r="L696" s="68"/>
      <c r="M696" s="71"/>
      <c r="N696" s="70"/>
      <c r="O696" s="69"/>
      <c r="P696" s="68"/>
      <c r="Q696" s="68"/>
      <c r="R696" s="71"/>
      <c r="S696" s="72"/>
    </row>
    <row r="697" spans="1:19" x14ac:dyDescent="0.25">
      <c r="A697" s="86"/>
      <c r="B697" s="25"/>
      <c r="C697" s="88"/>
      <c r="D697" s="66" t="str">
        <f>IFERROR(_xlfn.XLOOKUP(A697,Master3!A:A,Master3!G:G),"")</f>
        <v/>
      </c>
      <c r="E697" s="67">
        <f>IFERROR(AVERAGEIFS(Master3!$U:$U,Master3!$A:$A,"&gt;"&amp;(A697-1),Master3!$A:$A,"&lt;="&amp;S697),"")</f>
        <v>-2.7191178798675537</v>
      </c>
      <c r="F697" s="68">
        <f>SUMIFS(Master3!$V:$V,Master3!$A:$A,"&gt;="&amp;(A697),Master3!$A:$A,"&lt;="&amp;J697-1)</f>
        <v>0</v>
      </c>
      <c r="G697" s="68">
        <f>SUMIFS(Master3!$H:$H,Master3!$A:$A,"&gt;="&amp;(A697),Master3!$A:$A,"&lt;="&amp;J697-1)</f>
        <v>0</v>
      </c>
      <c r="H697" s="80">
        <f>SUMIFS(Master3!AZ:AZ,Master3!AY:AY,'Start Dates'!B697)</f>
        <v>0</v>
      </c>
      <c r="I697" s="70" t="str">
        <f>IFERROR(_xlfn.XLOOKUP(J697,Master3!$A:$A,Master3!$B:$B),"")</f>
        <v/>
      </c>
      <c r="J697" s="69">
        <f t="shared" ref="J697:J728" si="8">IFERROR((A697+H697),"")</f>
        <v>0</v>
      </c>
      <c r="K697" s="68">
        <f>SUMIFS(Master3!$V:$V,Master3!$A:$A,"&gt;="&amp;(J697),Master3!$A:$A,"&lt;="&amp;O697-1)</f>
        <v>0</v>
      </c>
      <c r="L697" s="68">
        <f>SUMIFS(Master3!$H:$H,Master3!$A:$A,"&gt;="&amp;(J697),Master3!$A:$A,"&lt;="&amp;O697-1)</f>
        <v>0</v>
      </c>
      <c r="M697" s="71">
        <f>SUMIFS(Master3!BK:BK,Master3!BJ:BJ,'Start Dates'!I697)</f>
        <v>0</v>
      </c>
      <c r="N697" s="70" t="str">
        <f>IFERROR(_xlfn.XLOOKUP(O697,Master3!$A:$A,Master3!$B:$B),"")</f>
        <v/>
      </c>
      <c r="O697" s="69">
        <f t="shared" ref="O697:O711" si="9">IFERROR(J697+M697,"")</f>
        <v>0</v>
      </c>
      <c r="P697" s="68">
        <f>SUMIFS(Master3!$V:$V,Master3!$A:$A,"&gt;="&amp;O697,Master3!$A:$A,"&lt;="&amp; S697)</f>
        <v>0</v>
      </c>
      <c r="Q697" s="68">
        <f>SUMIFS(Master3!$H:$H,Master3!$A:$A,"&gt;="&amp;O697,Master3!$A:$A,"&lt;="&amp; S697)</f>
        <v>0</v>
      </c>
      <c r="R697" s="71">
        <f>SUMIFS(Master3!AZ:AZ,Master3!AY:AY,'Start Dates'!N697)</f>
        <v>4</v>
      </c>
      <c r="S697" s="72">
        <f t="shared" ref="S697:S711" si="10">IFERROR(O697+R697,"")</f>
        <v>4</v>
      </c>
    </row>
    <row r="698" spans="1:19" x14ac:dyDescent="0.25">
      <c r="A698" s="86"/>
      <c r="B698" s="25"/>
      <c r="C698" s="88"/>
      <c r="D698" s="66" t="str">
        <f>IFERROR(_xlfn.XLOOKUP(A698,Master3!A:A,Master3!G:G),"")</f>
        <v/>
      </c>
      <c r="E698" s="67">
        <f>IFERROR(AVERAGEIFS(Master3!$U:$U,Master3!$A:$A,"&gt;"&amp;(A698-1),Master3!$A:$A,"&lt;="&amp;S698),"")</f>
        <v>-2.7191178798675537</v>
      </c>
      <c r="F698" s="68">
        <f>SUMIFS(Master3!$V:$V,Master3!$A:$A,"&gt;="&amp;(A698),Master3!$A:$A,"&lt;="&amp;J698-1)</f>
        <v>0</v>
      </c>
      <c r="G698" s="68">
        <f>SUMIFS(Master3!$H:$H,Master3!$A:$A,"&gt;="&amp;(A698),Master3!$A:$A,"&lt;="&amp;J698-1)</f>
        <v>0</v>
      </c>
      <c r="H698" s="80">
        <f>SUMIFS(Master3!AZ:AZ,Master3!AY:AY,'Start Dates'!B698)</f>
        <v>0</v>
      </c>
      <c r="I698" s="70" t="str">
        <f>IFERROR(_xlfn.XLOOKUP(J698,Master3!$A:$A,Master3!$B:$B),"")</f>
        <v/>
      </c>
      <c r="J698" s="69">
        <f t="shared" si="8"/>
        <v>0</v>
      </c>
      <c r="K698" s="68">
        <f>SUMIFS(Master3!$V:$V,Master3!$A:$A,"&gt;="&amp;(J698),Master3!$A:$A,"&lt;="&amp;O698-1)</f>
        <v>0</v>
      </c>
      <c r="L698" s="68">
        <f>SUMIFS(Master3!$H:$H,Master3!$A:$A,"&gt;="&amp;(J698),Master3!$A:$A,"&lt;="&amp;O698-1)</f>
        <v>0</v>
      </c>
      <c r="M698" s="71">
        <f>SUMIFS(Master3!BK:BK,Master3!BJ:BJ,'Start Dates'!I698)</f>
        <v>0</v>
      </c>
      <c r="N698" s="70" t="str">
        <f>IFERROR(_xlfn.XLOOKUP(O698,Master3!$A:$A,Master3!$B:$B),"")</f>
        <v/>
      </c>
      <c r="O698" s="69">
        <f t="shared" si="9"/>
        <v>0</v>
      </c>
      <c r="P698" s="68">
        <f>SUMIFS(Master3!$V:$V,Master3!$A:$A,"&gt;="&amp;O698,Master3!$A:$A,"&lt;="&amp; S698)</f>
        <v>0</v>
      </c>
      <c r="Q698" s="68">
        <f>SUMIFS(Master3!$H:$H,Master3!$A:$A,"&gt;="&amp;O698,Master3!$A:$A,"&lt;="&amp; S698)</f>
        <v>0</v>
      </c>
      <c r="R698" s="71">
        <f>SUMIFS(Master3!AZ:AZ,Master3!AY:AY,'Start Dates'!N698)</f>
        <v>4</v>
      </c>
      <c r="S698" s="72">
        <f t="shared" si="10"/>
        <v>4</v>
      </c>
    </row>
    <row r="699" spans="1:19" x14ac:dyDescent="0.25">
      <c r="A699" s="86"/>
      <c r="B699" s="25"/>
      <c r="C699" s="88"/>
      <c r="D699" s="66" t="str">
        <f>IFERROR(_xlfn.XLOOKUP(A699,Master3!A:A,Master3!G:G),"")</f>
        <v/>
      </c>
      <c r="E699" s="67">
        <f>IFERROR(AVERAGEIFS(Master3!$U:$U,Master3!$A:$A,"&gt;"&amp;(A699-1),Master3!$A:$A,"&lt;="&amp;S699),"")</f>
        <v>-2.7191178798675537</v>
      </c>
      <c r="F699" s="68">
        <f>SUMIFS(Master3!$V:$V,Master3!$A:$A,"&gt;="&amp;(A699),Master3!$A:$A,"&lt;="&amp;J699-1)</f>
        <v>0</v>
      </c>
      <c r="G699" s="68">
        <f>SUMIFS(Master3!$H:$H,Master3!$A:$A,"&gt;="&amp;(A699),Master3!$A:$A,"&lt;="&amp;J699-1)</f>
        <v>0</v>
      </c>
      <c r="H699" s="80">
        <f>SUMIFS(Master3!AZ:AZ,Master3!AY:AY,'Start Dates'!B699)</f>
        <v>0</v>
      </c>
      <c r="I699" s="70" t="str">
        <f>IFERROR(_xlfn.XLOOKUP(J699,Master3!$A:$A,Master3!$B:$B),"")</f>
        <v/>
      </c>
      <c r="J699" s="69">
        <f t="shared" si="8"/>
        <v>0</v>
      </c>
      <c r="K699" s="68">
        <f>SUMIFS(Master3!$V:$V,Master3!$A:$A,"&gt;="&amp;(J699),Master3!$A:$A,"&lt;="&amp;O699-1)</f>
        <v>0</v>
      </c>
      <c r="L699" s="68">
        <f>SUMIFS(Master3!$H:$H,Master3!$A:$A,"&gt;="&amp;(J699),Master3!$A:$A,"&lt;="&amp;O699-1)</f>
        <v>0</v>
      </c>
      <c r="M699" s="71">
        <f>SUMIFS(Master3!BK:BK,Master3!BJ:BJ,'Start Dates'!I699)</f>
        <v>0</v>
      </c>
      <c r="N699" s="70" t="str">
        <f>IFERROR(_xlfn.XLOOKUP(O699,Master3!$A:$A,Master3!$B:$B),"")</f>
        <v/>
      </c>
      <c r="O699" s="69">
        <f t="shared" si="9"/>
        <v>0</v>
      </c>
      <c r="P699" s="68">
        <f>SUMIFS(Master3!$V:$V,Master3!$A:$A,"&gt;="&amp;O699,Master3!$A:$A,"&lt;="&amp; S699)</f>
        <v>0</v>
      </c>
      <c r="Q699" s="68">
        <f>SUMIFS(Master3!$H:$H,Master3!$A:$A,"&gt;="&amp;O699,Master3!$A:$A,"&lt;="&amp; S699)</f>
        <v>0</v>
      </c>
      <c r="R699" s="71">
        <f>SUMIFS(Master3!AZ:AZ,Master3!AY:AY,'Start Dates'!N699)</f>
        <v>4</v>
      </c>
      <c r="S699" s="72">
        <f t="shared" si="10"/>
        <v>4</v>
      </c>
    </row>
    <row r="700" spans="1:19" x14ac:dyDescent="0.25">
      <c r="A700" s="86"/>
      <c r="B700" s="25"/>
      <c r="C700" s="88"/>
      <c r="D700" s="66" t="str">
        <f>IFERROR(_xlfn.XLOOKUP(A700,Master3!A:A,Master3!G:G),"")</f>
        <v/>
      </c>
      <c r="E700" s="67">
        <f>IFERROR(AVERAGEIFS(Master3!$U:$U,Master3!$A:$A,"&gt;"&amp;(A700-1),Master3!$A:$A,"&lt;="&amp;S700),"")</f>
        <v>-2.7191178798675537</v>
      </c>
      <c r="F700" s="68">
        <f>SUMIFS(Master3!$V:$V,Master3!$A:$A,"&gt;="&amp;(A700),Master3!$A:$A,"&lt;="&amp;J700-1)</f>
        <v>0</v>
      </c>
      <c r="G700" s="68">
        <f>SUMIFS(Master3!$H:$H,Master3!$A:$A,"&gt;="&amp;(A700),Master3!$A:$A,"&lt;="&amp;J700-1)</f>
        <v>0</v>
      </c>
      <c r="H700" s="80">
        <f>SUMIFS(Master3!AZ:AZ,Master3!AY:AY,'Start Dates'!B700)</f>
        <v>0</v>
      </c>
      <c r="I700" s="70" t="str">
        <f>IFERROR(_xlfn.XLOOKUP(J700,Master3!$A:$A,Master3!$B:$B),"")</f>
        <v/>
      </c>
      <c r="J700" s="69">
        <f t="shared" si="8"/>
        <v>0</v>
      </c>
      <c r="K700" s="68">
        <f>SUMIFS(Master3!$V:$V,Master3!$A:$A,"&gt;="&amp;(J700),Master3!$A:$A,"&lt;="&amp;O700-1)</f>
        <v>0</v>
      </c>
      <c r="L700" s="68">
        <f>SUMIFS(Master3!$H:$H,Master3!$A:$A,"&gt;="&amp;(J700),Master3!$A:$A,"&lt;="&amp;O700-1)</f>
        <v>0</v>
      </c>
      <c r="M700" s="71">
        <f>SUMIFS(Master3!BK:BK,Master3!BJ:BJ,'Start Dates'!I700)</f>
        <v>0</v>
      </c>
      <c r="N700" s="70" t="str">
        <f>IFERROR(_xlfn.XLOOKUP(O700,Master3!$A:$A,Master3!$B:$B),"")</f>
        <v/>
      </c>
      <c r="O700" s="69">
        <f t="shared" si="9"/>
        <v>0</v>
      </c>
      <c r="P700" s="68">
        <f>SUMIFS(Master3!$V:$V,Master3!$A:$A,"&gt;="&amp;O700,Master3!$A:$A,"&lt;="&amp; S700)</f>
        <v>0</v>
      </c>
      <c r="Q700" s="68">
        <f>SUMIFS(Master3!$H:$H,Master3!$A:$A,"&gt;="&amp;O700,Master3!$A:$A,"&lt;="&amp; S700)</f>
        <v>0</v>
      </c>
      <c r="R700" s="71">
        <f>SUMIFS(Master3!AZ:AZ,Master3!AY:AY,'Start Dates'!N700)</f>
        <v>4</v>
      </c>
      <c r="S700" s="72">
        <f t="shared" si="10"/>
        <v>4</v>
      </c>
    </row>
    <row r="701" spans="1:19" x14ac:dyDescent="0.25">
      <c r="A701" s="86"/>
      <c r="B701" s="25"/>
      <c r="C701" s="88"/>
      <c r="D701" s="66" t="str">
        <f>IFERROR(_xlfn.XLOOKUP(A701,Master3!A:A,Master3!G:G),"")</f>
        <v/>
      </c>
      <c r="E701" s="67">
        <f>IFERROR(AVERAGEIFS(Master3!$U:$U,Master3!$A:$A,"&gt;"&amp;(A701-1),Master3!$A:$A,"&lt;="&amp;S701),"")</f>
        <v>-2.7191178798675537</v>
      </c>
      <c r="F701" s="68">
        <f>SUMIFS(Master3!$V:$V,Master3!$A:$A,"&gt;="&amp;(A701),Master3!$A:$A,"&lt;="&amp;J701-1)</f>
        <v>0</v>
      </c>
      <c r="G701" s="68">
        <f>SUMIFS(Master3!$H:$H,Master3!$A:$A,"&gt;="&amp;(A701),Master3!$A:$A,"&lt;="&amp;J701-1)</f>
        <v>0</v>
      </c>
      <c r="H701" s="80">
        <f>SUMIFS(Master3!AZ:AZ,Master3!AY:AY,'Start Dates'!B701)</f>
        <v>0</v>
      </c>
      <c r="I701" s="70" t="str">
        <f>IFERROR(_xlfn.XLOOKUP(J701,Master3!$A:$A,Master3!$B:$B),"")</f>
        <v/>
      </c>
      <c r="J701" s="69">
        <f t="shared" si="8"/>
        <v>0</v>
      </c>
      <c r="K701" s="68">
        <f>SUMIFS(Master3!$V:$V,Master3!$A:$A,"&gt;="&amp;(J701),Master3!$A:$A,"&lt;="&amp;O701-1)</f>
        <v>0</v>
      </c>
      <c r="L701" s="68">
        <f>SUMIFS(Master3!$H:$H,Master3!$A:$A,"&gt;="&amp;(J701),Master3!$A:$A,"&lt;="&amp;O701-1)</f>
        <v>0</v>
      </c>
      <c r="M701" s="71">
        <f>SUMIFS(Master3!BK:BK,Master3!BJ:BJ,'Start Dates'!I701)</f>
        <v>0</v>
      </c>
      <c r="N701" s="70" t="str">
        <f>IFERROR(_xlfn.XLOOKUP(O701,Master3!$A:$A,Master3!$B:$B),"")</f>
        <v/>
      </c>
      <c r="O701" s="69">
        <f t="shared" si="9"/>
        <v>0</v>
      </c>
      <c r="P701" s="68">
        <f>SUMIFS(Master3!$V:$V,Master3!$A:$A,"&gt;="&amp;O701,Master3!$A:$A,"&lt;="&amp; S701)</f>
        <v>0</v>
      </c>
      <c r="Q701" s="68">
        <f>SUMIFS(Master3!$H:$H,Master3!$A:$A,"&gt;="&amp;O701,Master3!$A:$A,"&lt;="&amp; S701)</f>
        <v>0</v>
      </c>
      <c r="R701" s="71">
        <f>SUMIFS(Master3!AZ:AZ,Master3!AY:AY,'Start Dates'!N701)</f>
        <v>4</v>
      </c>
      <c r="S701" s="72">
        <f t="shared" si="10"/>
        <v>4</v>
      </c>
    </row>
    <row r="702" spans="1:19" x14ac:dyDescent="0.25">
      <c r="A702" s="86"/>
      <c r="B702" s="25"/>
      <c r="C702" s="88"/>
      <c r="D702" s="66" t="str">
        <f>IFERROR(_xlfn.XLOOKUP(A702,Master3!A:A,Master3!G:G),"")</f>
        <v/>
      </c>
      <c r="E702" s="67">
        <f>IFERROR(AVERAGEIFS(Master3!$U:$U,Master3!$A:$A,"&gt;"&amp;(A702-1),Master3!$A:$A,"&lt;="&amp;S702),"")</f>
        <v>-2.7191178798675537</v>
      </c>
      <c r="F702" s="68">
        <f>SUMIFS(Master3!$V:$V,Master3!$A:$A,"&gt;="&amp;(A702),Master3!$A:$A,"&lt;="&amp;J702-1)</f>
        <v>0</v>
      </c>
      <c r="G702" s="68">
        <f>SUMIFS(Master3!$H:$H,Master3!$A:$A,"&gt;="&amp;(A702),Master3!$A:$A,"&lt;="&amp;J702-1)</f>
        <v>0</v>
      </c>
      <c r="H702" s="80">
        <f>SUMIFS(Master3!AZ:AZ,Master3!AY:AY,'Start Dates'!B702)</f>
        <v>0</v>
      </c>
      <c r="I702" s="70" t="str">
        <f>IFERROR(_xlfn.XLOOKUP(J702,Master3!$A:$A,Master3!$B:$B),"")</f>
        <v/>
      </c>
      <c r="J702" s="69">
        <f t="shared" si="8"/>
        <v>0</v>
      </c>
      <c r="K702" s="68">
        <f>SUMIFS(Master3!$V:$V,Master3!$A:$A,"&gt;="&amp;(J702),Master3!$A:$A,"&lt;="&amp;O702-1)</f>
        <v>0</v>
      </c>
      <c r="L702" s="68">
        <f>SUMIFS(Master3!$H:$H,Master3!$A:$A,"&gt;="&amp;(J702),Master3!$A:$A,"&lt;="&amp;O702-1)</f>
        <v>0</v>
      </c>
      <c r="M702" s="71">
        <f>SUMIFS(Master3!BK:BK,Master3!BJ:BJ,'Start Dates'!I702)</f>
        <v>0</v>
      </c>
      <c r="N702" s="70" t="str">
        <f>IFERROR(_xlfn.XLOOKUP(O702,Master3!$A:$A,Master3!$B:$B),"")</f>
        <v/>
      </c>
      <c r="O702" s="69">
        <f t="shared" si="9"/>
        <v>0</v>
      </c>
      <c r="P702" s="68">
        <f>SUMIFS(Master3!$V:$V,Master3!$A:$A,"&gt;="&amp;O702,Master3!$A:$A,"&lt;="&amp; S702)</f>
        <v>0</v>
      </c>
      <c r="Q702" s="68">
        <f>SUMIFS(Master3!$H:$H,Master3!$A:$A,"&gt;="&amp;O702,Master3!$A:$A,"&lt;="&amp; S702)</f>
        <v>0</v>
      </c>
      <c r="R702" s="71">
        <f>SUMIFS(Master3!AZ:AZ,Master3!AY:AY,'Start Dates'!N702)</f>
        <v>4</v>
      </c>
      <c r="S702" s="72">
        <f t="shared" si="10"/>
        <v>4</v>
      </c>
    </row>
    <row r="703" spans="1:19" x14ac:dyDescent="0.25">
      <c r="A703" s="86"/>
      <c r="B703" s="25"/>
      <c r="C703" s="88"/>
      <c r="D703" s="66" t="str">
        <f>IFERROR(_xlfn.XLOOKUP(A703,Master3!A:A,Master3!G:G),"")</f>
        <v/>
      </c>
      <c r="E703" s="67">
        <f>IFERROR(AVERAGEIFS(Master3!$U:$U,Master3!$A:$A,"&gt;"&amp;(A703-1),Master3!$A:$A,"&lt;="&amp;S703),"")</f>
        <v>-2.7191178798675537</v>
      </c>
      <c r="F703" s="68">
        <f>SUMIFS(Master3!$V:$V,Master3!$A:$A,"&gt;="&amp;(A703),Master3!$A:$A,"&lt;="&amp;J703-1)</f>
        <v>0</v>
      </c>
      <c r="G703" s="68">
        <f>SUMIFS(Master3!$H:$H,Master3!$A:$A,"&gt;="&amp;(A703),Master3!$A:$A,"&lt;="&amp;J703-1)</f>
        <v>0</v>
      </c>
      <c r="H703" s="80">
        <f>SUMIFS(Master3!AZ:AZ,Master3!AY:AY,'Start Dates'!B703)</f>
        <v>0</v>
      </c>
      <c r="I703" s="70" t="str">
        <f>IFERROR(_xlfn.XLOOKUP(J703,Master3!$A:$A,Master3!$B:$B),"")</f>
        <v/>
      </c>
      <c r="J703" s="69">
        <f t="shared" si="8"/>
        <v>0</v>
      </c>
      <c r="K703" s="68">
        <f>SUMIFS(Master3!$V:$V,Master3!$A:$A,"&gt;="&amp;(J703),Master3!$A:$A,"&lt;="&amp;O703-1)</f>
        <v>0</v>
      </c>
      <c r="L703" s="68">
        <f>SUMIFS(Master3!$H:$H,Master3!$A:$A,"&gt;="&amp;(J703),Master3!$A:$A,"&lt;="&amp;O703-1)</f>
        <v>0</v>
      </c>
      <c r="M703" s="71">
        <f>SUMIFS(Master3!BK:BK,Master3!BJ:BJ,'Start Dates'!I703)</f>
        <v>0</v>
      </c>
      <c r="N703" s="70" t="str">
        <f>IFERROR(_xlfn.XLOOKUP(O703,Master3!$A:$A,Master3!$B:$B),"")</f>
        <v/>
      </c>
      <c r="O703" s="69">
        <f t="shared" si="9"/>
        <v>0</v>
      </c>
      <c r="P703" s="68">
        <f>SUMIFS(Master3!$V:$V,Master3!$A:$A,"&gt;="&amp;O703,Master3!$A:$A,"&lt;="&amp; S703)</f>
        <v>0</v>
      </c>
      <c r="Q703" s="68">
        <f>SUMIFS(Master3!$H:$H,Master3!$A:$A,"&gt;="&amp;O703,Master3!$A:$A,"&lt;="&amp; S703)</f>
        <v>0</v>
      </c>
      <c r="R703" s="71">
        <f>SUMIFS(Master3!AZ:AZ,Master3!AY:AY,'Start Dates'!N703)</f>
        <v>4</v>
      </c>
      <c r="S703" s="72">
        <f t="shared" si="10"/>
        <v>4</v>
      </c>
    </row>
    <row r="704" spans="1:19" x14ac:dyDescent="0.25">
      <c r="A704" s="86"/>
      <c r="B704" s="25"/>
      <c r="C704" s="88"/>
      <c r="D704" s="66" t="str">
        <f>IFERROR(_xlfn.XLOOKUP(A704,Master3!A:A,Master3!G:G),"")</f>
        <v/>
      </c>
      <c r="E704" s="67">
        <f>IFERROR(AVERAGEIFS(Master3!$U:$U,Master3!$A:$A,"&gt;"&amp;(A704-1),Master3!$A:$A,"&lt;="&amp;S704),"")</f>
        <v>-2.7191178798675537</v>
      </c>
      <c r="F704" s="68">
        <f>SUMIFS(Master3!$V:$V,Master3!$A:$A,"&gt;="&amp;(A704),Master3!$A:$A,"&lt;="&amp;J704-1)</f>
        <v>0</v>
      </c>
      <c r="G704" s="68">
        <f>SUMIFS(Master3!$H:$H,Master3!$A:$A,"&gt;="&amp;(A704),Master3!$A:$A,"&lt;="&amp;J704-1)</f>
        <v>0</v>
      </c>
      <c r="H704" s="80">
        <f>SUMIFS(Master3!AZ:AZ,Master3!AY:AY,'Start Dates'!B704)</f>
        <v>0</v>
      </c>
      <c r="I704" s="70" t="str">
        <f>IFERROR(_xlfn.XLOOKUP(J704,Master3!$A:$A,Master3!$B:$B),"")</f>
        <v/>
      </c>
      <c r="J704" s="69">
        <f t="shared" si="8"/>
        <v>0</v>
      </c>
      <c r="K704" s="68">
        <f>SUMIFS(Master3!$V:$V,Master3!$A:$A,"&gt;="&amp;(J704),Master3!$A:$A,"&lt;="&amp;O704-1)</f>
        <v>0</v>
      </c>
      <c r="L704" s="68">
        <f>SUMIFS(Master3!$H:$H,Master3!$A:$A,"&gt;="&amp;(J704),Master3!$A:$A,"&lt;="&amp;O704-1)</f>
        <v>0</v>
      </c>
      <c r="M704" s="71">
        <f>SUMIFS(Master3!BK:BK,Master3!BJ:BJ,'Start Dates'!I704)</f>
        <v>0</v>
      </c>
      <c r="N704" s="70" t="str">
        <f>IFERROR(_xlfn.XLOOKUP(O704,Master3!$A:$A,Master3!$B:$B),"")</f>
        <v/>
      </c>
      <c r="O704" s="69">
        <f t="shared" si="9"/>
        <v>0</v>
      </c>
      <c r="P704" s="68">
        <f>SUMIFS(Master3!$V:$V,Master3!$A:$A,"&gt;="&amp;O704,Master3!$A:$A,"&lt;="&amp; S704)</f>
        <v>0</v>
      </c>
      <c r="Q704" s="68">
        <f>SUMIFS(Master3!$H:$H,Master3!$A:$A,"&gt;="&amp;O704,Master3!$A:$A,"&lt;="&amp; S704)</f>
        <v>0</v>
      </c>
      <c r="R704" s="71">
        <f>SUMIFS(Master3!AZ:AZ,Master3!AY:AY,'Start Dates'!N704)</f>
        <v>4</v>
      </c>
      <c r="S704" s="72">
        <f t="shared" si="10"/>
        <v>4</v>
      </c>
    </row>
    <row r="705" spans="1:19" x14ac:dyDescent="0.25">
      <c r="A705" s="86"/>
      <c r="B705" s="25"/>
      <c r="C705" s="88"/>
      <c r="D705" s="66" t="str">
        <f>IFERROR(_xlfn.XLOOKUP(A705,Master3!A:A,Master3!G:G),"")</f>
        <v/>
      </c>
      <c r="E705" s="67">
        <f>IFERROR(AVERAGEIFS(Master3!$U:$U,Master3!$A:$A,"&gt;"&amp;(A705-1),Master3!$A:$A,"&lt;="&amp;S705),"")</f>
        <v>-2.7191178798675537</v>
      </c>
      <c r="F705" s="68">
        <f>SUMIFS(Master3!$V:$V,Master3!$A:$A,"&gt;="&amp;(A705),Master3!$A:$A,"&lt;="&amp;J705-1)</f>
        <v>0</v>
      </c>
      <c r="G705" s="68">
        <f>SUMIFS(Master3!$H:$H,Master3!$A:$A,"&gt;="&amp;(A705),Master3!$A:$A,"&lt;="&amp;J705-1)</f>
        <v>0</v>
      </c>
      <c r="H705" s="80">
        <f>SUMIFS(Master3!AZ:AZ,Master3!AY:AY,'Start Dates'!B705)</f>
        <v>0</v>
      </c>
      <c r="I705" s="70" t="str">
        <f>IFERROR(_xlfn.XLOOKUP(J705,Master3!$A:$A,Master3!$B:$B),"")</f>
        <v/>
      </c>
      <c r="J705" s="69">
        <f t="shared" si="8"/>
        <v>0</v>
      </c>
      <c r="K705" s="68">
        <f>SUMIFS(Master3!$V:$V,Master3!$A:$A,"&gt;="&amp;(J705),Master3!$A:$A,"&lt;="&amp;O705-1)</f>
        <v>0</v>
      </c>
      <c r="L705" s="68">
        <f>SUMIFS(Master3!$H:$H,Master3!$A:$A,"&gt;="&amp;(J705),Master3!$A:$A,"&lt;="&amp;O705-1)</f>
        <v>0</v>
      </c>
      <c r="M705" s="71">
        <f>SUMIFS(Master3!BK:BK,Master3!BJ:BJ,'Start Dates'!I705)</f>
        <v>0</v>
      </c>
      <c r="N705" s="70" t="str">
        <f>IFERROR(_xlfn.XLOOKUP(O705,Master3!$A:$A,Master3!$B:$B),"")</f>
        <v/>
      </c>
      <c r="O705" s="69">
        <f t="shared" si="9"/>
        <v>0</v>
      </c>
      <c r="P705" s="68">
        <f>SUMIFS(Master3!$V:$V,Master3!$A:$A,"&gt;="&amp;O705,Master3!$A:$A,"&lt;="&amp; S705)</f>
        <v>0</v>
      </c>
      <c r="Q705" s="68">
        <f>SUMIFS(Master3!$H:$H,Master3!$A:$A,"&gt;="&amp;O705,Master3!$A:$A,"&lt;="&amp; S705)</f>
        <v>0</v>
      </c>
      <c r="R705" s="71">
        <f>SUMIFS(Master3!AZ:AZ,Master3!AY:AY,'Start Dates'!N705)</f>
        <v>4</v>
      </c>
      <c r="S705" s="72">
        <f t="shared" si="10"/>
        <v>4</v>
      </c>
    </row>
    <row r="706" spans="1:19" x14ac:dyDescent="0.25">
      <c r="A706" s="86"/>
      <c r="B706" s="25"/>
      <c r="C706" s="88"/>
      <c r="D706" s="66" t="str">
        <f>IFERROR(_xlfn.XLOOKUP(A706,Master3!A:A,Master3!G:G),"")</f>
        <v/>
      </c>
      <c r="E706" s="67">
        <f>IFERROR(AVERAGEIFS(Master3!$U:$U,Master3!$A:$A,"&gt;"&amp;(A706-1),Master3!$A:$A,"&lt;="&amp;S706),"")</f>
        <v>-2.7191178798675537</v>
      </c>
      <c r="F706" s="68">
        <f>SUMIFS(Master3!$V:$V,Master3!$A:$A,"&gt;="&amp;(A706),Master3!$A:$A,"&lt;="&amp;J706-1)</f>
        <v>0</v>
      </c>
      <c r="G706" s="68">
        <f>SUMIFS(Master3!$H:$H,Master3!$A:$A,"&gt;="&amp;(A706),Master3!$A:$A,"&lt;="&amp;J706-1)</f>
        <v>0</v>
      </c>
      <c r="H706" s="80">
        <f>SUMIFS(Master3!AZ:AZ,Master3!AY:AY,'Start Dates'!B706)</f>
        <v>0</v>
      </c>
      <c r="I706" s="70" t="str">
        <f>IFERROR(_xlfn.XLOOKUP(J706,Master3!$A:$A,Master3!$B:$B),"")</f>
        <v/>
      </c>
      <c r="J706" s="69">
        <f t="shared" si="8"/>
        <v>0</v>
      </c>
      <c r="K706" s="68">
        <f>SUMIFS(Master3!$V:$V,Master3!$A:$A,"&gt;="&amp;(J706),Master3!$A:$A,"&lt;="&amp;O706-1)</f>
        <v>0</v>
      </c>
      <c r="L706" s="68">
        <f>SUMIFS(Master3!$H:$H,Master3!$A:$A,"&gt;="&amp;(J706),Master3!$A:$A,"&lt;="&amp;O706-1)</f>
        <v>0</v>
      </c>
      <c r="M706" s="71">
        <f>SUMIFS(Master3!BK:BK,Master3!BJ:BJ,'Start Dates'!I706)</f>
        <v>0</v>
      </c>
      <c r="N706" s="70" t="str">
        <f>IFERROR(_xlfn.XLOOKUP(O706,Master3!$A:$A,Master3!$B:$B),"")</f>
        <v/>
      </c>
      <c r="O706" s="69">
        <f t="shared" si="9"/>
        <v>0</v>
      </c>
      <c r="P706" s="68">
        <f>SUMIFS(Master3!$V:$V,Master3!$A:$A,"&gt;="&amp;O706,Master3!$A:$A,"&lt;="&amp; S706)</f>
        <v>0</v>
      </c>
      <c r="Q706" s="68">
        <f>SUMIFS(Master3!$H:$H,Master3!$A:$A,"&gt;="&amp;O706,Master3!$A:$A,"&lt;="&amp; S706)</f>
        <v>0</v>
      </c>
      <c r="R706" s="71">
        <f>SUMIFS(Master3!AZ:AZ,Master3!AY:AY,'Start Dates'!N706)</f>
        <v>4</v>
      </c>
      <c r="S706" s="72">
        <f t="shared" si="10"/>
        <v>4</v>
      </c>
    </row>
    <row r="707" spans="1:19" x14ac:dyDescent="0.25">
      <c r="A707" s="86"/>
      <c r="B707" s="25"/>
      <c r="C707" s="88"/>
      <c r="D707" s="66" t="str">
        <f>IFERROR(_xlfn.XLOOKUP(A707,Master3!A:A,Master3!G:G),"")</f>
        <v/>
      </c>
      <c r="E707" s="67">
        <f>IFERROR(AVERAGEIFS(Master3!$U:$U,Master3!$A:$A,"&gt;"&amp;(A707-1),Master3!$A:$A,"&lt;="&amp;S707),"")</f>
        <v>-2.7191178798675537</v>
      </c>
      <c r="F707" s="68">
        <f>SUMIFS(Master3!$V:$V,Master3!$A:$A,"&gt;="&amp;(A707),Master3!$A:$A,"&lt;="&amp;J707-1)</f>
        <v>0</v>
      </c>
      <c r="G707" s="68">
        <f>SUMIFS(Master3!$H:$H,Master3!$A:$A,"&gt;="&amp;(A707),Master3!$A:$A,"&lt;="&amp;J707-1)</f>
        <v>0</v>
      </c>
      <c r="H707" s="80">
        <f>SUMIFS(Master3!AZ:AZ,Master3!AY:AY,'Start Dates'!B707)</f>
        <v>0</v>
      </c>
      <c r="I707" s="70" t="str">
        <f>IFERROR(_xlfn.XLOOKUP(J707,Master3!$A:$A,Master3!$B:$B),"")</f>
        <v/>
      </c>
      <c r="J707" s="69">
        <f t="shared" si="8"/>
        <v>0</v>
      </c>
      <c r="K707" s="68">
        <f>SUMIFS(Master3!$V:$V,Master3!$A:$A,"&gt;="&amp;(J707),Master3!$A:$A,"&lt;="&amp;O707-1)</f>
        <v>0</v>
      </c>
      <c r="L707" s="68">
        <f>SUMIFS(Master3!$H:$H,Master3!$A:$A,"&gt;="&amp;(J707),Master3!$A:$A,"&lt;="&amp;O707-1)</f>
        <v>0</v>
      </c>
      <c r="M707" s="71">
        <f>SUMIFS(Master3!BK:BK,Master3!BJ:BJ,'Start Dates'!I707)</f>
        <v>0</v>
      </c>
      <c r="N707" s="70" t="str">
        <f>IFERROR(_xlfn.XLOOKUP(O707,Master3!$A:$A,Master3!$B:$B),"")</f>
        <v/>
      </c>
      <c r="O707" s="69">
        <f t="shared" si="9"/>
        <v>0</v>
      </c>
      <c r="P707" s="68">
        <f>SUMIFS(Master3!$V:$V,Master3!$A:$A,"&gt;="&amp;O707,Master3!$A:$A,"&lt;="&amp; S707)</f>
        <v>0</v>
      </c>
      <c r="Q707" s="68">
        <f>SUMIFS(Master3!$H:$H,Master3!$A:$A,"&gt;="&amp;O707,Master3!$A:$A,"&lt;="&amp; S707)</f>
        <v>0</v>
      </c>
      <c r="R707" s="71">
        <f>SUMIFS(Master3!AZ:AZ,Master3!AY:AY,'Start Dates'!N707)</f>
        <v>4</v>
      </c>
      <c r="S707" s="72">
        <f t="shared" si="10"/>
        <v>4</v>
      </c>
    </row>
    <row r="708" spans="1:19" x14ac:dyDescent="0.25">
      <c r="A708" s="86"/>
      <c r="B708" s="25"/>
      <c r="C708" s="88"/>
      <c r="D708" s="66" t="str">
        <f>IFERROR(_xlfn.XLOOKUP(A708,Master3!A:A,Master3!G:G),"")</f>
        <v/>
      </c>
      <c r="E708" s="67">
        <f>IFERROR(AVERAGEIFS(Master3!$U:$U,Master3!$A:$A,"&gt;"&amp;(A708-1),Master3!$A:$A,"&lt;="&amp;S708),"")</f>
        <v>-2.7191178798675537</v>
      </c>
      <c r="F708" s="68">
        <f>SUMIFS(Master3!$V:$V,Master3!$A:$A,"&gt;="&amp;(A708),Master3!$A:$A,"&lt;="&amp;J708-1)</f>
        <v>0</v>
      </c>
      <c r="G708" s="68">
        <f>SUMIFS(Master3!$H:$H,Master3!$A:$A,"&gt;="&amp;(A708),Master3!$A:$A,"&lt;="&amp;J708-1)</f>
        <v>0</v>
      </c>
      <c r="H708" s="80">
        <f>SUMIFS(Master3!AZ:AZ,Master3!AY:AY,'Start Dates'!B708)</f>
        <v>0</v>
      </c>
      <c r="I708" s="70" t="str">
        <f>IFERROR(_xlfn.XLOOKUP(J708,Master3!$A:$A,Master3!$B:$B),"")</f>
        <v/>
      </c>
      <c r="J708" s="69">
        <f t="shared" si="8"/>
        <v>0</v>
      </c>
      <c r="K708" s="68">
        <f>SUMIFS(Master3!$V:$V,Master3!$A:$A,"&gt;="&amp;(J708),Master3!$A:$A,"&lt;="&amp;O708-1)</f>
        <v>0</v>
      </c>
      <c r="L708" s="68">
        <f>SUMIFS(Master3!$H:$H,Master3!$A:$A,"&gt;="&amp;(J708),Master3!$A:$A,"&lt;="&amp;O708-1)</f>
        <v>0</v>
      </c>
      <c r="M708" s="71">
        <f>SUMIFS(Master3!BK:BK,Master3!BJ:BJ,'Start Dates'!I708)</f>
        <v>0</v>
      </c>
      <c r="N708" s="70" t="str">
        <f>IFERROR(_xlfn.XLOOKUP(O708,Master3!$A:$A,Master3!$B:$B),"")</f>
        <v/>
      </c>
      <c r="O708" s="69">
        <f t="shared" si="9"/>
        <v>0</v>
      </c>
      <c r="P708" s="68">
        <f>SUMIFS(Master3!$V:$V,Master3!$A:$A,"&gt;="&amp;O708,Master3!$A:$A,"&lt;="&amp; S708)</f>
        <v>0</v>
      </c>
      <c r="Q708" s="68">
        <f>SUMIFS(Master3!$H:$H,Master3!$A:$A,"&gt;="&amp;O708,Master3!$A:$A,"&lt;="&amp; S708)</f>
        <v>0</v>
      </c>
      <c r="R708" s="71">
        <f>SUMIFS(Master3!AZ:AZ,Master3!AY:AY,'Start Dates'!N708)</f>
        <v>4</v>
      </c>
      <c r="S708" s="72">
        <f t="shared" si="10"/>
        <v>4</v>
      </c>
    </row>
    <row r="709" spans="1:19" x14ac:dyDescent="0.25">
      <c r="A709" s="86"/>
      <c r="B709" s="25"/>
      <c r="C709" s="88"/>
      <c r="D709" s="66" t="str">
        <f>IFERROR(_xlfn.XLOOKUP(A709,Master3!A:A,Master3!G:G),"")</f>
        <v/>
      </c>
      <c r="E709" s="67">
        <f>IFERROR(AVERAGEIFS(Master3!$U:$U,Master3!$A:$A,"&gt;"&amp;(A709-1),Master3!$A:$A,"&lt;="&amp;S709),"")</f>
        <v>-2.7191178798675537</v>
      </c>
      <c r="F709" s="68">
        <f>SUMIFS(Master3!$V:$V,Master3!$A:$A,"&gt;="&amp;(A709),Master3!$A:$A,"&lt;="&amp;J709-1)</f>
        <v>0</v>
      </c>
      <c r="G709" s="68">
        <f>SUMIFS(Master3!$H:$H,Master3!$A:$A,"&gt;="&amp;(A709),Master3!$A:$A,"&lt;="&amp;J709-1)</f>
        <v>0</v>
      </c>
      <c r="H709" s="80">
        <f>SUMIFS(Master3!AZ:AZ,Master3!AY:AY,'Start Dates'!B709)</f>
        <v>0</v>
      </c>
      <c r="I709" s="70" t="str">
        <f>IFERROR(_xlfn.XLOOKUP(J709,Master3!$A:$A,Master3!$B:$B),"")</f>
        <v/>
      </c>
      <c r="J709" s="69">
        <f t="shared" si="8"/>
        <v>0</v>
      </c>
      <c r="K709" s="68">
        <f>SUMIFS(Master3!$V:$V,Master3!$A:$A,"&gt;="&amp;(J709),Master3!$A:$A,"&lt;="&amp;O709-1)</f>
        <v>0</v>
      </c>
      <c r="L709" s="68">
        <f>SUMIFS(Master3!$H:$H,Master3!$A:$A,"&gt;="&amp;(J709),Master3!$A:$A,"&lt;="&amp;O709-1)</f>
        <v>0</v>
      </c>
      <c r="M709" s="71">
        <f>SUMIFS(Master3!BK:BK,Master3!BJ:BJ,'Start Dates'!I709)</f>
        <v>0</v>
      </c>
      <c r="N709" s="70" t="str">
        <f>IFERROR(_xlfn.XLOOKUP(O709,Master3!$A:$A,Master3!$B:$B),"")</f>
        <v/>
      </c>
      <c r="O709" s="69">
        <f t="shared" si="9"/>
        <v>0</v>
      </c>
      <c r="P709" s="68">
        <f>SUMIFS(Master3!$V:$V,Master3!$A:$A,"&gt;="&amp;O709,Master3!$A:$A,"&lt;="&amp; S709)</f>
        <v>0</v>
      </c>
      <c r="Q709" s="68">
        <f>SUMIFS(Master3!$H:$H,Master3!$A:$A,"&gt;="&amp;O709,Master3!$A:$A,"&lt;="&amp; S709)</f>
        <v>0</v>
      </c>
      <c r="R709" s="71">
        <f>SUMIFS(Master3!AZ:AZ,Master3!AY:AY,'Start Dates'!N709)</f>
        <v>4</v>
      </c>
      <c r="S709" s="72">
        <f t="shared" si="10"/>
        <v>4</v>
      </c>
    </row>
    <row r="710" spans="1:19" x14ac:dyDescent="0.25">
      <c r="A710" s="86"/>
      <c r="B710" s="25"/>
      <c r="C710" s="88"/>
      <c r="D710" s="66" t="str">
        <f>IFERROR(_xlfn.XLOOKUP(A710,Master3!A:A,Master3!G:G),"")</f>
        <v/>
      </c>
      <c r="E710" s="67">
        <f>IFERROR(AVERAGEIFS(Master3!$U:$U,Master3!$A:$A,"&gt;"&amp;(A710-1),Master3!$A:$A,"&lt;="&amp;S710),"")</f>
        <v>-2.7191178798675537</v>
      </c>
      <c r="F710" s="68">
        <f>SUMIFS(Master3!$V:$V,Master3!$A:$A,"&gt;="&amp;(A710),Master3!$A:$A,"&lt;="&amp;J710-1)</f>
        <v>0</v>
      </c>
      <c r="G710" s="68">
        <f>SUMIFS(Master3!$H:$H,Master3!$A:$A,"&gt;="&amp;(A710),Master3!$A:$A,"&lt;="&amp;J710-1)</f>
        <v>0</v>
      </c>
      <c r="H710" s="80">
        <f>SUMIFS(Master3!AZ:AZ,Master3!AY:AY,'Start Dates'!B710)</f>
        <v>0</v>
      </c>
      <c r="I710" s="70" t="str">
        <f>IFERROR(_xlfn.XLOOKUP(J710,Master3!$A:$A,Master3!$B:$B),"")</f>
        <v/>
      </c>
      <c r="J710" s="69">
        <f t="shared" si="8"/>
        <v>0</v>
      </c>
      <c r="K710" s="68">
        <f>SUMIFS(Master3!$V:$V,Master3!$A:$A,"&gt;="&amp;(J710),Master3!$A:$A,"&lt;="&amp;O710-1)</f>
        <v>0</v>
      </c>
      <c r="L710" s="68">
        <f>SUMIFS(Master3!$H:$H,Master3!$A:$A,"&gt;="&amp;(J710),Master3!$A:$A,"&lt;="&amp;O710-1)</f>
        <v>0</v>
      </c>
      <c r="M710" s="71">
        <f>SUMIFS(Master3!BK:BK,Master3!BJ:BJ,'Start Dates'!I710)</f>
        <v>0</v>
      </c>
      <c r="N710" s="70" t="str">
        <f>IFERROR(_xlfn.XLOOKUP(O710,Master3!$A:$A,Master3!$B:$B),"")</f>
        <v/>
      </c>
      <c r="O710" s="69">
        <f t="shared" si="9"/>
        <v>0</v>
      </c>
      <c r="P710" s="68">
        <f>SUMIFS(Master3!$V:$V,Master3!$A:$A,"&gt;="&amp;O710,Master3!$A:$A,"&lt;="&amp; S710)</f>
        <v>0</v>
      </c>
      <c r="Q710" s="68">
        <f>SUMIFS(Master3!$H:$H,Master3!$A:$A,"&gt;="&amp;O710,Master3!$A:$A,"&lt;="&amp; S710)</f>
        <v>0</v>
      </c>
      <c r="R710" s="71">
        <f>SUMIFS(Master3!AZ:AZ,Master3!AY:AY,'Start Dates'!N710)</f>
        <v>4</v>
      </c>
      <c r="S710" s="72">
        <f t="shared" si="10"/>
        <v>4</v>
      </c>
    </row>
    <row r="711" spans="1:19" x14ac:dyDescent="0.25">
      <c r="A711" s="86"/>
      <c r="B711" s="25"/>
      <c r="C711" s="88"/>
      <c r="D711" s="66" t="str">
        <f>IFERROR(_xlfn.XLOOKUP(A711,Master3!A:A,Master3!G:G),"")</f>
        <v/>
      </c>
      <c r="E711" s="67">
        <f>IFERROR(AVERAGEIFS(Master3!$U:$U,Master3!$A:$A,"&gt;"&amp;(A711-1),Master3!$A:$A,"&lt;="&amp;S711),"")</f>
        <v>-2.7191178798675537</v>
      </c>
      <c r="F711" s="68">
        <f>SUMIFS(Master3!$V:$V,Master3!$A:$A,"&gt;="&amp;(A711),Master3!$A:$A,"&lt;="&amp;J711-1)</f>
        <v>0</v>
      </c>
      <c r="G711" s="68">
        <f>SUMIFS(Master3!$H:$H,Master3!$A:$A,"&gt;="&amp;(A711),Master3!$A:$A,"&lt;="&amp;J711-1)</f>
        <v>0</v>
      </c>
      <c r="H711" s="80">
        <f>SUMIFS(Master3!AZ:AZ,Master3!AY:AY,'Start Dates'!B711)</f>
        <v>0</v>
      </c>
      <c r="I711" s="70" t="str">
        <f>IFERROR(_xlfn.XLOOKUP(J711,Master3!$A:$A,Master3!$B:$B),"")</f>
        <v/>
      </c>
      <c r="J711" s="69">
        <f t="shared" si="8"/>
        <v>0</v>
      </c>
      <c r="K711" s="68">
        <f>SUMIFS(Master3!$V:$V,Master3!$A:$A,"&gt;="&amp;(J711),Master3!$A:$A,"&lt;="&amp;O711-1)</f>
        <v>0</v>
      </c>
      <c r="L711" s="68">
        <f>SUMIFS(Master3!$H:$H,Master3!$A:$A,"&gt;="&amp;(J711),Master3!$A:$A,"&lt;="&amp;O711-1)</f>
        <v>0</v>
      </c>
      <c r="M711" s="71">
        <f>SUMIFS(Master3!BK:BK,Master3!BJ:BJ,'Start Dates'!I711)</f>
        <v>0</v>
      </c>
      <c r="N711" s="70" t="str">
        <f>IFERROR(_xlfn.XLOOKUP(O711,Master3!$A:$A,Master3!$B:$B),"")</f>
        <v/>
      </c>
      <c r="O711" s="69">
        <f t="shared" si="9"/>
        <v>0</v>
      </c>
      <c r="P711" s="68">
        <f>SUMIFS(Master3!$V:$V,Master3!$A:$A,"&gt;="&amp;O711,Master3!$A:$A,"&lt;="&amp; S711)</f>
        <v>0</v>
      </c>
      <c r="Q711" s="68">
        <f>SUMIFS(Master3!$H:$H,Master3!$A:$A,"&gt;="&amp;O711,Master3!$A:$A,"&lt;="&amp; S711)</f>
        <v>0</v>
      </c>
      <c r="R711" s="71">
        <f>SUMIFS(Master3!AZ:AZ,Master3!AY:AY,'Start Dates'!N711)</f>
        <v>4</v>
      </c>
      <c r="S711" s="72">
        <f t="shared" si="10"/>
        <v>4</v>
      </c>
    </row>
    <row r="712" spans="1:19" x14ac:dyDescent="0.25">
      <c r="A712" s="86"/>
      <c r="B712" s="25"/>
      <c r="C712" s="88"/>
      <c r="D712" s="66" t="str">
        <f>IFERROR(_xlfn.XLOOKUP(A712,Master3!A:A,Master3!G:G),"")</f>
        <v/>
      </c>
      <c r="E712" s="67">
        <f>IFERROR(AVERAGEIFS(Master3!$U:$U,Master3!$A:$A,"&gt;"&amp;(A712-1),Master3!$A:$A,"&lt;="&amp;S712),"")</f>
        <v>-2.7191178798675537</v>
      </c>
      <c r="F712" s="68">
        <f>SUMIFS(Master3!$V:$V,Master3!$A:$A,"&gt;="&amp;(A712),Master3!$A:$A,"&lt;="&amp;J712-1)</f>
        <v>0</v>
      </c>
      <c r="G712" s="68">
        <f>SUMIFS(Master3!$H:$H,Master3!$A:$A,"&gt;="&amp;(A712),Master3!$A:$A,"&lt;="&amp;J712-1)</f>
        <v>0</v>
      </c>
      <c r="H712" s="80">
        <f>SUMIFS(Master3!AZ:AZ,Master3!AY:AY,'Start Dates'!B712)</f>
        <v>0</v>
      </c>
      <c r="I712" s="70" t="str">
        <f>IFERROR(_xlfn.XLOOKUP(J712,Master3!$A:$A,Master3!$B:$B),"")</f>
        <v/>
      </c>
      <c r="J712" s="69">
        <f t="shared" si="8"/>
        <v>0</v>
      </c>
      <c r="K712" s="68">
        <f>SUMIFS(Master3!$V:$V,Master3!$A:$A,"&gt;="&amp;(J712),Master3!$A:$A,"&lt;="&amp;O712-1)</f>
        <v>0</v>
      </c>
      <c r="L712" s="68">
        <f>SUMIFS(Master3!$H:$H,Master3!$A:$A,"&gt;="&amp;(J712),Master3!$A:$A,"&lt;="&amp;O712-1)</f>
        <v>0</v>
      </c>
      <c r="M712" s="71">
        <f>SUMIFS(Master3!BK:BK,Master3!BJ:BJ,'Start Dates'!I712)</f>
        <v>0</v>
      </c>
      <c r="N712" s="70" t="str">
        <f>IFERROR(_xlfn.XLOOKUP(O712,Master3!$A:$A,Master3!$B:$B),"")</f>
        <v/>
      </c>
      <c r="O712" s="69">
        <f t="shared" ref="O712:O768" si="11">IFERROR(J712+M712,"")</f>
        <v>0</v>
      </c>
      <c r="P712" s="68">
        <f>SUMIFS(Master3!$V:$V,Master3!$A:$A,"&gt;="&amp;O712,Master3!$A:$A,"&lt;="&amp; S712)</f>
        <v>0</v>
      </c>
      <c r="Q712" s="68">
        <f>SUMIFS(Master3!$H:$H,Master3!$A:$A,"&gt;="&amp;O712,Master3!$A:$A,"&lt;="&amp; S712)</f>
        <v>0</v>
      </c>
      <c r="R712" s="71">
        <f>SUMIFS(Master3!AZ:AZ,Master3!AY:AY,'Start Dates'!N712)</f>
        <v>4</v>
      </c>
      <c r="S712" s="72">
        <f t="shared" ref="S712:S768" si="12">IFERROR(O712+R712,"")</f>
        <v>4</v>
      </c>
    </row>
    <row r="713" spans="1:19" x14ac:dyDescent="0.25">
      <c r="A713" s="86"/>
      <c r="B713" s="25"/>
      <c r="C713" s="88"/>
      <c r="D713" s="66" t="str">
        <f>IFERROR(_xlfn.XLOOKUP(A713,Master3!A:A,Master3!G:G),"")</f>
        <v/>
      </c>
      <c r="E713" s="67">
        <f>IFERROR(AVERAGEIFS(Master3!$U:$U,Master3!$A:$A,"&gt;"&amp;(A713-1),Master3!$A:$A,"&lt;="&amp;S713),"")</f>
        <v>-2.7191178798675537</v>
      </c>
      <c r="F713" s="68">
        <f>SUMIFS(Master3!$V:$V,Master3!$A:$A,"&gt;="&amp;(A713),Master3!$A:$A,"&lt;="&amp;J713-1)</f>
        <v>0</v>
      </c>
      <c r="G713" s="68">
        <f>SUMIFS(Master3!$H:$H,Master3!$A:$A,"&gt;="&amp;(A713),Master3!$A:$A,"&lt;="&amp;J713-1)</f>
        <v>0</v>
      </c>
      <c r="H713" s="80">
        <f>SUMIFS(Master3!AZ:AZ,Master3!AY:AY,'Start Dates'!B713)</f>
        <v>0</v>
      </c>
      <c r="I713" s="70" t="str">
        <f>IFERROR(_xlfn.XLOOKUP(J713,Master3!$A:$A,Master3!$B:$B),"")</f>
        <v/>
      </c>
      <c r="J713" s="69">
        <f t="shared" si="8"/>
        <v>0</v>
      </c>
      <c r="K713" s="68">
        <f>SUMIFS(Master3!$V:$V,Master3!$A:$A,"&gt;="&amp;(J713),Master3!$A:$A,"&lt;="&amp;O713-1)</f>
        <v>0</v>
      </c>
      <c r="L713" s="68">
        <f>SUMIFS(Master3!$H:$H,Master3!$A:$A,"&gt;="&amp;(J713),Master3!$A:$A,"&lt;="&amp;O713-1)</f>
        <v>0</v>
      </c>
      <c r="M713" s="71">
        <f>SUMIFS(Master3!BK:BK,Master3!BJ:BJ,'Start Dates'!I713)</f>
        <v>0</v>
      </c>
      <c r="N713" s="70" t="str">
        <f>IFERROR(_xlfn.XLOOKUP(O713,Master3!$A:$A,Master3!$B:$B),"")</f>
        <v/>
      </c>
      <c r="O713" s="69">
        <f t="shared" si="11"/>
        <v>0</v>
      </c>
      <c r="P713" s="68">
        <f>SUMIFS(Master3!$V:$V,Master3!$A:$A,"&gt;="&amp;O713,Master3!$A:$A,"&lt;="&amp; S713)</f>
        <v>0</v>
      </c>
      <c r="Q713" s="68">
        <f>SUMIFS(Master3!$H:$H,Master3!$A:$A,"&gt;="&amp;O713,Master3!$A:$A,"&lt;="&amp; S713)</f>
        <v>0</v>
      </c>
      <c r="R713" s="71">
        <f>SUMIFS(Master3!AZ:AZ,Master3!AY:AY,'Start Dates'!N713)</f>
        <v>4</v>
      </c>
      <c r="S713" s="72">
        <f t="shared" si="12"/>
        <v>4</v>
      </c>
    </row>
    <row r="714" spans="1:19" x14ac:dyDescent="0.25">
      <c r="A714" s="86"/>
      <c r="B714" s="25"/>
      <c r="C714" s="88"/>
      <c r="D714" s="66" t="str">
        <f>IFERROR(_xlfn.XLOOKUP(A714,Master3!A:A,Master3!G:G),"")</f>
        <v/>
      </c>
      <c r="E714" s="67">
        <f>IFERROR(AVERAGEIFS(Master3!$U:$U,Master3!$A:$A,"&gt;"&amp;(A714-1),Master3!$A:$A,"&lt;="&amp;S714),"")</f>
        <v>-2.7191178798675537</v>
      </c>
      <c r="F714" s="68">
        <f>SUMIFS(Master3!$V:$V,Master3!$A:$A,"&gt;="&amp;(A714),Master3!$A:$A,"&lt;="&amp;J714-1)</f>
        <v>0</v>
      </c>
      <c r="G714" s="68">
        <f>SUMIFS(Master3!$H:$H,Master3!$A:$A,"&gt;="&amp;(A714),Master3!$A:$A,"&lt;="&amp;J714-1)</f>
        <v>0</v>
      </c>
      <c r="H714" s="80">
        <f>SUMIFS(Master3!AZ:AZ,Master3!AY:AY,'Start Dates'!B714)</f>
        <v>0</v>
      </c>
      <c r="I714" s="70" t="str">
        <f>IFERROR(_xlfn.XLOOKUP(J714,Master3!$A:$A,Master3!$B:$B),"")</f>
        <v/>
      </c>
      <c r="J714" s="69">
        <f t="shared" si="8"/>
        <v>0</v>
      </c>
      <c r="K714" s="68">
        <f>SUMIFS(Master3!$V:$V,Master3!$A:$A,"&gt;="&amp;(J714),Master3!$A:$A,"&lt;="&amp;O714-1)</f>
        <v>0</v>
      </c>
      <c r="L714" s="68">
        <f>SUMIFS(Master3!$H:$H,Master3!$A:$A,"&gt;="&amp;(J714),Master3!$A:$A,"&lt;="&amp;O714-1)</f>
        <v>0</v>
      </c>
      <c r="M714" s="71">
        <f>SUMIFS(Master3!BK:BK,Master3!BJ:BJ,'Start Dates'!I714)</f>
        <v>0</v>
      </c>
      <c r="N714" s="70" t="str">
        <f>IFERROR(_xlfn.XLOOKUP(O714,Master3!$A:$A,Master3!$B:$B),"")</f>
        <v/>
      </c>
      <c r="O714" s="69">
        <f t="shared" si="11"/>
        <v>0</v>
      </c>
      <c r="P714" s="68">
        <f>SUMIFS(Master3!$V:$V,Master3!$A:$A,"&gt;="&amp;O714,Master3!$A:$A,"&lt;="&amp; S714)</f>
        <v>0</v>
      </c>
      <c r="Q714" s="68">
        <f>SUMIFS(Master3!$H:$H,Master3!$A:$A,"&gt;="&amp;O714,Master3!$A:$A,"&lt;="&amp; S714)</f>
        <v>0</v>
      </c>
      <c r="R714" s="71">
        <f>SUMIFS(Master3!AZ:AZ,Master3!AY:AY,'Start Dates'!N714)</f>
        <v>4</v>
      </c>
      <c r="S714" s="72">
        <f t="shared" si="12"/>
        <v>4</v>
      </c>
    </row>
    <row r="715" spans="1:19" x14ac:dyDescent="0.25">
      <c r="A715" s="86"/>
      <c r="B715" s="25"/>
      <c r="C715" s="88"/>
      <c r="D715" s="66" t="str">
        <f>IFERROR(_xlfn.XLOOKUP(A715,Master3!A:A,Master3!G:G),"")</f>
        <v/>
      </c>
      <c r="E715" s="67">
        <f>IFERROR(AVERAGEIFS(Master3!$U:$U,Master3!$A:$A,"&gt;"&amp;(A715-1),Master3!$A:$A,"&lt;="&amp;S715),"")</f>
        <v>-2.7191178798675537</v>
      </c>
      <c r="F715" s="68">
        <f>SUMIFS(Master3!$V:$V,Master3!$A:$A,"&gt;="&amp;(A715),Master3!$A:$A,"&lt;="&amp;J715-1)</f>
        <v>0</v>
      </c>
      <c r="G715" s="68">
        <f>SUMIFS(Master3!$H:$H,Master3!$A:$A,"&gt;="&amp;(A715),Master3!$A:$A,"&lt;="&amp;J715-1)</f>
        <v>0</v>
      </c>
      <c r="H715" s="80">
        <f>SUMIFS(Master3!AZ:AZ,Master3!AY:AY,'Start Dates'!B715)</f>
        <v>0</v>
      </c>
      <c r="I715" s="70" t="str">
        <f>IFERROR(_xlfn.XLOOKUP(J715,Master3!$A:$A,Master3!$B:$B),"")</f>
        <v/>
      </c>
      <c r="J715" s="69">
        <f t="shared" si="8"/>
        <v>0</v>
      </c>
      <c r="K715" s="68">
        <f>SUMIFS(Master3!$V:$V,Master3!$A:$A,"&gt;="&amp;(J715),Master3!$A:$A,"&lt;="&amp;O715-1)</f>
        <v>0</v>
      </c>
      <c r="L715" s="68">
        <f>SUMIFS(Master3!$H:$H,Master3!$A:$A,"&gt;="&amp;(J715),Master3!$A:$A,"&lt;="&amp;O715-1)</f>
        <v>0</v>
      </c>
      <c r="M715" s="71">
        <f>SUMIFS(Master3!BK:BK,Master3!BJ:BJ,'Start Dates'!I715)</f>
        <v>0</v>
      </c>
      <c r="N715" s="70" t="str">
        <f>IFERROR(_xlfn.XLOOKUP(O715,Master3!$A:$A,Master3!$B:$B),"")</f>
        <v/>
      </c>
      <c r="O715" s="69">
        <f t="shared" si="11"/>
        <v>0</v>
      </c>
      <c r="P715" s="68">
        <f>SUMIFS(Master3!$V:$V,Master3!$A:$A,"&gt;="&amp;O715,Master3!$A:$A,"&lt;="&amp; S715)</f>
        <v>0</v>
      </c>
      <c r="Q715" s="68">
        <f>SUMIFS(Master3!$H:$H,Master3!$A:$A,"&gt;="&amp;O715,Master3!$A:$A,"&lt;="&amp; S715)</f>
        <v>0</v>
      </c>
      <c r="R715" s="71">
        <f>SUMIFS(Master3!AZ:AZ,Master3!AY:AY,'Start Dates'!N715)</f>
        <v>4</v>
      </c>
      <c r="S715" s="72">
        <f t="shared" si="12"/>
        <v>4</v>
      </c>
    </row>
    <row r="716" spans="1:19" x14ac:dyDescent="0.25">
      <c r="A716" s="86"/>
      <c r="B716" s="25"/>
      <c r="C716" s="88"/>
      <c r="D716" s="66" t="str">
        <f>IFERROR(_xlfn.XLOOKUP(A716,Master3!A:A,Master3!G:G),"")</f>
        <v/>
      </c>
      <c r="E716" s="67">
        <f>IFERROR(AVERAGEIFS(Master3!$U:$U,Master3!$A:$A,"&gt;"&amp;(A716-1),Master3!$A:$A,"&lt;="&amp;S716),"")</f>
        <v>-2.7191178798675537</v>
      </c>
      <c r="F716" s="68">
        <f>SUMIFS(Master3!$V:$V,Master3!$A:$A,"&gt;="&amp;(A716),Master3!$A:$A,"&lt;="&amp;J716-1)</f>
        <v>0</v>
      </c>
      <c r="G716" s="68">
        <f>SUMIFS(Master3!$H:$H,Master3!$A:$A,"&gt;="&amp;(A716),Master3!$A:$A,"&lt;="&amp;J716-1)</f>
        <v>0</v>
      </c>
      <c r="H716" s="80">
        <f>SUMIFS(Master3!AZ:AZ,Master3!AY:AY,'Start Dates'!B716)</f>
        <v>0</v>
      </c>
      <c r="I716" s="70" t="str">
        <f>IFERROR(_xlfn.XLOOKUP(J716,Master3!$A:$A,Master3!$B:$B),"")</f>
        <v/>
      </c>
      <c r="J716" s="69">
        <f t="shared" si="8"/>
        <v>0</v>
      </c>
      <c r="K716" s="68">
        <f>SUMIFS(Master3!$V:$V,Master3!$A:$A,"&gt;="&amp;(J716),Master3!$A:$A,"&lt;="&amp;O716-1)</f>
        <v>0</v>
      </c>
      <c r="L716" s="68">
        <f>SUMIFS(Master3!$H:$H,Master3!$A:$A,"&gt;="&amp;(J716),Master3!$A:$A,"&lt;="&amp;O716-1)</f>
        <v>0</v>
      </c>
      <c r="M716" s="71">
        <f>SUMIFS(Master3!BK:BK,Master3!BJ:BJ,'Start Dates'!I716)</f>
        <v>0</v>
      </c>
      <c r="N716" s="70" t="str">
        <f>IFERROR(_xlfn.XLOOKUP(O716,Master3!$A:$A,Master3!$B:$B),"")</f>
        <v/>
      </c>
      <c r="O716" s="69">
        <f t="shared" si="11"/>
        <v>0</v>
      </c>
      <c r="P716" s="68">
        <f>SUMIFS(Master3!$V:$V,Master3!$A:$A,"&gt;="&amp;O716,Master3!$A:$A,"&lt;="&amp; S716)</f>
        <v>0</v>
      </c>
      <c r="Q716" s="68">
        <f>SUMIFS(Master3!$H:$H,Master3!$A:$A,"&gt;="&amp;O716,Master3!$A:$A,"&lt;="&amp; S716)</f>
        <v>0</v>
      </c>
      <c r="R716" s="71">
        <f>SUMIFS(Master3!AZ:AZ,Master3!AY:AY,'Start Dates'!N716)</f>
        <v>4</v>
      </c>
      <c r="S716" s="72">
        <f t="shared" si="12"/>
        <v>4</v>
      </c>
    </row>
    <row r="717" spans="1:19" x14ac:dyDescent="0.25">
      <c r="A717" s="86"/>
      <c r="B717" s="25"/>
      <c r="C717" s="88"/>
      <c r="D717" s="66" t="str">
        <f>IFERROR(_xlfn.XLOOKUP(A717,Master3!A:A,Master3!G:G),"")</f>
        <v/>
      </c>
      <c r="E717" s="67">
        <f>IFERROR(AVERAGEIFS(Master3!$U:$U,Master3!$A:$A,"&gt;"&amp;(A717-1),Master3!$A:$A,"&lt;="&amp;S717),"")</f>
        <v>-2.7191178798675537</v>
      </c>
      <c r="F717" s="68">
        <f>SUMIFS(Master3!$V:$V,Master3!$A:$A,"&gt;="&amp;(A717),Master3!$A:$A,"&lt;="&amp;J717-1)</f>
        <v>0</v>
      </c>
      <c r="G717" s="68">
        <f>SUMIFS(Master3!$H:$H,Master3!$A:$A,"&gt;="&amp;(A717),Master3!$A:$A,"&lt;="&amp;J717-1)</f>
        <v>0</v>
      </c>
      <c r="H717" s="80">
        <f>SUMIFS(Master3!AZ:AZ,Master3!AY:AY,'Start Dates'!B717)</f>
        <v>0</v>
      </c>
      <c r="I717" s="70" t="str">
        <f>IFERROR(_xlfn.XLOOKUP(J717,Master3!$A:$A,Master3!$B:$B),"")</f>
        <v/>
      </c>
      <c r="J717" s="69">
        <f t="shared" si="8"/>
        <v>0</v>
      </c>
      <c r="K717" s="68">
        <f>SUMIFS(Master3!$V:$V,Master3!$A:$A,"&gt;="&amp;(J717),Master3!$A:$A,"&lt;="&amp;O717-1)</f>
        <v>0</v>
      </c>
      <c r="L717" s="68">
        <f>SUMIFS(Master3!$H:$H,Master3!$A:$A,"&gt;="&amp;(J717),Master3!$A:$A,"&lt;="&amp;O717-1)</f>
        <v>0</v>
      </c>
      <c r="M717" s="71">
        <f>SUMIFS(Master3!BK:BK,Master3!BJ:BJ,'Start Dates'!I717)</f>
        <v>0</v>
      </c>
      <c r="N717" s="70" t="str">
        <f>IFERROR(_xlfn.XLOOKUP(O717,Master3!$A:$A,Master3!$B:$B),"")</f>
        <v/>
      </c>
      <c r="O717" s="69">
        <f t="shared" si="11"/>
        <v>0</v>
      </c>
      <c r="P717" s="68">
        <f>SUMIFS(Master3!$V:$V,Master3!$A:$A,"&gt;="&amp;O717,Master3!$A:$A,"&lt;="&amp; S717)</f>
        <v>0</v>
      </c>
      <c r="Q717" s="68">
        <f>SUMIFS(Master3!$H:$H,Master3!$A:$A,"&gt;="&amp;O717,Master3!$A:$A,"&lt;="&amp; S717)</f>
        <v>0</v>
      </c>
      <c r="R717" s="71">
        <f>SUMIFS(Master3!AZ:AZ,Master3!AY:AY,'Start Dates'!N717)</f>
        <v>4</v>
      </c>
      <c r="S717" s="72">
        <f t="shared" si="12"/>
        <v>4</v>
      </c>
    </row>
    <row r="718" spans="1:19" x14ac:dyDescent="0.25">
      <c r="A718" s="86"/>
      <c r="B718" s="25"/>
      <c r="C718" s="88"/>
      <c r="D718" s="66" t="str">
        <f>IFERROR(_xlfn.XLOOKUP(A718,Master3!A:A,Master3!G:G),"")</f>
        <v/>
      </c>
      <c r="E718" s="67">
        <f>IFERROR(AVERAGEIFS(Master3!$U:$U,Master3!$A:$A,"&gt;"&amp;(A718-1),Master3!$A:$A,"&lt;="&amp;S718),"")</f>
        <v>-2.7191178798675537</v>
      </c>
      <c r="F718" s="68">
        <f>SUMIFS(Master3!$V:$V,Master3!$A:$A,"&gt;="&amp;(A718),Master3!$A:$A,"&lt;="&amp;J718-1)</f>
        <v>0</v>
      </c>
      <c r="G718" s="68">
        <f>SUMIFS(Master3!$H:$H,Master3!$A:$A,"&gt;="&amp;(A718),Master3!$A:$A,"&lt;="&amp;J718-1)</f>
        <v>0</v>
      </c>
      <c r="H718" s="80">
        <f>SUMIFS(Master3!AZ:AZ,Master3!AY:AY,'Start Dates'!B718)</f>
        <v>0</v>
      </c>
      <c r="I718" s="70" t="str">
        <f>IFERROR(_xlfn.XLOOKUP(J718,Master3!$A:$A,Master3!$B:$B),"")</f>
        <v/>
      </c>
      <c r="J718" s="69">
        <f t="shared" si="8"/>
        <v>0</v>
      </c>
      <c r="K718" s="68">
        <f>SUMIFS(Master3!$V:$V,Master3!$A:$A,"&gt;="&amp;(J718),Master3!$A:$A,"&lt;="&amp;O718-1)</f>
        <v>0</v>
      </c>
      <c r="L718" s="68">
        <f>SUMIFS(Master3!$H:$H,Master3!$A:$A,"&gt;="&amp;(J718),Master3!$A:$A,"&lt;="&amp;O718-1)</f>
        <v>0</v>
      </c>
      <c r="M718" s="71">
        <f>SUMIFS(Master3!BK:BK,Master3!BJ:BJ,'Start Dates'!I718)</f>
        <v>0</v>
      </c>
      <c r="N718" s="70" t="str">
        <f>IFERROR(_xlfn.XLOOKUP(O718,Master3!$A:$A,Master3!$B:$B),"")</f>
        <v/>
      </c>
      <c r="O718" s="69">
        <f t="shared" si="11"/>
        <v>0</v>
      </c>
      <c r="P718" s="68">
        <f>SUMIFS(Master3!$V:$V,Master3!$A:$A,"&gt;="&amp;O718,Master3!$A:$A,"&lt;="&amp; S718)</f>
        <v>0</v>
      </c>
      <c r="Q718" s="68">
        <f>SUMIFS(Master3!$H:$H,Master3!$A:$A,"&gt;="&amp;O718,Master3!$A:$A,"&lt;="&amp; S718)</f>
        <v>0</v>
      </c>
      <c r="R718" s="71">
        <f>SUMIFS(Master3!AZ:AZ,Master3!AY:AY,'Start Dates'!N718)</f>
        <v>4</v>
      </c>
      <c r="S718" s="72">
        <f t="shared" si="12"/>
        <v>4</v>
      </c>
    </row>
    <row r="719" spans="1:19" x14ac:dyDescent="0.25">
      <c r="A719" s="86"/>
      <c r="B719" s="25"/>
      <c r="C719" s="88"/>
      <c r="D719" s="66" t="str">
        <f>IFERROR(_xlfn.XLOOKUP(A719,Master3!A:A,Master3!G:G),"")</f>
        <v/>
      </c>
      <c r="E719" s="67">
        <f>IFERROR(AVERAGEIFS(Master3!$U:$U,Master3!$A:$A,"&gt;"&amp;(A719-1),Master3!$A:$A,"&lt;="&amp;S719),"")</f>
        <v>-2.7191178798675537</v>
      </c>
      <c r="F719" s="68">
        <f>SUMIFS(Master3!$V:$V,Master3!$A:$A,"&gt;="&amp;(A719),Master3!$A:$A,"&lt;="&amp;J719-1)</f>
        <v>0</v>
      </c>
      <c r="G719" s="68">
        <f>SUMIFS(Master3!$H:$H,Master3!$A:$A,"&gt;="&amp;(A719),Master3!$A:$A,"&lt;="&amp;J719-1)</f>
        <v>0</v>
      </c>
      <c r="H719" s="80">
        <f>SUMIFS(Master3!AZ:AZ,Master3!AY:AY,'Start Dates'!B719)</f>
        <v>0</v>
      </c>
      <c r="I719" s="70" t="str">
        <f>IFERROR(_xlfn.XLOOKUP(J719,Master3!$A:$A,Master3!$B:$B),"")</f>
        <v/>
      </c>
      <c r="J719" s="69">
        <f t="shared" si="8"/>
        <v>0</v>
      </c>
      <c r="K719" s="68">
        <f>SUMIFS(Master3!$V:$V,Master3!$A:$A,"&gt;="&amp;(J719),Master3!$A:$A,"&lt;="&amp;O719-1)</f>
        <v>0</v>
      </c>
      <c r="L719" s="68">
        <f>SUMIFS(Master3!$H:$H,Master3!$A:$A,"&gt;="&amp;(J719),Master3!$A:$A,"&lt;="&amp;O719-1)</f>
        <v>0</v>
      </c>
      <c r="M719" s="71">
        <f>SUMIFS(Master3!BK:BK,Master3!BJ:BJ,'Start Dates'!I719)</f>
        <v>0</v>
      </c>
      <c r="N719" s="70" t="str">
        <f>IFERROR(_xlfn.XLOOKUP(O719,Master3!$A:$A,Master3!$B:$B),"")</f>
        <v/>
      </c>
      <c r="O719" s="69">
        <f t="shared" si="11"/>
        <v>0</v>
      </c>
      <c r="P719" s="68">
        <f>SUMIFS(Master3!$V:$V,Master3!$A:$A,"&gt;="&amp;O719,Master3!$A:$A,"&lt;="&amp; S719)</f>
        <v>0</v>
      </c>
      <c r="Q719" s="68">
        <f>SUMIFS(Master3!$H:$H,Master3!$A:$A,"&gt;="&amp;O719,Master3!$A:$A,"&lt;="&amp; S719)</f>
        <v>0</v>
      </c>
      <c r="R719" s="71">
        <f>SUMIFS(Master3!AZ:AZ,Master3!AY:AY,'Start Dates'!N719)</f>
        <v>4</v>
      </c>
      <c r="S719" s="72">
        <f t="shared" si="12"/>
        <v>4</v>
      </c>
    </row>
    <row r="720" spans="1:19" x14ac:dyDescent="0.25">
      <c r="A720" s="86"/>
      <c r="B720" s="25"/>
      <c r="C720" s="88"/>
      <c r="D720" s="66" t="str">
        <f>IFERROR(_xlfn.XLOOKUP(A720,Master3!A:A,Master3!G:G),"")</f>
        <v/>
      </c>
      <c r="E720" s="67">
        <f>IFERROR(AVERAGEIFS(Master3!$U:$U,Master3!$A:$A,"&gt;"&amp;(A720-1),Master3!$A:$A,"&lt;="&amp;S720),"")</f>
        <v>-2.7191178798675537</v>
      </c>
      <c r="F720" s="68">
        <f>SUMIFS(Master3!$V:$V,Master3!$A:$A,"&gt;="&amp;(A720),Master3!$A:$A,"&lt;="&amp;J720-1)</f>
        <v>0</v>
      </c>
      <c r="G720" s="68">
        <f>SUMIFS(Master3!$H:$H,Master3!$A:$A,"&gt;="&amp;(A720),Master3!$A:$A,"&lt;="&amp;J720-1)</f>
        <v>0</v>
      </c>
      <c r="H720" s="80">
        <f>SUMIFS(Master3!AZ:AZ,Master3!AY:AY,'Start Dates'!B720)</f>
        <v>0</v>
      </c>
      <c r="I720" s="70" t="str">
        <f>IFERROR(_xlfn.XLOOKUP(J720,Master3!$A:$A,Master3!$B:$B),"")</f>
        <v/>
      </c>
      <c r="J720" s="69">
        <f t="shared" si="8"/>
        <v>0</v>
      </c>
      <c r="K720" s="68">
        <f>SUMIFS(Master3!$V:$V,Master3!$A:$A,"&gt;="&amp;(J720),Master3!$A:$A,"&lt;="&amp;O720-1)</f>
        <v>0</v>
      </c>
      <c r="L720" s="68">
        <f>SUMIFS(Master3!$H:$H,Master3!$A:$A,"&gt;="&amp;(J720),Master3!$A:$A,"&lt;="&amp;O720-1)</f>
        <v>0</v>
      </c>
      <c r="M720" s="71">
        <f>SUMIFS(Master3!BK:BK,Master3!BJ:BJ,'Start Dates'!I720)</f>
        <v>0</v>
      </c>
      <c r="N720" s="70" t="str">
        <f>IFERROR(_xlfn.XLOOKUP(O720,Master3!$A:$A,Master3!$B:$B),"")</f>
        <v/>
      </c>
      <c r="O720" s="69">
        <f t="shared" si="11"/>
        <v>0</v>
      </c>
      <c r="P720" s="68">
        <f>SUMIFS(Master3!$V:$V,Master3!$A:$A,"&gt;="&amp;O720,Master3!$A:$A,"&lt;="&amp; S720)</f>
        <v>0</v>
      </c>
      <c r="Q720" s="68">
        <f>SUMIFS(Master3!$H:$H,Master3!$A:$A,"&gt;="&amp;O720,Master3!$A:$A,"&lt;="&amp; S720)</f>
        <v>0</v>
      </c>
      <c r="R720" s="71">
        <f>SUMIFS(Master3!AZ:AZ,Master3!AY:AY,'Start Dates'!N720)</f>
        <v>4</v>
      </c>
      <c r="S720" s="72">
        <f t="shared" si="12"/>
        <v>4</v>
      </c>
    </row>
    <row r="721" spans="1:19" x14ac:dyDescent="0.25">
      <c r="A721" s="86"/>
      <c r="B721" s="25"/>
      <c r="C721" s="88"/>
      <c r="D721" s="66" t="str">
        <f>IFERROR(_xlfn.XLOOKUP(A721,Master3!A:A,Master3!G:G),"")</f>
        <v/>
      </c>
      <c r="E721" s="67">
        <f>IFERROR(AVERAGEIFS(Master3!$U:$U,Master3!$A:$A,"&gt;"&amp;(A721-1),Master3!$A:$A,"&lt;="&amp;S721),"")</f>
        <v>-2.7191178798675537</v>
      </c>
      <c r="F721" s="68">
        <f>SUMIFS(Master3!$V:$V,Master3!$A:$A,"&gt;="&amp;(A721),Master3!$A:$A,"&lt;="&amp;J721-1)</f>
        <v>0</v>
      </c>
      <c r="G721" s="68">
        <f>SUMIFS(Master3!$H:$H,Master3!$A:$A,"&gt;="&amp;(A721),Master3!$A:$A,"&lt;="&amp;J721-1)</f>
        <v>0</v>
      </c>
      <c r="H721" s="80">
        <f>SUMIFS(Master3!AZ:AZ,Master3!AY:AY,'Start Dates'!B721)</f>
        <v>0</v>
      </c>
      <c r="I721" s="70" t="str">
        <f>IFERROR(_xlfn.XLOOKUP(J721,Master3!$A:$A,Master3!$B:$B),"")</f>
        <v/>
      </c>
      <c r="J721" s="69">
        <f t="shared" si="8"/>
        <v>0</v>
      </c>
      <c r="K721" s="68">
        <f>SUMIFS(Master3!$V:$V,Master3!$A:$A,"&gt;="&amp;(J721),Master3!$A:$A,"&lt;="&amp;O721-1)</f>
        <v>0</v>
      </c>
      <c r="L721" s="68">
        <f>SUMIFS(Master3!$H:$H,Master3!$A:$A,"&gt;="&amp;(J721),Master3!$A:$A,"&lt;="&amp;O721-1)</f>
        <v>0</v>
      </c>
      <c r="M721" s="71">
        <f>SUMIFS(Master3!BK:BK,Master3!BJ:BJ,'Start Dates'!I721)</f>
        <v>0</v>
      </c>
      <c r="N721" s="70" t="str">
        <f>IFERROR(_xlfn.XLOOKUP(O721,Master3!$A:$A,Master3!$B:$B),"")</f>
        <v/>
      </c>
      <c r="O721" s="69">
        <f t="shared" si="11"/>
        <v>0</v>
      </c>
      <c r="P721" s="68">
        <f>SUMIFS(Master3!$V:$V,Master3!$A:$A,"&gt;="&amp;O721,Master3!$A:$A,"&lt;="&amp; S721)</f>
        <v>0</v>
      </c>
      <c r="Q721" s="68">
        <f>SUMIFS(Master3!$H:$H,Master3!$A:$A,"&gt;="&amp;O721,Master3!$A:$A,"&lt;="&amp; S721)</f>
        <v>0</v>
      </c>
      <c r="R721" s="71">
        <f>SUMIFS(Master3!AZ:AZ,Master3!AY:AY,'Start Dates'!N721)</f>
        <v>4</v>
      </c>
      <c r="S721" s="72">
        <f t="shared" si="12"/>
        <v>4</v>
      </c>
    </row>
    <row r="722" spans="1:19" x14ac:dyDescent="0.25">
      <c r="A722" s="86"/>
      <c r="B722" s="25"/>
      <c r="C722" s="88"/>
      <c r="D722" s="66" t="str">
        <f>IFERROR(_xlfn.XLOOKUP(A722,Master3!A:A,Master3!G:G),"")</f>
        <v/>
      </c>
      <c r="E722" s="67">
        <f>IFERROR(AVERAGEIFS(Master3!$U:$U,Master3!$A:$A,"&gt;"&amp;(A722-1),Master3!$A:$A,"&lt;="&amp;S722),"")</f>
        <v>-2.7191178798675537</v>
      </c>
      <c r="F722" s="68">
        <f>SUMIFS(Master3!$V:$V,Master3!$A:$A,"&gt;="&amp;(A722),Master3!$A:$A,"&lt;="&amp;J722-1)</f>
        <v>0</v>
      </c>
      <c r="G722" s="68">
        <f>SUMIFS(Master3!$H:$H,Master3!$A:$A,"&gt;="&amp;(A722),Master3!$A:$A,"&lt;="&amp;J722-1)</f>
        <v>0</v>
      </c>
      <c r="H722" s="80">
        <f>SUMIFS(Master3!AZ:AZ,Master3!AY:AY,'Start Dates'!B722)</f>
        <v>0</v>
      </c>
      <c r="I722" s="70" t="str">
        <f>IFERROR(_xlfn.XLOOKUP(J722,Master3!$A:$A,Master3!$B:$B),"")</f>
        <v/>
      </c>
      <c r="J722" s="69">
        <f t="shared" si="8"/>
        <v>0</v>
      </c>
      <c r="K722" s="68">
        <f>SUMIFS(Master3!$V:$V,Master3!$A:$A,"&gt;="&amp;(J722),Master3!$A:$A,"&lt;="&amp;O722-1)</f>
        <v>0</v>
      </c>
      <c r="L722" s="68">
        <f>SUMIFS(Master3!$H:$H,Master3!$A:$A,"&gt;="&amp;(J722),Master3!$A:$A,"&lt;="&amp;O722-1)</f>
        <v>0</v>
      </c>
      <c r="M722" s="71">
        <f>SUMIFS(Master3!BK:BK,Master3!BJ:BJ,'Start Dates'!I722)</f>
        <v>0</v>
      </c>
      <c r="N722" s="70" t="str">
        <f>IFERROR(_xlfn.XLOOKUP(O722,Master3!$A:$A,Master3!$B:$B),"")</f>
        <v/>
      </c>
      <c r="O722" s="69">
        <f t="shared" si="11"/>
        <v>0</v>
      </c>
      <c r="P722" s="68">
        <f>SUMIFS(Master3!$V:$V,Master3!$A:$A,"&gt;="&amp;O722,Master3!$A:$A,"&lt;="&amp; S722)</f>
        <v>0</v>
      </c>
      <c r="Q722" s="68">
        <f>SUMIFS(Master3!$H:$H,Master3!$A:$A,"&gt;="&amp;O722,Master3!$A:$A,"&lt;="&amp; S722)</f>
        <v>0</v>
      </c>
      <c r="R722" s="71">
        <f>SUMIFS(Master3!AZ:AZ,Master3!AY:AY,'Start Dates'!N722)</f>
        <v>4</v>
      </c>
      <c r="S722" s="72">
        <f t="shared" si="12"/>
        <v>4</v>
      </c>
    </row>
    <row r="723" spans="1:19" x14ac:dyDescent="0.25">
      <c r="A723" s="86"/>
      <c r="B723" s="25"/>
      <c r="C723" s="88"/>
      <c r="D723" s="66" t="str">
        <f>IFERROR(_xlfn.XLOOKUP(A723,Master3!A:A,Master3!G:G),"")</f>
        <v/>
      </c>
      <c r="E723" s="67">
        <f>IFERROR(AVERAGEIFS(Master3!$U:$U,Master3!$A:$A,"&gt;"&amp;(A723-1),Master3!$A:$A,"&lt;="&amp;S723),"")</f>
        <v>-2.7191178798675537</v>
      </c>
      <c r="F723" s="68">
        <f>SUMIFS(Master3!$V:$V,Master3!$A:$A,"&gt;="&amp;(A723),Master3!$A:$A,"&lt;="&amp;J723-1)</f>
        <v>0</v>
      </c>
      <c r="G723" s="68">
        <f>SUMIFS(Master3!$H:$H,Master3!$A:$A,"&gt;="&amp;(A723),Master3!$A:$A,"&lt;="&amp;J723-1)</f>
        <v>0</v>
      </c>
      <c r="H723" s="80">
        <f>SUMIFS(Master3!AZ:AZ,Master3!AY:AY,'Start Dates'!B723)</f>
        <v>0</v>
      </c>
      <c r="I723" s="70" t="str">
        <f>IFERROR(_xlfn.XLOOKUP(J723,Master3!$A:$A,Master3!$B:$B),"")</f>
        <v/>
      </c>
      <c r="J723" s="69">
        <f t="shared" si="8"/>
        <v>0</v>
      </c>
      <c r="K723" s="68">
        <f>SUMIFS(Master3!$V:$V,Master3!$A:$A,"&gt;="&amp;(J723),Master3!$A:$A,"&lt;="&amp;O723-1)</f>
        <v>0</v>
      </c>
      <c r="L723" s="68">
        <f>SUMIFS(Master3!$H:$H,Master3!$A:$A,"&gt;="&amp;(J723),Master3!$A:$A,"&lt;="&amp;O723-1)</f>
        <v>0</v>
      </c>
      <c r="M723" s="71">
        <f>SUMIFS(Master3!BK:BK,Master3!BJ:BJ,'Start Dates'!I723)</f>
        <v>0</v>
      </c>
      <c r="N723" s="70" t="str">
        <f>IFERROR(_xlfn.XLOOKUP(O723,Master3!$A:$A,Master3!$B:$B),"")</f>
        <v/>
      </c>
      <c r="O723" s="69">
        <f t="shared" si="11"/>
        <v>0</v>
      </c>
      <c r="P723" s="68">
        <f>SUMIFS(Master3!$V:$V,Master3!$A:$A,"&gt;="&amp;O723,Master3!$A:$A,"&lt;="&amp; S723)</f>
        <v>0</v>
      </c>
      <c r="Q723" s="68">
        <f>SUMIFS(Master3!$H:$H,Master3!$A:$A,"&gt;="&amp;O723,Master3!$A:$A,"&lt;="&amp; S723)</f>
        <v>0</v>
      </c>
      <c r="R723" s="71">
        <f>SUMIFS(Master3!AZ:AZ,Master3!AY:AY,'Start Dates'!N723)</f>
        <v>4</v>
      </c>
      <c r="S723" s="72">
        <f t="shared" si="12"/>
        <v>4</v>
      </c>
    </row>
    <row r="724" spans="1:19" x14ac:dyDescent="0.25">
      <c r="A724" s="86"/>
      <c r="B724" s="25"/>
      <c r="C724" s="88"/>
      <c r="D724" s="66" t="str">
        <f>IFERROR(_xlfn.XLOOKUP(A724,Master3!A:A,Master3!G:G),"")</f>
        <v/>
      </c>
      <c r="E724" s="67">
        <f>IFERROR(AVERAGEIFS(Master3!$U:$U,Master3!$A:$A,"&gt;"&amp;(A724-1),Master3!$A:$A,"&lt;="&amp;S724),"")</f>
        <v>-2.7191178798675537</v>
      </c>
      <c r="F724" s="68">
        <f>SUMIFS(Master3!$V:$V,Master3!$A:$A,"&gt;="&amp;(A724),Master3!$A:$A,"&lt;="&amp;J724-1)</f>
        <v>0</v>
      </c>
      <c r="G724" s="68">
        <f>SUMIFS(Master3!$H:$H,Master3!$A:$A,"&gt;="&amp;(A724),Master3!$A:$A,"&lt;="&amp;J724-1)</f>
        <v>0</v>
      </c>
      <c r="H724" s="80">
        <f>SUMIFS(Master3!AZ:AZ,Master3!AY:AY,'Start Dates'!B724)</f>
        <v>0</v>
      </c>
      <c r="I724" s="70" t="str">
        <f>IFERROR(_xlfn.XLOOKUP(J724,Master3!$A:$A,Master3!$B:$B),"")</f>
        <v/>
      </c>
      <c r="J724" s="69">
        <f t="shared" si="8"/>
        <v>0</v>
      </c>
      <c r="K724" s="68">
        <f>SUMIFS(Master3!$V:$V,Master3!$A:$A,"&gt;="&amp;(J724),Master3!$A:$A,"&lt;="&amp;O724-1)</f>
        <v>0</v>
      </c>
      <c r="L724" s="68">
        <f>SUMIFS(Master3!$H:$H,Master3!$A:$A,"&gt;="&amp;(J724),Master3!$A:$A,"&lt;="&amp;O724-1)</f>
        <v>0</v>
      </c>
      <c r="M724" s="71">
        <f>SUMIFS(Master3!BK:BK,Master3!BJ:BJ,'Start Dates'!I724)</f>
        <v>0</v>
      </c>
      <c r="N724" s="70" t="str">
        <f>IFERROR(_xlfn.XLOOKUP(O724,Master3!$A:$A,Master3!$B:$B),"")</f>
        <v/>
      </c>
      <c r="O724" s="69">
        <f t="shared" si="11"/>
        <v>0</v>
      </c>
      <c r="P724" s="68">
        <f>SUMIFS(Master3!$V:$V,Master3!$A:$A,"&gt;="&amp;O724,Master3!$A:$A,"&lt;="&amp; S724)</f>
        <v>0</v>
      </c>
      <c r="Q724" s="68">
        <f>SUMIFS(Master3!$H:$H,Master3!$A:$A,"&gt;="&amp;O724,Master3!$A:$A,"&lt;="&amp; S724)</f>
        <v>0</v>
      </c>
      <c r="R724" s="71">
        <f>SUMIFS(Master3!AZ:AZ,Master3!AY:AY,'Start Dates'!N724)</f>
        <v>4</v>
      </c>
      <c r="S724" s="72">
        <f t="shared" si="12"/>
        <v>4</v>
      </c>
    </row>
    <row r="725" spans="1:19" x14ac:dyDescent="0.25">
      <c r="A725" s="86"/>
      <c r="B725" s="25"/>
      <c r="C725" s="88"/>
      <c r="D725" s="66" t="str">
        <f>IFERROR(_xlfn.XLOOKUP(A725,Master3!A:A,Master3!G:G),"")</f>
        <v/>
      </c>
      <c r="E725" s="67">
        <f>IFERROR(AVERAGEIFS(Master3!$U:$U,Master3!$A:$A,"&gt;"&amp;(A725-1),Master3!$A:$A,"&lt;="&amp;S725),"")</f>
        <v>-2.7191178798675537</v>
      </c>
      <c r="F725" s="68">
        <f>SUMIFS(Master3!$V:$V,Master3!$A:$A,"&gt;="&amp;(A725),Master3!$A:$A,"&lt;="&amp;J725-1)</f>
        <v>0</v>
      </c>
      <c r="G725" s="68">
        <f>SUMIFS(Master3!$H:$H,Master3!$A:$A,"&gt;="&amp;(A725),Master3!$A:$A,"&lt;="&amp;J725-1)</f>
        <v>0</v>
      </c>
      <c r="H725" s="80">
        <f>SUMIFS(Master3!AZ:AZ,Master3!AY:AY,'Start Dates'!B725)</f>
        <v>0</v>
      </c>
      <c r="I725" s="70" t="str">
        <f>IFERROR(_xlfn.XLOOKUP(J725,Master3!$A:$A,Master3!$B:$B),"")</f>
        <v/>
      </c>
      <c r="J725" s="69">
        <f t="shared" si="8"/>
        <v>0</v>
      </c>
      <c r="K725" s="68">
        <f>SUMIFS(Master3!$V:$V,Master3!$A:$A,"&gt;="&amp;(J725),Master3!$A:$A,"&lt;="&amp;O725-1)</f>
        <v>0</v>
      </c>
      <c r="L725" s="68">
        <f>SUMIFS(Master3!$H:$H,Master3!$A:$A,"&gt;="&amp;(J725),Master3!$A:$A,"&lt;="&amp;O725-1)</f>
        <v>0</v>
      </c>
      <c r="M725" s="71">
        <f>SUMIFS(Master3!BK:BK,Master3!BJ:BJ,'Start Dates'!I725)</f>
        <v>0</v>
      </c>
      <c r="N725" s="70" t="str">
        <f>IFERROR(_xlfn.XLOOKUP(O725,Master3!$A:$A,Master3!$B:$B),"")</f>
        <v/>
      </c>
      <c r="O725" s="69">
        <f t="shared" si="11"/>
        <v>0</v>
      </c>
      <c r="P725" s="68">
        <f>SUMIFS(Master3!$V:$V,Master3!$A:$A,"&gt;="&amp;O725,Master3!$A:$A,"&lt;="&amp; S725)</f>
        <v>0</v>
      </c>
      <c r="Q725" s="68">
        <f>SUMIFS(Master3!$H:$H,Master3!$A:$A,"&gt;="&amp;O725,Master3!$A:$A,"&lt;="&amp; S725)</f>
        <v>0</v>
      </c>
      <c r="R725" s="71">
        <f>SUMIFS(Master3!AZ:AZ,Master3!AY:AY,'Start Dates'!N725)</f>
        <v>4</v>
      </c>
      <c r="S725" s="72">
        <f t="shared" si="12"/>
        <v>4</v>
      </c>
    </row>
    <row r="726" spans="1:19" x14ac:dyDescent="0.25">
      <c r="A726" s="86"/>
      <c r="B726" s="25"/>
      <c r="C726" s="88"/>
      <c r="D726" s="66" t="str">
        <f>IFERROR(_xlfn.XLOOKUP(A726,Master3!A:A,Master3!G:G),"")</f>
        <v/>
      </c>
      <c r="E726" s="67">
        <f>IFERROR(AVERAGEIFS(Master3!$U:$U,Master3!$A:$A,"&gt;"&amp;(A726-1),Master3!$A:$A,"&lt;="&amp;S726),"")</f>
        <v>-2.7191178798675537</v>
      </c>
      <c r="F726" s="68">
        <f>SUMIFS(Master3!$V:$V,Master3!$A:$A,"&gt;="&amp;(A726),Master3!$A:$A,"&lt;="&amp;J726-1)</f>
        <v>0</v>
      </c>
      <c r="G726" s="68">
        <f>SUMIFS(Master3!$H:$H,Master3!$A:$A,"&gt;="&amp;(A726),Master3!$A:$A,"&lt;="&amp;J726-1)</f>
        <v>0</v>
      </c>
      <c r="H726" s="80">
        <f>SUMIFS(Master3!AZ:AZ,Master3!AY:AY,'Start Dates'!B726)</f>
        <v>0</v>
      </c>
      <c r="I726" s="70" t="str">
        <f>IFERROR(_xlfn.XLOOKUP(J726,Master3!$A:$A,Master3!$B:$B),"")</f>
        <v/>
      </c>
      <c r="J726" s="69">
        <f t="shared" si="8"/>
        <v>0</v>
      </c>
      <c r="K726" s="68">
        <f>SUMIFS(Master3!$V:$V,Master3!$A:$A,"&gt;="&amp;(J726),Master3!$A:$A,"&lt;="&amp;O726-1)</f>
        <v>0</v>
      </c>
      <c r="L726" s="68">
        <f>SUMIFS(Master3!$H:$H,Master3!$A:$A,"&gt;="&amp;(J726),Master3!$A:$A,"&lt;="&amp;O726-1)</f>
        <v>0</v>
      </c>
      <c r="M726" s="71">
        <f>SUMIFS(Master3!BK:BK,Master3!BJ:BJ,'Start Dates'!I726)</f>
        <v>0</v>
      </c>
      <c r="N726" s="70" t="str">
        <f>IFERROR(_xlfn.XLOOKUP(O726,Master3!$A:$A,Master3!$B:$B),"")</f>
        <v/>
      </c>
      <c r="O726" s="69">
        <f t="shared" si="11"/>
        <v>0</v>
      </c>
      <c r="P726" s="68">
        <f>SUMIFS(Master3!$V:$V,Master3!$A:$A,"&gt;="&amp;O726,Master3!$A:$A,"&lt;="&amp; S726)</f>
        <v>0</v>
      </c>
      <c r="Q726" s="68">
        <f>SUMIFS(Master3!$H:$H,Master3!$A:$A,"&gt;="&amp;O726,Master3!$A:$A,"&lt;="&amp; S726)</f>
        <v>0</v>
      </c>
      <c r="R726" s="71">
        <f>SUMIFS(Master3!AZ:AZ,Master3!AY:AY,'Start Dates'!N726)</f>
        <v>4</v>
      </c>
      <c r="S726" s="72">
        <f t="shared" si="12"/>
        <v>4</v>
      </c>
    </row>
    <row r="727" spans="1:19" x14ac:dyDescent="0.25">
      <c r="A727" s="86"/>
      <c r="B727" s="25"/>
      <c r="C727" s="88"/>
      <c r="D727" s="66" t="str">
        <f>IFERROR(_xlfn.XLOOKUP(A727,Master3!A:A,Master3!G:G),"")</f>
        <v/>
      </c>
      <c r="E727" s="67">
        <f>IFERROR(AVERAGEIFS(Master3!$U:$U,Master3!$A:$A,"&gt;"&amp;(A727-1),Master3!$A:$A,"&lt;="&amp;S727),"")</f>
        <v>-2.7191178798675537</v>
      </c>
      <c r="F727" s="68">
        <f>SUMIFS(Master3!$V:$V,Master3!$A:$A,"&gt;="&amp;(A727),Master3!$A:$A,"&lt;="&amp;J727-1)</f>
        <v>0</v>
      </c>
      <c r="G727" s="68">
        <f>SUMIFS(Master3!$H:$H,Master3!$A:$A,"&gt;="&amp;(A727),Master3!$A:$A,"&lt;="&amp;J727-1)</f>
        <v>0</v>
      </c>
      <c r="H727" s="80">
        <f>SUMIFS(Master3!AZ:AZ,Master3!AY:AY,'Start Dates'!B727)</f>
        <v>0</v>
      </c>
      <c r="I727" s="70" t="str">
        <f>IFERROR(_xlfn.XLOOKUP(J727,Master3!$A:$A,Master3!$B:$B),"")</f>
        <v/>
      </c>
      <c r="J727" s="69">
        <f t="shared" si="8"/>
        <v>0</v>
      </c>
      <c r="K727" s="68">
        <f>SUMIFS(Master3!$V:$V,Master3!$A:$A,"&gt;="&amp;(J727),Master3!$A:$A,"&lt;="&amp;O727-1)</f>
        <v>0</v>
      </c>
      <c r="L727" s="68">
        <f>SUMIFS(Master3!$H:$H,Master3!$A:$A,"&gt;="&amp;(J727),Master3!$A:$A,"&lt;="&amp;O727-1)</f>
        <v>0</v>
      </c>
      <c r="M727" s="71">
        <f>SUMIFS(Master3!BK:BK,Master3!BJ:BJ,'Start Dates'!I727)</f>
        <v>0</v>
      </c>
      <c r="N727" s="70" t="str">
        <f>IFERROR(_xlfn.XLOOKUP(O727,Master3!$A:$A,Master3!$B:$B),"")</f>
        <v/>
      </c>
      <c r="O727" s="69">
        <f t="shared" si="11"/>
        <v>0</v>
      </c>
      <c r="P727" s="68">
        <f>SUMIFS(Master3!$V:$V,Master3!$A:$A,"&gt;="&amp;O727,Master3!$A:$A,"&lt;="&amp; S727)</f>
        <v>0</v>
      </c>
      <c r="Q727" s="68">
        <f>SUMIFS(Master3!$H:$H,Master3!$A:$A,"&gt;="&amp;O727,Master3!$A:$A,"&lt;="&amp; S727)</f>
        <v>0</v>
      </c>
      <c r="R727" s="71">
        <f>SUMIFS(Master3!AZ:AZ,Master3!AY:AY,'Start Dates'!N727)</f>
        <v>4</v>
      </c>
      <c r="S727" s="72">
        <f t="shared" si="12"/>
        <v>4</v>
      </c>
    </row>
    <row r="728" spans="1:19" x14ac:dyDescent="0.25">
      <c r="A728" s="86"/>
      <c r="B728" s="25"/>
      <c r="C728" s="88"/>
      <c r="D728" s="66" t="str">
        <f>IFERROR(_xlfn.XLOOKUP(A728,Master3!A:A,Master3!G:G),"")</f>
        <v/>
      </c>
      <c r="E728" s="67">
        <f>IFERROR(AVERAGEIFS(Master3!$U:$U,Master3!$A:$A,"&gt;"&amp;(A728-1),Master3!$A:$A,"&lt;="&amp;S728),"")</f>
        <v>-2.7191178798675537</v>
      </c>
      <c r="F728" s="68">
        <f>SUMIFS(Master3!$V:$V,Master3!$A:$A,"&gt;="&amp;(A728),Master3!$A:$A,"&lt;="&amp;J728-1)</f>
        <v>0</v>
      </c>
      <c r="G728" s="68">
        <f>SUMIFS(Master3!$H:$H,Master3!$A:$A,"&gt;="&amp;(A728),Master3!$A:$A,"&lt;="&amp;J728-1)</f>
        <v>0</v>
      </c>
      <c r="H728" s="80">
        <f>SUMIFS(Master3!AZ:AZ,Master3!AY:AY,'Start Dates'!B728)</f>
        <v>0</v>
      </c>
      <c r="I728" s="70" t="str">
        <f>IFERROR(_xlfn.XLOOKUP(J728,Master3!$A:$A,Master3!$B:$B),"")</f>
        <v/>
      </c>
      <c r="J728" s="69">
        <f t="shared" si="8"/>
        <v>0</v>
      </c>
      <c r="K728" s="68">
        <f>SUMIFS(Master3!$V:$V,Master3!$A:$A,"&gt;="&amp;(J728),Master3!$A:$A,"&lt;="&amp;O728-1)</f>
        <v>0</v>
      </c>
      <c r="L728" s="68">
        <f>SUMIFS(Master3!$H:$H,Master3!$A:$A,"&gt;="&amp;(J728),Master3!$A:$A,"&lt;="&amp;O728-1)</f>
        <v>0</v>
      </c>
      <c r="M728" s="71">
        <f>SUMIFS(Master3!BK:BK,Master3!BJ:BJ,'Start Dates'!I728)</f>
        <v>0</v>
      </c>
      <c r="N728" s="70" t="str">
        <f>IFERROR(_xlfn.XLOOKUP(O728,Master3!$A:$A,Master3!$B:$B),"")</f>
        <v/>
      </c>
      <c r="O728" s="69">
        <f t="shared" si="11"/>
        <v>0</v>
      </c>
      <c r="P728" s="68">
        <f>SUMIFS(Master3!$V:$V,Master3!$A:$A,"&gt;="&amp;O728,Master3!$A:$A,"&lt;="&amp; S728)</f>
        <v>0</v>
      </c>
      <c r="Q728" s="68">
        <f>SUMIFS(Master3!$H:$H,Master3!$A:$A,"&gt;="&amp;O728,Master3!$A:$A,"&lt;="&amp; S728)</f>
        <v>0</v>
      </c>
      <c r="R728" s="71">
        <f>SUMIFS(Master3!AZ:AZ,Master3!AY:AY,'Start Dates'!N728)</f>
        <v>4</v>
      </c>
      <c r="S728" s="72">
        <f t="shared" si="12"/>
        <v>4</v>
      </c>
    </row>
    <row r="729" spans="1:19" x14ac:dyDescent="0.25">
      <c r="A729" s="86"/>
      <c r="B729" s="25"/>
      <c r="C729" s="88"/>
      <c r="D729" s="66" t="str">
        <f>IFERROR(_xlfn.XLOOKUP(A729,Master3!A:A,Master3!G:G),"")</f>
        <v/>
      </c>
      <c r="E729" s="67">
        <f>IFERROR(AVERAGEIFS(Master3!$U:$U,Master3!$A:$A,"&gt;"&amp;(A729-1),Master3!$A:$A,"&lt;="&amp;S729),"")</f>
        <v>-2.7191178798675537</v>
      </c>
      <c r="F729" s="68">
        <f>SUMIFS(Master3!$V:$V,Master3!$A:$A,"&gt;="&amp;(A729),Master3!$A:$A,"&lt;="&amp;J729-1)</f>
        <v>0</v>
      </c>
      <c r="G729" s="68">
        <f>SUMIFS(Master3!$H:$H,Master3!$A:$A,"&gt;="&amp;(A729),Master3!$A:$A,"&lt;="&amp;J729-1)</f>
        <v>0</v>
      </c>
      <c r="H729" s="80">
        <f>SUMIFS(Master3!AZ:AZ,Master3!AY:AY,'Start Dates'!B729)</f>
        <v>0</v>
      </c>
      <c r="I729" s="70" t="str">
        <f>IFERROR(_xlfn.XLOOKUP(J729,Master3!$A:$A,Master3!$B:$B),"")</f>
        <v/>
      </c>
      <c r="J729" s="69">
        <f t="shared" ref="J729:J760" si="13">IFERROR((A729+H729),"")</f>
        <v>0</v>
      </c>
      <c r="K729" s="68">
        <f>SUMIFS(Master3!$V:$V,Master3!$A:$A,"&gt;="&amp;(J729),Master3!$A:$A,"&lt;="&amp;O729-1)</f>
        <v>0</v>
      </c>
      <c r="L729" s="68">
        <f>SUMIFS(Master3!$H:$H,Master3!$A:$A,"&gt;="&amp;(J729),Master3!$A:$A,"&lt;="&amp;O729-1)</f>
        <v>0</v>
      </c>
      <c r="M729" s="71">
        <f>SUMIFS(Master3!BK:BK,Master3!BJ:BJ,'Start Dates'!I729)</f>
        <v>0</v>
      </c>
      <c r="N729" s="70" t="str">
        <f>IFERROR(_xlfn.XLOOKUP(O729,Master3!$A:$A,Master3!$B:$B),"")</f>
        <v/>
      </c>
      <c r="O729" s="69">
        <f t="shared" si="11"/>
        <v>0</v>
      </c>
      <c r="P729" s="68">
        <f>SUMIFS(Master3!$V:$V,Master3!$A:$A,"&gt;="&amp;O729,Master3!$A:$A,"&lt;="&amp; S729)</f>
        <v>0</v>
      </c>
      <c r="Q729" s="68">
        <f>SUMIFS(Master3!$H:$H,Master3!$A:$A,"&gt;="&amp;O729,Master3!$A:$A,"&lt;="&amp; S729)</f>
        <v>0</v>
      </c>
      <c r="R729" s="71">
        <f>SUMIFS(Master3!AZ:AZ,Master3!AY:AY,'Start Dates'!N729)</f>
        <v>4</v>
      </c>
      <c r="S729" s="72">
        <f t="shared" si="12"/>
        <v>4</v>
      </c>
    </row>
    <row r="730" spans="1:19" x14ac:dyDescent="0.25">
      <c r="A730" s="86"/>
      <c r="B730" s="25"/>
      <c r="C730" s="88"/>
      <c r="D730" s="66" t="str">
        <f>IFERROR(_xlfn.XLOOKUP(A730,Master3!A:A,Master3!G:G),"")</f>
        <v/>
      </c>
      <c r="E730" s="67">
        <f>IFERROR(AVERAGEIFS(Master3!$U:$U,Master3!$A:$A,"&gt;"&amp;(A730-1),Master3!$A:$A,"&lt;="&amp;S730),"")</f>
        <v>-2.7191178798675537</v>
      </c>
      <c r="F730" s="68">
        <f>SUMIFS(Master3!$V:$V,Master3!$A:$A,"&gt;="&amp;(A730),Master3!$A:$A,"&lt;="&amp;J730-1)</f>
        <v>0</v>
      </c>
      <c r="G730" s="68">
        <f>SUMIFS(Master3!$H:$H,Master3!$A:$A,"&gt;="&amp;(A730),Master3!$A:$A,"&lt;="&amp;J730-1)</f>
        <v>0</v>
      </c>
      <c r="H730" s="80">
        <f>SUMIFS(Master3!AZ:AZ,Master3!AY:AY,'Start Dates'!B730)</f>
        <v>0</v>
      </c>
      <c r="I730" s="70" t="str">
        <f>IFERROR(_xlfn.XLOOKUP(J730,Master3!$A:$A,Master3!$B:$B),"")</f>
        <v/>
      </c>
      <c r="J730" s="69">
        <f t="shared" si="13"/>
        <v>0</v>
      </c>
      <c r="K730" s="68">
        <f>SUMIFS(Master3!$V:$V,Master3!$A:$A,"&gt;="&amp;(J730),Master3!$A:$A,"&lt;="&amp;O730-1)</f>
        <v>0</v>
      </c>
      <c r="L730" s="68">
        <f>SUMIFS(Master3!$H:$H,Master3!$A:$A,"&gt;="&amp;(J730),Master3!$A:$A,"&lt;="&amp;O730-1)</f>
        <v>0</v>
      </c>
      <c r="M730" s="71">
        <f>SUMIFS(Master3!BK:BK,Master3!BJ:BJ,'Start Dates'!I730)</f>
        <v>0</v>
      </c>
      <c r="N730" s="70" t="str">
        <f>IFERROR(_xlfn.XLOOKUP(O730,Master3!$A:$A,Master3!$B:$B),"")</f>
        <v/>
      </c>
      <c r="O730" s="69">
        <f t="shared" si="11"/>
        <v>0</v>
      </c>
      <c r="P730" s="68">
        <f>SUMIFS(Master3!$V:$V,Master3!$A:$A,"&gt;="&amp;O730,Master3!$A:$A,"&lt;="&amp; S730)</f>
        <v>0</v>
      </c>
      <c r="Q730" s="68">
        <f>SUMIFS(Master3!$H:$H,Master3!$A:$A,"&gt;="&amp;O730,Master3!$A:$A,"&lt;="&amp; S730)</f>
        <v>0</v>
      </c>
      <c r="R730" s="71">
        <f>SUMIFS(Master3!AZ:AZ,Master3!AY:AY,'Start Dates'!N730)</f>
        <v>4</v>
      </c>
      <c r="S730" s="72">
        <f t="shared" si="12"/>
        <v>4</v>
      </c>
    </row>
    <row r="731" spans="1:19" x14ac:dyDescent="0.25">
      <c r="A731" s="86"/>
      <c r="B731" s="25"/>
      <c r="C731" s="88"/>
      <c r="D731" s="66" t="str">
        <f>IFERROR(_xlfn.XLOOKUP(A731,Master3!A:A,Master3!G:G),"")</f>
        <v/>
      </c>
      <c r="E731" s="67">
        <f>IFERROR(AVERAGEIFS(Master3!$U:$U,Master3!$A:$A,"&gt;"&amp;(A731-1),Master3!$A:$A,"&lt;="&amp;S731),"")</f>
        <v>-2.7191178798675537</v>
      </c>
      <c r="F731" s="68">
        <f>SUMIFS(Master3!$V:$V,Master3!$A:$A,"&gt;="&amp;(A731),Master3!$A:$A,"&lt;="&amp;J731-1)</f>
        <v>0</v>
      </c>
      <c r="G731" s="68">
        <f>SUMIFS(Master3!$H:$H,Master3!$A:$A,"&gt;="&amp;(A731),Master3!$A:$A,"&lt;="&amp;J731-1)</f>
        <v>0</v>
      </c>
      <c r="H731" s="80">
        <f>SUMIFS(Master3!AZ:AZ,Master3!AY:AY,'Start Dates'!B731)</f>
        <v>0</v>
      </c>
      <c r="I731" s="70" t="str">
        <f>IFERROR(_xlfn.XLOOKUP(J731,Master3!$A:$A,Master3!$B:$B),"")</f>
        <v/>
      </c>
      <c r="J731" s="69">
        <f t="shared" si="13"/>
        <v>0</v>
      </c>
      <c r="K731" s="68">
        <f>SUMIFS(Master3!$V:$V,Master3!$A:$A,"&gt;="&amp;(J731),Master3!$A:$A,"&lt;="&amp;O731-1)</f>
        <v>0</v>
      </c>
      <c r="L731" s="68">
        <f>SUMIFS(Master3!$H:$H,Master3!$A:$A,"&gt;="&amp;(J731),Master3!$A:$A,"&lt;="&amp;O731-1)</f>
        <v>0</v>
      </c>
      <c r="M731" s="71">
        <f>SUMIFS(Master3!BK:BK,Master3!BJ:BJ,'Start Dates'!I731)</f>
        <v>0</v>
      </c>
      <c r="N731" s="70" t="str">
        <f>IFERROR(_xlfn.XLOOKUP(O731,Master3!$A:$A,Master3!$B:$B),"")</f>
        <v/>
      </c>
      <c r="O731" s="69">
        <f t="shared" si="11"/>
        <v>0</v>
      </c>
      <c r="P731" s="68">
        <f>SUMIFS(Master3!$V:$V,Master3!$A:$A,"&gt;="&amp;O731,Master3!$A:$A,"&lt;="&amp; S731)</f>
        <v>0</v>
      </c>
      <c r="Q731" s="68">
        <f>SUMIFS(Master3!$H:$H,Master3!$A:$A,"&gt;="&amp;O731,Master3!$A:$A,"&lt;="&amp; S731)</f>
        <v>0</v>
      </c>
      <c r="R731" s="71">
        <f>SUMIFS(Master3!AZ:AZ,Master3!AY:AY,'Start Dates'!N731)</f>
        <v>4</v>
      </c>
      <c r="S731" s="72">
        <f t="shared" si="12"/>
        <v>4</v>
      </c>
    </row>
    <row r="732" spans="1:19" x14ac:dyDescent="0.25">
      <c r="A732" s="86"/>
      <c r="B732" s="25"/>
      <c r="C732" s="88"/>
      <c r="D732" s="66" t="str">
        <f>IFERROR(_xlfn.XLOOKUP(A732,Master3!A:A,Master3!G:G),"")</f>
        <v/>
      </c>
      <c r="E732" s="67">
        <f>IFERROR(AVERAGEIFS(Master3!$U:$U,Master3!$A:$A,"&gt;"&amp;(A732-1),Master3!$A:$A,"&lt;="&amp;S732),"")</f>
        <v>-2.7191178798675537</v>
      </c>
      <c r="F732" s="68">
        <f>SUMIFS(Master3!$V:$V,Master3!$A:$A,"&gt;="&amp;(A732),Master3!$A:$A,"&lt;="&amp;J732-1)</f>
        <v>0</v>
      </c>
      <c r="G732" s="68">
        <f>SUMIFS(Master3!$H:$H,Master3!$A:$A,"&gt;="&amp;(A732),Master3!$A:$A,"&lt;="&amp;J732-1)</f>
        <v>0</v>
      </c>
      <c r="H732" s="80">
        <f>SUMIFS(Master3!AZ:AZ,Master3!AY:AY,'Start Dates'!B732)</f>
        <v>0</v>
      </c>
      <c r="I732" s="70" t="str">
        <f>IFERROR(_xlfn.XLOOKUP(J732,Master3!$A:$A,Master3!$B:$B),"")</f>
        <v/>
      </c>
      <c r="J732" s="69">
        <f t="shared" si="13"/>
        <v>0</v>
      </c>
      <c r="K732" s="68">
        <f>SUMIFS(Master3!$V:$V,Master3!$A:$A,"&gt;="&amp;(J732),Master3!$A:$A,"&lt;="&amp;O732-1)</f>
        <v>0</v>
      </c>
      <c r="L732" s="68">
        <f>SUMIFS(Master3!$H:$H,Master3!$A:$A,"&gt;="&amp;(J732),Master3!$A:$A,"&lt;="&amp;O732-1)</f>
        <v>0</v>
      </c>
      <c r="M732" s="71">
        <f>SUMIFS(Master3!BK:BK,Master3!BJ:BJ,'Start Dates'!I732)</f>
        <v>0</v>
      </c>
      <c r="N732" s="70" t="str">
        <f>IFERROR(_xlfn.XLOOKUP(O732,Master3!$A:$A,Master3!$B:$B),"")</f>
        <v/>
      </c>
      <c r="O732" s="69">
        <f t="shared" si="11"/>
        <v>0</v>
      </c>
      <c r="P732" s="68">
        <f>SUMIFS(Master3!$V:$V,Master3!$A:$A,"&gt;="&amp;O732,Master3!$A:$A,"&lt;="&amp; S732)</f>
        <v>0</v>
      </c>
      <c r="Q732" s="68">
        <f>SUMIFS(Master3!$H:$H,Master3!$A:$A,"&gt;="&amp;O732,Master3!$A:$A,"&lt;="&amp; S732)</f>
        <v>0</v>
      </c>
      <c r="R732" s="71">
        <f>SUMIFS(Master3!AZ:AZ,Master3!AY:AY,'Start Dates'!N732)</f>
        <v>4</v>
      </c>
      <c r="S732" s="72">
        <f t="shared" si="12"/>
        <v>4</v>
      </c>
    </row>
    <row r="733" spans="1:19" x14ac:dyDescent="0.25">
      <c r="A733" s="86"/>
      <c r="B733" s="25"/>
      <c r="C733" s="88"/>
      <c r="D733" s="66" t="str">
        <f>IFERROR(_xlfn.XLOOKUP(A733,Master3!A:A,Master3!G:G),"")</f>
        <v/>
      </c>
      <c r="E733" s="67">
        <f>IFERROR(AVERAGEIFS(Master3!$U:$U,Master3!$A:$A,"&gt;"&amp;(A733-1),Master3!$A:$A,"&lt;="&amp;S733),"")</f>
        <v>-2.7191178798675537</v>
      </c>
      <c r="F733" s="68">
        <f>SUMIFS(Master3!$V:$V,Master3!$A:$A,"&gt;="&amp;(A733),Master3!$A:$A,"&lt;="&amp;J733-1)</f>
        <v>0</v>
      </c>
      <c r="G733" s="68">
        <f>SUMIFS(Master3!$H:$H,Master3!$A:$A,"&gt;="&amp;(A733),Master3!$A:$A,"&lt;="&amp;J733-1)</f>
        <v>0</v>
      </c>
      <c r="H733" s="80">
        <f>SUMIFS(Master3!AZ:AZ,Master3!AY:AY,'Start Dates'!B733)</f>
        <v>0</v>
      </c>
      <c r="I733" s="70" t="str">
        <f>IFERROR(_xlfn.XLOOKUP(J733,Master3!$A:$A,Master3!$B:$B),"")</f>
        <v/>
      </c>
      <c r="J733" s="69">
        <f t="shared" si="13"/>
        <v>0</v>
      </c>
      <c r="K733" s="68">
        <f>SUMIFS(Master3!$V:$V,Master3!$A:$A,"&gt;="&amp;(J733),Master3!$A:$A,"&lt;="&amp;O733-1)</f>
        <v>0</v>
      </c>
      <c r="L733" s="68">
        <f>SUMIFS(Master3!$H:$H,Master3!$A:$A,"&gt;="&amp;(J733),Master3!$A:$A,"&lt;="&amp;O733-1)</f>
        <v>0</v>
      </c>
      <c r="M733" s="71">
        <f>SUMIFS(Master3!BK:BK,Master3!BJ:BJ,'Start Dates'!I733)</f>
        <v>0</v>
      </c>
      <c r="N733" s="70" t="str">
        <f>IFERROR(_xlfn.XLOOKUP(O733,Master3!$A:$A,Master3!$B:$B),"")</f>
        <v/>
      </c>
      <c r="O733" s="69">
        <f t="shared" si="11"/>
        <v>0</v>
      </c>
      <c r="P733" s="68">
        <f>SUMIFS(Master3!$V:$V,Master3!$A:$A,"&gt;="&amp;O733,Master3!$A:$A,"&lt;="&amp; S733)</f>
        <v>0</v>
      </c>
      <c r="Q733" s="68">
        <f>SUMIFS(Master3!$H:$H,Master3!$A:$A,"&gt;="&amp;O733,Master3!$A:$A,"&lt;="&amp; S733)</f>
        <v>0</v>
      </c>
      <c r="R733" s="71">
        <f>SUMIFS(Master3!AZ:AZ,Master3!AY:AY,'Start Dates'!N733)</f>
        <v>4</v>
      </c>
      <c r="S733" s="72">
        <f t="shared" si="12"/>
        <v>4</v>
      </c>
    </row>
    <row r="734" spans="1:19" x14ac:dyDescent="0.25">
      <c r="A734" s="86"/>
      <c r="B734" s="25"/>
      <c r="C734" s="88"/>
      <c r="D734" s="66" t="str">
        <f>IFERROR(_xlfn.XLOOKUP(A734,Master3!A:A,Master3!G:G),"")</f>
        <v/>
      </c>
      <c r="E734" s="67">
        <f>IFERROR(AVERAGEIFS(Master3!$U:$U,Master3!$A:$A,"&gt;"&amp;(A734-1),Master3!$A:$A,"&lt;="&amp;S734),"")</f>
        <v>-2.7191178798675537</v>
      </c>
      <c r="F734" s="68">
        <f>SUMIFS(Master3!$V:$V,Master3!$A:$A,"&gt;="&amp;(A734),Master3!$A:$A,"&lt;="&amp;J734-1)</f>
        <v>0</v>
      </c>
      <c r="G734" s="68">
        <f>SUMIFS(Master3!$H:$H,Master3!$A:$A,"&gt;="&amp;(A734),Master3!$A:$A,"&lt;="&amp;J734-1)</f>
        <v>0</v>
      </c>
      <c r="H734" s="80">
        <f>SUMIFS(Master3!AZ:AZ,Master3!AY:AY,'Start Dates'!B734)</f>
        <v>0</v>
      </c>
      <c r="I734" s="70" t="str">
        <f>IFERROR(_xlfn.XLOOKUP(J734,Master3!$A:$A,Master3!$B:$B),"")</f>
        <v/>
      </c>
      <c r="J734" s="69">
        <f t="shared" si="13"/>
        <v>0</v>
      </c>
      <c r="K734" s="68">
        <f>SUMIFS(Master3!$V:$V,Master3!$A:$A,"&gt;="&amp;(J734),Master3!$A:$A,"&lt;="&amp;O734-1)</f>
        <v>0</v>
      </c>
      <c r="L734" s="68">
        <f>SUMIFS(Master3!$H:$H,Master3!$A:$A,"&gt;="&amp;(J734),Master3!$A:$A,"&lt;="&amp;O734-1)</f>
        <v>0</v>
      </c>
      <c r="M734" s="71">
        <f>SUMIFS(Master3!BK:BK,Master3!BJ:BJ,'Start Dates'!I734)</f>
        <v>0</v>
      </c>
      <c r="N734" s="70" t="str">
        <f>IFERROR(_xlfn.XLOOKUP(O734,Master3!$A:$A,Master3!$B:$B),"")</f>
        <v/>
      </c>
      <c r="O734" s="69">
        <f t="shared" si="11"/>
        <v>0</v>
      </c>
      <c r="P734" s="68">
        <f>SUMIFS(Master3!$V:$V,Master3!$A:$A,"&gt;="&amp;O734,Master3!$A:$A,"&lt;="&amp; S734)</f>
        <v>0</v>
      </c>
      <c r="Q734" s="68">
        <f>SUMIFS(Master3!$H:$H,Master3!$A:$A,"&gt;="&amp;O734,Master3!$A:$A,"&lt;="&amp; S734)</f>
        <v>0</v>
      </c>
      <c r="R734" s="71">
        <f>SUMIFS(Master3!AZ:AZ,Master3!AY:AY,'Start Dates'!N734)</f>
        <v>4</v>
      </c>
      <c r="S734" s="72">
        <f t="shared" si="12"/>
        <v>4</v>
      </c>
    </row>
    <row r="735" spans="1:19" x14ac:dyDescent="0.25">
      <c r="A735" s="86"/>
      <c r="B735" s="25"/>
      <c r="C735" s="88"/>
      <c r="D735" s="66" t="str">
        <f>IFERROR(_xlfn.XLOOKUP(A735,Master3!A:A,Master3!G:G),"")</f>
        <v/>
      </c>
      <c r="E735" s="67">
        <f>IFERROR(AVERAGEIFS(Master3!$U:$U,Master3!$A:$A,"&gt;"&amp;(A735-1),Master3!$A:$A,"&lt;="&amp;S735),"")</f>
        <v>-2.7191178798675537</v>
      </c>
      <c r="F735" s="68">
        <f>SUMIFS(Master3!$V:$V,Master3!$A:$A,"&gt;="&amp;(A735),Master3!$A:$A,"&lt;="&amp;J735-1)</f>
        <v>0</v>
      </c>
      <c r="G735" s="68">
        <f>SUMIFS(Master3!$H:$H,Master3!$A:$A,"&gt;="&amp;(A735),Master3!$A:$A,"&lt;="&amp;J735-1)</f>
        <v>0</v>
      </c>
      <c r="H735" s="80">
        <f>SUMIFS(Master3!AZ:AZ,Master3!AY:AY,'Start Dates'!B735)</f>
        <v>0</v>
      </c>
      <c r="I735" s="70" t="str">
        <f>IFERROR(_xlfn.XLOOKUP(J735,Master3!$A:$A,Master3!$B:$B),"")</f>
        <v/>
      </c>
      <c r="J735" s="69">
        <f t="shared" si="13"/>
        <v>0</v>
      </c>
      <c r="K735" s="68">
        <f>SUMIFS(Master3!$V:$V,Master3!$A:$A,"&gt;="&amp;(J735),Master3!$A:$A,"&lt;="&amp;O735-1)</f>
        <v>0</v>
      </c>
      <c r="L735" s="68">
        <f>SUMIFS(Master3!$H:$H,Master3!$A:$A,"&gt;="&amp;(J735),Master3!$A:$A,"&lt;="&amp;O735-1)</f>
        <v>0</v>
      </c>
      <c r="M735" s="71">
        <f>SUMIFS(Master3!BK:BK,Master3!BJ:BJ,'Start Dates'!I735)</f>
        <v>0</v>
      </c>
      <c r="N735" s="70" t="str">
        <f>IFERROR(_xlfn.XLOOKUP(O735,Master3!$A:$A,Master3!$B:$B),"")</f>
        <v/>
      </c>
      <c r="O735" s="69">
        <f t="shared" si="11"/>
        <v>0</v>
      </c>
      <c r="P735" s="68">
        <f>SUMIFS(Master3!$V:$V,Master3!$A:$A,"&gt;="&amp;O735,Master3!$A:$A,"&lt;="&amp; S735)</f>
        <v>0</v>
      </c>
      <c r="Q735" s="68">
        <f>SUMIFS(Master3!$H:$H,Master3!$A:$A,"&gt;="&amp;O735,Master3!$A:$A,"&lt;="&amp; S735)</f>
        <v>0</v>
      </c>
      <c r="R735" s="71">
        <f>SUMIFS(Master3!AZ:AZ,Master3!AY:AY,'Start Dates'!N735)</f>
        <v>4</v>
      </c>
      <c r="S735" s="72">
        <f t="shared" si="12"/>
        <v>4</v>
      </c>
    </row>
    <row r="736" spans="1:19" x14ac:dyDescent="0.25">
      <c r="A736" s="86"/>
      <c r="B736" s="25"/>
      <c r="C736" s="88"/>
      <c r="D736" s="66" t="str">
        <f>IFERROR(_xlfn.XLOOKUP(A736,Master3!A:A,Master3!G:G),"")</f>
        <v/>
      </c>
      <c r="E736" s="67">
        <f>IFERROR(AVERAGEIFS(Master3!$U:$U,Master3!$A:$A,"&gt;"&amp;(A736-1),Master3!$A:$A,"&lt;="&amp;S736),"")</f>
        <v>-2.7191178798675537</v>
      </c>
      <c r="F736" s="68">
        <f>SUMIFS(Master3!$V:$V,Master3!$A:$A,"&gt;="&amp;(A736),Master3!$A:$A,"&lt;="&amp;J736-1)</f>
        <v>0</v>
      </c>
      <c r="G736" s="68">
        <f>SUMIFS(Master3!$H:$H,Master3!$A:$A,"&gt;="&amp;(A736),Master3!$A:$A,"&lt;="&amp;J736-1)</f>
        <v>0</v>
      </c>
      <c r="H736" s="80">
        <f>SUMIFS(Master3!AZ:AZ,Master3!AY:AY,'Start Dates'!B736)</f>
        <v>0</v>
      </c>
      <c r="I736" s="70" t="str">
        <f>IFERROR(_xlfn.XLOOKUP(J736,Master3!$A:$A,Master3!$B:$B),"")</f>
        <v/>
      </c>
      <c r="J736" s="69">
        <f t="shared" si="13"/>
        <v>0</v>
      </c>
      <c r="K736" s="68">
        <f>SUMIFS(Master3!$V:$V,Master3!$A:$A,"&gt;="&amp;(J736),Master3!$A:$A,"&lt;="&amp;O736-1)</f>
        <v>0</v>
      </c>
      <c r="L736" s="68">
        <f>SUMIFS(Master3!$H:$H,Master3!$A:$A,"&gt;="&amp;(J736),Master3!$A:$A,"&lt;="&amp;O736-1)</f>
        <v>0</v>
      </c>
      <c r="M736" s="71">
        <f>SUMIFS(Master3!BK:BK,Master3!BJ:BJ,'Start Dates'!I736)</f>
        <v>0</v>
      </c>
      <c r="N736" s="70" t="str">
        <f>IFERROR(_xlfn.XLOOKUP(O736,Master3!$A:$A,Master3!$B:$B),"")</f>
        <v/>
      </c>
      <c r="O736" s="69">
        <f t="shared" si="11"/>
        <v>0</v>
      </c>
      <c r="P736" s="68">
        <f>SUMIFS(Master3!$V:$V,Master3!$A:$A,"&gt;="&amp;O736,Master3!$A:$A,"&lt;="&amp; S736)</f>
        <v>0</v>
      </c>
      <c r="Q736" s="68">
        <f>SUMIFS(Master3!$H:$H,Master3!$A:$A,"&gt;="&amp;O736,Master3!$A:$A,"&lt;="&amp; S736)</f>
        <v>0</v>
      </c>
      <c r="R736" s="71">
        <f>SUMIFS(Master3!AZ:AZ,Master3!AY:AY,'Start Dates'!N736)</f>
        <v>4</v>
      </c>
      <c r="S736" s="72">
        <f t="shared" si="12"/>
        <v>4</v>
      </c>
    </row>
    <row r="737" spans="1:19" x14ac:dyDescent="0.25">
      <c r="A737" s="86"/>
      <c r="B737" s="25"/>
      <c r="C737" s="88"/>
      <c r="D737" s="66" t="str">
        <f>IFERROR(_xlfn.XLOOKUP(A737,Master3!A:A,Master3!G:G),"")</f>
        <v/>
      </c>
      <c r="E737" s="67">
        <f>IFERROR(AVERAGEIFS(Master3!$U:$U,Master3!$A:$A,"&gt;"&amp;(A737-1),Master3!$A:$A,"&lt;="&amp;S737),"")</f>
        <v>-2.7191178798675537</v>
      </c>
      <c r="F737" s="68">
        <f>SUMIFS(Master3!$V:$V,Master3!$A:$A,"&gt;="&amp;(A737),Master3!$A:$A,"&lt;="&amp;J737-1)</f>
        <v>0</v>
      </c>
      <c r="G737" s="68">
        <f>SUMIFS(Master3!$H:$H,Master3!$A:$A,"&gt;="&amp;(A737),Master3!$A:$A,"&lt;="&amp;J737-1)</f>
        <v>0</v>
      </c>
      <c r="H737" s="80">
        <f>SUMIFS(Master3!AZ:AZ,Master3!AY:AY,'Start Dates'!B737)</f>
        <v>0</v>
      </c>
      <c r="I737" s="70" t="str">
        <f>IFERROR(_xlfn.XLOOKUP(J737,Master3!$A:$A,Master3!$B:$B),"")</f>
        <v/>
      </c>
      <c r="J737" s="69">
        <f t="shared" si="13"/>
        <v>0</v>
      </c>
      <c r="K737" s="68">
        <f>SUMIFS(Master3!$V:$V,Master3!$A:$A,"&gt;="&amp;(J737),Master3!$A:$A,"&lt;="&amp;O737-1)</f>
        <v>0</v>
      </c>
      <c r="L737" s="68">
        <f>SUMIFS(Master3!$H:$H,Master3!$A:$A,"&gt;="&amp;(J737),Master3!$A:$A,"&lt;="&amp;O737-1)</f>
        <v>0</v>
      </c>
      <c r="M737" s="71">
        <f>SUMIFS(Master3!BK:BK,Master3!BJ:BJ,'Start Dates'!I737)</f>
        <v>0</v>
      </c>
      <c r="N737" s="70" t="str">
        <f>IFERROR(_xlfn.XLOOKUP(O737,Master3!$A:$A,Master3!$B:$B),"")</f>
        <v/>
      </c>
      <c r="O737" s="69">
        <f t="shared" si="11"/>
        <v>0</v>
      </c>
      <c r="P737" s="68">
        <f>SUMIFS(Master3!$V:$V,Master3!$A:$A,"&gt;="&amp;O737,Master3!$A:$A,"&lt;="&amp; S737)</f>
        <v>0</v>
      </c>
      <c r="Q737" s="68">
        <f>SUMIFS(Master3!$H:$H,Master3!$A:$A,"&gt;="&amp;O737,Master3!$A:$A,"&lt;="&amp; S737)</f>
        <v>0</v>
      </c>
      <c r="R737" s="71">
        <f>SUMIFS(Master3!AZ:AZ,Master3!AY:AY,'Start Dates'!N737)</f>
        <v>4</v>
      </c>
      <c r="S737" s="72">
        <f t="shared" si="12"/>
        <v>4</v>
      </c>
    </row>
    <row r="738" spans="1:19" x14ac:dyDescent="0.25">
      <c r="A738" s="86"/>
      <c r="B738" s="25"/>
      <c r="C738" s="88"/>
      <c r="D738" s="66" t="str">
        <f>IFERROR(_xlfn.XLOOKUP(A738,Master3!A:A,Master3!G:G),"")</f>
        <v/>
      </c>
      <c r="E738" s="67">
        <f>IFERROR(AVERAGEIFS(Master3!$U:$U,Master3!$A:$A,"&gt;"&amp;(A738-1),Master3!$A:$A,"&lt;="&amp;S738),"")</f>
        <v>-2.7191178798675537</v>
      </c>
      <c r="F738" s="68">
        <f>SUMIFS(Master3!$V:$V,Master3!$A:$A,"&gt;="&amp;(A738),Master3!$A:$A,"&lt;="&amp;J738-1)</f>
        <v>0</v>
      </c>
      <c r="G738" s="68">
        <f>SUMIFS(Master3!$H:$H,Master3!$A:$A,"&gt;="&amp;(A738),Master3!$A:$A,"&lt;="&amp;J738-1)</f>
        <v>0</v>
      </c>
      <c r="H738" s="80">
        <f>SUMIFS(Master3!AZ:AZ,Master3!AY:AY,'Start Dates'!B738)</f>
        <v>0</v>
      </c>
      <c r="I738" s="70" t="str">
        <f>IFERROR(_xlfn.XLOOKUP(J738,Master3!$A:$A,Master3!$B:$B),"")</f>
        <v/>
      </c>
      <c r="J738" s="69">
        <f t="shared" si="13"/>
        <v>0</v>
      </c>
      <c r="K738" s="68">
        <f>SUMIFS(Master3!$V:$V,Master3!$A:$A,"&gt;="&amp;(J738),Master3!$A:$A,"&lt;="&amp;O738-1)</f>
        <v>0</v>
      </c>
      <c r="L738" s="68">
        <f>SUMIFS(Master3!$H:$H,Master3!$A:$A,"&gt;="&amp;(J738),Master3!$A:$A,"&lt;="&amp;O738-1)</f>
        <v>0</v>
      </c>
      <c r="M738" s="71">
        <f>SUMIFS(Master3!BK:BK,Master3!BJ:BJ,'Start Dates'!I738)</f>
        <v>0</v>
      </c>
      <c r="N738" s="70" t="str">
        <f>IFERROR(_xlfn.XLOOKUP(O738,Master3!$A:$A,Master3!$B:$B),"")</f>
        <v/>
      </c>
      <c r="O738" s="69">
        <f t="shared" si="11"/>
        <v>0</v>
      </c>
      <c r="P738" s="68">
        <f>SUMIFS(Master3!$V:$V,Master3!$A:$A,"&gt;="&amp;O738,Master3!$A:$A,"&lt;="&amp; S738)</f>
        <v>0</v>
      </c>
      <c r="Q738" s="68">
        <f>SUMIFS(Master3!$H:$H,Master3!$A:$A,"&gt;="&amp;O738,Master3!$A:$A,"&lt;="&amp; S738)</f>
        <v>0</v>
      </c>
      <c r="R738" s="71">
        <f>SUMIFS(Master3!AZ:AZ,Master3!AY:AY,'Start Dates'!N738)</f>
        <v>4</v>
      </c>
      <c r="S738" s="72">
        <f t="shared" si="12"/>
        <v>4</v>
      </c>
    </row>
    <row r="739" spans="1:19" x14ac:dyDescent="0.25">
      <c r="A739" s="86"/>
      <c r="B739" s="25"/>
      <c r="C739" s="88"/>
      <c r="D739" s="66" t="str">
        <f>IFERROR(_xlfn.XLOOKUP(A739,Master3!A:A,Master3!G:G),"")</f>
        <v/>
      </c>
      <c r="E739" s="67">
        <f>IFERROR(AVERAGEIFS(Master3!$U:$U,Master3!$A:$A,"&gt;"&amp;(A739-1),Master3!$A:$A,"&lt;="&amp;S739),"")</f>
        <v>-2.7191178798675537</v>
      </c>
      <c r="F739" s="68">
        <f>SUMIFS(Master3!$V:$V,Master3!$A:$A,"&gt;="&amp;(A739),Master3!$A:$A,"&lt;="&amp;J739-1)</f>
        <v>0</v>
      </c>
      <c r="G739" s="68">
        <f>SUMIFS(Master3!$H:$H,Master3!$A:$A,"&gt;="&amp;(A739),Master3!$A:$A,"&lt;="&amp;J739-1)</f>
        <v>0</v>
      </c>
      <c r="H739" s="80">
        <f>SUMIFS(Master3!AZ:AZ,Master3!AY:AY,'Start Dates'!B739)</f>
        <v>0</v>
      </c>
      <c r="I739" s="70" t="str">
        <f>IFERROR(_xlfn.XLOOKUP(J739,Master3!$A:$A,Master3!$B:$B),"")</f>
        <v/>
      </c>
      <c r="J739" s="69">
        <f t="shared" si="13"/>
        <v>0</v>
      </c>
      <c r="K739" s="68">
        <f>SUMIFS(Master3!$V:$V,Master3!$A:$A,"&gt;="&amp;(J739),Master3!$A:$A,"&lt;="&amp;O739-1)</f>
        <v>0</v>
      </c>
      <c r="L739" s="68">
        <f>SUMIFS(Master3!$H:$H,Master3!$A:$A,"&gt;="&amp;(J739),Master3!$A:$A,"&lt;="&amp;O739-1)</f>
        <v>0</v>
      </c>
      <c r="M739" s="71">
        <f>SUMIFS(Master3!BK:BK,Master3!BJ:BJ,'Start Dates'!I739)</f>
        <v>0</v>
      </c>
      <c r="N739" s="70" t="str">
        <f>IFERROR(_xlfn.XLOOKUP(O739,Master3!$A:$A,Master3!$B:$B),"")</f>
        <v/>
      </c>
      <c r="O739" s="69">
        <f t="shared" si="11"/>
        <v>0</v>
      </c>
      <c r="P739" s="68">
        <f>SUMIFS(Master3!$V:$V,Master3!$A:$A,"&gt;="&amp;O739,Master3!$A:$A,"&lt;="&amp; S739)</f>
        <v>0</v>
      </c>
      <c r="Q739" s="68">
        <f>SUMIFS(Master3!$H:$H,Master3!$A:$A,"&gt;="&amp;O739,Master3!$A:$A,"&lt;="&amp; S739)</f>
        <v>0</v>
      </c>
      <c r="R739" s="71">
        <f>SUMIFS(Master3!AZ:AZ,Master3!AY:AY,'Start Dates'!N739)</f>
        <v>4</v>
      </c>
      <c r="S739" s="72">
        <f t="shared" si="12"/>
        <v>4</v>
      </c>
    </row>
    <row r="740" spans="1:19" x14ac:dyDescent="0.25">
      <c r="A740" s="86"/>
      <c r="B740" s="25"/>
      <c r="C740" s="88"/>
      <c r="D740" s="66" t="str">
        <f>IFERROR(_xlfn.XLOOKUP(A740,Master3!A:A,Master3!G:G),"")</f>
        <v/>
      </c>
      <c r="E740" s="67">
        <f>IFERROR(AVERAGEIFS(Master3!$U:$U,Master3!$A:$A,"&gt;"&amp;(A740-1),Master3!$A:$A,"&lt;="&amp;S740),"")</f>
        <v>-2.7191178798675537</v>
      </c>
      <c r="F740" s="68">
        <f>SUMIFS(Master3!$V:$V,Master3!$A:$A,"&gt;="&amp;(A740),Master3!$A:$A,"&lt;="&amp;J740-1)</f>
        <v>0</v>
      </c>
      <c r="G740" s="68">
        <f>SUMIFS(Master3!$H:$H,Master3!$A:$A,"&gt;="&amp;(A740),Master3!$A:$A,"&lt;="&amp;J740-1)</f>
        <v>0</v>
      </c>
      <c r="H740" s="80">
        <f>SUMIFS(Master3!AZ:AZ,Master3!AY:AY,'Start Dates'!B740)</f>
        <v>0</v>
      </c>
      <c r="I740" s="70" t="str">
        <f>IFERROR(_xlfn.XLOOKUP(J740,Master3!$A:$A,Master3!$B:$B),"")</f>
        <v/>
      </c>
      <c r="J740" s="69">
        <f t="shared" si="13"/>
        <v>0</v>
      </c>
      <c r="K740" s="68">
        <f>SUMIFS(Master3!$V:$V,Master3!$A:$A,"&gt;="&amp;(J740),Master3!$A:$A,"&lt;="&amp;O740-1)</f>
        <v>0</v>
      </c>
      <c r="L740" s="68">
        <f>SUMIFS(Master3!$H:$H,Master3!$A:$A,"&gt;="&amp;(J740),Master3!$A:$A,"&lt;="&amp;O740-1)</f>
        <v>0</v>
      </c>
      <c r="M740" s="71">
        <f>SUMIFS(Master3!BK:BK,Master3!BJ:BJ,'Start Dates'!I740)</f>
        <v>0</v>
      </c>
      <c r="N740" s="70" t="str">
        <f>IFERROR(_xlfn.XLOOKUP(O740,Master3!$A:$A,Master3!$B:$B),"")</f>
        <v/>
      </c>
      <c r="O740" s="69">
        <f t="shared" si="11"/>
        <v>0</v>
      </c>
      <c r="P740" s="68">
        <f>SUMIFS(Master3!$V:$V,Master3!$A:$A,"&gt;="&amp;O740,Master3!$A:$A,"&lt;="&amp; S740)</f>
        <v>0</v>
      </c>
      <c r="Q740" s="68">
        <f>SUMIFS(Master3!$H:$H,Master3!$A:$A,"&gt;="&amp;O740,Master3!$A:$A,"&lt;="&amp; S740)</f>
        <v>0</v>
      </c>
      <c r="R740" s="71">
        <f>SUMIFS(Master3!AZ:AZ,Master3!AY:AY,'Start Dates'!N740)</f>
        <v>4</v>
      </c>
      <c r="S740" s="72">
        <f t="shared" si="12"/>
        <v>4</v>
      </c>
    </row>
    <row r="741" spans="1:19" x14ac:dyDescent="0.25">
      <c r="A741" s="86"/>
      <c r="B741" s="25"/>
      <c r="C741" s="88"/>
      <c r="D741" s="66" t="str">
        <f>IFERROR(_xlfn.XLOOKUP(A741,Master3!A:A,Master3!G:G),"")</f>
        <v/>
      </c>
      <c r="E741" s="67">
        <f>IFERROR(AVERAGEIFS(Master3!$U:$U,Master3!$A:$A,"&gt;"&amp;(A741-1),Master3!$A:$A,"&lt;="&amp;S741),"")</f>
        <v>-2.7191178798675537</v>
      </c>
      <c r="F741" s="68">
        <f>SUMIFS(Master3!$V:$V,Master3!$A:$A,"&gt;="&amp;(A741),Master3!$A:$A,"&lt;="&amp;J741-1)</f>
        <v>0</v>
      </c>
      <c r="G741" s="68">
        <f>SUMIFS(Master3!$H:$H,Master3!$A:$A,"&gt;="&amp;(A741),Master3!$A:$A,"&lt;="&amp;J741-1)</f>
        <v>0</v>
      </c>
      <c r="H741" s="80">
        <f>SUMIFS(Master3!AZ:AZ,Master3!AY:AY,'Start Dates'!B741)</f>
        <v>0</v>
      </c>
      <c r="I741" s="70" t="str">
        <f>IFERROR(_xlfn.XLOOKUP(J741,Master3!$A:$A,Master3!$B:$B),"")</f>
        <v/>
      </c>
      <c r="J741" s="69">
        <f t="shared" si="13"/>
        <v>0</v>
      </c>
      <c r="K741" s="68">
        <f>SUMIFS(Master3!$V:$V,Master3!$A:$A,"&gt;="&amp;(J741),Master3!$A:$A,"&lt;="&amp;O741-1)</f>
        <v>0</v>
      </c>
      <c r="L741" s="68">
        <f>SUMIFS(Master3!$H:$H,Master3!$A:$A,"&gt;="&amp;(J741),Master3!$A:$A,"&lt;="&amp;O741-1)</f>
        <v>0</v>
      </c>
      <c r="M741" s="71">
        <f>SUMIFS(Master3!BK:BK,Master3!BJ:BJ,'Start Dates'!I741)</f>
        <v>0</v>
      </c>
      <c r="N741" s="70" t="str">
        <f>IFERROR(_xlfn.XLOOKUP(O741,Master3!$A:$A,Master3!$B:$B),"")</f>
        <v/>
      </c>
      <c r="O741" s="69">
        <f t="shared" si="11"/>
        <v>0</v>
      </c>
      <c r="P741" s="68">
        <f>SUMIFS(Master3!$V:$V,Master3!$A:$A,"&gt;="&amp;O741,Master3!$A:$A,"&lt;="&amp; S741)</f>
        <v>0</v>
      </c>
      <c r="Q741" s="68">
        <f>SUMIFS(Master3!$H:$H,Master3!$A:$A,"&gt;="&amp;O741,Master3!$A:$A,"&lt;="&amp; S741)</f>
        <v>0</v>
      </c>
      <c r="R741" s="71">
        <f>SUMIFS(Master3!AZ:AZ,Master3!AY:AY,'Start Dates'!N741)</f>
        <v>4</v>
      </c>
      <c r="S741" s="72">
        <f t="shared" si="12"/>
        <v>4</v>
      </c>
    </row>
    <row r="742" spans="1:19" x14ac:dyDescent="0.25">
      <c r="A742" s="86"/>
      <c r="B742" s="25"/>
      <c r="C742" s="88"/>
      <c r="D742" s="66" t="str">
        <f>IFERROR(_xlfn.XLOOKUP(A742,Master3!A:A,Master3!G:G),"")</f>
        <v/>
      </c>
      <c r="E742" s="67">
        <f>IFERROR(AVERAGEIFS(Master3!$U:$U,Master3!$A:$A,"&gt;"&amp;(A742-1),Master3!$A:$A,"&lt;="&amp;S742),"")</f>
        <v>-2.7191178798675537</v>
      </c>
      <c r="F742" s="68">
        <f>SUMIFS(Master3!$V:$V,Master3!$A:$A,"&gt;="&amp;(A742),Master3!$A:$A,"&lt;="&amp;J742-1)</f>
        <v>0</v>
      </c>
      <c r="G742" s="68">
        <f>SUMIFS(Master3!$H:$H,Master3!$A:$A,"&gt;="&amp;(A742),Master3!$A:$A,"&lt;="&amp;J742-1)</f>
        <v>0</v>
      </c>
      <c r="H742" s="80">
        <f>SUMIFS(Master3!AZ:AZ,Master3!AY:AY,'Start Dates'!B742)</f>
        <v>0</v>
      </c>
      <c r="I742" s="70" t="str">
        <f>IFERROR(_xlfn.XLOOKUP(J742,Master3!$A:$A,Master3!$B:$B),"")</f>
        <v/>
      </c>
      <c r="J742" s="69">
        <f t="shared" si="13"/>
        <v>0</v>
      </c>
      <c r="K742" s="68">
        <f>SUMIFS(Master3!$V:$V,Master3!$A:$A,"&gt;="&amp;(J742),Master3!$A:$A,"&lt;="&amp;O742-1)</f>
        <v>0</v>
      </c>
      <c r="L742" s="68">
        <f>SUMIFS(Master3!$H:$H,Master3!$A:$A,"&gt;="&amp;(J742),Master3!$A:$A,"&lt;="&amp;O742-1)</f>
        <v>0</v>
      </c>
      <c r="M742" s="71">
        <f>SUMIFS(Master3!BK:BK,Master3!BJ:BJ,'Start Dates'!I742)</f>
        <v>0</v>
      </c>
      <c r="N742" s="70" t="str">
        <f>IFERROR(_xlfn.XLOOKUP(O742,Master3!$A:$A,Master3!$B:$B),"")</f>
        <v/>
      </c>
      <c r="O742" s="69">
        <f t="shared" si="11"/>
        <v>0</v>
      </c>
      <c r="P742" s="68">
        <f>SUMIFS(Master3!$V:$V,Master3!$A:$A,"&gt;="&amp;O742,Master3!$A:$A,"&lt;="&amp; S742)</f>
        <v>0</v>
      </c>
      <c r="Q742" s="68">
        <f>SUMIFS(Master3!$H:$H,Master3!$A:$A,"&gt;="&amp;O742,Master3!$A:$A,"&lt;="&amp; S742)</f>
        <v>0</v>
      </c>
      <c r="R742" s="71">
        <f>SUMIFS(Master3!AZ:AZ,Master3!AY:AY,'Start Dates'!N742)</f>
        <v>4</v>
      </c>
      <c r="S742" s="72">
        <f t="shared" si="12"/>
        <v>4</v>
      </c>
    </row>
    <row r="743" spans="1:19" x14ac:dyDescent="0.25">
      <c r="A743" s="86"/>
      <c r="B743" s="25"/>
      <c r="C743" s="88"/>
      <c r="D743" s="66" t="str">
        <f>IFERROR(_xlfn.XLOOKUP(A743,Master3!A:A,Master3!G:G),"")</f>
        <v/>
      </c>
      <c r="E743" s="67">
        <f>IFERROR(AVERAGEIFS(Master3!$U:$U,Master3!$A:$A,"&gt;"&amp;(A743-1),Master3!$A:$A,"&lt;="&amp;S743),"")</f>
        <v>-2.7191178798675537</v>
      </c>
      <c r="F743" s="68">
        <f>SUMIFS(Master3!$V:$V,Master3!$A:$A,"&gt;="&amp;(A743),Master3!$A:$A,"&lt;="&amp;J743-1)</f>
        <v>0</v>
      </c>
      <c r="G743" s="68">
        <f>SUMIFS(Master3!$H:$H,Master3!$A:$A,"&gt;="&amp;(A743),Master3!$A:$A,"&lt;="&amp;J743-1)</f>
        <v>0</v>
      </c>
      <c r="H743" s="80">
        <f>SUMIFS(Master3!AZ:AZ,Master3!AY:AY,'Start Dates'!B743)</f>
        <v>0</v>
      </c>
      <c r="I743" s="70" t="str">
        <f>IFERROR(_xlfn.XLOOKUP(J743,Master3!$A:$A,Master3!$B:$B),"")</f>
        <v/>
      </c>
      <c r="J743" s="69">
        <f t="shared" si="13"/>
        <v>0</v>
      </c>
      <c r="K743" s="68">
        <f>SUMIFS(Master3!$V:$V,Master3!$A:$A,"&gt;="&amp;(J743),Master3!$A:$A,"&lt;="&amp;O743-1)</f>
        <v>0</v>
      </c>
      <c r="L743" s="68">
        <f>SUMIFS(Master3!$H:$H,Master3!$A:$A,"&gt;="&amp;(J743),Master3!$A:$A,"&lt;="&amp;O743-1)</f>
        <v>0</v>
      </c>
      <c r="M743" s="71">
        <f>SUMIFS(Master3!BK:BK,Master3!BJ:BJ,'Start Dates'!I743)</f>
        <v>0</v>
      </c>
      <c r="N743" s="70" t="str">
        <f>IFERROR(_xlfn.XLOOKUP(O743,Master3!$A:$A,Master3!$B:$B),"")</f>
        <v/>
      </c>
      <c r="O743" s="69">
        <f t="shared" si="11"/>
        <v>0</v>
      </c>
      <c r="P743" s="68">
        <f>SUMIFS(Master3!$V:$V,Master3!$A:$A,"&gt;="&amp;O743,Master3!$A:$A,"&lt;="&amp; S743)</f>
        <v>0</v>
      </c>
      <c r="Q743" s="68">
        <f>SUMIFS(Master3!$H:$H,Master3!$A:$A,"&gt;="&amp;O743,Master3!$A:$A,"&lt;="&amp; S743)</f>
        <v>0</v>
      </c>
      <c r="R743" s="71">
        <f>SUMIFS(Master3!AZ:AZ,Master3!AY:AY,'Start Dates'!N743)</f>
        <v>4</v>
      </c>
      <c r="S743" s="72">
        <f t="shared" si="12"/>
        <v>4</v>
      </c>
    </row>
    <row r="744" spans="1:19" x14ac:dyDescent="0.25">
      <c r="A744" s="86"/>
      <c r="B744" s="25"/>
      <c r="C744" s="88"/>
      <c r="D744" s="66" t="str">
        <f>IFERROR(_xlfn.XLOOKUP(A744,Master3!A:A,Master3!G:G),"")</f>
        <v/>
      </c>
      <c r="E744" s="67">
        <f>IFERROR(AVERAGEIFS(Master3!$U:$U,Master3!$A:$A,"&gt;"&amp;(A744-1),Master3!$A:$A,"&lt;="&amp;S744),"")</f>
        <v>-2.7191178798675537</v>
      </c>
      <c r="F744" s="68">
        <f>SUMIFS(Master3!$V:$V,Master3!$A:$A,"&gt;="&amp;(A744),Master3!$A:$A,"&lt;="&amp;J744-1)</f>
        <v>0</v>
      </c>
      <c r="G744" s="68">
        <f>SUMIFS(Master3!$H:$H,Master3!$A:$A,"&gt;="&amp;(A744),Master3!$A:$A,"&lt;="&amp;J744-1)</f>
        <v>0</v>
      </c>
      <c r="H744" s="80">
        <f>SUMIFS(Master3!AZ:AZ,Master3!AY:AY,'Start Dates'!B744)</f>
        <v>0</v>
      </c>
      <c r="I744" s="70" t="str">
        <f>IFERROR(_xlfn.XLOOKUP(J744,Master3!$A:$A,Master3!$B:$B),"")</f>
        <v/>
      </c>
      <c r="J744" s="69">
        <f t="shared" si="13"/>
        <v>0</v>
      </c>
      <c r="K744" s="68">
        <f>SUMIFS(Master3!$V:$V,Master3!$A:$A,"&gt;="&amp;(J744),Master3!$A:$A,"&lt;="&amp;O744-1)</f>
        <v>0</v>
      </c>
      <c r="L744" s="68">
        <f>SUMIFS(Master3!$H:$H,Master3!$A:$A,"&gt;="&amp;(J744),Master3!$A:$A,"&lt;="&amp;O744-1)</f>
        <v>0</v>
      </c>
      <c r="M744" s="71">
        <f>SUMIFS(Master3!BK:BK,Master3!BJ:BJ,'Start Dates'!I744)</f>
        <v>0</v>
      </c>
      <c r="N744" s="70" t="str">
        <f>IFERROR(_xlfn.XLOOKUP(O744,Master3!$A:$A,Master3!$B:$B),"")</f>
        <v/>
      </c>
      <c r="O744" s="69">
        <f t="shared" si="11"/>
        <v>0</v>
      </c>
      <c r="P744" s="68">
        <f>SUMIFS(Master3!$V:$V,Master3!$A:$A,"&gt;="&amp;O744,Master3!$A:$A,"&lt;="&amp; S744)</f>
        <v>0</v>
      </c>
      <c r="Q744" s="68">
        <f>SUMIFS(Master3!$H:$H,Master3!$A:$A,"&gt;="&amp;O744,Master3!$A:$A,"&lt;="&amp; S744)</f>
        <v>0</v>
      </c>
      <c r="R744" s="71">
        <f>SUMIFS(Master3!AZ:AZ,Master3!AY:AY,'Start Dates'!N744)</f>
        <v>4</v>
      </c>
      <c r="S744" s="72">
        <f t="shared" si="12"/>
        <v>4</v>
      </c>
    </row>
    <row r="745" spans="1:19" x14ac:dyDescent="0.25">
      <c r="A745" s="86"/>
      <c r="B745" s="25"/>
      <c r="C745" s="88"/>
      <c r="D745" s="66" t="str">
        <f>IFERROR(_xlfn.XLOOKUP(A745,Master3!A:A,Master3!G:G),"")</f>
        <v/>
      </c>
      <c r="E745" s="67">
        <f>IFERROR(AVERAGEIFS(Master3!$U:$U,Master3!$A:$A,"&gt;"&amp;(A745-1),Master3!$A:$A,"&lt;="&amp;S745),"")</f>
        <v>-2.7191178798675537</v>
      </c>
      <c r="F745" s="68">
        <f>SUMIFS(Master3!$V:$V,Master3!$A:$A,"&gt;="&amp;(A745),Master3!$A:$A,"&lt;="&amp;J745-1)</f>
        <v>0</v>
      </c>
      <c r="G745" s="68">
        <f>SUMIFS(Master3!$H:$H,Master3!$A:$A,"&gt;="&amp;(A745),Master3!$A:$A,"&lt;="&amp;J745-1)</f>
        <v>0</v>
      </c>
      <c r="H745" s="80">
        <f>SUMIFS(Master3!AZ:AZ,Master3!AY:AY,'Start Dates'!B745)</f>
        <v>0</v>
      </c>
      <c r="I745" s="70" t="str">
        <f>IFERROR(_xlfn.XLOOKUP(J745,Master3!$A:$A,Master3!$B:$B),"")</f>
        <v/>
      </c>
      <c r="J745" s="69">
        <f t="shared" si="13"/>
        <v>0</v>
      </c>
      <c r="K745" s="68">
        <f>SUMIFS(Master3!$V:$V,Master3!$A:$A,"&gt;="&amp;(J745),Master3!$A:$A,"&lt;="&amp;O745-1)</f>
        <v>0</v>
      </c>
      <c r="L745" s="68">
        <f>SUMIFS(Master3!$H:$H,Master3!$A:$A,"&gt;="&amp;(J745),Master3!$A:$A,"&lt;="&amp;O745-1)</f>
        <v>0</v>
      </c>
      <c r="M745" s="71">
        <f>SUMIFS(Master3!BK:BK,Master3!BJ:BJ,'Start Dates'!I745)</f>
        <v>0</v>
      </c>
      <c r="N745" s="70" t="str">
        <f>IFERROR(_xlfn.XLOOKUP(O745,Master3!$A:$A,Master3!$B:$B),"")</f>
        <v/>
      </c>
      <c r="O745" s="69">
        <f t="shared" si="11"/>
        <v>0</v>
      </c>
      <c r="P745" s="68">
        <f>SUMIFS(Master3!$V:$V,Master3!$A:$A,"&gt;="&amp;O745,Master3!$A:$A,"&lt;="&amp; S745)</f>
        <v>0</v>
      </c>
      <c r="Q745" s="68">
        <f>SUMIFS(Master3!$H:$H,Master3!$A:$A,"&gt;="&amp;O745,Master3!$A:$A,"&lt;="&amp; S745)</f>
        <v>0</v>
      </c>
      <c r="R745" s="71">
        <f>SUMIFS(Master3!AZ:AZ,Master3!AY:AY,'Start Dates'!N745)</f>
        <v>4</v>
      </c>
      <c r="S745" s="72">
        <f t="shared" si="12"/>
        <v>4</v>
      </c>
    </row>
    <row r="746" spans="1:19" x14ac:dyDescent="0.25">
      <c r="A746" s="86"/>
      <c r="B746" s="25"/>
      <c r="C746" s="88"/>
      <c r="D746" s="66" t="str">
        <f>IFERROR(_xlfn.XLOOKUP(A746,Master3!A:A,Master3!G:G),"")</f>
        <v/>
      </c>
      <c r="E746" s="67">
        <f>IFERROR(AVERAGEIFS(Master3!$U:$U,Master3!$A:$A,"&gt;"&amp;(A746-1),Master3!$A:$A,"&lt;="&amp;S746),"")</f>
        <v>-2.7191178798675537</v>
      </c>
      <c r="F746" s="68">
        <f>SUMIFS(Master3!$V:$V,Master3!$A:$A,"&gt;="&amp;(A746),Master3!$A:$A,"&lt;="&amp;J746-1)</f>
        <v>0</v>
      </c>
      <c r="G746" s="68">
        <f>SUMIFS(Master3!$H:$H,Master3!$A:$A,"&gt;="&amp;(A746),Master3!$A:$A,"&lt;="&amp;J746-1)</f>
        <v>0</v>
      </c>
      <c r="H746" s="80">
        <f>SUMIFS(Master3!AZ:AZ,Master3!AY:AY,'Start Dates'!B746)</f>
        <v>0</v>
      </c>
      <c r="I746" s="70" t="str">
        <f>IFERROR(_xlfn.XLOOKUP(J746,Master3!$A:$A,Master3!$B:$B),"")</f>
        <v/>
      </c>
      <c r="J746" s="69">
        <f t="shared" si="13"/>
        <v>0</v>
      </c>
      <c r="K746" s="68">
        <f>SUMIFS(Master3!$V:$V,Master3!$A:$A,"&gt;="&amp;(J746),Master3!$A:$A,"&lt;="&amp;O746-1)</f>
        <v>0</v>
      </c>
      <c r="L746" s="68">
        <f>SUMIFS(Master3!$H:$H,Master3!$A:$A,"&gt;="&amp;(J746),Master3!$A:$A,"&lt;="&amp;O746-1)</f>
        <v>0</v>
      </c>
      <c r="M746" s="71">
        <f>SUMIFS(Master3!BK:BK,Master3!BJ:BJ,'Start Dates'!I746)</f>
        <v>0</v>
      </c>
      <c r="N746" s="70" t="str">
        <f>IFERROR(_xlfn.XLOOKUP(O746,Master3!$A:$A,Master3!$B:$B),"")</f>
        <v/>
      </c>
      <c r="O746" s="69">
        <f t="shared" si="11"/>
        <v>0</v>
      </c>
      <c r="P746" s="68">
        <f>SUMIFS(Master3!$V:$V,Master3!$A:$A,"&gt;="&amp;O746,Master3!$A:$A,"&lt;="&amp; S746)</f>
        <v>0</v>
      </c>
      <c r="Q746" s="68">
        <f>SUMIFS(Master3!$H:$H,Master3!$A:$A,"&gt;="&amp;O746,Master3!$A:$A,"&lt;="&amp; S746)</f>
        <v>0</v>
      </c>
      <c r="R746" s="71">
        <f>SUMIFS(Master3!AZ:AZ,Master3!AY:AY,'Start Dates'!N746)</f>
        <v>4</v>
      </c>
      <c r="S746" s="72">
        <f t="shared" si="12"/>
        <v>4</v>
      </c>
    </row>
    <row r="747" spans="1:19" x14ac:dyDescent="0.25">
      <c r="A747" s="86"/>
      <c r="B747" s="25"/>
      <c r="C747" s="88"/>
      <c r="D747" s="66" t="str">
        <f>IFERROR(_xlfn.XLOOKUP(A747,Master3!A:A,Master3!G:G),"")</f>
        <v/>
      </c>
      <c r="E747" s="67">
        <f>IFERROR(AVERAGEIFS(Master3!$U:$U,Master3!$A:$A,"&gt;"&amp;(A747-1),Master3!$A:$A,"&lt;="&amp;S747),"")</f>
        <v>-2.7191178798675537</v>
      </c>
      <c r="F747" s="68">
        <f>SUMIFS(Master3!$V:$V,Master3!$A:$A,"&gt;="&amp;(A747),Master3!$A:$A,"&lt;="&amp;J747-1)</f>
        <v>0</v>
      </c>
      <c r="G747" s="68">
        <f>SUMIFS(Master3!$H:$H,Master3!$A:$A,"&gt;="&amp;(A747),Master3!$A:$A,"&lt;="&amp;J747-1)</f>
        <v>0</v>
      </c>
      <c r="H747" s="80">
        <f>SUMIFS(Master3!AZ:AZ,Master3!AY:AY,'Start Dates'!B747)</f>
        <v>0</v>
      </c>
      <c r="I747" s="70" t="str">
        <f>IFERROR(_xlfn.XLOOKUP(J747,Master3!$A:$A,Master3!$B:$B),"")</f>
        <v/>
      </c>
      <c r="J747" s="69">
        <f t="shared" si="13"/>
        <v>0</v>
      </c>
      <c r="K747" s="68">
        <f>SUMIFS(Master3!$V:$V,Master3!$A:$A,"&gt;="&amp;(J747),Master3!$A:$A,"&lt;="&amp;O747-1)</f>
        <v>0</v>
      </c>
      <c r="L747" s="68">
        <f>SUMIFS(Master3!$H:$H,Master3!$A:$A,"&gt;="&amp;(J747),Master3!$A:$A,"&lt;="&amp;O747-1)</f>
        <v>0</v>
      </c>
      <c r="M747" s="71">
        <f>SUMIFS(Master3!BK:BK,Master3!BJ:BJ,'Start Dates'!I747)</f>
        <v>0</v>
      </c>
      <c r="N747" s="70" t="str">
        <f>IFERROR(_xlfn.XLOOKUP(O747,Master3!$A:$A,Master3!$B:$B),"")</f>
        <v/>
      </c>
      <c r="O747" s="69">
        <f t="shared" si="11"/>
        <v>0</v>
      </c>
      <c r="P747" s="68">
        <f>SUMIFS(Master3!$V:$V,Master3!$A:$A,"&gt;="&amp;O747,Master3!$A:$A,"&lt;="&amp; S747)</f>
        <v>0</v>
      </c>
      <c r="Q747" s="68">
        <f>SUMIFS(Master3!$H:$H,Master3!$A:$A,"&gt;="&amp;O747,Master3!$A:$A,"&lt;="&amp; S747)</f>
        <v>0</v>
      </c>
      <c r="R747" s="71">
        <f>SUMIFS(Master3!AZ:AZ,Master3!AY:AY,'Start Dates'!N747)</f>
        <v>4</v>
      </c>
      <c r="S747" s="72">
        <f t="shared" si="12"/>
        <v>4</v>
      </c>
    </row>
    <row r="748" spans="1:19" x14ac:dyDescent="0.25">
      <c r="A748" s="86"/>
      <c r="B748" s="25"/>
      <c r="C748" s="88"/>
      <c r="D748" s="66" t="str">
        <f>IFERROR(_xlfn.XLOOKUP(A748,Master3!A:A,Master3!G:G),"")</f>
        <v/>
      </c>
      <c r="E748" s="67">
        <f>IFERROR(AVERAGEIFS(Master3!$U:$U,Master3!$A:$A,"&gt;"&amp;(A748-1),Master3!$A:$A,"&lt;="&amp;S748),"")</f>
        <v>-2.7191178798675537</v>
      </c>
      <c r="F748" s="68">
        <f>SUMIFS(Master3!$V:$V,Master3!$A:$A,"&gt;="&amp;(A748),Master3!$A:$A,"&lt;="&amp;J748-1)</f>
        <v>0</v>
      </c>
      <c r="G748" s="68">
        <f>SUMIFS(Master3!$H:$H,Master3!$A:$A,"&gt;="&amp;(A748),Master3!$A:$A,"&lt;="&amp;J748-1)</f>
        <v>0</v>
      </c>
      <c r="H748" s="80">
        <f>SUMIFS(Master3!AZ:AZ,Master3!AY:AY,'Start Dates'!B748)</f>
        <v>0</v>
      </c>
      <c r="I748" s="70" t="str">
        <f>IFERROR(_xlfn.XLOOKUP(J748,Master3!$A:$A,Master3!$B:$B),"")</f>
        <v/>
      </c>
      <c r="J748" s="69">
        <f t="shared" si="13"/>
        <v>0</v>
      </c>
      <c r="K748" s="68">
        <f>SUMIFS(Master3!$V:$V,Master3!$A:$A,"&gt;="&amp;(J748),Master3!$A:$A,"&lt;="&amp;O748-1)</f>
        <v>0</v>
      </c>
      <c r="L748" s="68">
        <f>SUMIFS(Master3!$H:$H,Master3!$A:$A,"&gt;="&amp;(J748),Master3!$A:$A,"&lt;="&amp;O748-1)</f>
        <v>0</v>
      </c>
      <c r="M748" s="71">
        <f>SUMIFS(Master3!BK:BK,Master3!BJ:BJ,'Start Dates'!I748)</f>
        <v>0</v>
      </c>
      <c r="N748" s="70" t="str">
        <f>IFERROR(_xlfn.XLOOKUP(O748,Master3!$A:$A,Master3!$B:$B),"")</f>
        <v/>
      </c>
      <c r="O748" s="69">
        <f t="shared" si="11"/>
        <v>0</v>
      </c>
      <c r="P748" s="68">
        <f>SUMIFS(Master3!$V:$V,Master3!$A:$A,"&gt;="&amp;O748,Master3!$A:$A,"&lt;="&amp; S748)</f>
        <v>0</v>
      </c>
      <c r="Q748" s="68">
        <f>SUMIFS(Master3!$H:$H,Master3!$A:$A,"&gt;="&amp;O748,Master3!$A:$A,"&lt;="&amp; S748)</f>
        <v>0</v>
      </c>
      <c r="R748" s="71">
        <f>SUMIFS(Master3!AZ:AZ,Master3!AY:AY,'Start Dates'!N748)</f>
        <v>4</v>
      </c>
      <c r="S748" s="72">
        <f t="shared" si="12"/>
        <v>4</v>
      </c>
    </row>
    <row r="749" spans="1:19" x14ac:dyDescent="0.25">
      <c r="A749" s="86"/>
      <c r="B749" s="25"/>
      <c r="C749" s="88"/>
      <c r="D749" s="66" t="str">
        <f>IFERROR(_xlfn.XLOOKUP(A749,Master3!A:A,Master3!G:G),"")</f>
        <v/>
      </c>
      <c r="E749" s="67">
        <f>IFERROR(AVERAGEIFS(Master3!$U:$U,Master3!$A:$A,"&gt;"&amp;(A749-1),Master3!$A:$A,"&lt;="&amp;S749),"")</f>
        <v>-2.7191178798675537</v>
      </c>
      <c r="F749" s="68">
        <f>SUMIFS(Master3!$V:$V,Master3!$A:$A,"&gt;="&amp;(A749),Master3!$A:$A,"&lt;="&amp;J749-1)</f>
        <v>0</v>
      </c>
      <c r="G749" s="68">
        <f>SUMIFS(Master3!$H:$H,Master3!$A:$A,"&gt;="&amp;(A749),Master3!$A:$A,"&lt;="&amp;J749-1)</f>
        <v>0</v>
      </c>
      <c r="H749" s="80">
        <f>SUMIFS(Master3!AZ:AZ,Master3!AY:AY,'Start Dates'!B749)</f>
        <v>0</v>
      </c>
      <c r="I749" s="70" t="str">
        <f>IFERROR(_xlfn.XLOOKUP(J749,Master3!$A:$A,Master3!$B:$B),"")</f>
        <v/>
      </c>
      <c r="J749" s="69">
        <f t="shared" si="13"/>
        <v>0</v>
      </c>
      <c r="K749" s="68">
        <f>SUMIFS(Master3!$V:$V,Master3!$A:$A,"&gt;="&amp;(J749),Master3!$A:$A,"&lt;="&amp;O749-1)</f>
        <v>0</v>
      </c>
      <c r="L749" s="68">
        <f>SUMIFS(Master3!$H:$H,Master3!$A:$A,"&gt;="&amp;(J749),Master3!$A:$A,"&lt;="&amp;O749-1)</f>
        <v>0</v>
      </c>
      <c r="M749" s="71">
        <f>SUMIFS(Master3!BK:BK,Master3!BJ:BJ,'Start Dates'!I749)</f>
        <v>0</v>
      </c>
      <c r="N749" s="70" t="str">
        <f>IFERROR(_xlfn.XLOOKUP(O749,Master3!$A:$A,Master3!$B:$B),"")</f>
        <v/>
      </c>
      <c r="O749" s="69">
        <f t="shared" si="11"/>
        <v>0</v>
      </c>
      <c r="P749" s="68">
        <f>SUMIFS(Master3!$V:$V,Master3!$A:$A,"&gt;="&amp;O749,Master3!$A:$A,"&lt;="&amp; S749)</f>
        <v>0</v>
      </c>
      <c r="Q749" s="68">
        <f>SUMIFS(Master3!$H:$H,Master3!$A:$A,"&gt;="&amp;O749,Master3!$A:$A,"&lt;="&amp; S749)</f>
        <v>0</v>
      </c>
      <c r="R749" s="71">
        <f>SUMIFS(Master3!AZ:AZ,Master3!AY:AY,'Start Dates'!N749)</f>
        <v>4</v>
      </c>
      <c r="S749" s="72">
        <f t="shared" si="12"/>
        <v>4</v>
      </c>
    </row>
    <row r="750" spans="1:19" x14ac:dyDescent="0.25">
      <c r="A750" s="86"/>
      <c r="B750" s="25"/>
      <c r="C750" s="88"/>
      <c r="D750" s="66" t="str">
        <f>IFERROR(_xlfn.XLOOKUP(A750,Master3!A:A,Master3!G:G),"")</f>
        <v/>
      </c>
      <c r="E750" s="67">
        <f>IFERROR(AVERAGEIFS(Master3!$U:$U,Master3!$A:$A,"&gt;"&amp;(A750-1),Master3!$A:$A,"&lt;="&amp;S750),"")</f>
        <v>-2.7191178798675537</v>
      </c>
      <c r="F750" s="68">
        <f>SUMIFS(Master3!$V:$V,Master3!$A:$A,"&gt;="&amp;(A750),Master3!$A:$A,"&lt;="&amp;J750-1)</f>
        <v>0</v>
      </c>
      <c r="G750" s="68">
        <f>SUMIFS(Master3!$H:$H,Master3!$A:$A,"&gt;="&amp;(A750),Master3!$A:$A,"&lt;="&amp;J750-1)</f>
        <v>0</v>
      </c>
      <c r="H750" s="80">
        <f>SUMIFS(Master3!AZ:AZ,Master3!AY:AY,'Start Dates'!B750)</f>
        <v>0</v>
      </c>
      <c r="I750" s="70" t="str">
        <f>IFERROR(_xlfn.XLOOKUP(J750,Master3!$A:$A,Master3!$B:$B),"")</f>
        <v/>
      </c>
      <c r="J750" s="69">
        <f t="shared" si="13"/>
        <v>0</v>
      </c>
      <c r="K750" s="68">
        <f>SUMIFS(Master3!$V:$V,Master3!$A:$A,"&gt;="&amp;(J750),Master3!$A:$A,"&lt;="&amp;O750-1)</f>
        <v>0</v>
      </c>
      <c r="L750" s="68">
        <f>SUMIFS(Master3!$H:$H,Master3!$A:$A,"&gt;="&amp;(J750),Master3!$A:$A,"&lt;="&amp;O750-1)</f>
        <v>0</v>
      </c>
      <c r="M750" s="71">
        <f>SUMIFS(Master3!BK:BK,Master3!BJ:BJ,'Start Dates'!I750)</f>
        <v>0</v>
      </c>
      <c r="N750" s="70" t="str">
        <f>IFERROR(_xlfn.XLOOKUP(O750,Master3!$A:$A,Master3!$B:$B),"")</f>
        <v/>
      </c>
      <c r="O750" s="69">
        <f t="shared" si="11"/>
        <v>0</v>
      </c>
      <c r="P750" s="68">
        <f>SUMIFS(Master3!$V:$V,Master3!$A:$A,"&gt;="&amp;O750,Master3!$A:$A,"&lt;="&amp; S750)</f>
        <v>0</v>
      </c>
      <c r="Q750" s="68">
        <f>SUMIFS(Master3!$H:$H,Master3!$A:$A,"&gt;="&amp;O750,Master3!$A:$A,"&lt;="&amp; S750)</f>
        <v>0</v>
      </c>
      <c r="R750" s="71">
        <f>SUMIFS(Master3!AZ:AZ,Master3!AY:AY,'Start Dates'!N750)</f>
        <v>4</v>
      </c>
      <c r="S750" s="72">
        <f t="shared" si="12"/>
        <v>4</v>
      </c>
    </row>
    <row r="751" spans="1:19" x14ac:dyDescent="0.25">
      <c r="A751" s="86"/>
      <c r="B751" s="25"/>
      <c r="C751" s="88"/>
      <c r="D751" s="66" t="str">
        <f>IFERROR(_xlfn.XLOOKUP(A751,Master3!A:A,Master3!G:G),"")</f>
        <v/>
      </c>
      <c r="E751" s="67">
        <f>IFERROR(AVERAGEIFS(Master3!$U:$U,Master3!$A:$A,"&gt;"&amp;(A751-1),Master3!$A:$A,"&lt;="&amp;S751),"")</f>
        <v>-2.7191178798675537</v>
      </c>
      <c r="F751" s="68">
        <f>SUMIFS(Master3!$V:$V,Master3!$A:$A,"&gt;="&amp;(A751),Master3!$A:$A,"&lt;="&amp;J751-1)</f>
        <v>0</v>
      </c>
      <c r="G751" s="68">
        <f>SUMIFS(Master3!$H:$H,Master3!$A:$A,"&gt;="&amp;(A751),Master3!$A:$A,"&lt;="&amp;J751-1)</f>
        <v>0</v>
      </c>
      <c r="H751" s="80">
        <f>SUMIFS(Master3!AZ:AZ,Master3!AY:AY,'Start Dates'!B751)</f>
        <v>0</v>
      </c>
      <c r="I751" s="70" t="str">
        <f>IFERROR(_xlfn.XLOOKUP(J751,Master3!$A:$A,Master3!$B:$B),"")</f>
        <v/>
      </c>
      <c r="J751" s="69">
        <f t="shared" si="13"/>
        <v>0</v>
      </c>
      <c r="K751" s="68">
        <f>SUMIFS(Master3!$V:$V,Master3!$A:$A,"&gt;="&amp;(J751),Master3!$A:$A,"&lt;="&amp;O751-1)</f>
        <v>0</v>
      </c>
      <c r="L751" s="68">
        <f>SUMIFS(Master3!$H:$H,Master3!$A:$A,"&gt;="&amp;(J751),Master3!$A:$A,"&lt;="&amp;O751-1)</f>
        <v>0</v>
      </c>
      <c r="M751" s="71">
        <f>SUMIFS(Master3!BK:BK,Master3!BJ:BJ,'Start Dates'!I751)</f>
        <v>0</v>
      </c>
      <c r="N751" s="70" t="str">
        <f>IFERROR(_xlfn.XLOOKUP(O751,Master3!$A:$A,Master3!$B:$B),"")</f>
        <v/>
      </c>
      <c r="O751" s="69">
        <f t="shared" si="11"/>
        <v>0</v>
      </c>
      <c r="P751" s="68">
        <f>SUMIFS(Master3!$V:$V,Master3!$A:$A,"&gt;="&amp;O751,Master3!$A:$A,"&lt;="&amp; S751)</f>
        <v>0</v>
      </c>
      <c r="Q751" s="68">
        <f>SUMIFS(Master3!$H:$H,Master3!$A:$A,"&gt;="&amp;O751,Master3!$A:$A,"&lt;="&amp; S751)</f>
        <v>0</v>
      </c>
      <c r="R751" s="71">
        <f>SUMIFS(Master3!AZ:AZ,Master3!AY:AY,'Start Dates'!N751)</f>
        <v>4</v>
      </c>
      <c r="S751" s="72">
        <f t="shared" si="12"/>
        <v>4</v>
      </c>
    </row>
    <row r="752" spans="1:19" x14ac:dyDescent="0.25">
      <c r="A752" s="86"/>
      <c r="B752" s="25"/>
      <c r="C752" s="88"/>
      <c r="D752" s="66" t="str">
        <f>IFERROR(_xlfn.XLOOKUP(A752,Master3!A:A,Master3!G:G),"")</f>
        <v/>
      </c>
      <c r="E752" s="67">
        <f>IFERROR(AVERAGEIFS(Master3!$U:$U,Master3!$A:$A,"&gt;"&amp;(A752-1),Master3!$A:$A,"&lt;="&amp;S752),"")</f>
        <v>-2.7191178798675537</v>
      </c>
      <c r="F752" s="68">
        <f>SUMIFS(Master3!$V:$V,Master3!$A:$A,"&gt;="&amp;(A752),Master3!$A:$A,"&lt;="&amp;J752-1)</f>
        <v>0</v>
      </c>
      <c r="G752" s="68">
        <f>SUMIFS(Master3!$H:$H,Master3!$A:$A,"&gt;="&amp;(A752),Master3!$A:$A,"&lt;="&amp;J752-1)</f>
        <v>0</v>
      </c>
      <c r="H752" s="80">
        <f>SUMIFS(Master3!AZ:AZ,Master3!AY:AY,'Start Dates'!B752)</f>
        <v>0</v>
      </c>
      <c r="I752" s="70" t="str">
        <f>IFERROR(_xlfn.XLOOKUP(J752,Master3!$A:$A,Master3!$B:$B),"")</f>
        <v/>
      </c>
      <c r="J752" s="69">
        <f t="shared" si="13"/>
        <v>0</v>
      </c>
      <c r="K752" s="68">
        <f>SUMIFS(Master3!$V:$V,Master3!$A:$A,"&gt;="&amp;(J752),Master3!$A:$A,"&lt;="&amp;O752-1)</f>
        <v>0</v>
      </c>
      <c r="L752" s="68">
        <f>SUMIFS(Master3!$H:$H,Master3!$A:$A,"&gt;="&amp;(J752),Master3!$A:$A,"&lt;="&amp;O752-1)</f>
        <v>0</v>
      </c>
      <c r="M752" s="71">
        <f>SUMIFS(Master3!BK:BK,Master3!BJ:BJ,'Start Dates'!I752)</f>
        <v>0</v>
      </c>
      <c r="N752" s="70" t="str">
        <f>IFERROR(_xlfn.XLOOKUP(O752,Master3!$A:$A,Master3!$B:$B),"")</f>
        <v/>
      </c>
      <c r="O752" s="69">
        <f t="shared" si="11"/>
        <v>0</v>
      </c>
      <c r="P752" s="68">
        <f>SUMIFS(Master3!$V:$V,Master3!$A:$A,"&gt;="&amp;O752,Master3!$A:$A,"&lt;="&amp; S752)</f>
        <v>0</v>
      </c>
      <c r="Q752" s="68">
        <f>SUMIFS(Master3!$H:$H,Master3!$A:$A,"&gt;="&amp;O752,Master3!$A:$A,"&lt;="&amp; S752)</f>
        <v>0</v>
      </c>
      <c r="R752" s="71">
        <f>SUMIFS(Master3!AZ:AZ,Master3!AY:AY,'Start Dates'!N752)</f>
        <v>4</v>
      </c>
      <c r="S752" s="72">
        <f t="shared" si="12"/>
        <v>4</v>
      </c>
    </row>
    <row r="753" spans="1:19" x14ac:dyDescent="0.25">
      <c r="A753" s="86"/>
      <c r="B753" s="25"/>
      <c r="C753" s="88"/>
      <c r="D753" s="66" t="str">
        <f>IFERROR(_xlfn.XLOOKUP(A753,Master3!A:A,Master3!G:G),"")</f>
        <v/>
      </c>
      <c r="E753" s="67">
        <f>IFERROR(AVERAGEIFS(Master3!$U:$U,Master3!$A:$A,"&gt;"&amp;(A753-1),Master3!$A:$A,"&lt;="&amp;S753),"")</f>
        <v>-2.7191178798675537</v>
      </c>
      <c r="F753" s="68">
        <f>SUMIFS(Master3!$V:$V,Master3!$A:$A,"&gt;="&amp;(A753),Master3!$A:$A,"&lt;="&amp;J753-1)</f>
        <v>0</v>
      </c>
      <c r="G753" s="68">
        <f>SUMIFS(Master3!$H:$H,Master3!$A:$A,"&gt;="&amp;(A753),Master3!$A:$A,"&lt;="&amp;J753-1)</f>
        <v>0</v>
      </c>
      <c r="H753" s="80">
        <f>SUMIFS(Master3!AZ:AZ,Master3!AY:AY,'Start Dates'!B753)</f>
        <v>0</v>
      </c>
      <c r="I753" s="70" t="str">
        <f>IFERROR(_xlfn.XLOOKUP(J753,Master3!$A:$A,Master3!$B:$B),"")</f>
        <v/>
      </c>
      <c r="J753" s="69">
        <f t="shared" si="13"/>
        <v>0</v>
      </c>
      <c r="K753" s="68">
        <f>SUMIFS(Master3!$V:$V,Master3!$A:$A,"&gt;="&amp;(J753),Master3!$A:$A,"&lt;="&amp;O753-1)</f>
        <v>0</v>
      </c>
      <c r="L753" s="68">
        <f>SUMIFS(Master3!$H:$H,Master3!$A:$A,"&gt;="&amp;(J753),Master3!$A:$A,"&lt;="&amp;O753-1)</f>
        <v>0</v>
      </c>
      <c r="M753" s="71">
        <f>SUMIFS(Master3!BK:BK,Master3!BJ:BJ,'Start Dates'!I753)</f>
        <v>0</v>
      </c>
      <c r="N753" s="70" t="str">
        <f>IFERROR(_xlfn.XLOOKUP(O753,Master3!$A:$A,Master3!$B:$B),"")</f>
        <v/>
      </c>
      <c r="O753" s="69">
        <f t="shared" si="11"/>
        <v>0</v>
      </c>
      <c r="P753" s="68">
        <f>SUMIFS(Master3!$V:$V,Master3!$A:$A,"&gt;="&amp;O753,Master3!$A:$A,"&lt;="&amp; S753)</f>
        <v>0</v>
      </c>
      <c r="Q753" s="68">
        <f>SUMIFS(Master3!$H:$H,Master3!$A:$A,"&gt;="&amp;O753,Master3!$A:$A,"&lt;="&amp; S753)</f>
        <v>0</v>
      </c>
      <c r="R753" s="71">
        <f>SUMIFS(Master3!AZ:AZ,Master3!AY:AY,'Start Dates'!N753)</f>
        <v>4</v>
      </c>
      <c r="S753" s="72">
        <f t="shared" si="12"/>
        <v>4</v>
      </c>
    </row>
    <row r="754" spans="1:19" x14ac:dyDescent="0.25">
      <c r="A754" s="86"/>
      <c r="B754" s="25"/>
      <c r="C754" s="88"/>
      <c r="D754" s="66" t="str">
        <f>IFERROR(_xlfn.XLOOKUP(A754,Master3!A:A,Master3!G:G),"")</f>
        <v/>
      </c>
      <c r="E754" s="67">
        <f>IFERROR(AVERAGEIFS(Master3!$U:$U,Master3!$A:$A,"&gt;"&amp;(A754-1),Master3!$A:$A,"&lt;="&amp;S754),"")</f>
        <v>-2.7191178798675537</v>
      </c>
      <c r="F754" s="68">
        <f>SUMIFS(Master3!$V:$V,Master3!$A:$A,"&gt;="&amp;(A754),Master3!$A:$A,"&lt;="&amp;J754-1)</f>
        <v>0</v>
      </c>
      <c r="G754" s="68">
        <f>SUMIFS(Master3!$H:$H,Master3!$A:$A,"&gt;="&amp;(A754),Master3!$A:$A,"&lt;="&amp;J754-1)</f>
        <v>0</v>
      </c>
      <c r="H754" s="80">
        <f>SUMIFS(Master3!AZ:AZ,Master3!AY:AY,'Start Dates'!B754)</f>
        <v>0</v>
      </c>
      <c r="I754" s="70" t="str">
        <f>IFERROR(_xlfn.XLOOKUP(J754,Master3!$A:$A,Master3!$B:$B),"")</f>
        <v/>
      </c>
      <c r="J754" s="69">
        <f t="shared" si="13"/>
        <v>0</v>
      </c>
      <c r="K754" s="68">
        <f>SUMIFS(Master3!$V:$V,Master3!$A:$A,"&gt;="&amp;(J754),Master3!$A:$A,"&lt;="&amp;O754-1)</f>
        <v>0</v>
      </c>
      <c r="L754" s="68">
        <f>SUMIFS(Master3!$H:$H,Master3!$A:$A,"&gt;="&amp;(J754),Master3!$A:$A,"&lt;="&amp;O754-1)</f>
        <v>0</v>
      </c>
      <c r="M754" s="71">
        <f>SUMIFS(Master3!BK:BK,Master3!BJ:BJ,'Start Dates'!I754)</f>
        <v>0</v>
      </c>
      <c r="N754" s="70" t="str">
        <f>IFERROR(_xlfn.XLOOKUP(O754,Master3!$A:$A,Master3!$B:$B),"")</f>
        <v/>
      </c>
      <c r="O754" s="69">
        <f t="shared" si="11"/>
        <v>0</v>
      </c>
      <c r="P754" s="68">
        <f>SUMIFS(Master3!$V:$V,Master3!$A:$A,"&gt;="&amp;O754,Master3!$A:$A,"&lt;="&amp; S754)</f>
        <v>0</v>
      </c>
      <c r="Q754" s="68">
        <f>SUMIFS(Master3!$H:$H,Master3!$A:$A,"&gt;="&amp;O754,Master3!$A:$A,"&lt;="&amp; S754)</f>
        <v>0</v>
      </c>
      <c r="R754" s="71">
        <f>SUMIFS(Master3!AZ:AZ,Master3!AY:AY,'Start Dates'!N754)</f>
        <v>4</v>
      </c>
      <c r="S754" s="72">
        <f t="shared" si="12"/>
        <v>4</v>
      </c>
    </row>
    <row r="755" spans="1:19" x14ac:dyDescent="0.25">
      <c r="A755" s="86"/>
      <c r="B755" s="25"/>
      <c r="D755" s="66" t="str">
        <f>IFERROR(_xlfn.XLOOKUP(A755,Master3!A:A,Master3!G:G),"")</f>
        <v/>
      </c>
      <c r="E755" s="67">
        <f>IFERROR(AVERAGEIFS(Master3!$U:$U,Master3!$A:$A,"&gt;"&amp;(A755-1),Master3!$A:$A,"&lt;="&amp;S755),"")</f>
        <v>-2.7191178798675537</v>
      </c>
      <c r="F755" s="68">
        <f>SUMIFS(Master3!$V:$V,Master3!$A:$A,"&gt;="&amp;(A755),Master3!$A:$A,"&lt;="&amp;J755-1)</f>
        <v>0</v>
      </c>
      <c r="G755" s="68">
        <f>SUMIFS(Master3!$H:$H,Master3!$A:$A,"&gt;="&amp;(A755),Master3!$A:$A,"&lt;="&amp;J755-1)</f>
        <v>0</v>
      </c>
      <c r="H755" s="80">
        <f>SUMIFS(Master3!AZ:AZ,Master3!AY:AY,'Start Dates'!B755)</f>
        <v>0</v>
      </c>
      <c r="I755" s="70" t="str">
        <f>IFERROR(_xlfn.XLOOKUP(J755,Master3!$A:$A,Master3!$B:$B),"")</f>
        <v/>
      </c>
      <c r="J755" s="69">
        <f t="shared" si="13"/>
        <v>0</v>
      </c>
      <c r="K755" s="68">
        <f>SUMIFS(Master3!$V:$V,Master3!$A:$A,"&gt;="&amp;(J755),Master3!$A:$A,"&lt;="&amp;O755-1)</f>
        <v>0</v>
      </c>
      <c r="L755" s="68">
        <f>SUMIFS(Master3!$H:$H,Master3!$A:$A,"&gt;="&amp;(J755),Master3!$A:$A,"&lt;="&amp;O755-1)</f>
        <v>0</v>
      </c>
      <c r="M755" s="71">
        <f>SUMIFS(Master3!BK:BK,Master3!BJ:BJ,'Start Dates'!I755)</f>
        <v>0</v>
      </c>
      <c r="N755" s="70" t="str">
        <f>IFERROR(_xlfn.XLOOKUP(O755,Master3!$A:$A,Master3!$B:$B),"")</f>
        <v/>
      </c>
      <c r="O755" s="69">
        <f t="shared" si="11"/>
        <v>0</v>
      </c>
      <c r="P755" s="68">
        <f>SUMIFS(Master3!$V:$V,Master3!$A:$A,"&gt;="&amp;O755,Master3!$A:$A,"&lt;="&amp; S755)</f>
        <v>0</v>
      </c>
      <c r="Q755" s="68">
        <f>SUMIFS(Master3!$H:$H,Master3!$A:$A,"&gt;="&amp;O755,Master3!$A:$A,"&lt;="&amp; S755)</f>
        <v>0</v>
      </c>
      <c r="R755" s="71">
        <f>SUMIFS(Master3!AZ:AZ,Master3!AY:AY,'Start Dates'!N755)</f>
        <v>4</v>
      </c>
      <c r="S755" s="72">
        <f t="shared" si="12"/>
        <v>4</v>
      </c>
    </row>
    <row r="756" spans="1:19" x14ac:dyDescent="0.25">
      <c r="A756" s="86"/>
      <c r="B756" s="25"/>
      <c r="C756" s="25"/>
      <c r="D756" s="66" t="str">
        <f>IFERROR(_xlfn.XLOOKUP(A756,Master3!A:A,Master3!G:G),"")</f>
        <v/>
      </c>
      <c r="E756" s="67">
        <f>IFERROR(AVERAGEIFS(Master3!$U:$U,Master3!$A:$A,"&gt;"&amp;(A756-1),Master3!$A:$A,"&lt;="&amp;S756),"")</f>
        <v>-2.7191178798675537</v>
      </c>
      <c r="F756" s="68">
        <f>SUMIFS(Master3!$V:$V,Master3!$A:$A,"&gt;="&amp;(A756),Master3!$A:$A,"&lt;="&amp;J756-1)</f>
        <v>0</v>
      </c>
      <c r="G756" s="68">
        <f>SUMIFS(Master3!$H:$H,Master3!$A:$A,"&gt;="&amp;(A756),Master3!$A:$A,"&lt;="&amp;J756-1)</f>
        <v>0</v>
      </c>
      <c r="H756" s="80">
        <f>SUMIFS(Master3!AZ:AZ,Master3!AY:AY,'Start Dates'!B756)</f>
        <v>0</v>
      </c>
      <c r="I756" s="70" t="str">
        <f>IFERROR(_xlfn.XLOOKUP(J756,Master3!$A:$A,Master3!$B:$B),"")</f>
        <v/>
      </c>
      <c r="J756" s="69">
        <f t="shared" si="13"/>
        <v>0</v>
      </c>
      <c r="K756" s="68">
        <f>SUMIFS(Master3!$V:$V,Master3!$A:$A,"&gt;="&amp;(J756),Master3!$A:$A,"&lt;="&amp;O756-1)</f>
        <v>0</v>
      </c>
      <c r="L756" s="68">
        <f>SUMIFS(Master3!$H:$H,Master3!$A:$A,"&gt;="&amp;(J756),Master3!$A:$A,"&lt;="&amp;O756-1)</f>
        <v>0</v>
      </c>
      <c r="M756" s="71">
        <f>SUMIFS(Master3!BK:BK,Master3!BJ:BJ,'Start Dates'!I756)</f>
        <v>0</v>
      </c>
      <c r="N756" s="70" t="str">
        <f>IFERROR(_xlfn.XLOOKUP(O756,Master3!$A:$A,Master3!$B:$B),"")</f>
        <v/>
      </c>
      <c r="O756" s="69">
        <f t="shared" si="11"/>
        <v>0</v>
      </c>
      <c r="P756" s="68">
        <f>SUMIFS(Master3!$V:$V,Master3!$A:$A,"&gt;="&amp;O756,Master3!$A:$A,"&lt;="&amp; S756)</f>
        <v>0</v>
      </c>
      <c r="Q756" s="68">
        <f>SUMIFS(Master3!$H:$H,Master3!$A:$A,"&gt;="&amp;O756,Master3!$A:$A,"&lt;="&amp; S756)</f>
        <v>0</v>
      </c>
      <c r="R756" s="71">
        <f>SUMIFS(Master3!AZ:AZ,Master3!AY:AY,'Start Dates'!N756)</f>
        <v>4</v>
      </c>
      <c r="S756" s="72">
        <f t="shared" si="12"/>
        <v>4</v>
      </c>
    </row>
    <row r="757" spans="1:19" x14ac:dyDescent="0.25">
      <c r="A757" s="86"/>
      <c r="B757" s="25"/>
      <c r="C757" s="25"/>
      <c r="D757" s="66" t="str">
        <f>IFERROR(_xlfn.XLOOKUP(A757,Master3!A:A,Master3!G:G),"")</f>
        <v/>
      </c>
      <c r="E757" s="67">
        <f>IFERROR(AVERAGEIFS(Master3!$U:$U,Master3!$A:$A,"&gt;"&amp;(A757-1),Master3!$A:$A,"&lt;="&amp;S757),"")</f>
        <v>-2.7191178798675537</v>
      </c>
      <c r="F757" s="68">
        <f>SUMIFS(Master3!$V:$V,Master3!$A:$A,"&gt;="&amp;(A757),Master3!$A:$A,"&lt;="&amp;J757-1)</f>
        <v>0</v>
      </c>
      <c r="G757" s="68">
        <f>SUMIFS(Master3!$H:$H,Master3!$A:$A,"&gt;="&amp;(A757),Master3!$A:$A,"&lt;="&amp;J757-1)</f>
        <v>0</v>
      </c>
      <c r="H757" s="80">
        <f>SUMIFS(Master3!AZ:AZ,Master3!AY:AY,'Start Dates'!B757)</f>
        <v>0</v>
      </c>
      <c r="I757" s="70" t="str">
        <f>IFERROR(_xlfn.XLOOKUP(J757,Master3!$A:$A,Master3!$B:$B),"")</f>
        <v/>
      </c>
      <c r="J757" s="69">
        <f t="shared" si="13"/>
        <v>0</v>
      </c>
      <c r="K757" s="68">
        <f>SUMIFS(Master3!$V:$V,Master3!$A:$A,"&gt;="&amp;(J757),Master3!$A:$A,"&lt;="&amp;O757-1)</f>
        <v>0</v>
      </c>
      <c r="L757" s="68">
        <f>SUMIFS(Master3!$H:$H,Master3!$A:$A,"&gt;="&amp;(J757),Master3!$A:$A,"&lt;="&amp;O757-1)</f>
        <v>0</v>
      </c>
      <c r="M757" s="71">
        <f>SUMIFS(Master3!BK:BK,Master3!BJ:BJ,'Start Dates'!I757)</f>
        <v>0</v>
      </c>
      <c r="N757" s="70" t="str">
        <f>IFERROR(_xlfn.XLOOKUP(O757,Master3!$A:$A,Master3!$B:$B),"")</f>
        <v/>
      </c>
      <c r="O757" s="69">
        <f t="shared" si="11"/>
        <v>0</v>
      </c>
      <c r="P757" s="68">
        <f>SUMIFS(Master3!$V:$V,Master3!$A:$A,"&gt;="&amp;O757,Master3!$A:$A,"&lt;="&amp; S757)</f>
        <v>0</v>
      </c>
      <c r="Q757" s="68">
        <f>SUMIFS(Master3!$H:$H,Master3!$A:$A,"&gt;="&amp;O757,Master3!$A:$A,"&lt;="&amp; S757)</f>
        <v>0</v>
      </c>
      <c r="R757" s="71">
        <f>SUMIFS(Master3!AZ:AZ,Master3!AY:AY,'Start Dates'!N757)</f>
        <v>4</v>
      </c>
      <c r="S757" s="72">
        <f t="shared" si="12"/>
        <v>4</v>
      </c>
    </row>
    <row r="758" spans="1:19" x14ac:dyDescent="0.25">
      <c r="A758" s="86"/>
      <c r="B758" s="25"/>
      <c r="C758" s="25"/>
      <c r="D758" s="66" t="str">
        <f>IFERROR(_xlfn.XLOOKUP(A758,Master3!A:A,Master3!G:G),"")</f>
        <v/>
      </c>
      <c r="E758" s="67">
        <f>IFERROR(AVERAGEIFS(Master3!$U:$U,Master3!$A:$A,"&gt;"&amp;(A758-1),Master3!$A:$A,"&lt;="&amp;S758),"")</f>
        <v>-2.7191178798675537</v>
      </c>
      <c r="F758" s="68">
        <f>SUMIFS(Master3!$V:$V,Master3!$A:$A,"&gt;="&amp;(A758),Master3!$A:$A,"&lt;="&amp;J758-1)</f>
        <v>0</v>
      </c>
      <c r="G758" s="68">
        <f>SUMIFS(Master3!$H:$H,Master3!$A:$A,"&gt;="&amp;(A758),Master3!$A:$A,"&lt;="&amp;J758-1)</f>
        <v>0</v>
      </c>
      <c r="H758" s="80">
        <f>SUMIFS(Master3!AZ:AZ,Master3!AY:AY,'Start Dates'!B758)</f>
        <v>0</v>
      </c>
      <c r="I758" s="70" t="str">
        <f>IFERROR(_xlfn.XLOOKUP(J758,Master3!$A:$A,Master3!$B:$B),"")</f>
        <v/>
      </c>
      <c r="J758" s="69">
        <f t="shared" si="13"/>
        <v>0</v>
      </c>
      <c r="K758" s="68">
        <f>SUMIFS(Master3!$V:$V,Master3!$A:$A,"&gt;="&amp;(J758),Master3!$A:$A,"&lt;="&amp;O758-1)</f>
        <v>0</v>
      </c>
      <c r="L758" s="68">
        <f>SUMIFS(Master3!$H:$H,Master3!$A:$A,"&gt;="&amp;(J758),Master3!$A:$A,"&lt;="&amp;O758-1)</f>
        <v>0</v>
      </c>
      <c r="M758" s="71">
        <f>SUMIFS(Master3!BK:BK,Master3!BJ:BJ,'Start Dates'!I758)</f>
        <v>0</v>
      </c>
      <c r="N758" s="70" t="str">
        <f>IFERROR(_xlfn.XLOOKUP(O758,Master3!$A:$A,Master3!$B:$B),"")</f>
        <v/>
      </c>
      <c r="O758" s="69">
        <f t="shared" si="11"/>
        <v>0</v>
      </c>
      <c r="P758" s="68">
        <f>SUMIFS(Master3!$V:$V,Master3!$A:$A,"&gt;="&amp;O758,Master3!$A:$A,"&lt;="&amp; S758)</f>
        <v>0</v>
      </c>
      <c r="Q758" s="68">
        <f>SUMIFS(Master3!$H:$H,Master3!$A:$A,"&gt;="&amp;O758,Master3!$A:$A,"&lt;="&amp; S758)</f>
        <v>0</v>
      </c>
      <c r="R758" s="71">
        <f>SUMIFS(Master3!AZ:AZ,Master3!AY:AY,'Start Dates'!N758)</f>
        <v>4</v>
      </c>
      <c r="S758" s="72">
        <f t="shared" si="12"/>
        <v>4</v>
      </c>
    </row>
    <row r="759" spans="1:19" x14ac:dyDescent="0.25">
      <c r="A759" s="86"/>
      <c r="B759" s="25"/>
      <c r="C759" s="25"/>
      <c r="D759" s="66" t="str">
        <f>IFERROR(_xlfn.XLOOKUP(A759,Master3!A:A,Master3!G:G),"")</f>
        <v/>
      </c>
      <c r="E759" s="67">
        <f>IFERROR(AVERAGEIFS(Master3!$U:$U,Master3!$A:$A,"&gt;"&amp;(A759-1),Master3!$A:$A,"&lt;="&amp;S759),"")</f>
        <v>-2.7191178798675537</v>
      </c>
      <c r="F759" s="68">
        <f>SUMIFS(Master3!$V:$V,Master3!$A:$A,"&gt;="&amp;(A759),Master3!$A:$A,"&lt;="&amp;J759-1)</f>
        <v>0</v>
      </c>
      <c r="G759" s="68">
        <f>SUMIFS(Master3!$H:$H,Master3!$A:$A,"&gt;="&amp;(A759),Master3!$A:$A,"&lt;="&amp;J759-1)</f>
        <v>0</v>
      </c>
      <c r="H759" s="80">
        <f>SUMIFS(Master3!AZ:AZ,Master3!AY:AY,'Start Dates'!B759)</f>
        <v>0</v>
      </c>
      <c r="I759" s="70" t="str">
        <f>IFERROR(_xlfn.XLOOKUP(J759,Master3!$A:$A,Master3!$B:$B),"")</f>
        <v/>
      </c>
      <c r="J759" s="69">
        <f t="shared" si="13"/>
        <v>0</v>
      </c>
      <c r="K759" s="68">
        <f>SUMIFS(Master3!$V:$V,Master3!$A:$A,"&gt;="&amp;(J759),Master3!$A:$A,"&lt;="&amp;O759-1)</f>
        <v>0</v>
      </c>
      <c r="L759" s="68">
        <f>SUMIFS(Master3!$H:$H,Master3!$A:$A,"&gt;="&amp;(J759),Master3!$A:$A,"&lt;="&amp;O759-1)</f>
        <v>0</v>
      </c>
      <c r="M759" s="71">
        <f>SUMIFS(Master3!BK:BK,Master3!BJ:BJ,'Start Dates'!I759)</f>
        <v>0</v>
      </c>
      <c r="N759" s="70" t="str">
        <f>IFERROR(_xlfn.XLOOKUP(O759,Master3!$A:$A,Master3!$B:$B),"")</f>
        <v/>
      </c>
      <c r="O759" s="69">
        <f t="shared" si="11"/>
        <v>0</v>
      </c>
      <c r="P759" s="68">
        <f>SUMIFS(Master3!$V:$V,Master3!$A:$A,"&gt;="&amp;O759,Master3!$A:$A,"&lt;="&amp; S759)</f>
        <v>0</v>
      </c>
      <c r="Q759" s="68">
        <f>SUMIFS(Master3!$H:$H,Master3!$A:$A,"&gt;="&amp;O759,Master3!$A:$A,"&lt;="&amp; S759)</f>
        <v>0</v>
      </c>
      <c r="R759" s="71">
        <f>SUMIFS(Master3!AZ:AZ,Master3!AY:AY,'Start Dates'!N759)</f>
        <v>4</v>
      </c>
      <c r="S759" s="72">
        <f t="shared" si="12"/>
        <v>4</v>
      </c>
    </row>
    <row r="760" spans="1:19" x14ac:dyDescent="0.25">
      <c r="A760" s="86"/>
      <c r="B760" s="25"/>
      <c r="C760" s="25"/>
      <c r="D760" s="66" t="str">
        <f>IFERROR(_xlfn.XLOOKUP(A760,Master3!A:A,Master3!G:G),"")</f>
        <v/>
      </c>
      <c r="E760" s="67">
        <f>IFERROR(AVERAGEIFS(Master3!$U:$U,Master3!$A:$A,"&gt;"&amp;(A760-1),Master3!$A:$A,"&lt;="&amp;S760),"")</f>
        <v>-2.7191178798675537</v>
      </c>
      <c r="F760" s="68">
        <f>SUMIFS(Master3!$V:$V,Master3!$A:$A,"&gt;="&amp;(A760),Master3!$A:$A,"&lt;="&amp;J760-1)</f>
        <v>0</v>
      </c>
      <c r="G760" s="68">
        <f>SUMIFS(Master3!$H:$H,Master3!$A:$A,"&gt;="&amp;(A760),Master3!$A:$A,"&lt;="&amp;J760-1)</f>
        <v>0</v>
      </c>
      <c r="H760" s="80">
        <f>SUMIFS(Master3!AZ:AZ,Master3!AY:AY,'Start Dates'!B760)</f>
        <v>0</v>
      </c>
      <c r="I760" s="70" t="str">
        <f>IFERROR(_xlfn.XLOOKUP(J760,Master3!$A:$A,Master3!$B:$B),"")</f>
        <v/>
      </c>
      <c r="J760" s="69">
        <f t="shared" si="13"/>
        <v>0</v>
      </c>
      <c r="K760" s="68">
        <f>SUMIFS(Master3!$V:$V,Master3!$A:$A,"&gt;="&amp;(J760),Master3!$A:$A,"&lt;="&amp;O760-1)</f>
        <v>0</v>
      </c>
      <c r="L760" s="68">
        <f>SUMIFS(Master3!$H:$H,Master3!$A:$A,"&gt;="&amp;(J760),Master3!$A:$A,"&lt;="&amp;O760-1)</f>
        <v>0</v>
      </c>
      <c r="M760" s="71">
        <f>SUMIFS(Master3!BK:BK,Master3!BJ:BJ,'Start Dates'!I760)</f>
        <v>0</v>
      </c>
      <c r="N760" s="70" t="str">
        <f>IFERROR(_xlfn.XLOOKUP(O760,Master3!$A:$A,Master3!$B:$B),"")</f>
        <v/>
      </c>
      <c r="O760" s="69">
        <f t="shared" si="11"/>
        <v>0</v>
      </c>
      <c r="P760" s="68">
        <f>SUMIFS(Master3!$V:$V,Master3!$A:$A,"&gt;="&amp;O760,Master3!$A:$A,"&lt;="&amp; S760)</f>
        <v>0</v>
      </c>
      <c r="Q760" s="68">
        <f>SUMIFS(Master3!$H:$H,Master3!$A:$A,"&gt;="&amp;O760,Master3!$A:$A,"&lt;="&amp; S760)</f>
        <v>0</v>
      </c>
      <c r="R760" s="71">
        <f>SUMIFS(Master3!AZ:AZ,Master3!AY:AY,'Start Dates'!N760)</f>
        <v>4</v>
      </c>
      <c r="S760" s="72">
        <f t="shared" si="12"/>
        <v>4</v>
      </c>
    </row>
    <row r="761" spans="1:19" x14ac:dyDescent="0.25">
      <c r="A761" s="86"/>
      <c r="B761" s="25"/>
      <c r="C761" s="25"/>
      <c r="D761" s="66" t="str">
        <f>IFERROR(_xlfn.XLOOKUP(A761,Master3!A:A,Master3!G:G),"")</f>
        <v/>
      </c>
      <c r="E761" s="67">
        <f>IFERROR(AVERAGEIFS(Master3!$U:$U,Master3!$A:$A,"&gt;"&amp;(A761-1),Master3!$A:$A,"&lt;="&amp;S761),"")</f>
        <v>-2.7191178798675537</v>
      </c>
      <c r="F761" s="68">
        <f>SUMIFS(Master3!$V:$V,Master3!$A:$A,"&gt;="&amp;(A761),Master3!$A:$A,"&lt;="&amp;J761-1)</f>
        <v>0</v>
      </c>
      <c r="G761" s="68">
        <f>SUMIFS(Master3!$H:$H,Master3!$A:$A,"&gt;="&amp;(A761),Master3!$A:$A,"&lt;="&amp;J761-1)</f>
        <v>0</v>
      </c>
      <c r="H761" s="80">
        <f>SUMIFS(Master3!AZ:AZ,Master3!AY:AY,'Start Dates'!B761)</f>
        <v>0</v>
      </c>
      <c r="I761" s="70" t="str">
        <f>IFERROR(_xlfn.XLOOKUP(J761,Master3!$A:$A,Master3!$B:$B),"")</f>
        <v/>
      </c>
      <c r="J761" s="69">
        <f t="shared" ref="J761:J768" si="14">IFERROR((A761+H761),"")</f>
        <v>0</v>
      </c>
      <c r="K761" s="68">
        <f>SUMIFS(Master3!$V:$V,Master3!$A:$A,"&gt;="&amp;(J761),Master3!$A:$A,"&lt;="&amp;O761-1)</f>
        <v>0</v>
      </c>
      <c r="L761" s="68">
        <f>SUMIFS(Master3!$H:$H,Master3!$A:$A,"&gt;="&amp;(J761),Master3!$A:$A,"&lt;="&amp;O761-1)</f>
        <v>0</v>
      </c>
      <c r="M761" s="71">
        <f>SUMIFS(Master3!BK:BK,Master3!BJ:BJ,'Start Dates'!I761)</f>
        <v>0</v>
      </c>
      <c r="N761" s="70" t="str">
        <f>IFERROR(_xlfn.XLOOKUP(O761,Master3!$A:$A,Master3!$B:$B),"")</f>
        <v/>
      </c>
      <c r="O761" s="69">
        <f t="shared" si="11"/>
        <v>0</v>
      </c>
      <c r="P761" s="68">
        <f>SUMIFS(Master3!$V:$V,Master3!$A:$A,"&gt;="&amp;O761,Master3!$A:$A,"&lt;="&amp; S761)</f>
        <v>0</v>
      </c>
      <c r="Q761" s="68">
        <f>SUMIFS(Master3!$H:$H,Master3!$A:$A,"&gt;="&amp;O761,Master3!$A:$A,"&lt;="&amp; S761)</f>
        <v>0</v>
      </c>
      <c r="R761" s="71">
        <f>SUMIFS(Master3!AZ:AZ,Master3!AY:AY,'Start Dates'!N761)</f>
        <v>4</v>
      </c>
      <c r="S761" s="72">
        <f t="shared" si="12"/>
        <v>4</v>
      </c>
    </row>
    <row r="762" spans="1:19" x14ac:dyDescent="0.25">
      <c r="A762" s="86"/>
      <c r="B762" s="25"/>
      <c r="C762" s="25"/>
      <c r="D762" s="66" t="str">
        <f>IFERROR(_xlfn.XLOOKUP(A762,Master3!A:A,Master3!G:G),"")</f>
        <v/>
      </c>
      <c r="E762" s="67">
        <f>IFERROR(AVERAGEIFS(Master3!$U:$U,Master3!$A:$A,"&gt;"&amp;(A762-1),Master3!$A:$A,"&lt;="&amp;S762),"")</f>
        <v>-2.7191178798675537</v>
      </c>
      <c r="F762" s="68">
        <f>SUMIFS(Master3!$V:$V,Master3!$A:$A,"&gt;="&amp;(A762),Master3!$A:$A,"&lt;="&amp;J762-1)</f>
        <v>0</v>
      </c>
      <c r="G762" s="68">
        <f>SUMIFS(Master3!$H:$H,Master3!$A:$A,"&gt;="&amp;(A762),Master3!$A:$A,"&lt;="&amp;J762-1)</f>
        <v>0</v>
      </c>
      <c r="H762" s="80">
        <f>SUMIFS(Master3!AZ:AZ,Master3!AY:AY,'Start Dates'!B762)</f>
        <v>0</v>
      </c>
      <c r="I762" s="70" t="str">
        <f>IFERROR(_xlfn.XLOOKUP(J762,Master3!$A:$A,Master3!$B:$B),"")</f>
        <v/>
      </c>
      <c r="J762" s="69">
        <f t="shared" si="14"/>
        <v>0</v>
      </c>
      <c r="K762" s="68">
        <f>SUMIFS(Master3!$V:$V,Master3!$A:$A,"&gt;="&amp;(J762),Master3!$A:$A,"&lt;="&amp;O762-1)</f>
        <v>0</v>
      </c>
      <c r="L762" s="68">
        <f>SUMIFS(Master3!$H:$H,Master3!$A:$A,"&gt;="&amp;(J762),Master3!$A:$A,"&lt;="&amp;O762-1)</f>
        <v>0</v>
      </c>
      <c r="M762" s="71">
        <f>SUMIFS(Master3!BK:BK,Master3!BJ:BJ,'Start Dates'!I762)</f>
        <v>0</v>
      </c>
      <c r="N762" s="70" t="str">
        <f>IFERROR(_xlfn.XLOOKUP(O762,Master3!$A:$A,Master3!$B:$B),"")</f>
        <v/>
      </c>
      <c r="O762" s="69">
        <f t="shared" si="11"/>
        <v>0</v>
      </c>
      <c r="P762" s="68">
        <f>SUMIFS(Master3!$V:$V,Master3!$A:$A,"&gt;="&amp;O762,Master3!$A:$A,"&lt;="&amp; S762)</f>
        <v>0</v>
      </c>
      <c r="Q762" s="68">
        <f>SUMIFS(Master3!$H:$H,Master3!$A:$A,"&gt;="&amp;O762,Master3!$A:$A,"&lt;="&amp; S762)</f>
        <v>0</v>
      </c>
      <c r="R762" s="71">
        <f>SUMIFS(Master3!AZ:AZ,Master3!AY:AY,'Start Dates'!N762)</f>
        <v>4</v>
      </c>
      <c r="S762" s="72">
        <f t="shared" si="12"/>
        <v>4</v>
      </c>
    </row>
    <row r="763" spans="1:19" x14ac:dyDescent="0.25">
      <c r="A763" s="86"/>
      <c r="B763" s="25"/>
      <c r="C763" s="25"/>
      <c r="D763" s="66" t="str">
        <f>IFERROR(_xlfn.XLOOKUP(A763,Master3!A:A,Master3!G:G),"")</f>
        <v/>
      </c>
      <c r="E763" s="67">
        <f>IFERROR(AVERAGEIFS(Master3!$U:$U,Master3!$A:$A,"&gt;"&amp;(A763-1),Master3!$A:$A,"&lt;="&amp;S763),"")</f>
        <v>-2.7191178798675537</v>
      </c>
      <c r="F763" s="68">
        <f>SUMIFS(Master3!$V:$V,Master3!$A:$A,"&gt;="&amp;(A763),Master3!$A:$A,"&lt;="&amp;J763-1)</f>
        <v>0</v>
      </c>
      <c r="G763" s="68">
        <f>SUMIFS(Master3!$H:$H,Master3!$A:$A,"&gt;="&amp;(A763),Master3!$A:$A,"&lt;="&amp;J763-1)</f>
        <v>0</v>
      </c>
      <c r="H763" s="80">
        <f>SUMIFS(Master3!AZ:AZ,Master3!AY:AY,'Start Dates'!B763)</f>
        <v>0</v>
      </c>
      <c r="I763" s="70" t="str">
        <f>IFERROR(_xlfn.XLOOKUP(J763,Master3!$A:$A,Master3!$B:$B),"")</f>
        <v/>
      </c>
      <c r="J763" s="69">
        <f t="shared" si="14"/>
        <v>0</v>
      </c>
      <c r="K763" s="68">
        <f>SUMIFS(Master3!$V:$V,Master3!$A:$A,"&gt;="&amp;(J763),Master3!$A:$A,"&lt;="&amp;O763-1)</f>
        <v>0</v>
      </c>
      <c r="L763" s="68">
        <f>SUMIFS(Master3!$H:$H,Master3!$A:$A,"&gt;="&amp;(J763),Master3!$A:$A,"&lt;="&amp;O763-1)</f>
        <v>0</v>
      </c>
      <c r="M763" s="71">
        <f>SUMIFS(Master3!BK:BK,Master3!BJ:BJ,'Start Dates'!I763)</f>
        <v>0</v>
      </c>
      <c r="N763" s="70" t="str">
        <f>IFERROR(_xlfn.XLOOKUP(O763,Master3!$A:$A,Master3!$B:$B),"")</f>
        <v/>
      </c>
      <c r="O763" s="69">
        <f t="shared" si="11"/>
        <v>0</v>
      </c>
      <c r="P763" s="68">
        <f>SUMIFS(Master3!$V:$V,Master3!$A:$A,"&gt;="&amp;O763,Master3!$A:$A,"&lt;="&amp; S763)</f>
        <v>0</v>
      </c>
      <c r="Q763" s="68">
        <f>SUMIFS(Master3!$H:$H,Master3!$A:$A,"&gt;="&amp;O763,Master3!$A:$A,"&lt;="&amp; S763)</f>
        <v>0</v>
      </c>
      <c r="R763" s="71">
        <f>SUMIFS(Master3!AZ:AZ,Master3!AY:AY,'Start Dates'!N763)</f>
        <v>4</v>
      </c>
      <c r="S763" s="72">
        <f t="shared" si="12"/>
        <v>4</v>
      </c>
    </row>
    <row r="764" spans="1:19" x14ac:dyDescent="0.25">
      <c r="A764" s="86"/>
      <c r="B764" s="25"/>
      <c r="C764" s="25"/>
      <c r="D764" s="66" t="str">
        <f>IFERROR(_xlfn.XLOOKUP(A764,Master3!A:A,Master3!G:G),"")</f>
        <v/>
      </c>
      <c r="E764" s="67">
        <f>IFERROR(AVERAGEIFS(Master3!$U:$U,Master3!$A:$A,"&gt;"&amp;(A764-1),Master3!$A:$A,"&lt;="&amp;S764),"")</f>
        <v>-2.7191178798675537</v>
      </c>
      <c r="F764" s="68">
        <f>SUMIFS(Master3!$V:$V,Master3!$A:$A,"&gt;="&amp;(A764),Master3!$A:$A,"&lt;="&amp;J764-1)</f>
        <v>0</v>
      </c>
      <c r="G764" s="68">
        <f>SUMIFS(Master3!$H:$H,Master3!$A:$A,"&gt;="&amp;(A764),Master3!$A:$A,"&lt;="&amp;J764-1)</f>
        <v>0</v>
      </c>
      <c r="H764" s="80">
        <f>SUMIFS(Master3!AZ:AZ,Master3!AY:AY,'Start Dates'!B764)</f>
        <v>0</v>
      </c>
      <c r="I764" s="70" t="str">
        <f>IFERROR(_xlfn.XLOOKUP(J764,Master3!$A:$A,Master3!$B:$B),"")</f>
        <v/>
      </c>
      <c r="J764" s="69">
        <f t="shared" si="14"/>
        <v>0</v>
      </c>
      <c r="K764" s="68">
        <f>SUMIFS(Master3!$V:$V,Master3!$A:$A,"&gt;="&amp;(J764),Master3!$A:$A,"&lt;="&amp;O764-1)</f>
        <v>0</v>
      </c>
      <c r="L764" s="68">
        <f>SUMIFS(Master3!$H:$H,Master3!$A:$A,"&gt;="&amp;(J764),Master3!$A:$A,"&lt;="&amp;O764-1)</f>
        <v>0</v>
      </c>
      <c r="M764" s="71">
        <f>SUMIFS(Master3!BK:BK,Master3!BJ:BJ,'Start Dates'!I764)</f>
        <v>0</v>
      </c>
      <c r="N764" s="70" t="str">
        <f>IFERROR(_xlfn.XLOOKUP(O764,Master3!$A:$A,Master3!$B:$B),"")</f>
        <v/>
      </c>
      <c r="O764" s="69">
        <f t="shared" si="11"/>
        <v>0</v>
      </c>
      <c r="P764" s="68">
        <f>SUMIFS(Master3!$V:$V,Master3!$A:$A,"&gt;="&amp;O764,Master3!$A:$A,"&lt;="&amp; S764)</f>
        <v>0</v>
      </c>
      <c r="Q764" s="68">
        <f>SUMIFS(Master3!$H:$H,Master3!$A:$A,"&gt;="&amp;O764,Master3!$A:$A,"&lt;="&amp; S764)</f>
        <v>0</v>
      </c>
      <c r="R764" s="71">
        <f>SUMIFS(Master3!AZ:AZ,Master3!AY:AY,'Start Dates'!N764)</f>
        <v>4</v>
      </c>
      <c r="S764" s="72">
        <f t="shared" si="12"/>
        <v>4</v>
      </c>
    </row>
    <row r="765" spans="1:19" x14ac:dyDescent="0.25">
      <c r="A765" s="86"/>
      <c r="B765" s="25"/>
      <c r="C765" s="25"/>
      <c r="D765" s="66" t="str">
        <f>IFERROR(_xlfn.XLOOKUP(A765,Master3!A:A,Master3!G:G),"")</f>
        <v/>
      </c>
      <c r="E765" s="67">
        <f>IFERROR(AVERAGEIFS(Master3!$U:$U,Master3!$A:$A,"&gt;"&amp;(A765-1),Master3!$A:$A,"&lt;="&amp;S765),"")</f>
        <v>-2.7191178798675537</v>
      </c>
      <c r="F765" s="68">
        <f>SUMIFS(Master3!$V:$V,Master3!$A:$A,"&gt;="&amp;(A765),Master3!$A:$A,"&lt;="&amp;J765-1)</f>
        <v>0</v>
      </c>
      <c r="G765" s="68">
        <f>SUMIFS(Master3!$H:$H,Master3!$A:$A,"&gt;="&amp;(A765),Master3!$A:$A,"&lt;="&amp;J765-1)</f>
        <v>0</v>
      </c>
      <c r="H765" s="80">
        <f>SUMIFS(Master3!AZ:AZ,Master3!AY:AY,'Start Dates'!B765)</f>
        <v>0</v>
      </c>
      <c r="I765" s="70" t="str">
        <f>IFERROR(_xlfn.XLOOKUP(J765,Master3!$A:$A,Master3!$B:$B),"")</f>
        <v/>
      </c>
      <c r="J765" s="69">
        <f t="shared" si="14"/>
        <v>0</v>
      </c>
      <c r="K765" s="68">
        <f>SUMIFS(Master3!$V:$V,Master3!$A:$A,"&gt;="&amp;(J765),Master3!$A:$A,"&lt;="&amp;O765-1)</f>
        <v>0</v>
      </c>
      <c r="L765" s="68">
        <f>SUMIFS(Master3!$H:$H,Master3!$A:$A,"&gt;="&amp;(J765),Master3!$A:$A,"&lt;="&amp;O765-1)</f>
        <v>0</v>
      </c>
      <c r="M765" s="71">
        <f>SUMIFS(Master3!BK:BK,Master3!BJ:BJ,'Start Dates'!I765)</f>
        <v>0</v>
      </c>
      <c r="N765" s="70" t="str">
        <f>IFERROR(_xlfn.XLOOKUP(O765,Master3!$A:$A,Master3!$B:$B),"")</f>
        <v/>
      </c>
      <c r="O765" s="69">
        <f t="shared" si="11"/>
        <v>0</v>
      </c>
      <c r="P765" s="68">
        <f>SUMIFS(Master3!$V:$V,Master3!$A:$A,"&gt;="&amp;O765,Master3!$A:$A,"&lt;="&amp; S765)</f>
        <v>0</v>
      </c>
      <c r="Q765" s="68">
        <f>SUMIFS(Master3!$H:$H,Master3!$A:$A,"&gt;="&amp;O765,Master3!$A:$A,"&lt;="&amp; S765)</f>
        <v>0</v>
      </c>
      <c r="R765" s="71">
        <f>SUMIFS(Master3!AZ:AZ,Master3!AY:AY,'Start Dates'!N765)</f>
        <v>4</v>
      </c>
      <c r="S765" s="72">
        <f t="shared" si="12"/>
        <v>4</v>
      </c>
    </row>
    <row r="766" spans="1:19" x14ac:dyDescent="0.25">
      <c r="A766" s="86"/>
      <c r="B766" s="25"/>
      <c r="C766" s="25"/>
      <c r="D766" s="66" t="str">
        <f>IFERROR(_xlfn.XLOOKUP(A766,Master3!A:A,Master3!G:G),"")</f>
        <v/>
      </c>
      <c r="E766" s="67">
        <f>IFERROR(AVERAGEIFS(Master3!$U:$U,Master3!$A:$A,"&gt;"&amp;(A766-1),Master3!$A:$A,"&lt;="&amp;S766),"")</f>
        <v>-2.7191178798675537</v>
      </c>
      <c r="F766" s="68">
        <f>SUMIFS(Master3!$V:$V,Master3!$A:$A,"&gt;="&amp;(A766),Master3!$A:$A,"&lt;="&amp;J766-1)</f>
        <v>0</v>
      </c>
      <c r="G766" s="68">
        <f>SUMIFS(Master3!$H:$H,Master3!$A:$A,"&gt;="&amp;(A766),Master3!$A:$A,"&lt;="&amp;J766-1)</f>
        <v>0</v>
      </c>
      <c r="H766" s="80">
        <f>SUMIFS(Master3!AZ:AZ,Master3!AY:AY,'Start Dates'!B766)</f>
        <v>0</v>
      </c>
      <c r="I766" s="70" t="str">
        <f>IFERROR(_xlfn.XLOOKUP(J766,Master3!$A:$A,Master3!$B:$B),"")</f>
        <v/>
      </c>
      <c r="J766" s="69">
        <f t="shared" si="14"/>
        <v>0</v>
      </c>
      <c r="K766" s="68">
        <f>SUMIFS(Master3!$V:$V,Master3!$A:$A,"&gt;="&amp;(J766),Master3!$A:$A,"&lt;="&amp;O766-1)</f>
        <v>0</v>
      </c>
      <c r="L766" s="68">
        <f>SUMIFS(Master3!$H:$H,Master3!$A:$A,"&gt;="&amp;(J766),Master3!$A:$A,"&lt;="&amp;O766-1)</f>
        <v>0</v>
      </c>
      <c r="M766" s="71">
        <f>SUMIFS(Master3!BK:BK,Master3!BJ:BJ,'Start Dates'!I766)</f>
        <v>0</v>
      </c>
      <c r="N766" s="70" t="str">
        <f>IFERROR(_xlfn.XLOOKUP(O766,Master3!$A:$A,Master3!$B:$B),"")</f>
        <v/>
      </c>
      <c r="O766" s="69">
        <f t="shared" si="11"/>
        <v>0</v>
      </c>
      <c r="P766" s="68">
        <f>SUMIFS(Master3!$V:$V,Master3!$A:$A,"&gt;="&amp;O766,Master3!$A:$A,"&lt;="&amp; S766)</f>
        <v>0</v>
      </c>
      <c r="Q766" s="68">
        <f>SUMIFS(Master3!$H:$H,Master3!$A:$A,"&gt;="&amp;O766,Master3!$A:$A,"&lt;="&amp; S766)</f>
        <v>0</v>
      </c>
      <c r="R766" s="71">
        <f>SUMIFS(Master3!AZ:AZ,Master3!AY:AY,'Start Dates'!N766)</f>
        <v>4</v>
      </c>
      <c r="S766" s="72">
        <f t="shared" si="12"/>
        <v>4</v>
      </c>
    </row>
    <row r="767" spans="1:19" x14ac:dyDescent="0.25">
      <c r="A767" s="86"/>
      <c r="B767" s="25"/>
      <c r="C767" s="25"/>
      <c r="D767" s="66" t="str">
        <f>IFERROR(_xlfn.XLOOKUP(A767,Master3!A:A,Master3!G:G),"")</f>
        <v/>
      </c>
      <c r="E767" s="67">
        <f>IFERROR(AVERAGEIFS(Master3!$U:$U,Master3!$A:$A,"&gt;"&amp;(A767-1),Master3!$A:$A,"&lt;="&amp;S767),"")</f>
        <v>-2.7191178798675537</v>
      </c>
      <c r="F767" s="68">
        <f>SUMIFS(Master3!$V:$V,Master3!$A:$A,"&gt;="&amp;(A767),Master3!$A:$A,"&lt;="&amp;J767-1)</f>
        <v>0</v>
      </c>
      <c r="G767" s="68">
        <f>SUMIFS(Master3!$H:$H,Master3!$A:$A,"&gt;="&amp;(A767),Master3!$A:$A,"&lt;="&amp;J767-1)</f>
        <v>0</v>
      </c>
      <c r="H767" s="80">
        <f>SUMIFS(Master3!AZ:AZ,Master3!AY:AY,'Start Dates'!B767)</f>
        <v>0</v>
      </c>
      <c r="I767" s="70" t="str">
        <f>IFERROR(_xlfn.XLOOKUP(J767,Master3!$A:$A,Master3!$B:$B),"")</f>
        <v/>
      </c>
      <c r="J767" s="69">
        <f t="shared" si="14"/>
        <v>0</v>
      </c>
      <c r="K767" s="68">
        <f>SUMIFS(Master3!$V:$V,Master3!$A:$A,"&gt;="&amp;(J767),Master3!$A:$A,"&lt;="&amp;O767-1)</f>
        <v>0</v>
      </c>
      <c r="L767" s="68">
        <f>SUMIFS(Master3!$H:$H,Master3!$A:$A,"&gt;="&amp;(J767),Master3!$A:$A,"&lt;="&amp;O767-1)</f>
        <v>0</v>
      </c>
      <c r="M767" s="71">
        <f>SUMIFS(Master3!BK:BK,Master3!BJ:BJ,'Start Dates'!I767)</f>
        <v>0</v>
      </c>
      <c r="N767" s="70" t="str">
        <f>IFERROR(_xlfn.XLOOKUP(O767,Master3!$A:$A,Master3!$B:$B),"")</f>
        <v/>
      </c>
      <c r="O767" s="69">
        <f t="shared" si="11"/>
        <v>0</v>
      </c>
      <c r="P767" s="68">
        <f>SUMIFS(Master3!$V:$V,Master3!$A:$A,"&gt;="&amp;O767,Master3!$A:$A,"&lt;="&amp; S767)</f>
        <v>0</v>
      </c>
      <c r="Q767" s="68">
        <f>SUMIFS(Master3!$H:$H,Master3!$A:$A,"&gt;="&amp;O767,Master3!$A:$A,"&lt;="&amp; S767)</f>
        <v>0</v>
      </c>
      <c r="R767" s="71">
        <f>SUMIFS(Master3!AZ:AZ,Master3!AY:AY,'Start Dates'!N767)</f>
        <v>4</v>
      </c>
      <c r="S767" s="72">
        <f t="shared" si="12"/>
        <v>4</v>
      </c>
    </row>
    <row r="768" spans="1:19" x14ac:dyDescent="0.25">
      <c r="A768" s="86"/>
      <c r="B768" s="25"/>
      <c r="C768" s="25"/>
      <c r="D768" s="66" t="str">
        <f>IFERROR(_xlfn.XLOOKUP(A768,Master3!A:A,Master3!G:G),"")</f>
        <v/>
      </c>
      <c r="E768" s="67">
        <f>IFERROR(AVERAGEIFS(Master3!$U:$U,Master3!$A:$A,"&gt;"&amp;(A768-1),Master3!$A:$A,"&lt;="&amp;S768),"")</f>
        <v>-2.7191178798675537</v>
      </c>
      <c r="F768" s="68">
        <f>SUMIFS(Master3!$V:$V,Master3!$A:$A,"&gt;="&amp;(A768),Master3!$A:$A,"&lt;="&amp;J768-1)</f>
        <v>0</v>
      </c>
      <c r="G768" s="68">
        <f>SUMIFS(Master3!$H:$H,Master3!$A:$A,"&gt;="&amp;(A768),Master3!$A:$A,"&lt;="&amp;J768-1)</f>
        <v>0</v>
      </c>
      <c r="H768" s="80">
        <f>SUMIFS(Master3!AZ:AZ,Master3!AY:AY,'Start Dates'!B768)</f>
        <v>0</v>
      </c>
      <c r="I768" s="70" t="str">
        <f>IFERROR(_xlfn.XLOOKUP(J768,Master3!$A:$A,Master3!$B:$B),"")</f>
        <v/>
      </c>
      <c r="J768" s="69">
        <f t="shared" si="14"/>
        <v>0</v>
      </c>
      <c r="K768" s="68">
        <f>SUMIFS(Master3!$V:$V,Master3!$A:$A,"&gt;="&amp;(J768),Master3!$A:$A,"&lt;="&amp;O768-1)</f>
        <v>0</v>
      </c>
      <c r="L768" s="68">
        <f>SUMIFS(Master3!$H:$H,Master3!$A:$A,"&gt;="&amp;(J768),Master3!$A:$A,"&lt;="&amp;O768-1)</f>
        <v>0</v>
      </c>
      <c r="M768" s="71">
        <f>SUMIFS(Master3!BK:BK,Master3!BJ:BJ,'Start Dates'!I768)</f>
        <v>0</v>
      </c>
      <c r="N768" s="70" t="str">
        <f>IFERROR(_xlfn.XLOOKUP(O768,Master3!$A:$A,Master3!$B:$B),"")</f>
        <v/>
      </c>
      <c r="O768" s="69">
        <f t="shared" si="11"/>
        <v>0</v>
      </c>
      <c r="P768" s="68">
        <f>SUMIFS(Master3!$V:$V,Master3!$A:$A,"&gt;="&amp;O768,Master3!$A:$A,"&lt;="&amp; S768)</f>
        <v>0</v>
      </c>
      <c r="Q768" s="68">
        <f>SUMIFS(Master3!$H:$H,Master3!$A:$A,"&gt;="&amp;O768,Master3!$A:$A,"&lt;="&amp; S768)</f>
        <v>0</v>
      </c>
      <c r="R768" s="71">
        <f>SUMIFS(Master3!AZ:AZ,Master3!AY:AY,'Start Dates'!N768)</f>
        <v>4</v>
      </c>
      <c r="S768" s="72">
        <f t="shared" si="12"/>
        <v>4</v>
      </c>
    </row>
    <row r="769" spans="3:3" x14ac:dyDescent="0.25">
      <c r="C769" s="25"/>
    </row>
    <row r="770" spans="3:3" x14ac:dyDescent="0.25">
      <c r="C770" s="25"/>
    </row>
    <row r="771" spans="3:3" x14ac:dyDescent="0.25">
      <c r="C771" s="25"/>
    </row>
    <row r="772" spans="3:3" x14ac:dyDescent="0.25">
      <c r="C772" s="25"/>
    </row>
    <row r="773" spans="3:3" x14ac:dyDescent="0.25">
      <c r="C773" s="25"/>
    </row>
    <row r="774" spans="3:3" x14ac:dyDescent="0.25">
      <c r="C774" s="25"/>
    </row>
    <row r="775" spans="3:3" x14ac:dyDescent="0.25">
      <c r="C775" s="25"/>
    </row>
    <row r="776" spans="3:3" x14ac:dyDescent="0.25">
      <c r="C776" s="25"/>
    </row>
    <row r="777" spans="3:3" x14ac:dyDescent="0.25">
      <c r="C777" s="25"/>
    </row>
    <row r="778" spans="3:3" x14ac:dyDescent="0.25">
      <c r="C778" s="25"/>
    </row>
    <row r="779" spans="3:3" x14ac:dyDescent="0.25">
      <c r="C779" s="25"/>
    </row>
    <row r="780" spans="3:3" x14ac:dyDescent="0.25">
      <c r="C780" s="25"/>
    </row>
    <row r="781" spans="3:3" x14ac:dyDescent="0.25">
      <c r="C781" s="25"/>
    </row>
    <row r="782" spans="3:3" x14ac:dyDescent="0.25">
      <c r="C782" s="25"/>
    </row>
    <row r="783" spans="3:3" x14ac:dyDescent="0.25">
      <c r="C783" s="25"/>
    </row>
    <row r="784" spans="3:3" x14ac:dyDescent="0.25">
      <c r="C784" s="25"/>
    </row>
    <row r="785" spans="3:3" x14ac:dyDescent="0.25">
      <c r="C785" s="25"/>
    </row>
    <row r="786" spans="3:3" x14ac:dyDescent="0.25">
      <c r="C786" s="25"/>
    </row>
    <row r="787" spans="3:3" x14ac:dyDescent="0.25">
      <c r="C787" s="25"/>
    </row>
    <row r="788" spans="3:3" x14ac:dyDescent="0.25">
      <c r="C788" s="25"/>
    </row>
    <row r="789" spans="3:3" x14ac:dyDescent="0.25">
      <c r="C789" s="25"/>
    </row>
    <row r="790" spans="3:3" x14ac:dyDescent="0.25">
      <c r="C790" s="25"/>
    </row>
    <row r="791" spans="3:3" x14ac:dyDescent="0.25">
      <c r="C791" s="25"/>
    </row>
    <row r="792" spans="3:3" x14ac:dyDescent="0.25">
      <c r="C792" s="25"/>
    </row>
    <row r="793" spans="3:3" x14ac:dyDescent="0.25">
      <c r="C793" s="25"/>
    </row>
    <row r="794" spans="3:3" x14ac:dyDescent="0.25">
      <c r="C794" s="25"/>
    </row>
    <row r="795" spans="3:3" x14ac:dyDescent="0.25">
      <c r="C795" s="25"/>
    </row>
    <row r="796" spans="3:3" x14ac:dyDescent="0.25">
      <c r="C796" s="25"/>
    </row>
    <row r="797" spans="3:3" x14ac:dyDescent="0.25">
      <c r="C797" s="25"/>
    </row>
    <row r="798" spans="3:3" x14ac:dyDescent="0.25">
      <c r="C798" s="25"/>
    </row>
    <row r="799" spans="3:3" x14ac:dyDescent="0.25">
      <c r="C799" s="25"/>
    </row>
    <row r="800" spans="3:3" x14ac:dyDescent="0.25">
      <c r="C800" s="25"/>
    </row>
    <row r="801" spans="3:3" x14ac:dyDescent="0.25">
      <c r="C801" s="25"/>
    </row>
    <row r="802" spans="3:3" x14ac:dyDescent="0.25">
      <c r="C802" s="25"/>
    </row>
    <row r="803" spans="3:3" x14ac:dyDescent="0.25">
      <c r="C803" s="25"/>
    </row>
    <row r="804" spans="3:3" x14ac:dyDescent="0.25">
      <c r="C804" s="25"/>
    </row>
    <row r="805" spans="3:3" x14ac:dyDescent="0.25">
      <c r="C805" s="25"/>
    </row>
    <row r="806" spans="3:3" x14ac:dyDescent="0.25">
      <c r="C806" s="25"/>
    </row>
    <row r="807" spans="3:3" x14ac:dyDescent="0.25">
      <c r="C807" s="25"/>
    </row>
    <row r="808" spans="3:3" x14ac:dyDescent="0.25">
      <c r="C808" s="25"/>
    </row>
    <row r="809" spans="3:3" x14ac:dyDescent="0.25">
      <c r="C809" s="25"/>
    </row>
    <row r="810" spans="3:3" x14ac:dyDescent="0.25">
      <c r="C810" s="25"/>
    </row>
    <row r="811" spans="3:3" x14ac:dyDescent="0.25">
      <c r="C811" s="25"/>
    </row>
    <row r="812" spans="3:3" x14ac:dyDescent="0.25">
      <c r="C812" s="25"/>
    </row>
    <row r="813" spans="3:3" x14ac:dyDescent="0.25">
      <c r="C813" s="25"/>
    </row>
    <row r="814" spans="3:3" x14ac:dyDescent="0.25">
      <c r="C814" s="25"/>
    </row>
    <row r="815" spans="3:3" x14ac:dyDescent="0.25">
      <c r="C815" s="25"/>
    </row>
    <row r="816" spans="3:3" x14ac:dyDescent="0.25">
      <c r="C816" s="25"/>
    </row>
    <row r="817" spans="3:3" x14ac:dyDescent="0.25">
      <c r="C817" s="25"/>
    </row>
    <row r="818" spans="3:3" x14ac:dyDescent="0.25">
      <c r="C818" s="25"/>
    </row>
    <row r="819" spans="3:3" x14ac:dyDescent="0.25">
      <c r="C819" s="25"/>
    </row>
    <row r="820" spans="3:3" x14ac:dyDescent="0.25">
      <c r="C820" s="25"/>
    </row>
    <row r="821" spans="3:3" x14ac:dyDescent="0.25">
      <c r="C821" s="25"/>
    </row>
    <row r="822" spans="3:3" x14ac:dyDescent="0.25">
      <c r="C822" s="25"/>
    </row>
    <row r="823" spans="3:3" x14ac:dyDescent="0.25">
      <c r="C823" s="25"/>
    </row>
    <row r="824" spans="3:3" x14ac:dyDescent="0.25">
      <c r="C824" s="25"/>
    </row>
    <row r="825" spans="3:3" x14ac:dyDescent="0.25">
      <c r="C825" s="25"/>
    </row>
    <row r="826" spans="3:3" x14ac:dyDescent="0.25">
      <c r="C826" s="25"/>
    </row>
    <row r="827" spans="3:3" x14ac:dyDescent="0.25">
      <c r="C827" s="25"/>
    </row>
    <row r="828" spans="3:3" x14ac:dyDescent="0.25">
      <c r="C828" s="25"/>
    </row>
    <row r="829" spans="3:3" x14ac:dyDescent="0.25">
      <c r="C829" s="25"/>
    </row>
    <row r="830" spans="3:3" x14ac:dyDescent="0.25">
      <c r="C830" s="25"/>
    </row>
    <row r="831" spans="3:3" x14ac:dyDescent="0.25">
      <c r="C831" s="25"/>
    </row>
    <row r="832" spans="3:3" x14ac:dyDescent="0.25">
      <c r="C832" s="25"/>
    </row>
    <row r="833" spans="3:3" x14ac:dyDescent="0.25">
      <c r="C833" s="25"/>
    </row>
    <row r="834" spans="3:3" x14ac:dyDescent="0.25">
      <c r="C834" s="25"/>
    </row>
    <row r="835" spans="3:3" x14ac:dyDescent="0.25">
      <c r="C835" s="25"/>
    </row>
    <row r="836" spans="3:3" x14ac:dyDescent="0.25">
      <c r="C836" s="25"/>
    </row>
    <row r="837" spans="3:3" x14ac:dyDescent="0.25">
      <c r="C837" s="25"/>
    </row>
    <row r="838" spans="3:3" x14ac:dyDescent="0.25">
      <c r="C838" s="25"/>
    </row>
    <row r="839" spans="3:3" x14ac:dyDescent="0.25">
      <c r="C839" s="25"/>
    </row>
    <row r="840" spans="3:3" x14ac:dyDescent="0.25">
      <c r="C840" s="25"/>
    </row>
    <row r="841" spans="3:3" x14ac:dyDescent="0.25">
      <c r="C841" s="25"/>
    </row>
    <row r="842" spans="3:3" x14ac:dyDescent="0.25">
      <c r="C842" s="25"/>
    </row>
    <row r="843" spans="3:3" x14ac:dyDescent="0.25">
      <c r="C843" s="25"/>
    </row>
    <row r="844" spans="3:3" x14ac:dyDescent="0.25">
      <c r="C844" s="25"/>
    </row>
    <row r="845" spans="3:3" x14ac:dyDescent="0.25">
      <c r="C845" s="25"/>
    </row>
    <row r="846" spans="3:3" x14ac:dyDescent="0.25">
      <c r="C846" s="25"/>
    </row>
    <row r="847" spans="3:3" x14ac:dyDescent="0.25">
      <c r="C847" s="25"/>
    </row>
    <row r="848" spans="3:3" x14ac:dyDescent="0.25">
      <c r="C848" s="25"/>
    </row>
    <row r="849" spans="3:3" x14ac:dyDescent="0.25">
      <c r="C849" s="25"/>
    </row>
    <row r="850" spans="3:3" x14ac:dyDescent="0.25">
      <c r="C850" s="25"/>
    </row>
    <row r="851" spans="3:3" x14ac:dyDescent="0.25">
      <c r="C851" s="25"/>
    </row>
    <row r="852" spans="3:3" x14ac:dyDescent="0.25">
      <c r="C852" s="25"/>
    </row>
    <row r="853" spans="3:3" x14ac:dyDescent="0.25">
      <c r="C853" s="25"/>
    </row>
    <row r="854" spans="3:3" x14ac:dyDescent="0.25">
      <c r="C854" s="25"/>
    </row>
    <row r="855" spans="3:3" x14ac:dyDescent="0.25">
      <c r="C855" s="25"/>
    </row>
    <row r="856" spans="3:3" x14ac:dyDescent="0.25">
      <c r="C856" s="25"/>
    </row>
    <row r="857" spans="3:3" x14ac:dyDescent="0.25">
      <c r="C857" s="25"/>
    </row>
    <row r="858" spans="3:3" x14ac:dyDescent="0.25">
      <c r="C858" s="25"/>
    </row>
    <row r="859" spans="3:3" x14ac:dyDescent="0.25">
      <c r="C859" s="25"/>
    </row>
    <row r="860" spans="3:3" x14ac:dyDescent="0.25">
      <c r="C860" s="25"/>
    </row>
    <row r="861" spans="3:3" x14ac:dyDescent="0.25">
      <c r="C861" s="25"/>
    </row>
    <row r="862" spans="3:3" x14ac:dyDescent="0.25">
      <c r="C862" s="25"/>
    </row>
    <row r="863" spans="3:3" x14ac:dyDescent="0.25">
      <c r="C863" s="25"/>
    </row>
    <row r="864" spans="3:3" x14ac:dyDescent="0.25">
      <c r="C864" s="25"/>
    </row>
    <row r="865" spans="3:3" x14ac:dyDescent="0.25">
      <c r="C865" s="25"/>
    </row>
    <row r="866" spans="3:3" x14ac:dyDescent="0.25">
      <c r="C866" s="25"/>
    </row>
    <row r="867" spans="3:3" x14ac:dyDescent="0.25">
      <c r="C867" s="25"/>
    </row>
    <row r="868" spans="3:3" x14ac:dyDescent="0.25">
      <c r="C868" s="25"/>
    </row>
    <row r="869" spans="3:3" x14ac:dyDescent="0.25">
      <c r="C869" s="25"/>
    </row>
    <row r="870" spans="3:3" x14ac:dyDescent="0.25">
      <c r="C870" s="25"/>
    </row>
    <row r="871" spans="3:3" x14ac:dyDescent="0.25">
      <c r="C871" s="25"/>
    </row>
    <row r="872" spans="3:3" x14ac:dyDescent="0.25">
      <c r="C872" s="25"/>
    </row>
    <row r="873" spans="3:3" x14ac:dyDescent="0.25">
      <c r="C873" s="25"/>
    </row>
    <row r="874" spans="3:3" x14ac:dyDescent="0.25">
      <c r="C874" s="25"/>
    </row>
    <row r="875" spans="3:3" x14ac:dyDescent="0.25">
      <c r="C875" s="25"/>
    </row>
    <row r="876" spans="3:3" x14ac:dyDescent="0.25">
      <c r="C876" s="25"/>
    </row>
    <row r="877" spans="3:3" x14ac:dyDescent="0.25">
      <c r="C877" s="25"/>
    </row>
    <row r="878" spans="3:3" x14ac:dyDescent="0.25">
      <c r="C878" s="25"/>
    </row>
    <row r="879" spans="3:3" x14ac:dyDescent="0.25">
      <c r="C879" s="25"/>
    </row>
    <row r="880" spans="3:3" x14ac:dyDescent="0.25">
      <c r="C880" s="25"/>
    </row>
    <row r="881" spans="3:3" x14ac:dyDescent="0.25">
      <c r="C881" s="25"/>
    </row>
    <row r="882" spans="3:3" x14ac:dyDescent="0.25">
      <c r="C882" s="25"/>
    </row>
    <row r="883" spans="3:3" x14ac:dyDescent="0.25">
      <c r="C883" s="25"/>
    </row>
    <row r="884" spans="3:3" x14ac:dyDescent="0.25">
      <c r="C884" s="25"/>
    </row>
    <row r="885" spans="3:3" x14ac:dyDescent="0.25">
      <c r="C885" s="25"/>
    </row>
    <row r="886" spans="3:3" x14ac:dyDescent="0.25">
      <c r="C886" s="25"/>
    </row>
    <row r="887" spans="3:3" x14ac:dyDescent="0.25">
      <c r="C887" s="25"/>
    </row>
    <row r="888" spans="3:3" x14ac:dyDescent="0.25">
      <c r="C888" s="25"/>
    </row>
    <row r="889" spans="3:3" x14ac:dyDescent="0.25">
      <c r="C889" s="25"/>
    </row>
    <row r="890" spans="3:3" x14ac:dyDescent="0.25">
      <c r="C890" s="25"/>
    </row>
    <row r="891" spans="3:3" x14ac:dyDescent="0.25">
      <c r="C891" s="25"/>
    </row>
    <row r="892" spans="3:3" x14ac:dyDescent="0.25">
      <c r="C892" s="25"/>
    </row>
    <row r="893" spans="3:3" x14ac:dyDescent="0.25">
      <c r="C893" s="25"/>
    </row>
    <row r="894" spans="3:3" x14ac:dyDescent="0.25">
      <c r="C894" s="25"/>
    </row>
    <row r="895" spans="3:3" x14ac:dyDescent="0.25">
      <c r="C895" s="25"/>
    </row>
    <row r="896" spans="3:3" x14ac:dyDescent="0.25">
      <c r="C896" s="25"/>
    </row>
    <row r="897" spans="3:3" x14ac:dyDescent="0.25">
      <c r="C897" s="25"/>
    </row>
    <row r="898" spans="3:3" x14ac:dyDescent="0.25">
      <c r="C898" s="25"/>
    </row>
    <row r="899" spans="3:3" x14ac:dyDescent="0.25">
      <c r="C899" s="25"/>
    </row>
    <row r="900" spans="3:3" x14ac:dyDescent="0.25">
      <c r="C900" s="25"/>
    </row>
    <row r="901" spans="3:3" x14ac:dyDescent="0.25">
      <c r="C901" s="25"/>
    </row>
    <row r="902" spans="3:3" x14ac:dyDescent="0.25">
      <c r="C902" s="25"/>
    </row>
    <row r="903" spans="3:3" x14ac:dyDescent="0.25">
      <c r="C903" s="25"/>
    </row>
    <row r="904" spans="3:3" x14ac:dyDescent="0.25">
      <c r="C904" s="25"/>
    </row>
    <row r="905" spans="3:3" x14ac:dyDescent="0.25">
      <c r="C905" s="25"/>
    </row>
    <row r="906" spans="3:3" x14ac:dyDescent="0.25">
      <c r="C906" s="25"/>
    </row>
    <row r="907" spans="3:3" x14ac:dyDescent="0.25">
      <c r="C907" s="25"/>
    </row>
    <row r="908" spans="3:3" x14ac:dyDescent="0.25">
      <c r="C908" s="25"/>
    </row>
    <row r="909" spans="3:3" x14ac:dyDescent="0.25">
      <c r="C909" s="25"/>
    </row>
    <row r="910" spans="3:3" x14ac:dyDescent="0.25">
      <c r="C910" s="25"/>
    </row>
    <row r="911" spans="3:3" x14ac:dyDescent="0.25">
      <c r="C911" s="25"/>
    </row>
    <row r="912" spans="3:3" x14ac:dyDescent="0.25">
      <c r="C912" s="25"/>
    </row>
    <row r="913" spans="3:3" x14ac:dyDescent="0.25">
      <c r="C913" s="25"/>
    </row>
    <row r="914" spans="3:3" x14ac:dyDescent="0.25">
      <c r="C914" s="25"/>
    </row>
    <row r="915" spans="3:3" x14ac:dyDescent="0.25">
      <c r="C915" s="25"/>
    </row>
    <row r="916" spans="3:3" x14ac:dyDescent="0.25">
      <c r="C916" s="25"/>
    </row>
    <row r="917" spans="3:3" x14ac:dyDescent="0.25">
      <c r="C917" s="25"/>
    </row>
    <row r="918" spans="3:3" x14ac:dyDescent="0.25">
      <c r="C918" s="25"/>
    </row>
    <row r="919" spans="3:3" x14ac:dyDescent="0.25">
      <c r="C919" s="25"/>
    </row>
    <row r="920" spans="3:3" x14ac:dyDescent="0.25">
      <c r="C920" s="25"/>
    </row>
    <row r="921" spans="3:3" x14ac:dyDescent="0.25">
      <c r="C921" s="25"/>
    </row>
    <row r="922" spans="3:3" x14ac:dyDescent="0.25">
      <c r="C922" s="25"/>
    </row>
    <row r="923" spans="3:3" x14ac:dyDescent="0.25">
      <c r="C923" s="25"/>
    </row>
    <row r="924" spans="3:3" x14ac:dyDescent="0.25">
      <c r="C924" s="25"/>
    </row>
    <row r="925" spans="3:3" x14ac:dyDescent="0.25">
      <c r="C925" s="25"/>
    </row>
    <row r="926" spans="3:3" x14ac:dyDescent="0.25">
      <c r="C926" s="25"/>
    </row>
    <row r="927" spans="3:3" x14ac:dyDescent="0.25">
      <c r="C927" s="25"/>
    </row>
    <row r="928" spans="3:3" x14ac:dyDescent="0.25">
      <c r="C928" s="25"/>
    </row>
    <row r="929" spans="3:3" x14ac:dyDescent="0.25">
      <c r="C929" s="25"/>
    </row>
    <row r="930" spans="3:3" x14ac:dyDescent="0.25">
      <c r="C930" s="25"/>
    </row>
    <row r="931" spans="3:3" x14ac:dyDescent="0.25">
      <c r="C931" s="25"/>
    </row>
    <row r="932" spans="3:3" x14ac:dyDescent="0.25">
      <c r="C932" s="25"/>
    </row>
    <row r="933" spans="3:3" x14ac:dyDescent="0.25">
      <c r="C933" s="25"/>
    </row>
    <row r="934" spans="3:3" x14ac:dyDescent="0.25">
      <c r="C934" s="25"/>
    </row>
    <row r="935" spans="3:3" x14ac:dyDescent="0.25">
      <c r="C935" s="25"/>
    </row>
    <row r="936" spans="3:3" x14ac:dyDescent="0.25">
      <c r="C936" s="25"/>
    </row>
    <row r="937" spans="3:3" x14ac:dyDescent="0.25">
      <c r="C937" s="25"/>
    </row>
    <row r="938" spans="3:3" x14ac:dyDescent="0.25">
      <c r="C938" s="25"/>
    </row>
    <row r="939" spans="3:3" x14ac:dyDescent="0.25">
      <c r="C939" s="25"/>
    </row>
    <row r="940" spans="3:3" x14ac:dyDescent="0.25">
      <c r="C940" s="25"/>
    </row>
    <row r="941" spans="3:3" x14ac:dyDescent="0.25">
      <c r="C941" s="25"/>
    </row>
    <row r="942" spans="3:3" x14ac:dyDescent="0.25">
      <c r="C942" s="25"/>
    </row>
    <row r="943" spans="3:3" x14ac:dyDescent="0.25">
      <c r="C943" s="25"/>
    </row>
    <row r="944" spans="3:3" x14ac:dyDescent="0.25">
      <c r="C944" s="25"/>
    </row>
    <row r="945" spans="3:3" x14ac:dyDescent="0.25">
      <c r="C945" s="25"/>
    </row>
    <row r="946" spans="3:3" x14ac:dyDescent="0.25">
      <c r="C946" s="25"/>
    </row>
    <row r="947" spans="3:3" x14ac:dyDescent="0.25">
      <c r="C947" s="25"/>
    </row>
    <row r="948" spans="3:3" x14ac:dyDescent="0.25">
      <c r="C948" s="25"/>
    </row>
    <row r="949" spans="3:3" x14ac:dyDescent="0.25">
      <c r="C949" s="25"/>
    </row>
    <row r="950" spans="3:3" x14ac:dyDescent="0.25">
      <c r="C950" s="25"/>
    </row>
    <row r="951" spans="3:3" x14ac:dyDescent="0.25">
      <c r="C951" s="25"/>
    </row>
    <row r="952" spans="3:3" x14ac:dyDescent="0.25">
      <c r="C952" s="25"/>
    </row>
    <row r="953" spans="3:3" x14ac:dyDescent="0.25">
      <c r="C953" s="25"/>
    </row>
    <row r="954" spans="3:3" x14ac:dyDescent="0.25">
      <c r="C954" s="25"/>
    </row>
    <row r="955" spans="3:3" x14ac:dyDescent="0.25">
      <c r="C955" s="25"/>
    </row>
    <row r="956" spans="3:3" x14ac:dyDescent="0.25">
      <c r="C956" s="25"/>
    </row>
    <row r="957" spans="3:3" x14ac:dyDescent="0.25">
      <c r="C957" s="25"/>
    </row>
    <row r="958" spans="3:3" x14ac:dyDescent="0.25">
      <c r="C958" s="25"/>
    </row>
    <row r="959" spans="3:3" x14ac:dyDescent="0.25">
      <c r="C959" s="25"/>
    </row>
    <row r="960" spans="3:3" x14ac:dyDescent="0.25">
      <c r="C960" s="25"/>
    </row>
    <row r="961" spans="3:3" x14ac:dyDescent="0.25">
      <c r="C961" s="25"/>
    </row>
    <row r="962" spans="3:3" x14ac:dyDescent="0.25">
      <c r="C962" s="25"/>
    </row>
    <row r="963" spans="3:3" x14ac:dyDescent="0.25">
      <c r="C963" s="25"/>
    </row>
    <row r="964" spans="3:3" x14ac:dyDescent="0.25">
      <c r="C964" s="25"/>
    </row>
    <row r="965" spans="3:3" x14ac:dyDescent="0.25">
      <c r="C965" s="25"/>
    </row>
    <row r="966" spans="3:3" x14ac:dyDescent="0.25">
      <c r="C966" s="25"/>
    </row>
    <row r="967" spans="3:3" x14ac:dyDescent="0.25">
      <c r="C967" s="25"/>
    </row>
    <row r="968" spans="3:3" x14ac:dyDescent="0.25">
      <c r="C968" s="25"/>
    </row>
    <row r="969" spans="3:3" x14ac:dyDescent="0.25">
      <c r="C969" s="25"/>
    </row>
    <row r="970" spans="3:3" x14ac:dyDescent="0.25">
      <c r="C970" s="25"/>
    </row>
    <row r="971" spans="3:3" x14ac:dyDescent="0.25">
      <c r="C971" s="25"/>
    </row>
    <row r="972" spans="3:3" x14ac:dyDescent="0.25">
      <c r="C972" s="25"/>
    </row>
    <row r="973" spans="3:3" x14ac:dyDescent="0.25">
      <c r="C973" s="25"/>
    </row>
    <row r="974" spans="3:3" x14ac:dyDescent="0.25">
      <c r="C974" s="25"/>
    </row>
    <row r="975" spans="3:3" x14ac:dyDescent="0.25">
      <c r="C975" s="25"/>
    </row>
    <row r="976" spans="3:3" x14ac:dyDescent="0.25">
      <c r="C976" s="25"/>
    </row>
    <row r="977" spans="3:3" x14ac:dyDescent="0.25">
      <c r="C977" s="25"/>
    </row>
    <row r="978" spans="3:3" x14ac:dyDescent="0.25">
      <c r="C978" s="25"/>
    </row>
    <row r="979" spans="3:3" x14ac:dyDescent="0.25">
      <c r="C979" s="25"/>
    </row>
    <row r="980" spans="3:3" x14ac:dyDescent="0.25">
      <c r="C980" s="25"/>
    </row>
    <row r="981" spans="3:3" x14ac:dyDescent="0.25">
      <c r="C981" s="25"/>
    </row>
    <row r="982" spans="3:3" x14ac:dyDescent="0.25">
      <c r="C982" s="25"/>
    </row>
    <row r="983" spans="3:3" x14ac:dyDescent="0.25">
      <c r="C983" s="25"/>
    </row>
    <row r="984" spans="3:3" x14ac:dyDescent="0.25">
      <c r="C984" s="25"/>
    </row>
    <row r="985" spans="3:3" x14ac:dyDescent="0.25">
      <c r="C985" s="25"/>
    </row>
    <row r="986" spans="3:3" x14ac:dyDescent="0.25">
      <c r="C986" s="25"/>
    </row>
    <row r="987" spans="3:3" x14ac:dyDescent="0.25">
      <c r="C987" s="25"/>
    </row>
    <row r="988" spans="3:3" x14ac:dyDescent="0.25">
      <c r="C988" s="25"/>
    </row>
    <row r="989" spans="3:3" x14ac:dyDescent="0.25">
      <c r="C989" s="25"/>
    </row>
    <row r="990" spans="3:3" x14ac:dyDescent="0.25">
      <c r="C990" s="25"/>
    </row>
    <row r="991" spans="3:3" x14ac:dyDescent="0.25">
      <c r="C991" s="25"/>
    </row>
    <row r="992" spans="3:3" x14ac:dyDescent="0.25">
      <c r="C992" s="25"/>
    </row>
    <row r="993" spans="3:3" x14ac:dyDescent="0.25">
      <c r="C993" s="25"/>
    </row>
    <row r="994" spans="3:3" x14ac:dyDescent="0.25">
      <c r="C994" s="25"/>
    </row>
    <row r="995" spans="3:3" x14ac:dyDescent="0.25">
      <c r="C995" s="25"/>
    </row>
    <row r="996" spans="3:3" x14ac:dyDescent="0.25">
      <c r="C996" s="25"/>
    </row>
    <row r="997" spans="3:3" x14ac:dyDescent="0.25">
      <c r="C997" s="25"/>
    </row>
    <row r="998" spans="3:3" x14ac:dyDescent="0.25">
      <c r="C998" s="25"/>
    </row>
    <row r="999" spans="3:3" x14ac:dyDescent="0.25">
      <c r="C999" s="25"/>
    </row>
    <row r="1000" spans="3:3" x14ac:dyDescent="0.25">
      <c r="C1000" s="25"/>
    </row>
    <row r="1001" spans="3:3" x14ac:dyDescent="0.25">
      <c r="C1001" s="25"/>
    </row>
    <row r="1002" spans="3:3" x14ac:dyDescent="0.25">
      <c r="C1002" s="25"/>
    </row>
    <row r="1003" spans="3:3" x14ac:dyDescent="0.25">
      <c r="C1003" s="25"/>
    </row>
    <row r="1004" spans="3:3" x14ac:dyDescent="0.25">
      <c r="C1004" s="25"/>
    </row>
    <row r="1005" spans="3:3" x14ac:dyDescent="0.25">
      <c r="C1005" s="25"/>
    </row>
    <row r="1006" spans="3:3" x14ac:dyDescent="0.25">
      <c r="C1006" s="25"/>
    </row>
    <row r="1007" spans="3:3" x14ac:dyDescent="0.25">
      <c r="C1007" s="25"/>
    </row>
    <row r="1008" spans="3:3" x14ac:dyDescent="0.25">
      <c r="C1008" s="25"/>
    </row>
    <row r="1009" spans="3:3" x14ac:dyDescent="0.25">
      <c r="C1009" s="25"/>
    </row>
    <row r="1010" spans="3:3" x14ac:dyDescent="0.25">
      <c r="C1010" s="25"/>
    </row>
    <row r="1011" spans="3:3" x14ac:dyDescent="0.25">
      <c r="C1011" s="25"/>
    </row>
    <row r="1012" spans="3:3" x14ac:dyDescent="0.25">
      <c r="C1012" s="25"/>
    </row>
    <row r="1013" spans="3:3" x14ac:dyDescent="0.25">
      <c r="C1013" s="25"/>
    </row>
    <row r="1014" spans="3:3" x14ac:dyDescent="0.25">
      <c r="C1014" s="25"/>
    </row>
    <row r="1015" spans="3:3" x14ac:dyDescent="0.25">
      <c r="C1015" s="25"/>
    </row>
    <row r="1016" spans="3:3" x14ac:dyDescent="0.25">
      <c r="C1016" s="25"/>
    </row>
    <row r="1017" spans="3:3" x14ac:dyDescent="0.25">
      <c r="C1017" s="25"/>
    </row>
    <row r="1018" spans="3:3" x14ac:dyDescent="0.25">
      <c r="C1018" s="25"/>
    </row>
    <row r="1019" spans="3:3" x14ac:dyDescent="0.25">
      <c r="C1019" s="25"/>
    </row>
    <row r="1020" spans="3:3" x14ac:dyDescent="0.25">
      <c r="C1020" s="25"/>
    </row>
    <row r="1021" spans="3:3" x14ac:dyDescent="0.25">
      <c r="C1021" s="25"/>
    </row>
    <row r="1022" spans="3:3" x14ac:dyDescent="0.25">
      <c r="C1022" s="25"/>
    </row>
    <row r="1023" spans="3:3" x14ac:dyDescent="0.25">
      <c r="C1023" s="25"/>
    </row>
    <row r="1024" spans="3:3" x14ac:dyDescent="0.25">
      <c r="C1024" s="25"/>
    </row>
    <row r="1025" spans="3:3" x14ac:dyDescent="0.25">
      <c r="C1025" s="25"/>
    </row>
    <row r="1026" spans="3:3" x14ac:dyDescent="0.25">
      <c r="C1026" s="25"/>
    </row>
    <row r="1027" spans="3:3" x14ac:dyDescent="0.25">
      <c r="C1027" s="25"/>
    </row>
    <row r="1028" spans="3:3" x14ac:dyDescent="0.25">
      <c r="C1028" s="25"/>
    </row>
    <row r="1029" spans="3:3" x14ac:dyDescent="0.25">
      <c r="C1029" s="25"/>
    </row>
    <row r="1030" spans="3:3" x14ac:dyDescent="0.25">
      <c r="C1030" s="25"/>
    </row>
    <row r="1031" spans="3:3" x14ac:dyDescent="0.25">
      <c r="C1031" s="25"/>
    </row>
    <row r="1032" spans="3:3" x14ac:dyDescent="0.25">
      <c r="C1032" s="25"/>
    </row>
    <row r="1033" spans="3:3" x14ac:dyDescent="0.25">
      <c r="C1033" s="25"/>
    </row>
    <row r="1034" spans="3:3" x14ac:dyDescent="0.25">
      <c r="C1034" s="25"/>
    </row>
    <row r="1035" spans="3:3" x14ac:dyDescent="0.25">
      <c r="C1035" s="25"/>
    </row>
    <row r="1036" spans="3:3" x14ac:dyDescent="0.25">
      <c r="C1036" s="25"/>
    </row>
    <row r="1037" spans="3:3" x14ac:dyDescent="0.25">
      <c r="C1037" s="25"/>
    </row>
    <row r="1038" spans="3:3" x14ac:dyDescent="0.25">
      <c r="C1038" s="25"/>
    </row>
    <row r="1039" spans="3:3" x14ac:dyDescent="0.25">
      <c r="C1039" s="25"/>
    </row>
    <row r="1040" spans="3:3" x14ac:dyDescent="0.25">
      <c r="C1040" s="25"/>
    </row>
    <row r="1041" spans="3:3" x14ac:dyDescent="0.25">
      <c r="C1041" s="25"/>
    </row>
    <row r="1042" spans="3:3" x14ac:dyDescent="0.25">
      <c r="C1042" s="25"/>
    </row>
    <row r="1043" spans="3:3" x14ac:dyDescent="0.25">
      <c r="C1043" s="25"/>
    </row>
    <row r="1044" spans="3:3" x14ac:dyDescent="0.25">
      <c r="C1044" s="25"/>
    </row>
    <row r="1045" spans="3:3" x14ac:dyDescent="0.25">
      <c r="C1045" s="25"/>
    </row>
    <row r="1046" spans="3:3" x14ac:dyDescent="0.25">
      <c r="C1046" s="25"/>
    </row>
    <row r="1047" spans="3:3" x14ac:dyDescent="0.25">
      <c r="C1047" s="25"/>
    </row>
    <row r="1048" spans="3:3" x14ac:dyDescent="0.25">
      <c r="C1048" s="25"/>
    </row>
    <row r="1049" spans="3:3" x14ac:dyDescent="0.25">
      <c r="C1049" s="25"/>
    </row>
    <row r="1050" spans="3:3" x14ac:dyDescent="0.25">
      <c r="C1050" s="25"/>
    </row>
    <row r="1051" spans="3:3" x14ac:dyDescent="0.25">
      <c r="C1051" s="25"/>
    </row>
    <row r="1052" spans="3:3" x14ac:dyDescent="0.25">
      <c r="C1052" s="25"/>
    </row>
    <row r="1053" spans="3:3" x14ac:dyDescent="0.25">
      <c r="C1053" s="25"/>
    </row>
    <row r="1054" spans="3:3" x14ac:dyDescent="0.25">
      <c r="C1054" s="25"/>
    </row>
    <row r="1055" spans="3:3" x14ac:dyDescent="0.25">
      <c r="C1055" s="25"/>
    </row>
    <row r="1056" spans="3:3" x14ac:dyDescent="0.25">
      <c r="C1056" s="25"/>
    </row>
    <row r="1057" spans="3:3" x14ac:dyDescent="0.25">
      <c r="C1057" s="25"/>
    </row>
    <row r="1058" spans="3:3" x14ac:dyDescent="0.25">
      <c r="C1058" s="25"/>
    </row>
    <row r="1059" spans="3:3" x14ac:dyDescent="0.25">
      <c r="C1059" s="25"/>
    </row>
    <row r="1060" spans="3:3" x14ac:dyDescent="0.25">
      <c r="C1060" s="25"/>
    </row>
    <row r="1061" spans="3:3" x14ac:dyDescent="0.25">
      <c r="C1061" s="25"/>
    </row>
    <row r="1062" spans="3:3" x14ac:dyDescent="0.25">
      <c r="C1062" s="25"/>
    </row>
    <row r="1063" spans="3:3" x14ac:dyDescent="0.25">
      <c r="C1063" s="25"/>
    </row>
    <row r="1064" spans="3:3" x14ac:dyDescent="0.25">
      <c r="C1064" s="25"/>
    </row>
    <row r="1065" spans="3:3" x14ac:dyDescent="0.25">
      <c r="C1065" s="25"/>
    </row>
    <row r="1066" spans="3:3" x14ac:dyDescent="0.25">
      <c r="C1066" s="25"/>
    </row>
    <row r="1067" spans="3:3" x14ac:dyDescent="0.25">
      <c r="C1067" s="25"/>
    </row>
    <row r="1068" spans="3:3" x14ac:dyDescent="0.25">
      <c r="C1068" s="25"/>
    </row>
    <row r="1069" spans="3:3" x14ac:dyDescent="0.25">
      <c r="C1069" s="25"/>
    </row>
    <row r="1070" spans="3:3" x14ac:dyDescent="0.25">
      <c r="C1070" s="25"/>
    </row>
    <row r="1071" spans="3:3" x14ac:dyDescent="0.25">
      <c r="C1071" s="25"/>
    </row>
    <row r="1072" spans="3:3" x14ac:dyDescent="0.25">
      <c r="C1072" s="25"/>
    </row>
    <row r="1073" spans="3:3" x14ac:dyDescent="0.25">
      <c r="C1073" s="25"/>
    </row>
    <row r="1074" spans="3:3" x14ac:dyDescent="0.25">
      <c r="C1074" s="25"/>
    </row>
    <row r="1075" spans="3:3" x14ac:dyDescent="0.25">
      <c r="C1075" s="25"/>
    </row>
    <row r="1076" spans="3:3" x14ac:dyDescent="0.25">
      <c r="C1076" s="25"/>
    </row>
    <row r="1077" spans="3:3" x14ac:dyDescent="0.25">
      <c r="C1077" s="25"/>
    </row>
    <row r="1078" spans="3:3" x14ac:dyDescent="0.25">
      <c r="C1078" s="25"/>
    </row>
    <row r="1079" spans="3:3" x14ac:dyDescent="0.25">
      <c r="C1079" s="25"/>
    </row>
    <row r="1080" spans="3:3" x14ac:dyDescent="0.25">
      <c r="C1080" s="25"/>
    </row>
    <row r="1081" spans="3:3" x14ac:dyDescent="0.25">
      <c r="C1081" s="25"/>
    </row>
    <row r="1082" spans="3:3" x14ac:dyDescent="0.25">
      <c r="C1082" s="25"/>
    </row>
    <row r="1083" spans="3:3" x14ac:dyDescent="0.25">
      <c r="C1083" s="25"/>
    </row>
    <row r="1084" spans="3:3" x14ac:dyDescent="0.25">
      <c r="C1084" s="25"/>
    </row>
    <row r="1085" spans="3:3" x14ac:dyDescent="0.25">
      <c r="C1085" s="25"/>
    </row>
    <row r="1086" spans="3:3" x14ac:dyDescent="0.25">
      <c r="C1086" s="25"/>
    </row>
    <row r="1087" spans="3:3" x14ac:dyDescent="0.25">
      <c r="C1087" s="25"/>
    </row>
    <row r="1088" spans="3:3" x14ac:dyDescent="0.25">
      <c r="C1088" s="25"/>
    </row>
    <row r="1089" spans="3:3" x14ac:dyDescent="0.25">
      <c r="C1089" s="25"/>
    </row>
    <row r="1090" spans="3:3" x14ac:dyDescent="0.25">
      <c r="C1090" s="25"/>
    </row>
    <row r="1091" spans="3:3" x14ac:dyDescent="0.25">
      <c r="C1091" s="25"/>
    </row>
    <row r="1092" spans="3:3" x14ac:dyDescent="0.25">
      <c r="C1092" s="25"/>
    </row>
    <row r="1093" spans="3:3" x14ac:dyDescent="0.25">
      <c r="C1093" s="25"/>
    </row>
    <row r="1094" spans="3:3" x14ac:dyDescent="0.25">
      <c r="C1094" s="25"/>
    </row>
    <row r="1095" spans="3:3" x14ac:dyDescent="0.25">
      <c r="C1095" s="25"/>
    </row>
    <row r="1096" spans="3:3" x14ac:dyDescent="0.25">
      <c r="C1096" s="25"/>
    </row>
    <row r="1097" spans="3:3" x14ac:dyDescent="0.25">
      <c r="C1097" s="25"/>
    </row>
    <row r="1098" spans="3:3" x14ac:dyDescent="0.25">
      <c r="C1098" s="25"/>
    </row>
    <row r="1099" spans="3:3" x14ac:dyDescent="0.25">
      <c r="C1099" s="25"/>
    </row>
    <row r="1100" spans="3:3" x14ac:dyDescent="0.25">
      <c r="C1100" s="25"/>
    </row>
    <row r="1101" spans="3:3" x14ac:dyDescent="0.25">
      <c r="C1101" s="25"/>
    </row>
    <row r="1102" spans="3:3" x14ac:dyDescent="0.25">
      <c r="C1102" s="25"/>
    </row>
    <row r="1103" spans="3:3" x14ac:dyDescent="0.25">
      <c r="C1103" s="25"/>
    </row>
    <row r="1104" spans="3:3" x14ac:dyDescent="0.25">
      <c r="C1104" s="25"/>
    </row>
    <row r="1105" spans="3:3" x14ac:dyDescent="0.25">
      <c r="C1105" s="25"/>
    </row>
    <row r="1106" spans="3:3" x14ac:dyDescent="0.25">
      <c r="C1106" s="25"/>
    </row>
    <row r="1107" spans="3:3" x14ac:dyDescent="0.25">
      <c r="C1107" s="25"/>
    </row>
    <row r="1108" spans="3:3" x14ac:dyDescent="0.25">
      <c r="C1108" s="25"/>
    </row>
    <row r="1109" spans="3:3" x14ac:dyDescent="0.25">
      <c r="C1109" s="25"/>
    </row>
    <row r="1110" spans="3:3" x14ac:dyDescent="0.25">
      <c r="C1110" s="25"/>
    </row>
    <row r="1111" spans="3:3" x14ac:dyDescent="0.25">
      <c r="C1111" s="25"/>
    </row>
    <row r="1112" spans="3:3" x14ac:dyDescent="0.25">
      <c r="C1112" s="25"/>
    </row>
    <row r="1113" spans="3:3" x14ac:dyDescent="0.25">
      <c r="C1113" s="25"/>
    </row>
    <row r="1114" spans="3:3" x14ac:dyDescent="0.25">
      <c r="C1114" s="25"/>
    </row>
    <row r="1115" spans="3:3" x14ac:dyDescent="0.25">
      <c r="C1115" s="25"/>
    </row>
    <row r="1116" spans="3:3" x14ac:dyDescent="0.25">
      <c r="C1116" s="25"/>
    </row>
    <row r="1117" spans="3:3" x14ac:dyDescent="0.25">
      <c r="C1117" s="25"/>
    </row>
    <row r="1118" spans="3:3" x14ac:dyDescent="0.25">
      <c r="C1118" s="25"/>
    </row>
    <row r="1119" spans="3:3" x14ac:dyDescent="0.25">
      <c r="C1119" s="25"/>
    </row>
    <row r="1120" spans="3:3" x14ac:dyDescent="0.25">
      <c r="C1120" s="25"/>
    </row>
    <row r="1121" spans="3:3" x14ac:dyDescent="0.25">
      <c r="C1121" s="25"/>
    </row>
    <row r="1122" spans="3:3" x14ac:dyDescent="0.25">
      <c r="C1122" s="25"/>
    </row>
    <row r="1123" spans="3:3" x14ac:dyDescent="0.25">
      <c r="C1123" s="25"/>
    </row>
    <row r="1124" spans="3:3" x14ac:dyDescent="0.25">
      <c r="C1124" s="25"/>
    </row>
    <row r="1125" spans="3:3" x14ac:dyDescent="0.25">
      <c r="C1125" s="25"/>
    </row>
    <row r="1126" spans="3:3" x14ac:dyDescent="0.25">
      <c r="C1126" s="25"/>
    </row>
    <row r="1127" spans="3:3" x14ac:dyDescent="0.25">
      <c r="C1127" s="25"/>
    </row>
    <row r="1128" spans="3:3" x14ac:dyDescent="0.25">
      <c r="C1128" s="25"/>
    </row>
    <row r="1129" spans="3:3" x14ac:dyDescent="0.25">
      <c r="C1129" s="25"/>
    </row>
    <row r="1130" spans="3:3" x14ac:dyDescent="0.25">
      <c r="C1130" s="25"/>
    </row>
    <row r="1131" spans="3:3" x14ac:dyDescent="0.25">
      <c r="C1131" s="25"/>
    </row>
    <row r="1132" spans="3:3" x14ac:dyDescent="0.25">
      <c r="C1132" s="25"/>
    </row>
    <row r="1133" spans="3:3" x14ac:dyDescent="0.25">
      <c r="C1133" s="25"/>
    </row>
    <row r="1134" spans="3:3" x14ac:dyDescent="0.25">
      <c r="C1134" s="25"/>
    </row>
    <row r="1135" spans="3:3" x14ac:dyDescent="0.25">
      <c r="C1135" s="25"/>
    </row>
    <row r="1136" spans="3:3" x14ac:dyDescent="0.25">
      <c r="C1136" s="25"/>
    </row>
    <row r="1137" spans="3:3" x14ac:dyDescent="0.25">
      <c r="C1137" s="25"/>
    </row>
    <row r="1138" spans="3:3" x14ac:dyDescent="0.25">
      <c r="C1138" s="25"/>
    </row>
    <row r="1139" spans="3:3" x14ac:dyDescent="0.25">
      <c r="C1139" s="25"/>
    </row>
    <row r="1140" spans="3:3" x14ac:dyDescent="0.25">
      <c r="C1140" s="25"/>
    </row>
    <row r="1141" spans="3:3" x14ac:dyDescent="0.25">
      <c r="C1141" s="25"/>
    </row>
    <row r="1142" spans="3:3" x14ac:dyDescent="0.25">
      <c r="C1142" s="25"/>
    </row>
    <row r="1143" spans="3:3" x14ac:dyDescent="0.25">
      <c r="C1143" s="25"/>
    </row>
    <row r="1144" spans="3:3" x14ac:dyDescent="0.25">
      <c r="C1144" s="25"/>
    </row>
    <row r="1145" spans="3:3" x14ac:dyDescent="0.25">
      <c r="C1145" s="25"/>
    </row>
    <row r="1146" spans="3:3" x14ac:dyDescent="0.25">
      <c r="C1146" s="25"/>
    </row>
    <row r="1147" spans="3:3" x14ac:dyDescent="0.25">
      <c r="C1147" s="25"/>
    </row>
    <row r="1148" spans="3:3" x14ac:dyDescent="0.25">
      <c r="C1148" s="25"/>
    </row>
    <row r="1149" spans="3:3" x14ac:dyDescent="0.25">
      <c r="C1149" s="25"/>
    </row>
    <row r="1150" spans="3:3" x14ac:dyDescent="0.25">
      <c r="C1150" s="25"/>
    </row>
    <row r="1151" spans="3:3" x14ac:dyDescent="0.25">
      <c r="C1151" s="25"/>
    </row>
    <row r="1152" spans="3:3" x14ac:dyDescent="0.25">
      <c r="C1152" s="25"/>
    </row>
    <row r="1153" spans="3:3" x14ac:dyDescent="0.25">
      <c r="C1153" s="25"/>
    </row>
    <row r="1154" spans="3:3" x14ac:dyDescent="0.25">
      <c r="C1154" s="25"/>
    </row>
    <row r="1155" spans="3:3" x14ac:dyDescent="0.25">
      <c r="C1155" s="25"/>
    </row>
    <row r="1156" spans="3:3" x14ac:dyDescent="0.25">
      <c r="C1156" s="25"/>
    </row>
    <row r="1157" spans="3:3" x14ac:dyDescent="0.25">
      <c r="C1157" s="25"/>
    </row>
    <row r="1158" spans="3:3" x14ac:dyDescent="0.25">
      <c r="C1158" s="25"/>
    </row>
    <row r="1159" spans="3:3" x14ac:dyDescent="0.25">
      <c r="C1159" s="25"/>
    </row>
    <row r="1160" spans="3:3" x14ac:dyDescent="0.25">
      <c r="C1160" s="25"/>
    </row>
    <row r="1161" spans="3:3" x14ac:dyDescent="0.25">
      <c r="C1161" s="25"/>
    </row>
    <row r="1162" spans="3:3" x14ac:dyDescent="0.25">
      <c r="C1162" s="25"/>
    </row>
    <row r="1163" spans="3:3" x14ac:dyDescent="0.25">
      <c r="C1163" s="25"/>
    </row>
    <row r="1164" spans="3:3" x14ac:dyDescent="0.25">
      <c r="C1164" s="25"/>
    </row>
    <row r="1165" spans="3:3" x14ac:dyDescent="0.25">
      <c r="C1165" s="25"/>
    </row>
    <row r="1166" spans="3:3" x14ac:dyDescent="0.25">
      <c r="C1166" s="25"/>
    </row>
    <row r="1167" spans="3:3" x14ac:dyDescent="0.25">
      <c r="C1167" s="25"/>
    </row>
    <row r="1168" spans="3:3" x14ac:dyDescent="0.25">
      <c r="C1168" s="25"/>
    </row>
    <row r="1169" spans="3:3" x14ac:dyDescent="0.25">
      <c r="C1169" s="25"/>
    </row>
    <row r="1170" spans="3:3" x14ac:dyDescent="0.25">
      <c r="C1170" s="25"/>
    </row>
    <row r="1171" spans="3:3" x14ac:dyDescent="0.25">
      <c r="C1171" s="25"/>
    </row>
    <row r="1172" spans="3:3" x14ac:dyDescent="0.25">
      <c r="C1172" s="25"/>
    </row>
    <row r="1173" spans="3:3" x14ac:dyDescent="0.25">
      <c r="C1173" s="25"/>
    </row>
    <row r="1174" spans="3:3" x14ac:dyDescent="0.25">
      <c r="C1174" s="25"/>
    </row>
    <row r="1175" spans="3:3" x14ac:dyDescent="0.25">
      <c r="C1175" s="25"/>
    </row>
    <row r="1176" spans="3:3" x14ac:dyDescent="0.25">
      <c r="C1176" s="25"/>
    </row>
    <row r="1177" spans="3:3" x14ac:dyDescent="0.25">
      <c r="C1177" s="25"/>
    </row>
    <row r="1178" spans="3:3" x14ac:dyDescent="0.25">
      <c r="C1178" s="25"/>
    </row>
    <row r="1179" spans="3:3" x14ac:dyDescent="0.25">
      <c r="C1179" s="25"/>
    </row>
    <row r="1180" spans="3:3" x14ac:dyDescent="0.25">
      <c r="C1180" s="25"/>
    </row>
    <row r="1181" spans="3:3" x14ac:dyDescent="0.25">
      <c r="C1181" s="25"/>
    </row>
    <row r="1182" spans="3:3" x14ac:dyDescent="0.25">
      <c r="C1182" s="25"/>
    </row>
    <row r="1183" spans="3:3" x14ac:dyDescent="0.25">
      <c r="C1183" s="25"/>
    </row>
    <row r="1184" spans="3:3" x14ac:dyDescent="0.25">
      <c r="C1184" s="25"/>
    </row>
    <row r="1185" spans="3:3" x14ac:dyDescent="0.25">
      <c r="C1185" s="25"/>
    </row>
    <row r="1186" spans="3:3" x14ac:dyDescent="0.25">
      <c r="C1186" s="25"/>
    </row>
    <row r="1187" spans="3:3" x14ac:dyDescent="0.25">
      <c r="C1187" s="25"/>
    </row>
    <row r="1188" spans="3:3" x14ac:dyDescent="0.25">
      <c r="C1188" s="25"/>
    </row>
    <row r="1189" spans="3:3" x14ac:dyDescent="0.25">
      <c r="C1189" s="25"/>
    </row>
    <row r="1190" spans="3:3" x14ac:dyDescent="0.25">
      <c r="C1190" s="25"/>
    </row>
    <row r="1191" spans="3:3" x14ac:dyDescent="0.25">
      <c r="C1191" s="25"/>
    </row>
    <row r="1192" spans="3:3" x14ac:dyDescent="0.25">
      <c r="C1192" s="25"/>
    </row>
    <row r="1193" spans="3:3" x14ac:dyDescent="0.25">
      <c r="C1193" s="25"/>
    </row>
    <row r="1194" spans="3:3" x14ac:dyDescent="0.25">
      <c r="C1194" s="25"/>
    </row>
    <row r="1195" spans="3:3" x14ac:dyDescent="0.25">
      <c r="C1195" s="25"/>
    </row>
    <row r="1196" spans="3:3" x14ac:dyDescent="0.25">
      <c r="C1196" s="25"/>
    </row>
    <row r="1197" spans="3:3" x14ac:dyDescent="0.25">
      <c r="C1197" s="25"/>
    </row>
    <row r="1198" spans="3:3" x14ac:dyDescent="0.25">
      <c r="C1198" s="25"/>
    </row>
    <row r="1199" spans="3:3" x14ac:dyDescent="0.25">
      <c r="C1199" s="25"/>
    </row>
    <row r="1200" spans="3:3" x14ac:dyDescent="0.25">
      <c r="C1200" s="25"/>
    </row>
    <row r="1201" spans="3:3" x14ac:dyDescent="0.25">
      <c r="C1201" s="25"/>
    </row>
    <row r="1202" spans="3:3" x14ac:dyDescent="0.25">
      <c r="C1202" s="25"/>
    </row>
    <row r="1203" spans="3:3" x14ac:dyDescent="0.25">
      <c r="C1203" s="25"/>
    </row>
    <row r="1204" spans="3:3" x14ac:dyDescent="0.25">
      <c r="C1204" s="25"/>
    </row>
    <row r="1205" spans="3:3" x14ac:dyDescent="0.25">
      <c r="C1205" s="25"/>
    </row>
    <row r="1206" spans="3:3" x14ac:dyDescent="0.25">
      <c r="C1206" s="25"/>
    </row>
    <row r="1207" spans="3:3" x14ac:dyDescent="0.25">
      <c r="C1207" s="25"/>
    </row>
    <row r="1208" spans="3:3" x14ac:dyDescent="0.25">
      <c r="C1208" s="25"/>
    </row>
    <row r="1209" spans="3:3" x14ac:dyDescent="0.25">
      <c r="C1209" s="25"/>
    </row>
    <row r="1210" spans="3:3" x14ac:dyDescent="0.25">
      <c r="C1210" s="25"/>
    </row>
    <row r="1211" spans="3:3" x14ac:dyDescent="0.25">
      <c r="C1211" s="25"/>
    </row>
    <row r="1212" spans="3:3" x14ac:dyDescent="0.25">
      <c r="C1212" s="25"/>
    </row>
    <row r="1213" spans="3:3" x14ac:dyDescent="0.25">
      <c r="C1213" s="25"/>
    </row>
    <row r="1214" spans="3:3" x14ac:dyDescent="0.25">
      <c r="C1214" s="25"/>
    </row>
    <row r="1215" spans="3:3" x14ac:dyDescent="0.25">
      <c r="C1215" s="25"/>
    </row>
    <row r="1216" spans="3:3" x14ac:dyDescent="0.25">
      <c r="C1216" s="25"/>
    </row>
    <row r="1217" spans="3:3" x14ac:dyDescent="0.25">
      <c r="C1217" s="25"/>
    </row>
    <row r="1218" spans="3:3" x14ac:dyDescent="0.25">
      <c r="C1218" s="25"/>
    </row>
    <row r="1219" spans="3:3" x14ac:dyDescent="0.25">
      <c r="C1219" s="25"/>
    </row>
    <row r="1220" spans="3:3" x14ac:dyDescent="0.25">
      <c r="C1220" s="25"/>
    </row>
    <row r="1221" spans="3:3" x14ac:dyDescent="0.25">
      <c r="C1221" s="25"/>
    </row>
    <row r="1222" spans="3:3" x14ac:dyDescent="0.25">
      <c r="C1222" s="25"/>
    </row>
    <row r="1223" spans="3:3" x14ac:dyDescent="0.25">
      <c r="C1223" s="25"/>
    </row>
    <row r="1224" spans="3:3" x14ac:dyDescent="0.25">
      <c r="C1224" s="25"/>
    </row>
    <row r="1225" spans="3:3" x14ac:dyDescent="0.25">
      <c r="C1225" s="25"/>
    </row>
    <row r="1226" spans="3:3" x14ac:dyDescent="0.25">
      <c r="C1226" s="25"/>
    </row>
    <row r="1227" spans="3:3" x14ac:dyDescent="0.25">
      <c r="C1227" s="25"/>
    </row>
    <row r="1228" spans="3:3" x14ac:dyDescent="0.25">
      <c r="C1228" s="25"/>
    </row>
    <row r="1229" spans="3:3" x14ac:dyDescent="0.25">
      <c r="C1229" s="25"/>
    </row>
    <row r="1230" spans="3:3" x14ac:dyDescent="0.25">
      <c r="C1230" s="25"/>
    </row>
    <row r="1231" spans="3:3" x14ac:dyDescent="0.25">
      <c r="C1231" s="25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082C-DE18-4378-81B0-65F6C9C2F6FD}">
  <sheetPr codeName="Sheet5"/>
  <dimension ref="A1:BO524"/>
  <sheetViews>
    <sheetView showZeros="0" workbookViewId="0">
      <selection activeCell="H5" sqref="H5"/>
    </sheetView>
  </sheetViews>
  <sheetFormatPr defaultRowHeight="15" x14ac:dyDescent="0.25"/>
  <cols>
    <col min="1" max="1" width="13.140625" bestFit="1" customWidth="1"/>
    <col min="2" max="2" width="22.42578125" style="86" bestFit="1" customWidth="1"/>
    <col min="3" max="3" width="18.28515625" style="25" bestFit="1" customWidth="1"/>
    <col min="4" max="4" width="11" style="88" bestFit="1" customWidth="1"/>
    <col min="5" max="5" width="16" style="31" bestFit="1" customWidth="1"/>
    <col min="6" max="6" width="18.42578125" style="88" bestFit="1" customWidth="1"/>
    <col min="7" max="7" width="20.5703125" style="88" bestFit="1" customWidth="1"/>
    <col min="8" max="8" width="22.140625" style="97" bestFit="1" customWidth="1"/>
    <col min="9" max="9" width="18.28515625" style="25" bestFit="1" customWidth="1"/>
    <col min="10" max="10" width="21.28515625" style="88" bestFit="1" customWidth="1"/>
    <col min="11" max="11" width="16.5703125" style="88" bestFit="1" customWidth="1"/>
    <col min="12" max="12" width="19.28515625" style="88" bestFit="1" customWidth="1"/>
    <col min="13" max="13" width="20.7109375" style="97" bestFit="1" customWidth="1"/>
    <col min="14" max="14" width="18.28515625" style="25" bestFit="1" customWidth="1"/>
    <col min="15" max="15" width="26.140625" style="88" bestFit="1" customWidth="1"/>
    <col min="16" max="16" width="21.28515625" style="88" bestFit="1" customWidth="1"/>
    <col min="17" max="18" width="18.140625" style="88" bestFit="1" customWidth="1"/>
    <col min="19" max="19" width="20.7109375" style="97" bestFit="1" customWidth="1"/>
    <col min="20" max="20" width="22.42578125" style="101" bestFit="1" customWidth="1"/>
    <col min="21" max="21" width="18.28515625" style="25" bestFit="1" customWidth="1"/>
    <col min="22" max="22" width="18.42578125" style="88" bestFit="1" customWidth="1"/>
    <col min="23" max="23" width="20.5703125" style="88" bestFit="1" customWidth="1"/>
    <col min="24" max="24" width="22.140625" style="88" bestFit="1" customWidth="1"/>
    <col min="25" max="25" width="18.28515625" style="25" bestFit="1" customWidth="1"/>
    <col min="26" max="26" width="21.28515625" style="88" bestFit="1" customWidth="1"/>
    <col min="27" max="27" width="16.5703125" style="88" bestFit="1" customWidth="1"/>
    <col min="28" max="28" width="19.28515625" style="88" bestFit="1" customWidth="1"/>
    <col min="29" max="29" width="20.7109375" style="97" bestFit="1" customWidth="1"/>
    <col min="30" max="30" width="18.28515625" style="25" bestFit="1" customWidth="1"/>
    <col min="31" max="31" width="26.140625" style="88" bestFit="1" customWidth="1"/>
    <col min="32" max="32" width="21.28515625" style="88" bestFit="1" customWidth="1"/>
    <col min="33" max="34" width="18.140625" style="88" bestFit="1" customWidth="1"/>
    <col min="35" max="35" width="20.7109375" style="97" bestFit="1" customWidth="1"/>
    <col min="36" max="36" width="22.42578125" style="101" bestFit="1" customWidth="1"/>
    <col min="37" max="37" width="18.28515625" style="25" bestFit="1" customWidth="1"/>
    <col min="38" max="38" width="18.42578125" style="88" bestFit="1" customWidth="1"/>
    <col min="39" max="39" width="20.5703125" style="88" bestFit="1" customWidth="1"/>
    <col min="40" max="40" width="22.140625" style="97" bestFit="1" customWidth="1"/>
    <col min="41" max="41" width="18.28515625" style="25" bestFit="1" customWidth="1"/>
    <col min="42" max="42" width="21.28515625" style="88" bestFit="1" customWidth="1"/>
    <col min="43" max="43" width="16.5703125" style="88" bestFit="1" customWidth="1"/>
    <col min="44" max="44" width="19.28515625" style="88" bestFit="1" customWidth="1"/>
    <col min="45" max="45" width="20.7109375" style="97" bestFit="1" customWidth="1"/>
    <col min="46" max="46" width="18.28515625" style="25" bestFit="1" customWidth="1"/>
    <col min="47" max="47" width="26.140625" style="88" bestFit="1" customWidth="1"/>
    <col min="48" max="48" width="21.28515625" style="88" bestFit="1" customWidth="1"/>
    <col min="49" max="50" width="18.140625" style="88" bestFit="1" customWidth="1"/>
    <col min="51" max="51" width="20.7109375" style="97" bestFit="1" customWidth="1"/>
    <col min="52" max="52" width="21.140625" style="101" bestFit="1" customWidth="1"/>
    <col min="53" max="53" width="18.28515625" style="25" bestFit="1" customWidth="1"/>
    <col min="54" max="54" width="17.140625" bestFit="1" customWidth="1"/>
    <col min="55" max="55" width="19.42578125" bestFit="1" customWidth="1"/>
    <col min="56" max="56" width="13.5703125" style="83" bestFit="1" customWidth="1"/>
    <col min="57" max="57" width="18.28515625" style="25" bestFit="1" customWidth="1"/>
    <col min="58" max="58" width="20.140625" bestFit="1" customWidth="1"/>
    <col min="59" max="59" width="15.42578125" bestFit="1" customWidth="1"/>
    <col min="60" max="60" width="12.28515625" bestFit="1" customWidth="1"/>
    <col min="61" max="61" width="12.28515625" style="83" bestFit="1" customWidth="1"/>
    <col min="62" max="62" width="25.7109375" style="25" bestFit="1" customWidth="1"/>
    <col min="63" max="63" width="24.85546875" bestFit="1" customWidth="1"/>
    <col min="64" max="64" width="20.140625" bestFit="1" customWidth="1"/>
    <col min="65" max="66" width="16.85546875" bestFit="1" customWidth="1"/>
    <col min="67" max="67" width="19.5703125" style="83" bestFit="1" customWidth="1"/>
  </cols>
  <sheetData>
    <row r="1" spans="1:67" ht="38.25" x14ac:dyDescent="0.25">
      <c r="A1" t="s">
        <v>86</v>
      </c>
      <c r="B1" s="60" t="s">
        <v>105</v>
      </c>
      <c r="C1" s="61" t="s">
        <v>199</v>
      </c>
      <c r="D1" s="59" t="s">
        <v>1</v>
      </c>
      <c r="E1" s="59" t="s">
        <v>104</v>
      </c>
      <c r="F1" s="65" t="s">
        <v>107</v>
      </c>
      <c r="G1" s="65" t="s">
        <v>154</v>
      </c>
      <c r="H1" s="96" t="s">
        <v>108</v>
      </c>
      <c r="I1" s="95" t="s">
        <v>109</v>
      </c>
      <c r="J1" s="63" t="s">
        <v>110</v>
      </c>
      <c r="K1" s="65" t="s">
        <v>111</v>
      </c>
      <c r="L1" s="65" t="s">
        <v>155</v>
      </c>
      <c r="M1" s="96" t="s">
        <v>112</v>
      </c>
      <c r="N1" s="59" t="s">
        <v>168</v>
      </c>
      <c r="O1" s="59" t="s">
        <v>113</v>
      </c>
      <c r="P1" s="65" t="s">
        <v>114</v>
      </c>
      <c r="Q1" s="65" t="s">
        <v>156</v>
      </c>
      <c r="R1" s="65" t="s">
        <v>115</v>
      </c>
      <c r="S1" s="64" t="s">
        <v>116</v>
      </c>
      <c r="T1" s="60" t="s">
        <v>117</v>
      </c>
      <c r="U1" s="61" t="s">
        <v>200</v>
      </c>
      <c r="V1" s="65" t="s">
        <v>119</v>
      </c>
      <c r="W1" s="65" t="s">
        <v>165</v>
      </c>
      <c r="X1" s="65" t="s">
        <v>120</v>
      </c>
      <c r="Y1" s="62" t="s">
        <v>121</v>
      </c>
      <c r="Z1" s="63" t="s">
        <v>122</v>
      </c>
      <c r="AA1" s="65" t="s">
        <v>123</v>
      </c>
      <c r="AB1" s="65" t="s">
        <v>164</v>
      </c>
      <c r="AC1" s="96" t="s">
        <v>124</v>
      </c>
      <c r="AD1" s="59" t="s">
        <v>167</v>
      </c>
      <c r="AE1" s="59" t="s">
        <v>125</v>
      </c>
      <c r="AF1" s="65" t="s">
        <v>126</v>
      </c>
      <c r="AG1" s="65" t="s">
        <v>157</v>
      </c>
      <c r="AH1" s="65" t="s">
        <v>127</v>
      </c>
      <c r="AI1" s="64" t="s">
        <v>128</v>
      </c>
      <c r="AJ1" s="60" t="s">
        <v>129</v>
      </c>
      <c r="AK1" s="61" t="s">
        <v>201</v>
      </c>
      <c r="AL1" s="65" t="s">
        <v>131</v>
      </c>
      <c r="AM1" s="65" t="s">
        <v>163</v>
      </c>
      <c r="AN1" s="96" t="s">
        <v>132</v>
      </c>
      <c r="AO1" s="95" t="s">
        <v>133</v>
      </c>
      <c r="AP1" s="63" t="s">
        <v>134</v>
      </c>
      <c r="AQ1" s="65" t="s">
        <v>135</v>
      </c>
      <c r="AR1" s="65" t="s">
        <v>162</v>
      </c>
      <c r="AS1" s="96" t="s">
        <v>136</v>
      </c>
      <c r="AT1" s="59" t="s">
        <v>166</v>
      </c>
      <c r="AU1" s="59" t="s">
        <v>137</v>
      </c>
      <c r="AV1" s="65" t="s">
        <v>138</v>
      </c>
      <c r="AW1" s="65" t="s">
        <v>158</v>
      </c>
      <c r="AX1" s="65" t="s">
        <v>139</v>
      </c>
      <c r="AY1" s="64" t="s">
        <v>140</v>
      </c>
      <c r="AZ1" s="60" t="s">
        <v>141</v>
      </c>
      <c r="BA1" s="61" t="s">
        <v>202</v>
      </c>
      <c r="BB1" s="65" t="s">
        <v>143</v>
      </c>
      <c r="BC1" s="65" t="s">
        <v>159</v>
      </c>
      <c r="BD1" s="96" t="s">
        <v>144</v>
      </c>
      <c r="BE1" s="95" t="s">
        <v>145</v>
      </c>
      <c r="BF1" s="63" t="s">
        <v>146</v>
      </c>
      <c r="BG1" s="65" t="s">
        <v>147</v>
      </c>
      <c r="BH1" s="65" t="s">
        <v>160</v>
      </c>
      <c r="BI1" s="96" t="s">
        <v>148</v>
      </c>
      <c r="BJ1" s="59" t="s">
        <v>149</v>
      </c>
      <c r="BK1" s="59" t="s">
        <v>150</v>
      </c>
      <c r="BL1" s="65" t="s">
        <v>151</v>
      </c>
      <c r="BM1" s="65" t="s">
        <v>161</v>
      </c>
      <c r="BN1" s="65" t="s">
        <v>152</v>
      </c>
      <c r="BO1" s="84" t="s">
        <v>153</v>
      </c>
    </row>
    <row r="2" spans="1:67" x14ac:dyDescent="0.25">
      <c r="A2" s="86">
        <v>44198.333333333336</v>
      </c>
      <c r="B2" s="111" t="e">
        <f>_xlfn.XLOOKUP(C2,Master3!B:B,Master3!A:A)</f>
        <v>#N/A</v>
      </c>
      <c r="C2" s="106">
        <v>44198.333333333336</v>
      </c>
      <c r="D2" s="91" t="str">
        <f>IFERROR(_xlfn.XLOOKUP(B2,Master3!A:A,Master3!G:G),"")</f>
        <v/>
      </c>
      <c r="E2" s="94" t="str">
        <f>IFERROR(AVERAGEIFS(Master3!$U:$U,Master3!$A:$A,"&gt;"&amp;(B2-1),Master3!$A:$A,"&lt;="&amp;S2),"")</f>
        <v/>
      </c>
      <c r="F2" s="98">
        <f>SUMIFS(Master3!$V:$V,Master3!$A:$A,"&gt;="&amp;(B2),Master3!$A:$A,"&lt;="&amp;J2-1)</f>
        <v>0</v>
      </c>
      <c r="G2" s="91">
        <f>SUMIFS(Master3!$H:$H,Master3!$A:$A,"&gt;="&amp;(B2),Master3!$A:$A,"&lt;="&amp;J2-1)</f>
        <v>0</v>
      </c>
      <c r="H2" s="99">
        <f>SUMIFS(Master3!AZ:AZ,Master3!AY:AY,C2)</f>
        <v>0</v>
      </c>
      <c r="I2" s="100" t="str">
        <f>IFERROR(_xlfn.XLOOKUP(J2,Master3!$A:$A,Master3!$B:$B),"")</f>
        <v/>
      </c>
      <c r="J2" s="92" t="str">
        <f t="shared" ref="J2:J65" si="0">IFERROR((B2+H2),"")</f>
        <v/>
      </c>
      <c r="K2" s="92">
        <f>SUMIFS(Master3!$V:$V,Master3!$A:$A,"&gt;="&amp;(J2),Master3!$A:$A,"&lt;="&amp;O2-1)</f>
        <v>0</v>
      </c>
      <c r="L2" s="92">
        <f>SUMIFS(Master3!$H:$H,Master3!$A:$A,"&gt;="&amp;(J2),Master3!$A:$A,"&lt;="&amp;O2-1)</f>
        <v>0</v>
      </c>
      <c r="M2" s="93">
        <f>SUMIFS(Master3!BK:BK,Master3!BJ:BJ,I2)</f>
        <v>0</v>
      </c>
      <c r="N2" s="100" t="str">
        <f>IFERROR(_xlfn.XLOOKUP(O2,Master3!$A:$A,Master3!$B:$B)," ")</f>
        <v xml:space="preserve"> </v>
      </c>
      <c r="O2" s="92" t="str">
        <f t="shared" ref="O2:O65" si="1">IFERROR(J2+M2,"")</f>
        <v/>
      </c>
      <c r="P2" s="92">
        <f>SUMIFS(Master3!$V:$V,Master3!$A:$A,"&gt;="&amp;O2,Master3!$A:$A,"&lt;="&amp; S2)</f>
        <v>0</v>
      </c>
      <c r="Q2" s="92">
        <f>SUMIFS(Master3!$H:$H,Master3!$A:$A,"&gt;="&amp;O2,Master3!$A:$A,"&lt;="&amp; S2)</f>
        <v>0</v>
      </c>
      <c r="R2" s="92">
        <f>SUMIFS(Master3!AZ:AZ,Master3!AY:AY,N2)</f>
        <v>0</v>
      </c>
      <c r="S2" s="93" t="str">
        <f t="shared" ref="S2:S65" si="2">IFERROR(O2+R2,"")</f>
        <v/>
      </c>
      <c r="T2" s="112" t="e">
        <f>_xlfn.XLOOKUP(U2,Master3!B:B,Master3!A:A)</f>
        <v>#N/A</v>
      </c>
      <c r="U2" s="103"/>
      <c r="V2" s="109">
        <f>SUMIFS(Master3!X:X,Master3!$A:$A,"&gt;="&amp;(T2),Master3!$A:$A,"&lt;="&amp;Z2-1)</f>
        <v>0</v>
      </c>
      <c r="W2" s="107">
        <f>SUMIFS(Master3!I:I,Master3!$A:$A,"&gt;="&amp;(T2),Master3!$A:$A,"&lt;="&amp;Z2-1)</f>
        <v>0</v>
      </c>
      <c r="X2" s="108">
        <f>SUMIFS(Master3!BC:BC,Master3!BB:BB,U2)</f>
        <v>0</v>
      </c>
      <c r="Y2" s="110" t="str">
        <f>IFERROR(_xlfn.XLOOKUP(Z2,Master3!$A:$A,Master3!$B:$B),"")</f>
        <v/>
      </c>
      <c r="Z2" s="107" t="str">
        <f t="shared" ref="Z2:Z65" si="3">IFERROR((T2+X2),"")</f>
        <v/>
      </c>
      <c r="AA2" s="107">
        <f>SUMIFS(Master3!$X:$X,Master3!$A:$A,"&gt;="&amp;(Z2),Master3!$A:$A,"&lt;="&amp;AE2-1)</f>
        <v>0</v>
      </c>
      <c r="AB2" s="107">
        <f>SUMIFS(Master3!$I:$I,Master3!$A:$A,"&gt;="&amp;(Z2),Master3!$A:$A,"&lt;="&amp;AE2-1)</f>
        <v>0</v>
      </c>
      <c r="AC2" s="108">
        <f>SUMIFS(Master3!BM:BM,Master3!BL:BL,Y2)</f>
        <v>0</v>
      </c>
      <c r="AD2" s="110" t="str">
        <f>IFERROR(_xlfn.XLOOKUP(AE2,Master3!$A:$A,Master3!$B:$B)," ")</f>
        <v xml:space="preserve"> </v>
      </c>
      <c r="AE2" s="107" t="str">
        <f t="shared" ref="AE2:AE65" si="4">IFERROR(Z2+AC2,"")</f>
        <v/>
      </c>
      <c r="AF2" s="109">
        <f>SUMIFS(Master3!$X:$X,Master3!$A:$A,"&gt;"&amp;(AE2),Master3!$A:$A,"&lt;="&amp; AI2)</f>
        <v>0</v>
      </c>
      <c r="AG2" s="107">
        <f>SUMIFS(Master3!$I:$I,Master3!$A:$A,"&gt;"&amp;(AE2),Master3!$A:$A,"&lt;="&amp; AI2)</f>
        <v>0</v>
      </c>
      <c r="AH2" s="107">
        <f>SUMIFS(Master3!BC:BC,Master3!BB:BB,AD2)</f>
        <v>0</v>
      </c>
      <c r="AI2" s="108" t="str">
        <f t="shared" ref="AI2:AI65" si="5">IFERROR(AE2+AH2,"")</f>
        <v/>
      </c>
      <c r="AJ2" s="112" t="e">
        <f>_xlfn.XLOOKUP(AK2,Master3!B:B,Master3!A:A)</f>
        <v>#N/A</v>
      </c>
      <c r="AK2" s="106"/>
      <c r="AL2" s="67">
        <f>SUMIFS(Master3!$Z:$Z,Master3!$A:$A,"&gt;="&amp;(AJ2),Master3!$A:$A,"&lt;="&amp;AP2-1)</f>
        <v>0</v>
      </c>
      <c r="AM2" s="67">
        <f>SUMIFS(Master3!$J:$J,Master3!$A:$A,"&gt;="&amp;(AJ2),Master3!$A:$A,"&lt;="&amp;AP2-1)</f>
        <v>0</v>
      </c>
      <c r="AN2" s="93">
        <f>SUMIFS(Master3!BF:BF,Master3!BE:BE,AK2)</f>
        <v>0</v>
      </c>
      <c r="AO2" s="100" t="str">
        <f>IFERROR(_xlfn.XLOOKUP(AP2,Master3!$A:$A,Master3!$B:$B),"")</f>
        <v/>
      </c>
      <c r="AP2" s="92" t="str">
        <f t="shared" ref="AP2:AP65" si="6">IFERROR((AJ2+AN2),"")</f>
        <v/>
      </c>
      <c r="AQ2" s="67">
        <f>SUMIFS(Master3!$Z:$Z,Master3!$A:$A,"&gt;"&amp;(AP2),Master3!$A:$A,"&lt;="&amp;AU2-1)</f>
        <v>0</v>
      </c>
      <c r="AR2" s="67">
        <f>SUMIFS(Master3!$J:$J,Master3!$A:$A,"&gt;"&amp;(AP2),Master3!$A:$A,"&lt;="&amp;AU2-1)</f>
        <v>0</v>
      </c>
      <c r="AS2" s="93">
        <f>SUMIFS(Master3!BO:BO,Master3!BN:BN,AO2)</f>
        <v>0</v>
      </c>
      <c r="AT2" s="100" t="str">
        <f>IFERROR(_xlfn.XLOOKUP(AU2,Master3!$A:$A,Master3!$B:$B)," ")</f>
        <v xml:space="preserve"> </v>
      </c>
      <c r="AU2" s="92" t="str">
        <f t="shared" ref="AU2:AU65" si="7">IFERROR(AP2+AS2,"")</f>
        <v/>
      </c>
      <c r="AV2" s="67">
        <f>SUMIFS(Master3!$Z:$Z,Master3!$A:$A,"&gt;"&amp;AU2,Master3!$A:$A,"&lt;="&amp; AY2)</f>
        <v>0</v>
      </c>
      <c r="AW2" s="67">
        <f>SUMIFS(Master3!$J:$J,Master3!$A:$A,"&gt;"&amp;AU2,Master3!$A:$A,"&lt;="&amp; AY2)</f>
        <v>0</v>
      </c>
      <c r="AX2" s="92">
        <f>SUMIFS(Master3!BF:BF,Master3!BE:BE,AT2)</f>
        <v>0</v>
      </c>
      <c r="AY2" s="93" t="str">
        <f t="shared" ref="AY2:AY65" si="8">IFERROR(AU2+AX2,"")</f>
        <v/>
      </c>
      <c r="AZ2" s="112" t="e">
        <f>_xlfn.XLOOKUP(BA2,Master3!B:B,Master3!A:A)</f>
        <v>#N/A</v>
      </c>
      <c r="BA2" s="103"/>
      <c r="BB2" s="107">
        <f>SUMIFS(Master3!AR:AR,Master3!$A:$A,"&gt;="&amp;(AZ2),Master3!$A:$A,"&lt;="&amp;BF2-1)</f>
        <v>0</v>
      </c>
      <c r="BC2" s="109">
        <f>SUMIFS(Master3!$K:$K,Master3!$A:$A,"&gt;="&amp;(AZ2),Master3!$A:$A,"&lt;="&amp;BF2-1)</f>
        <v>0</v>
      </c>
      <c r="BD2" s="108">
        <f>SUMIFS(Master3!BI:BI,Master3!BH:BH,BA2)</f>
        <v>0</v>
      </c>
      <c r="BE2" s="110" t="str">
        <f>IFERROR(_xlfn.XLOOKUP(BF2,Master3!$A:$A,Master3!$B:$B),"")</f>
        <v/>
      </c>
      <c r="BF2" s="107" t="str">
        <f t="shared" ref="BF2:BF65" si="9">IFERROR((AZ2+BD2),"")</f>
        <v/>
      </c>
      <c r="BG2" s="107">
        <f>SUMIFS(Master3!AR:AR,Master3!$A:$A,"&gt;="&amp;(BF2),Master3!$A:$A,"&lt;="&amp;BK2-1)</f>
        <v>0</v>
      </c>
      <c r="BH2" s="109">
        <f>SUMIFS(Master3!$K:$K,Master3!$A:$A,"&gt;="&amp;(BF2),Master3!$A:$A,"&lt;="&amp;BK2-1)</f>
        <v>0</v>
      </c>
      <c r="BI2" s="108">
        <f>SUMIFS(Master3!BQ:BQ,Master3!BP:BP,BE2)</f>
        <v>0</v>
      </c>
      <c r="BJ2" s="110" t="str">
        <f>IFERROR(_xlfn.XLOOKUP(BK2,Master3!$A:$A,Master3!$B:$B)," ")</f>
        <v xml:space="preserve"> </v>
      </c>
      <c r="BK2" s="107" t="str">
        <f t="shared" ref="BK2:BK65" si="10">IFERROR(BF2+BI2,"")</f>
        <v/>
      </c>
      <c r="BL2" s="107">
        <f>SUMIFS(Master3!$AU:$AU,Master3!$A:$A,"&gt;"&amp;(BK2),Master3!$A:$A,"&lt;="&amp; BO2)</f>
        <v>0</v>
      </c>
      <c r="BM2" s="109">
        <f>SUMIFS(Master3!$K:$K,Master3!$A:$A,"&gt;"&amp;(BK2),Master3!$A:$A,"&lt;="&amp; BO2)</f>
        <v>0</v>
      </c>
      <c r="BN2" s="107">
        <f>SUMIFS(Master3!BI:BI,Master3!BH:BH,BJ2)</f>
        <v>0</v>
      </c>
      <c r="BO2" s="108" t="str">
        <f t="shared" ref="BO2:BO65" si="11">IFERROR(BK2+BN2,"")</f>
        <v/>
      </c>
    </row>
    <row r="3" spans="1:67" x14ac:dyDescent="0.25">
      <c r="A3" s="86">
        <v>44198.413194444445</v>
      </c>
      <c r="B3" s="111">
        <f>_xlfn.XLOOKUP(C3,Master3!B:B,Master3!A:A)</f>
        <v>0</v>
      </c>
      <c r="C3" s="106"/>
      <c r="D3" s="91" t="str">
        <f>IFERROR(_xlfn.XLOOKUP(B3,Master3!A:A,Master3!G:G),"")</f>
        <v/>
      </c>
      <c r="E3" s="94" t="str">
        <f>IFERROR(AVERAGEIFS(Master3!$U:$U,Master3!$A:$A,"&gt;"&amp;(B3-1),Master3!$A:$A,"&lt;="&amp;S3),"")</f>
        <v/>
      </c>
      <c r="F3" s="98">
        <f>SUMIFS(Master3!$V:$V,Master3!$A:$A,"&gt;="&amp;(B3),Master3!$A:$A,"&lt;="&amp;J3-1)</f>
        <v>0</v>
      </c>
      <c r="G3" s="91">
        <f>SUMIFS(Master3!$H:$H,Master3!$A:$A,"&gt;="&amp;(B3),Master3!$A:$A,"&lt;="&amp;J3-1)</f>
        <v>0</v>
      </c>
      <c r="H3" s="99">
        <f>SUMIFS(Master3!AZ:AZ,Master3!AY:AY,C3)</f>
        <v>0</v>
      </c>
      <c r="I3" s="100" t="str">
        <f>IFERROR(_xlfn.XLOOKUP(J3,Master3!$A:$A,Master3!$B:$B),"")</f>
        <v/>
      </c>
      <c r="J3" s="92">
        <f t="shared" si="0"/>
        <v>0</v>
      </c>
      <c r="K3" s="92">
        <f>SUMIFS(Master3!$V:$V,Master3!$A:$A,"&gt;="&amp;(J3),Master3!$A:$A,"&lt;="&amp;O3-1)</f>
        <v>0</v>
      </c>
      <c r="L3" s="92">
        <f>SUMIFS(Master3!$H:$H,Master3!$A:$A,"&gt;="&amp;(J3),Master3!$A:$A,"&lt;="&amp;O3-1)</f>
        <v>0</v>
      </c>
      <c r="M3" s="93">
        <f>SUMIFS(Master3!BK:BK,Master3!BJ:BJ,I3)</f>
        <v>0</v>
      </c>
      <c r="N3" s="100" t="str">
        <f>IFERROR(_xlfn.XLOOKUP(O3,Master3!$A:$A,Master3!$B:$B)," ")</f>
        <v xml:space="preserve"> </v>
      </c>
      <c r="O3" s="92">
        <f t="shared" si="1"/>
        <v>0</v>
      </c>
      <c r="P3" s="92">
        <f>SUMIFS(Master3!$V:$V,Master3!$A:$A,"&gt;="&amp;O3,Master3!$A:$A,"&lt;="&amp; S3)</f>
        <v>0</v>
      </c>
      <c r="Q3" s="92">
        <f>SUMIFS(Master3!$H:$H,Master3!$A:$A,"&gt;="&amp;O3,Master3!$A:$A,"&lt;="&amp; S3)</f>
        <v>0</v>
      </c>
      <c r="R3" s="92">
        <f>SUMIFS(Master3!AZ:AZ,Master3!AY:AY,N3)</f>
        <v>0</v>
      </c>
      <c r="S3" s="93">
        <f t="shared" si="2"/>
        <v>0</v>
      </c>
      <c r="T3" s="112" t="e">
        <f>_xlfn.XLOOKUP(U3,Master3!B:B,Master3!A:A)</f>
        <v>#N/A</v>
      </c>
      <c r="U3" s="103"/>
      <c r="V3" s="109">
        <f>SUMIFS(Master3!X:X,Master3!$A:$A,"&gt;="&amp;(T3),Master3!$A:$A,"&lt;="&amp;Z3-1)</f>
        <v>0</v>
      </c>
      <c r="W3" s="107">
        <f>SUMIFS(Master3!I:I,Master3!$A:$A,"&gt;="&amp;(T3),Master3!$A:$A,"&lt;="&amp;Z3-1)</f>
        <v>0</v>
      </c>
      <c r="X3" s="108">
        <f>SUMIFS(Master3!BC:BC,Master3!BB:BB,U3)</f>
        <v>0</v>
      </c>
      <c r="Y3" s="110" t="str">
        <f>IFERROR(_xlfn.XLOOKUP(Z3,Master3!$A:$A,Master3!$B:$B),"")</f>
        <v/>
      </c>
      <c r="Z3" s="107" t="str">
        <f t="shared" si="3"/>
        <v/>
      </c>
      <c r="AA3" s="107">
        <f>SUMIFS(Master3!$X:$X,Master3!$A:$A,"&gt;="&amp;(Z3),Master3!$A:$A,"&lt;="&amp;AE3-1)</f>
        <v>0</v>
      </c>
      <c r="AB3" s="107">
        <f>SUMIFS(Master3!$I:$I,Master3!$A:$A,"&gt;="&amp;(Z3),Master3!$A:$A,"&lt;="&amp;AE3-1)</f>
        <v>0</v>
      </c>
      <c r="AC3" s="108">
        <f>SUMIFS(Master3!BM:BM,Master3!BL:BL,Y3)</f>
        <v>0</v>
      </c>
      <c r="AD3" s="110" t="str">
        <f>IFERROR(_xlfn.XLOOKUP(AE3,Master3!$A:$A,Master3!$B:$B)," ")</f>
        <v xml:space="preserve"> </v>
      </c>
      <c r="AE3" s="107" t="str">
        <f t="shared" si="4"/>
        <v/>
      </c>
      <c r="AF3" s="109">
        <f>SUMIFS(Master3!$X:$X,Master3!$A:$A,"&gt;"&amp;(AE3),Master3!$A:$A,"&lt;="&amp; AI3)</f>
        <v>0</v>
      </c>
      <c r="AG3" s="107">
        <f>SUMIFS(Master3!$I:$I,Master3!$A:$A,"&gt;"&amp;(AE3),Master3!$A:$A,"&lt;="&amp; AI3)</f>
        <v>0</v>
      </c>
      <c r="AH3" s="107">
        <f>SUMIFS(Master3!BC:BC,Master3!BB:BB,AD3)</f>
        <v>0</v>
      </c>
      <c r="AI3" s="108" t="str">
        <f t="shared" si="5"/>
        <v/>
      </c>
      <c r="AJ3" s="112" t="e">
        <f>_xlfn.XLOOKUP(AK3,Master3!B:B,Master3!A:A)</f>
        <v>#N/A</v>
      </c>
      <c r="AK3" s="106"/>
      <c r="AL3" s="67">
        <f>SUMIFS(Master3!$Z:$Z,Master3!$A:$A,"&gt;="&amp;(AJ3),Master3!$A:$A,"&lt;="&amp;AP3-1)</f>
        <v>0</v>
      </c>
      <c r="AM3" s="67">
        <f>SUMIFS(Master3!$J:$J,Master3!$A:$A,"&gt;="&amp;(AJ3),Master3!$A:$A,"&lt;="&amp;AP3-1)</f>
        <v>0</v>
      </c>
      <c r="AN3" s="93">
        <f>SUMIFS(Master3!BF:BF,Master3!BE:BE,AK3)</f>
        <v>0</v>
      </c>
      <c r="AO3" s="100" t="str">
        <f>IFERROR(_xlfn.XLOOKUP(AP3,Master3!$A:$A,Master3!$B:$B),"")</f>
        <v/>
      </c>
      <c r="AP3" s="92" t="str">
        <f t="shared" si="6"/>
        <v/>
      </c>
      <c r="AQ3" s="67">
        <f>SUMIFS(Master3!$Z:$Z,Master3!$A:$A,"&gt;"&amp;(AP3),Master3!$A:$A,"&lt;="&amp;AU3-1)</f>
        <v>0</v>
      </c>
      <c r="AR3" s="67">
        <f>SUMIFS(Master3!$J:$J,Master3!$A:$A,"&gt;"&amp;(AP3),Master3!$A:$A,"&lt;="&amp;AU3-1)</f>
        <v>0</v>
      </c>
      <c r="AS3" s="93">
        <f>SUMIFS(Master3!BO:BO,Master3!BN:BN,AO3)</f>
        <v>0</v>
      </c>
      <c r="AT3" s="100" t="str">
        <f>IFERROR(_xlfn.XLOOKUP(AU3,Master3!$A:$A,Master3!$B:$B)," ")</f>
        <v xml:space="preserve"> </v>
      </c>
      <c r="AU3" s="92" t="str">
        <f t="shared" si="7"/>
        <v/>
      </c>
      <c r="AV3" s="67">
        <f>SUMIFS(Master3!$Z:$Z,Master3!$A:$A,"&gt;"&amp;AU3,Master3!$A:$A,"&lt;="&amp; AY3)</f>
        <v>0</v>
      </c>
      <c r="AW3" s="67">
        <f>SUMIFS(Master3!$J:$J,Master3!$A:$A,"&gt;"&amp;AU3,Master3!$A:$A,"&lt;="&amp; AY3)</f>
        <v>0</v>
      </c>
      <c r="AX3" s="92">
        <f>SUMIFS(Master3!BF:BF,Master3!BE:BE,AT3)</f>
        <v>0</v>
      </c>
      <c r="AY3" s="93" t="str">
        <f t="shared" si="8"/>
        <v/>
      </c>
      <c r="AZ3" s="112" t="e">
        <f>_xlfn.XLOOKUP(BA3,Master3!B:B,Master3!A:A)</f>
        <v>#N/A</v>
      </c>
      <c r="BA3" s="103">
        <v>44198.413194444445</v>
      </c>
      <c r="BB3" s="107">
        <f>SUMIFS(Master3!AR:AR,Master3!$A:$A,"&gt;="&amp;(AZ3),Master3!$A:$A,"&lt;="&amp;BF3-1)</f>
        <v>0</v>
      </c>
      <c r="BC3" s="109">
        <f>SUMIFS(Master3!$K:$K,Master3!$A:$A,"&gt;="&amp;(AZ3),Master3!$A:$A,"&lt;="&amp;BF3-1)</f>
        <v>0</v>
      </c>
      <c r="BD3" s="108">
        <f>SUMIFS(Master3!BI:BI,Master3!BH:BH,BA3)</f>
        <v>0</v>
      </c>
      <c r="BE3" s="110" t="str">
        <f>IFERROR(_xlfn.XLOOKUP(BF3,Master3!$A:$A,Master3!$B:$B),"")</f>
        <v/>
      </c>
      <c r="BF3" s="107" t="str">
        <f t="shared" si="9"/>
        <v/>
      </c>
      <c r="BG3" s="107">
        <f>SUMIFS(Master3!AR:AR,Master3!$A:$A,"&gt;="&amp;(BF3),Master3!$A:$A,"&lt;="&amp;BK3-1)</f>
        <v>0</v>
      </c>
      <c r="BH3" s="109">
        <f>SUMIFS(Master3!$K:$K,Master3!$A:$A,"&gt;="&amp;(BF3),Master3!$A:$A,"&lt;="&amp;BK3-1)</f>
        <v>0</v>
      </c>
      <c r="BI3" s="108">
        <f>SUMIFS(Master3!BQ:BQ,Master3!BP:BP,BE3)</f>
        <v>0</v>
      </c>
      <c r="BJ3" s="110" t="str">
        <f>IFERROR(_xlfn.XLOOKUP(BK3,Master3!$A:$A,Master3!$B:$B)," ")</f>
        <v xml:space="preserve"> </v>
      </c>
      <c r="BK3" s="107" t="str">
        <f t="shared" si="10"/>
        <v/>
      </c>
      <c r="BL3" s="107">
        <f>SUMIFS(Master3!$AU:$AU,Master3!$A:$A,"&gt;"&amp;(BK3),Master3!$A:$A,"&lt;="&amp; BO3)</f>
        <v>0</v>
      </c>
      <c r="BM3" s="109">
        <f>SUMIFS(Master3!$K:$K,Master3!$A:$A,"&gt;"&amp;(BK3),Master3!$A:$A,"&lt;="&amp; BO3)</f>
        <v>0</v>
      </c>
      <c r="BN3" s="107">
        <f>SUMIFS(Master3!BI:BI,Master3!BH:BH,BJ3)</f>
        <v>0</v>
      </c>
      <c r="BO3" s="108" t="str">
        <f t="shared" si="11"/>
        <v/>
      </c>
    </row>
    <row r="4" spans="1:67" x14ac:dyDescent="0.25">
      <c r="A4" s="86">
        <v>44198.416666666664</v>
      </c>
      <c r="B4" s="111">
        <f>_xlfn.XLOOKUP(C4,Master3!B:B,Master3!A:A)</f>
        <v>0</v>
      </c>
      <c r="C4" s="106"/>
      <c r="D4" s="91" t="str">
        <f>IFERROR(_xlfn.XLOOKUP(B4,Master3!A:A,Master3!G:G),"")</f>
        <v/>
      </c>
      <c r="E4" s="94" t="str">
        <f>IFERROR(AVERAGEIFS(Master3!$U:$U,Master3!$A:$A,"&gt;"&amp;(B4-1),Master3!$A:$A,"&lt;="&amp;S4),"")</f>
        <v/>
      </c>
      <c r="F4" s="98">
        <f>SUMIFS(Master3!$V:$V,Master3!$A:$A,"&gt;="&amp;(B4),Master3!$A:$A,"&lt;="&amp;J4-1)</f>
        <v>0</v>
      </c>
      <c r="G4" s="91">
        <f>SUMIFS(Master3!$H:$H,Master3!$A:$A,"&gt;="&amp;(B4),Master3!$A:$A,"&lt;="&amp;J4-1)</f>
        <v>0</v>
      </c>
      <c r="H4" s="99">
        <f>SUMIFS(Master3!AZ:AZ,Master3!AY:AY,C4)</f>
        <v>0</v>
      </c>
      <c r="I4" s="100" t="str">
        <f>IFERROR(_xlfn.XLOOKUP(J4,Master3!$A:$A,Master3!$B:$B),"")</f>
        <v/>
      </c>
      <c r="J4" s="92">
        <f t="shared" si="0"/>
        <v>0</v>
      </c>
      <c r="K4" s="92">
        <f>SUMIFS(Master3!$V:$V,Master3!$A:$A,"&gt;="&amp;(J4),Master3!$A:$A,"&lt;="&amp;O4-1)</f>
        <v>0</v>
      </c>
      <c r="L4" s="92">
        <f>SUMIFS(Master3!$H:$H,Master3!$A:$A,"&gt;="&amp;(J4),Master3!$A:$A,"&lt;="&amp;O4-1)</f>
        <v>0</v>
      </c>
      <c r="M4" s="93">
        <f>SUMIFS(Master3!BK:BK,Master3!BJ:BJ,I4)</f>
        <v>0</v>
      </c>
      <c r="N4" s="100" t="str">
        <f>IFERROR(_xlfn.XLOOKUP(O4,Master3!$A:$A,Master3!$B:$B)," ")</f>
        <v xml:space="preserve"> </v>
      </c>
      <c r="O4" s="92">
        <f t="shared" si="1"/>
        <v>0</v>
      </c>
      <c r="P4" s="92">
        <f>SUMIFS(Master3!$V:$V,Master3!$A:$A,"&gt;="&amp;O4,Master3!$A:$A,"&lt;="&amp; S4)</f>
        <v>0</v>
      </c>
      <c r="Q4" s="92">
        <f>SUMIFS(Master3!$H:$H,Master3!$A:$A,"&gt;="&amp;O4,Master3!$A:$A,"&lt;="&amp; S4)</f>
        <v>0</v>
      </c>
      <c r="R4" s="92">
        <f>SUMIFS(Master3!AZ:AZ,Master3!AY:AY,N4)</f>
        <v>0</v>
      </c>
      <c r="S4" s="93">
        <f t="shared" si="2"/>
        <v>0</v>
      </c>
      <c r="T4" s="112" t="e">
        <f>_xlfn.XLOOKUP(U4,Master3!B:B,Master3!A:A)</f>
        <v>#N/A</v>
      </c>
      <c r="U4" s="103">
        <v>44198.416666666664</v>
      </c>
      <c r="V4" s="109">
        <f>SUMIFS(Master3!X:X,Master3!$A:$A,"&gt;="&amp;(T4),Master3!$A:$A,"&lt;="&amp;Z4-1)</f>
        <v>0</v>
      </c>
      <c r="W4" s="107">
        <f>SUMIFS(Master3!I:I,Master3!$A:$A,"&gt;="&amp;(T4),Master3!$A:$A,"&lt;="&amp;Z4-1)</f>
        <v>0</v>
      </c>
      <c r="X4" s="108">
        <f>SUMIFS(Master3!BC:BC,Master3!BB:BB,U4)</f>
        <v>0</v>
      </c>
      <c r="Y4" s="110" t="str">
        <f>IFERROR(_xlfn.XLOOKUP(Z4,Master3!$A:$A,Master3!$B:$B),"")</f>
        <v/>
      </c>
      <c r="Z4" s="107" t="str">
        <f t="shared" si="3"/>
        <v/>
      </c>
      <c r="AA4" s="107">
        <f>SUMIFS(Master3!$X:$X,Master3!$A:$A,"&gt;="&amp;(Z4),Master3!$A:$A,"&lt;="&amp;AE4-1)</f>
        <v>0</v>
      </c>
      <c r="AB4" s="107">
        <f>SUMIFS(Master3!$I:$I,Master3!$A:$A,"&gt;="&amp;(Z4),Master3!$A:$A,"&lt;="&amp;AE4-1)</f>
        <v>0</v>
      </c>
      <c r="AC4" s="108">
        <f>SUMIFS(Master3!BM:BM,Master3!BL:BL,Y4)</f>
        <v>0</v>
      </c>
      <c r="AD4" s="110" t="str">
        <f>IFERROR(_xlfn.XLOOKUP(AE4,Master3!$A:$A,Master3!$B:$B)," ")</f>
        <v xml:space="preserve"> </v>
      </c>
      <c r="AE4" s="107" t="str">
        <f t="shared" si="4"/>
        <v/>
      </c>
      <c r="AF4" s="109">
        <f>SUMIFS(Master3!$X:$X,Master3!$A:$A,"&gt;"&amp;(AE4),Master3!$A:$A,"&lt;="&amp; AI4)</f>
        <v>0</v>
      </c>
      <c r="AG4" s="107">
        <f>SUMIFS(Master3!$I:$I,Master3!$A:$A,"&gt;"&amp;(AE4),Master3!$A:$A,"&lt;="&amp; AI4)</f>
        <v>0</v>
      </c>
      <c r="AH4" s="107">
        <f>SUMIFS(Master3!BC:BC,Master3!BB:BB,AD4)</f>
        <v>0</v>
      </c>
      <c r="AI4" s="108" t="str">
        <f t="shared" si="5"/>
        <v/>
      </c>
      <c r="AJ4" s="112" t="e">
        <f>_xlfn.XLOOKUP(AK4,Master3!B:B,Master3!A:A)</f>
        <v>#N/A</v>
      </c>
      <c r="AK4" s="106">
        <v>44198.416666666664</v>
      </c>
      <c r="AL4" s="67">
        <f>SUMIFS(Master3!$Z:$Z,Master3!$A:$A,"&gt;="&amp;(AJ4),Master3!$A:$A,"&lt;="&amp;AP4-1)</f>
        <v>0</v>
      </c>
      <c r="AM4" s="67">
        <f>SUMIFS(Master3!$J:$J,Master3!$A:$A,"&gt;="&amp;(AJ4),Master3!$A:$A,"&lt;="&amp;AP4-1)</f>
        <v>0</v>
      </c>
      <c r="AN4" s="93">
        <f>SUMIFS(Master3!BF:BF,Master3!BE:BE,AK4)</f>
        <v>0</v>
      </c>
      <c r="AO4" s="100" t="str">
        <f>IFERROR(_xlfn.XLOOKUP(AP4,Master3!$A:$A,Master3!$B:$B),"")</f>
        <v/>
      </c>
      <c r="AP4" s="92" t="str">
        <f t="shared" si="6"/>
        <v/>
      </c>
      <c r="AQ4" s="67">
        <f>SUMIFS(Master3!$Z:$Z,Master3!$A:$A,"&gt;"&amp;(AP4),Master3!$A:$A,"&lt;="&amp;AU4-1)</f>
        <v>0</v>
      </c>
      <c r="AR4" s="67">
        <f>SUMIFS(Master3!$J:$J,Master3!$A:$A,"&gt;"&amp;(AP4),Master3!$A:$A,"&lt;="&amp;AU4-1)</f>
        <v>0</v>
      </c>
      <c r="AS4" s="93">
        <f>SUMIFS(Master3!BO:BO,Master3!BN:BN,AO4)</f>
        <v>0</v>
      </c>
      <c r="AT4" s="100" t="str">
        <f>IFERROR(_xlfn.XLOOKUP(AU4,Master3!$A:$A,Master3!$B:$B)," ")</f>
        <v xml:space="preserve"> </v>
      </c>
      <c r="AU4" s="92" t="str">
        <f t="shared" si="7"/>
        <v/>
      </c>
      <c r="AV4" s="67">
        <f>SUMIFS(Master3!$Z:$Z,Master3!$A:$A,"&gt;"&amp;AU4,Master3!$A:$A,"&lt;="&amp; AY4)</f>
        <v>0</v>
      </c>
      <c r="AW4" s="67">
        <f>SUMIFS(Master3!$J:$J,Master3!$A:$A,"&gt;"&amp;AU4,Master3!$A:$A,"&lt;="&amp; AY4)</f>
        <v>0</v>
      </c>
      <c r="AX4" s="92">
        <f>SUMIFS(Master3!BF:BF,Master3!BE:BE,AT4)</f>
        <v>0</v>
      </c>
      <c r="AY4" s="93" t="str">
        <f t="shared" si="8"/>
        <v/>
      </c>
      <c r="AZ4" s="112" t="e">
        <f>_xlfn.XLOOKUP(BA4,Master3!B:B,Master3!A:A)</f>
        <v>#N/A</v>
      </c>
      <c r="BA4" s="103"/>
      <c r="BB4" s="107">
        <f>SUMIFS(Master3!AR:AR,Master3!$A:$A,"&gt;="&amp;(AZ4),Master3!$A:$A,"&lt;="&amp;BF4-1)</f>
        <v>0</v>
      </c>
      <c r="BC4" s="109">
        <f>SUMIFS(Master3!$K:$K,Master3!$A:$A,"&gt;="&amp;(AZ4),Master3!$A:$A,"&lt;="&amp;BF4-1)</f>
        <v>0</v>
      </c>
      <c r="BD4" s="108">
        <f>SUMIFS(Master3!BI:BI,Master3!BH:BH,BA4)</f>
        <v>0</v>
      </c>
      <c r="BE4" s="110" t="str">
        <f>IFERROR(_xlfn.XLOOKUP(BF4,Master3!$A:$A,Master3!$B:$B),"")</f>
        <v/>
      </c>
      <c r="BF4" s="107" t="str">
        <f t="shared" si="9"/>
        <v/>
      </c>
      <c r="BG4" s="107">
        <f>SUMIFS(Master3!AR:AR,Master3!$A:$A,"&gt;="&amp;(BF4),Master3!$A:$A,"&lt;="&amp;BK4-1)</f>
        <v>0</v>
      </c>
      <c r="BH4" s="109">
        <f>SUMIFS(Master3!$K:$K,Master3!$A:$A,"&gt;="&amp;(BF4),Master3!$A:$A,"&lt;="&amp;BK4-1)</f>
        <v>0</v>
      </c>
      <c r="BI4" s="108">
        <f>SUMIFS(Master3!BQ:BQ,Master3!BP:BP,BE4)</f>
        <v>0</v>
      </c>
      <c r="BJ4" s="110" t="str">
        <f>IFERROR(_xlfn.XLOOKUP(BK4,Master3!$A:$A,Master3!$B:$B)," ")</f>
        <v xml:space="preserve"> </v>
      </c>
      <c r="BK4" s="107" t="str">
        <f t="shared" si="10"/>
        <v/>
      </c>
      <c r="BL4" s="107">
        <f>SUMIFS(Master3!$AU:$AU,Master3!$A:$A,"&gt;"&amp;(BK4),Master3!$A:$A,"&lt;="&amp; BO4)</f>
        <v>0</v>
      </c>
      <c r="BM4" s="109">
        <f>SUMIFS(Master3!$K:$K,Master3!$A:$A,"&gt;"&amp;(BK4),Master3!$A:$A,"&lt;="&amp; BO4)</f>
        <v>0</v>
      </c>
      <c r="BN4" s="107">
        <f>SUMIFS(Master3!BI:BI,Master3!BH:BH,BJ4)</f>
        <v>0</v>
      </c>
      <c r="BO4" s="108" t="str">
        <f t="shared" si="11"/>
        <v/>
      </c>
    </row>
    <row r="5" spans="1:67" x14ac:dyDescent="0.25">
      <c r="A5" s="86">
        <v>44199.201388888891</v>
      </c>
      <c r="B5" s="111" t="e">
        <f>_xlfn.XLOOKUP(C5,Master3!B:B,Master3!A:A)</f>
        <v>#N/A</v>
      </c>
      <c r="C5" s="106">
        <v>44199.201388888891</v>
      </c>
      <c r="D5" s="91" t="str">
        <f>IFERROR(_xlfn.XLOOKUP(B5,Master3!A:A,Master3!G:G),"")</f>
        <v/>
      </c>
      <c r="E5" s="94" t="str">
        <f>IFERROR(AVERAGEIFS(Master3!$U:$U,Master3!$A:$A,"&gt;"&amp;(B5-1),Master3!$A:$A,"&lt;="&amp;S5),"")</f>
        <v/>
      </c>
      <c r="F5" s="98">
        <f>SUMIFS(Master3!$V:$V,Master3!$A:$A,"&gt;="&amp;(B5),Master3!$A:$A,"&lt;="&amp;J5-1)</f>
        <v>0</v>
      </c>
      <c r="G5" s="91">
        <f>SUMIFS(Master3!$H:$H,Master3!$A:$A,"&gt;="&amp;(B5),Master3!$A:$A,"&lt;="&amp;J5-1)</f>
        <v>0</v>
      </c>
      <c r="H5" s="99">
        <f>SUMIFS(Master3!AZ:AZ,Master3!AY:AY,C5)</f>
        <v>0</v>
      </c>
      <c r="I5" s="100" t="str">
        <f>IFERROR(_xlfn.XLOOKUP(J5,Master3!$A:$A,Master3!$B:$B),"")</f>
        <v/>
      </c>
      <c r="J5" s="92" t="str">
        <f t="shared" si="0"/>
        <v/>
      </c>
      <c r="K5" s="92">
        <f>SUMIFS(Master3!$V:$V,Master3!$A:$A,"&gt;="&amp;(J5),Master3!$A:$A,"&lt;="&amp;O5-1)</f>
        <v>0</v>
      </c>
      <c r="L5" s="92">
        <f>SUMIFS(Master3!$H:$H,Master3!$A:$A,"&gt;="&amp;(J5),Master3!$A:$A,"&lt;="&amp;O5-1)</f>
        <v>0</v>
      </c>
      <c r="M5" s="93">
        <f>SUMIFS(Master3!BK:BK,Master3!BJ:BJ,I5)</f>
        <v>0</v>
      </c>
      <c r="N5" s="100" t="str">
        <f>IFERROR(_xlfn.XLOOKUP(O5,Master3!$A:$A,Master3!$B:$B)," ")</f>
        <v xml:space="preserve"> </v>
      </c>
      <c r="O5" s="92" t="str">
        <f t="shared" si="1"/>
        <v/>
      </c>
      <c r="P5" s="92">
        <f>SUMIFS(Master3!$V:$V,Master3!$A:$A,"&gt;="&amp;O5,Master3!$A:$A,"&lt;="&amp; S5)</f>
        <v>0</v>
      </c>
      <c r="Q5" s="92">
        <f>SUMIFS(Master3!$H:$H,Master3!$A:$A,"&gt;="&amp;O5,Master3!$A:$A,"&lt;="&amp; S5)</f>
        <v>0</v>
      </c>
      <c r="R5" s="92">
        <f>SUMIFS(Master3!AZ:AZ,Master3!AY:AY,N5)</f>
        <v>0</v>
      </c>
      <c r="S5" s="93" t="str">
        <f t="shared" si="2"/>
        <v/>
      </c>
      <c r="T5" s="112" t="e">
        <f>_xlfn.XLOOKUP(U5,Master3!B:B,Master3!A:A)</f>
        <v>#N/A</v>
      </c>
      <c r="U5" s="103"/>
      <c r="V5" s="109">
        <f>SUMIFS(Master3!X:X,Master3!$A:$A,"&gt;="&amp;(T5),Master3!$A:$A,"&lt;="&amp;Z5-1)</f>
        <v>0</v>
      </c>
      <c r="W5" s="107">
        <f>SUMIFS(Master3!I:I,Master3!$A:$A,"&gt;="&amp;(T5),Master3!$A:$A,"&lt;="&amp;Z5-1)</f>
        <v>0</v>
      </c>
      <c r="X5" s="108">
        <f>SUMIFS(Master3!BC:BC,Master3!BB:BB,U5)</f>
        <v>0</v>
      </c>
      <c r="Y5" s="110" t="str">
        <f>IFERROR(_xlfn.XLOOKUP(Z5,Master3!$A:$A,Master3!$B:$B),"")</f>
        <v/>
      </c>
      <c r="Z5" s="107" t="str">
        <f t="shared" si="3"/>
        <v/>
      </c>
      <c r="AA5" s="107">
        <f>SUMIFS(Master3!$X:$X,Master3!$A:$A,"&gt;="&amp;(Z5),Master3!$A:$A,"&lt;="&amp;AE5-1)</f>
        <v>0</v>
      </c>
      <c r="AB5" s="107">
        <f>SUMIFS(Master3!$I:$I,Master3!$A:$A,"&gt;="&amp;(Z5),Master3!$A:$A,"&lt;="&amp;AE5-1)</f>
        <v>0</v>
      </c>
      <c r="AC5" s="108">
        <f>SUMIFS(Master3!BM:BM,Master3!BL:BL,Y5)</f>
        <v>0</v>
      </c>
      <c r="AD5" s="110" t="str">
        <f>IFERROR(_xlfn.XLOOKUP(AE5,Master3!$A:$A,Master3!$B:$B)," ")</f>
        <v xml:space="preserve"> </v>
      </c>
      <c r="AE5" s="107" t="str">
        <f t="shared" si="4"/>
        <v/>
      </c>
      <c r="AF5" s="109">
        <f>SUMIFS(Master3!$X:$X,Master3!$A:$A,"&gt;"&amp;(AE5),Master3!$A:$A,"&lt;="&amp; AI5)</f>
        <v>0</v>
      </c>
      <c r="AG5" s="107">
        <f>SUMIFS(Master3!$I:$I,Master3!$A:$A,"&gt;"&amp;(AE5),Master3!$A:$A,"&lt;="&amp; AI5)</f>
        <v>0</v>
      </c>
      <c r="AH5" s="107">
        <f>SUMIFS(Master3!BC:BC,Master3!BB:BB,AD5)</f>
        <v>0</v>
      </c>
      <c r="AI5" s="108" t="str">
        <f t="shared" si="5"/>
        <v/>
      </c>
      <c r="AJ5" s="112" t="e">
        <f>_xlfn.XLOOKUP(AK5,Master3!B:B,Master3!A:A)</f>
        <v>#N/A</v>
      </c>
      <c r="AK5" s="106"/>
      <c r="AL5" s="67">
        <f>SUMIFS(Master3!$Z:$Z,Master3!$A:$A,"&gt;="&amp;(AJ5),Master3!$A:$A,"&lt;="&amp;AP5-1)</f>
        <v>0</v>
      </c>
      <c r="AM5" s="67">
        <f>SUMIFS(Master3!$J:$J,Master3!$A:$A,"&gt;="&amp;(AJ5),Master3!$A:$A,"&lt;="&amp;AP5-1)</f>
        <v>0</v>
      </c>
      <c r="AN5" s="93">
        <f>SUMIFS(Master3!BF:BF,Master3!BE:BE,AK5)</f>
        <v>0</v>
      </c>
      <c r="AO5" s="100" t="str">
        <f>IFERROR(_xlfn.XLOOKUP(AP5,Master3!$A:$A,Master3!$B:$B),"")</f>
        <v/>
      </c>
      <c r="AP5" s="92" t="str">
        <f t="shared" si="6"/>
        <v/>
      </c>
      <c r="AQ5" s="67">
        <f>SUMIFS(Master3!$Z:$Z,Master3!$A:$A,"&gt;"&amp;(AP5),Master3!$A:$A,"&lt;="&amp;AU5-1)</f>
        <v>0</v>
      </c>
      <c r="AR5" s="67">
        <f>SUMIFS(Master3!$J:$J,Master3!$A:$A,"&gt;"&amp;(AP5),Master3!$A:$A,"&lt;="&amp;AU5-1)</f>
        <v>0</v>
      </c>
      <c r="AS5" s="93">
        <f>SUMIFS(Master3!BO:BO,Master3!BN:BN,AO5)</f>
        <v>0</v>
      </c>
      <c r="AT5" s="100" t="str">
        <f>IFERROR(_xlfn.XLOOKUP(AU5,Master3!$A:$A,Master3!$B:$B)," ")</f>
        <v xml:space="preserve"> </v>
      </c>
      <c r="AU5" s="92" t="str">
        <f t="shared" si="7"/>
        <v/>
      </c>
      <c r="AV5" s="67">
        <f>SUMIFS(Master3!$Z:$Z,Master3!$A:$A,"&gt;"&amp;AU5,Master3!$A:$A,"&lt;="&amp; AY5)</f>
        <v>0</v>
      </c>
      <c r="AW5" s="67">
        <f>SUMIFS(Master3!$J:$J,Master3!$A:$A,"&gt;"&amp;AU5,Master3!$A:$A,"&lt;="&amp; AY5)</f>
        <v>0</v>
      </c>
      <c r="AX5" s="92">
        <f>SUMIFS(Master3!BF:BF,Master3!BE:BE,AT5)</f>
        <v>0</v>
      </c>
      <c r="AY5" s="93" t="str">
        <f t="shared" si="8"/>
        <v/>
      </c>
      <c r="AZ5" s="112" t="e">
        <f>_xlfn.XLOOKUP(BA5,Master3!B:B,Master3!A:A)</f>
        <v>#N/A</v>
      </c>
      <c r="BA5" s="103"/>
      <c r="BB5" s="107">
        <f>SUMIFS(Master3!AR:AR,Master3!$A:$A,"&gt;="&amp;(AZ5),Master3!$A:$A,"&lt;="&amp;BF5-1)</f>
        <v>0</v>
      </c>
      <c r="BC5" s="109">
        <f>SUMIFS(Master3!$K:$K,Master3!$A:$A,"&gt;="&amp;(AZ5),Master3!$A:$A,"&lt;="&amp;BF5-1)</f>
        <v>0</v>
      </c>
      <c r="BD5" s="108">
        <f>SUMIFS(Master3!BI:BI,Master3!BH:BH,BA5)</f>
        <v>0</v>
      </c>
      <c r="BE5" s="110" t="str">
        <f>IFERROR(_xlfn.XLOOKUP(BF5,Master3!$A:$A,Master3!$B:$B),"")</f>
        <v/>
      </c>
      <c r="BF5" s="107" t="str">
        <f t="shared" si="9"/>
        <v/>
      </c>
      <c r="BG5" s="107">
        <f>SUMIFS(Master3!AR:AR,Master3!$A:$A,"&gt;="&amp;(BF5),Master3!$A:$A,"&lt;="&amp;BK5-1)</f>
        <v>0</v>
      </c>
      <c r="BH5" s="109">
        <f>SUMIFS(Master3!$K:$K,Master3!$A:$A,"&gt;="&amp;(BF5),Master3!$A:$A,"&lt;="&amp;BK5-1)</f>
        <v>0</v>
      </c>
      <c r="BI5" s="108">
        <f>SUMIFS(Master3!BQ:BQ,Master3!BP:BP,BE5)</f>
        <v>0</v>
      </c>
      <c r="BJ5" s="110" t="str">
        <f>IFERROR(_xlfn.XLOOKUP(BK5,Master3!$A:$A,Master3!$B:$B)," ")</f>
        <v xml:space="preserve"> </v>
      </c>
      <c r="BK5" s="107" t="str">
        <f t="shared" si="10"/>
        <v/>
      </c>
      <c r="BL5" s="107">
        <f>SUMIFS(Master3!$AU:$AU,Master3!$A:$A,"&gt;"&amp;(BK5),Master3!$A:$A,"&lt;="&amp; BO5)</f>
        <v>0</v>
      </c>
      <c r="BM5" s="109">
        <f>SUMIFS(Master3!$K:$K,Master3!$A:$A,"&gt;"&amp;(BK5),Master3!$A:$A,"&lt;="&amp; BO5)</f>
        <v>0</v>
      </c>
      <c r="BN5" s="107">
        <f>SUMIFS(Master3!BI:BI,Master3!BH:BH,BJ5)</f>
        <v>0</v>
      </c>
      <c r="BO5" s="108" t="str">
        <f t="shared" si="11"/>
        <v/>
      </c>
    </row>
    <row r="6" spans="1:67" x14ac:dyDescent="0.25">
      <c r="A6" s="86">
        <v>44199.246527777781</v>
      </c>
      <c r="B6" s="111">
        <f>_xlfn.XLOOKUP(C6,Master3!B:B,Master3!A:A)</f>
        <v>0</v>
      </c>
      <c r="C6" s="106"/>
      <c r="D6" s="91" t="str">
        <f>IFERROR(_xlfn.XLOOKUP(B6,Master3!A:A,Master3!G:G),"")</f>
        <v/>
      </c>
      <c r="E6" s="104" t="str">
        <f>IFERROR(AVERAGEIFS(Master3!$U:$U,Master3!$A:$A,"&gt;"&amp;(B6-1),Master3!$A:$A,"&lt;="&amp;S6),"")</f>
        <v/>
      </c>
      <c r="F6" s="98">
        <f>SUMIFS(Master3!$V:$V,Master3!$A:$A,"&gt;="&amp;(B6),Master3!$A:$A,"&lt;="&amp;J6-1)</f>
        <v>0</v>
      </c>
      <c r="G6" s="91">
        <f>SUMIFS(Master3!$H:$H,Master3!$A:$A,"&gt;="&amp;(B6),Master3!$A:$A,"&lt;="&amp;J6-1)</f>
        <v>0</v>
      </c>
      <c r="H6" s="99">
        <f>SUMIFS(Master3!AZ:AZ,Master3!AY:AY,C6)</f>
        <v>0</v>
      </c>
      <c r="I6" s="100" t="str">
        <f>IFERROR(_xlfn.XLOOKUP(J6,Master3!$A:$A,Master3!$B:$B),"")</f>
        <v/>
      </c>
      <c r="J6" s="92">
        <f t="shared" si="0"/>
        <v>0</v>
      </c>
      <c r="K6" s="92">
        <f>SUMIFS(Master3!$V:$V,Master3!$A:$A,"&gt;="&amp;(J6),Master3!$A:$A,"&lt;="&amp;O6-1)</f>
        <v>0</v>
      </c>
      <c r="L6" s="92">
        <f>SUMIFS(Master3!$H:$H,Master3!$A:$A,"&gt;="&amp;(J6),Master3!$A:$A,"&lt;="&amp;O6-1)</f>
        <v>0</v>
      </c>
      <c r="M6" s="93">
        <f>SUMIFS(Master3!BK:BK,Master3!BJ:BJ,I6)</f>
        <v>0</v>
      </c>
      <c r="N6" s="100" t="str">
        <f>IFERROR(_xlfn.XLOOKUP(O6,Master3!$A:$A,Master3!$B:$B)," ")</f>
        <v xml:space="preserve"> </v>
      </c>
      <c r="O6" s="92">
        <f t="shared" si="1"/>
        <v>0</v>
      </c>
      <c r="P6" s="92">
        <f>SUMIFS(Master3!$V:$V,Master3!$A:$A,"&gt;="&amp;O6,Master3!$A:$A,"&lt;="&amp; S6)</f>
        <v>0</v>
      </c>
      <c r="Q6" s="92">
        <f>SUMIFS(Master3!$H:$H,Master3!$A:$A,"&gt;="&amp;O6,Master3!$A:$A,"&lt;="&amp; S6)</f>
        <v>0</v>
      </c>
      <c r="R6" s="92">
        <f>SUMIFS(Master3!AZ:AZ,Master3!AY:AY,N6)</f>
        <v>0</v>
      </c>
      <c r="S6" s="93">
        <f t="shared" si="2"/>
        <v>0</v>
      </c>
      <c r="T6" s="112" t="e">
        <f>_xlfn.XLOOKUP(U6,Master3!B:B,Master3!A:A)</f>
        <v>#N/A</v>
      </c>
      <c r="U6" s="103"/>
      <c r="V6" s="109">
        <f>SUMIFS(Master3!X:X,Master3!$A:$A,"&gt;="&amp;(T6),Master3!$A:$A,"&lt;="&amp;Z6-1)</f>
        <v>0</v>
      </c>
      <c r="W6" s="107">
        <f>SUMIFS(Master3!I:I,Master3!$A:$A,"&gt;="&amp;(T6),Master3!$A:$A,"&lt;="&amp;Z6-1)</f>
        <v>0</v>
      </c>
      <c r="X6" s="108">
        <f>SUMIFS(Master3!BC:BC,Master3!BB:BB,U6)</f>
        <v>0</v>
      </c>
      <c r="Y6" s="110" t="str">
        <f>IFERROR(_xlfn.XLOOKUP(Z6,Master3!$A:$A,Master3!$B:$B),"")</f>
        <v/>
      </c>
      <c r="Z6" s="107" t="str">
        <f t="shared" si="3"/>
        <v/>
      </c>
      <c r="AA6" s="107">
        <f>SUMIFS(Master3!$X:$X,Master3!$A:$A,"&gt;="&amp;(Z6),Master3!$A:$A,"&lt;="&amp;AE6-1)</f>
        <v>0</v>
      </c>
      <c r="AB6" s="107">
        <f>SUMIFS(Master3!$I:$I,Master3!$A:$A,"&gt;="&amp;(Z6),Master3!$A:$A,"&lt;="&amp;AE6-1)</f>
        <v>0</v>
      </c>
      <c r="AC6" s="108">
        <f>SUMIFS(Master3!BM:BM,Master3!BL:BL,Y6)</f>
        <v>0</v>
      </c>
      <c r="AD6" s="110" t="str">
        <f>IFERROR(_xlfn.XLOOKUP(AE6,Master3!$A:$A,Master3!$B:$B)," ")</f>
        <v xml:space="preserve"> </v>
      </c>
      <c r="AE6" s="107" t="str">
        <f t="shared" si="4"/>
        <v/>
      </c>
      <c r="AF6" s="109">
        <f>SUMIFS(Master3!$X:$X,Master3!$A:$A,"&gt;"&amp;(AE6),Master3!$A:$A,"&lt;="&amp; AI6)</f>
        <v>0</v>
      </c>
      <c r="AG6" s="107">
        <f>SUMIFS(Master3!$I:$I,Master3!$A:$A,"&gt;"&amp;(AE6),Master3!$A:$A,"&lt;="&amp; AI6)</f>
        <v>0</v>
      </c>
      <c r="AH6" s="107">
        <f>SUMIFS(Master3!BC:BC,Master3!BB:BB,AD6)</f>
        <v>0</v>
      </c>
      <c r="AI6" s="108" t="str">
        <f t="shared" si="5"/>
        <v/>
      </c>
      <c r="AJ6" s="112" t="e">
        <f>_xlfn.XLOOKUP(AK6,Master3!B:B,Master3!A:A)</f>
        <v>#N/A</v>
      </c>
      <c r="AK6" s="106"/>
      <c r="AL6" s="67">
        <f>SUMIFS(Master3!$Z:$Z,Master3!$A:$A,"&gt;="&amp;(AJ6),Master3!$A:$A,"&lt;="&amp;AP6-1)</f>
        <v>0</v>
      </c>
      <c r="AM6" s="67">
        <f>SUMIFS(Master3!$J:$J,Master3!$A:$A,"&gt;="&amp;(AJ6),Master3!$A:$A,"&lt;="&amp;AP6-1)</f>
        <v>0</v>
      </c>
      <c r="AN6" s="93">
        <f>SUMIFS(Master3!BF:BF,Master3!BE:BE,AK6)</f>
        <v>0</v>
      </c>
      <c r="AO6" s="100" t="str">
        <f>IFERROR(_xlfn.XLOOKUP(AP6,Master3!$A:$A,Master3!$B:$B),"")</f>
        <v/>
      </c>
      <c r="AP6" s="92" t="str">
        <f t="shared" si="6"/>
        <v/>
      </c>
      <c r="AQ6" s="67">
        <f>SUMIFS(Master3!$Z:$Z,Master3!$A:$A,"&gt;"&amp;(AP6),Master3!$A:$A,"&lt;="&amp;AU6-1)</f>
        <v>0</v>
      </c>
      <c r="AR6" s="67">
        <f>SUMIFS(Master3!$J:$J,Master3!$A:$A,"&gt;"&amp;(AP6),Master3!$A:$A,"&lt;="&amp;AU6-1)</f>
        <v>0</v>
      </c>
      <c r="AS6" s="93">
        <f>SUMIFS(Master3!BO:BO,Master3!BN:BN,AO6)</f>
        <v>0</v>
      </c>
      <c r="AT6" s="100" t="str">
        <f>IFERROR(_xlfn.XLOOKUP(AU6,Master3!$A:$A,Master3!$B:$B)," ")</f>
        <v xml:space="preserve"> </v>
      </c>
      <c r="AU6" s="92" t="str">
        <f t="shared" si="7"/>
        <v/>
      </c>
      <c r="AV6" s="67">
        <f>SUMIFS(Master3!$Z:$Z,Master3!$A:$A,"&gt;"&amp;AU6,Master3!$A:$A,"&lt;="&amp; AY6)</f>
        <v>0</v>
      </c>
      <c r="AW6" s="67">
        <f>SUMIFS(Master3!$J:$J,Master3!$A:$A,"&gt;"&amp;AU6,Master3!$A:$A,"&lt;="&amp; AY6)</f>
        <v>0</v>
      </c>
      <c r="AX6" s="92">
        <f>SUMIFS(Master3!BF:BF,Master3!BE:BE,AT6)</f>
        <v>0</v>
      </c>
      <c r="AY6" s="93" t="str">
        <f t="shared" si="8"/>
        <v/>
      </c>
      <c r="AZ6" s="112" t="e">
        <f>_xlfn.XLOOKUP(BA6,Master3!B:B,Master3!A:A)</f>
        <v>#N/A</v>
      </c>
      <c r="BA6" s="103">
        <v>44199.246527777781</v>
      </c>
      <c r="BB6" s="107">
        <f>SUMIFS(Master3!AR:AR,Master3!$A:$A,"&gt;="&amp;(AZ6),Master3!$A:$A,"&lt;="&amp;BF6-1)</f>
        <v>0</v>
      </c>
      <c r="BC6" s="109">
        <f>SUMIFS(Master3!$K:$K,Master3!$A:$A,"&gt;="&amp;(AZ6),Master3!$A:$A,"&lt;="&amp;BF6-1)</f>
        <v>0</v>
      </c>
      <c r="BD6" s="108">
        <f>SUMIFS(Master3!BI:BI,Master3!BH:BH,BA6)</f>
        <v>0</v>
      </c>
      <c r="BE6" s="110" t="str">
        <f>IFERROR(_xlfn.XLOOKUP(BF6,Master3!$A:$A,Master3!$B:$B),"")</f>
        <v/>
      </c>
      <c r="BF6" s="107" t="str">
        <f t="shared" si="9"/>
        <v/>
      </c>
      <c r="BG6" s="107">
        <f>SUMIFS(Master3!AR:AR,Master3!$A:$A,"&gt;="&amp;(BF6),Master3!$A:$A,"&lt;="&amp;BK6-1)</f>
        <v>0</v>
      </c>
      <c r="BH6" s="109">
        <f>SUMIFS(Master3!$K:$K,Master3!$A:$A,"&gt;="&amp;(BF6),Master3!$A:$A,"&lt;="&amp;BK6-1)</f>
        <v>0</v>
      </c>
      <c r="BI6" s="108">
        <f>SUMIFS(Master3!BQ:BQ,Master3!BP:BP,BE6)</f>
        <v>0</v>
      </c>
      <c r="BJ6" s="110" t="str">
        <f>IFERROR(_xlfn.XLOOKUP(BK6,Master3!$A:$A,Master3!$B:$B)," ")</f>
        <v xml:space="preserve"> </v>
      </c>
      <c r="BK6" s="107" t="str">
        <f t="shared" si="10"/>
        <v/>
      </c>
      <c r="BL6" s="107">
        <f>SUMIFS(Master3!$AU:$AU,Master3!$A:$A,"&gt;"&amp;(BK6),Master3!$A:$A,"&lt;="&amp; BO6)</f>
        <v>0</v>
      </c>
      <c r="BM6" s="109">
        <f>SUMIFS(Master3!$K:$K,Master3!$A:$A,"&gt;"&amp;(BK6),Master3!$A:$A,"&lt;="&amp; BO6)</f>
        <v>0</v>
      </c>
      <c r="BN6" s="107">
        <f>SUMIFS(Master3!BI:BI,Master3!BH:BH,BJ6)</f>
        <v>0</v>
      </c>
      <c r="BO6" s="108" t="str">
        <f t="shared" si="11"/>
        <v/>
      </c>
    </row>
    <row r="7" spans="1:67" x14ac:dyDescent="0.25">
      <c r="A7" s="86">
        <v>44199.25</v>
      </c>
      <c r="B7" s="111">
        <f>_xlfn.XLOOKUP(C7,Master3!B:B,Master3!A:A)</f>
        <v>0</v>
      </c>
      <c r="C7" s="106"/>
      <c r="D7" s="91" t="str">
        <f>IFERROR(_xlfn.XLOOKUP(B7,Master3!A:A,Master3!G:G),"")</f>
        <v/>
      </c>
      <c r="E7" s="94" t="str">
        <f>IFERROR(AVERAGEIFS(Master3!$U:$U,Master3!$A:$A,"&gt;"&amp;(B7-1),Master3!$A:$A,"&lt;="&amp;S7),"")</f>
        <v/>
      </c>
      <c r="F7" s="98">
        <f>SUMIFS(Master3!$V:$V,Master3!$A:$A,"&gt;="&amp;(B7),Master3!$A:$A,"&lt;="&amp;J7-1)</f>
        <v>0</v>
      </c>
      <c r="G7" s="91">
        <f>SUMIFS(Master3!$H:$H,Master3!$A:$A,"&gt;="&amp;(B7),Master3!$A:$A,"&lt;="&amp;J7-1)</f>
        <v>0</v>
      </c>
      <c r="H7" s="99">
        <f>SUMIFS(Master3!AZ:AZ,Master3!AY:AY,C7)</f>
        <v>0</v>
      </c>
      <c r="I7" s="100" t="str">
        <f>IFERROR(_xlfn.XLOOKUP(J7,Master3!$A:$A,Master3!$B:$B),"")</f>
        <v/>
      </c>
      <c r="J7" s="92">
        <f t="shared" si="0"/>
        <v>0</v>
      </c>
      <c r="K7" s="92">
        <f>SUMIFS(Master3!$V:$V,Master3!$A:$A,"&gt;="&amp;(J7),Master3!$A:$A,"&lt;="&amp;O7-1)</f>
        <v>0</v>
      </c>
      <c r="L7" s="92">
        <f>SUMIFS(Master3!$H:$H,Master3!$A:$A,"&gt;="&amp;(J7),Master3!$A:$A,"&lt;="&amp;O7-1)</f>
        <v>0</v>
      </c>
      <c r="M7" s="93">
        <f>SUMIFS(Master3!BK:BK,Master3!BJ:BJ,I7)</f>
        <v>0</v>
      </c>
      <c r="N7" s="100" t="str">
        <f>IFERROR(_xlfn.XLOOKUP(O7,Master3!$A:$A,Master3!$B:$B)," ")</f>
        <v xml:space="preserve"> </v>
      </c>
      <c r="O7" s="92">
        <f t="shared" si="1"/>
        <v>0</v>
      </c>
      <c r="P7" s="92">
        <f>SUMIFS(Master3!$V:$V,Master3!$A:$A,"&gt;="&amp;O7,Master3!$A:$A,"&lt;="&amp; S7)</f>
        <v>0</v>
      </c>
      <c r="Q7" s="92">
        <f>SUMIFS(Master3!$H:$H,Master3!$A:$A,"&gt;="&amp;O7,Master3!$A:$A,"&lt;="&amp; S7)</f>
        <v>0</v>
      </c>
      <c r="R7" s="92">
        <f>SUMIFS(Master3!AZ:AZ,Master3!AY:AY,N7)</f>
        <v>0</v>
      </c>
      <c r="S7" s="93">
        <f t="shared" si="2"/>
        <v>0</v>
      </c>
      <c r="T7" s="112" t="e">
        <f>_xlfn.XLOOKUP(U7,Master3!B:B,Master3!A:A)</f>
        <v>#N/A</v>
      </c>
      <c r="U7" s="103">
        <v>44199.25</v>
      </c>
      <c r="V7" s="109">
        <f>SUMIFS(Master3!X:X,Master3!$A:$A,"&gt;="&amp;(T7),Master3!$A:$A,"&lt;="&amp;Z7-1)</f>
        <v>0</v>
      </c>
      <c r="W7" s="107">
        <f>SUMIFS(Master3!I:I,Master3!$A:$A,"&gt;="&amp;(T7),Master3!$A:$A,"&lt;="&amp;Z7-1)</f>
        <v>0</v>
      </c>
      <c r="X7" s="108">
        <f>SUMIFS(Master3!BC:BC,Master3!BB:BB,U7)</f>
        <v>0</v>
      </c>
      <c r="Y7" s="110" t="str">
        <f>IFERROR(_xlfn.XLOOKUP(Z7,Master3!$A:$A,Master3!$B:$B),"")</f>
        <v/>
      </c>
      <c r="Z7" s="107" t="str">
        <f t="shared" si="3"/>
        <v/>
      </c>
      <c r="AA7" s="107">
        <f>SUMIFS(Master3!$X:$X,Master3!$A:$A,"&gt;="&amp;(Z7),Master3!$A:$A,"&lt;="&amp;AE7-1)</f>
        <v>0</v>
      </c>
      <c r="AB7" s="107">
        <f>SUMIFS(Master3!$I:$I,Master3!$A:$A,"&gt;="&amp;(Z7),Master3!$A:$A,"&lt;="&amp;AE7-1)</f>
        <v>0</v>
      </c>
      <c r="AC7" s="108">
        <f>SUMIFS(Master3!BM:BM,Master3!BL:BL,Y7)</f>
        <v>0</v>
      </c>
      <c r="AD7" s="110" t="str">
        <f>IFERROR(_xlfn.XLOOKUP(AE7,Master3!$A:$A,Master3!$B:$B)," ")</f>
        <v xml:space="preserve"> </v>
      </c>
      <c r="AE7" s="107" t="str">
        <f t="shared" si="4"/>
        <v/>
      </c>
      <c r="AF7" s="109">
        <f>SUMIFS(Master3!$X:$X,Master3!$A:$A,"&gt;"&amp;(AE7),Master3!$A:$A,"&lt;="&amp; AI7)</f>
        <v>0</v>
      </c>
      <c r="AG7" s="107">
        <f>SUMIFS(Master3!$I:$I,Master3!$A:$A,"&gt;"&amp;(AE7),Master3!$A:$A,"&lt;="&amp; AI7)</f>
        <v>0</v>
      </c>
      <c r="AH7" s="107">
        <f>SUMIFS(Master3!BC:BC,Master3!BB:BB,AD7)</f>
        <v>0</v>
      </c>
      <c r="AI7" s="108" t="str">
        <f t="shared" si="5"/>
        <v/>
      </c>
      <c r="AJ7" s="112" t="e">
        <f>_xlfn.XLOOKUP(AK7,Master3!B:B,Master3!A:A)</f>
        <v>#N/A</v>
      </c>
      <c r="AK7" s="106">
        <v>44199.25</v>
      </c>
      <c r="AL7" s="67">
        <f>SUMIFS(Master3!$Z:$Z,Master3!$A:$A,"&gt;="&amp;(AJ7),Master3!$A:$A,"&lt;="&amp;AP7-1)</f>
        <v>0</v>
      </c>
      <c r="AM7" s="67">
        <f>SUMIFS(Master3!$J:$J,Master3!$A:$A,"&gt;="&amp;(AJ7),Master3!$A:$A,"&lt;="&amp;AP7-1)</f>
        <v>0</v>
      </c>
      <c r="AN7" s="93">
        <f>SUMIFS(Master3!BF:BF,Master3!BE:BE,AK7)</f>
        <v>0</v>
      </c>
      <c r="AO7" s="100" t="str">
        <f>IFERROR(_xlfn.XLOOKUP(AP7,Master3!$A:$A,Master3!$B:$B),"")</f>
        <v/>
      </c>
      <c r="AP7" s="92" t="str">
        <f t="shared" si="6"/>
        <v/>
      </c>
      <c r="AQ7" s="67">
        <f>SUMIFS(Master3!$Z:$Z,Master3!$A:$A,"&gt;"&amp;(AP7),Master3!$A:$A,"&lt;="&amp;AU7-1)</f>
        <v>0</v>
      </c>
      <c r="AR7" s="67">
        <f>SUMIFS(Master3!$J:$J,Master3!$A:$A,"&gt;"&amp;(AP7),Master3!$A:$A,"&lt;="&amp;AU7-1)</f>
        <v>0</v>
      </c>
      <c r="AS7" s="93">
        <f>SUMIFS(Master3!BO:BO,Master3!BN:BN,AO7)</f>
        <v>0</v>
      </c>
      <c r="AT7" s="100" t="str">
        <f>IFERROR(_xlfn.XLOOKUP(AU7,Master3!$A:$A,Master3!$B:$B)," ")</f>
        <v xml:space="preserve"> </v>
      </c>
      <c r="AU7" s="92" t="str">
        <f t="shared" si="7"/>
        <v/>
      </c>
      <c r="AV7" s="67">
        <f>SUMIFS(Master3!$Z:$Z,Master3!$A:$A,"&gt;"&amp;AU7,Master3!$A:$A,"&lt;="&amp; AY7)</f>
        <v>0</v>
      </c>
      <c r="AW7" s="67">
        <f>SUMIFS(Master3!$J:$J,Master3!$A:$A,"&gt;"&amp;AU7,Master3!$A:$A,"&lt;="&amp; AY7)</f>
        <v>0</v>
      </c>
      <c r="AX7" s="92">
        <f>SUMIFS(Master3!BF:BF,Master3!BE:BE,AT7)</f>
        <v>0</v>
      </c>
      <c r="AY7" s="93" t="str">
        <f t="shared" si="8"/>
        <v/>
      </c>
      <c r="AZ7" s="112" t="e">
        <f>_xlfn.XLOOKUP(BA7,Master3!B:B,Master3!A:A)</f>
        <v>#N/A</v>
      </c>
      <c r="BA7" s="103"/>
      <c r="BB7" s="107">
        <f>SUMIFS(Master3!AR:AR,Master3!$A:$A,"&gt;="&amp;(AZ7),Master3!$A:$A,"&lt;="&amp;BF7-1)</f>
        <v>0</v>
      </c>
      <c r="BC7" s="109">
        <f>SUMIFS(Master3!$K:$K,Master3!$A:$A,"&gt;="&amp;(AZ7),Master3!$A:$A,"&lt;="&amp;BF7-1)</f>
        <v>0</v>
      </c>
      <c r="BD7" s="108">
        <f>SUMIFS(Master3!BI:BI,Master3!BH:BH,BA7)</f>
        <v>0</v>
      </c>
      <c r="BE7" s="110" t="str">
        <f>IFERROR(_xlfn.XLOOKUP(BF7,Master3!$A:$A,Master3!$B:$B),"")</f>
        <v/>
      </c>
      <c r="BF7" s="107" t="str">
        <f t="shared" si="9"/>
        <v/>
      </c>
      <c r="BG7" s="107">
        <f>SUMIFS(Master3!AR:AR,Master3!$A:$A,"&gt;="&amp;(BF7),Master3!$A:$A,"&lt;="&amp;BK7-1)</f>
        <v>0</v>
      </c>
      <c r="BH7" s="109">
        <f>SUMIFS(Master3!$K:$K,Master3!$A:$A,"&gt;="&amp;(BF7),Master3!$A:$A,"&lt;="&amp;BK7-1)</f>
        <v>0</v>
      </c>
      <c r="BI7" s="108">
        <f>SUMIFS(Master3!BQ:BQ,Master3!BP:BP,BE7)</f>
        <v>0</v>
      </c>
      <c r="BJ7" s="110" t="str">
        <f>IFERROR(_xlfn.XLOOKUP(BK7,Master3!$A:$A,Master3!$B:$B)," ")</f>
        <v xml:space="preserve"> </v>
      </c>
      <c r="BK7" s="107" t="str">
        <f t="shared" si="10"/>
        <v/>
      </c>
      <c r="BL7" s="107">
        <f>SUMIFS(Master3!$AU:$AU,Master3!$A:$A,"&gt;"&amp;(BK7),Master3!$A:$A,"&lt;="&amp; BO7)</f>
        <v>0</v>
      </c>
      <c r="BM7" s="109">
        <f>SUMIFS(Master3!$K:$K,Master3!$A:$A,"&gt;"&amp;(BK7),Master3!$A:$A,"&lt;="&amp; BO7)</f>
        <v>0</v>
      </c>
      <c r="BN7" s="107">
        <f>SUMIFS(Master3!BI:BI,Master3!BH:BH,BJ7)</f>
        <v>0</v>
      </c>
      <c r="BO7" s="108" t="str">
        <f t="shared" si="11"/>
        <v/>
      </c>
    </row>
    <row r="8" spans="1:67" x14ac:dyDescent="0.25">
      <c r="A8" s="86">
        <v>44200.041666666664</v>
      </c>
      <c r="B8" s="111" t="e">
        <f>_xlfn.XLOOKUP(C8,Master3!B:B,Master3!A:A)</f>
        <v>#N/A</v>
      </c>
      <c r="C8" s="106">
        <v>44200.041666666664</v>
      </c>
      <c r="D8" s="91" t="str">
        <f>IFERROR(_xlfn.XLOOKUP(B8,Master3!A:A,Master3!G:G),"")</f>
        <v/>
      </c>
      <c r="E8" s="94" t="str">
        <f>IFERROR(AVERAGEIFS(Master3!$U:$U,Master3!$A:$A,"&gt;"&amp;(B8-1),Master3!$A:$A,"&lt;="&amp;S8),"")</f>
        <v/>
      </c>
      <c r="F8" s="98">
        <f>SUMIFS(Master3!$V:$V,Master3!$A:$A,"&gt;="&amp;(B8),Master3!$A:$A,"&lt;="&amp;J8-1)</f>
        <v>0</v>
      </c>
      <c r="G8" s="91">
        <f>SUMIFS(Master3!$H:$H,Master3!$A:$A,"&gt;="&amp;(B8),Master3!$A:$A,"&lt;="&amp;J8-1)</f>
        <v>0</v>
      </c>
      <c r="H8" s="99">
        <f>SUMIFS(Master3!AZ:AZ,Master3!AY:AY,C8)</f>
        <v>0</v>
      </c>
      <c r="I8" s="100" t="str">
        <f>IFERROR(_xlfn.XLOOKUP(J8,Master3!$A:$A,Master3!$B:$B),"")</f>
        <v/>
      </c>
      <c r="J8" s="92" t="str">
        <f t="shared" si="0"/>
        <v/>
      </c>
      <c r="K8" s="92">
        <f>SUMIFS(Master3!$V:$V,Master3!$A:$A,"&gt;="&amp;(J8),Master3!$A:$A,"&lt;="&amp;O8-1)</f>
        <v>0</v>
      </c>
      <c r="L8" s="92">
        <f>SUMIFS(Master3!$H:$H,Master3!$A:$A,"&gt;="&amp;(J8),Master3!$A:$A,"&lt;="&amp;O8-1)</f>
        <v>0</v>
      </c>
      <c r="M8" s="93">
        <f>SUMIFS(Master3!BK:BK,Master3!BJ:BJ,I8)</f>
        <v>0</v>
      </c>
      <c r="N8" s="100" t="str">
        <f>IFERROR(_xlfn.XLOOKUP(O8,Master3!$A:$A,Master3!$B:$B)," ")</f>
        <v xml:space="preserve"> </v>
      </c>
      <c r="O8" s="92" t="str">
        <f t="shared" si="1"/>
        <v/>
      </c>
      <c r="P8" s="92">
        <f>SUMIFS(Master3!$V:$V,Master3!$A:$A,"&gt;="&amp;O8,Master3!$A:$A,"&lt;="&amp; S8)</f>
        <v>0</v>
      </c>
      <c r="Q8" s="92">
        <f>SUMIFS(Master3!$H:$H,Master3!$A:$A,"&gt;="&amp;O8,Master3!$A:$A,"&lt;="&amp; S8)</f>
        <v>0</v>
      </c>
      <c r="R8" s="92">
        <f>SUMIFS(Master3!AZ:AZ,Master3!AY:AY,N8)</f>
        <v>0</v>
      </c>
      <c r="S8" s="93" t="str">
        <f t="shared" si="2"/>
        <v/>
      </c>
      <c r="T8" s="112" t="e">
        <f>_xlfn.XLOOKUP(U8,Master3!B:B,Master3!A:A)</f>
        <v>#N/A</v>
      </c>
      <c r="U8" s="103"/>
      <c r="V8" s="109">
        <f>SUMIFS(Master3!X:X,Master3!$A:$A,"&gt;="&amp;(T8),Master3!$A:$A,"&lt;="&amp;Z8-1)</f>
        <v>0</v>
      </c>
      <c r="W8" s="107">
        <f>SUMIFS(Master3!I:I,Master3!$A:$A,"&gt;="&amp;(T8),Master3!$A:$A,"&lt;="&amp;Z8-1)</f>
        <v>0</v>
      </c>
      <c r="X8" s="108">
        <f>SUMIFS(Master3!BC:BC,Master3!BB:BB,U8)</f>
        <v>0</v>
      </c>
      <c r="Y8" s="110" t="str">
        <f>IFERROR(_xlfn.XLOOKUP(Z8,Master3!$A:$A,Master3!$B:$B),"")</f>
        <v/>
      </c>
      <c r="Z8" s="107" t="str">
        <f t="shared" si="3"/>
        <v/>
      </c>
      <c r="AA8" s="107">
        <f>SUMIFS(Master3!$X:$X,Master3!$A:$A,"&gt;="&amp;(Z8),Master3!$A:$A,"&lt;="&amp;AE8-1)</f>
        <v>0</v>
      </c>
      <c r="AB8" s="107">
        <f>SUMIFS(Master3!$I:$I,Master3!$A:$A,"&gt;="&amp;(Z8),Master3!$A:$A,"&lt;="&amp;AE8-1)</f>
        <v>0</v>
      </c>
      <c r="AC8" s="108">
        <f>SUMIFS(Master3!BM:BM,Master3!BL:BL,Y8)</f>
        <v>0</v>
      </c>
      <c r="AD8" s="110" t="str">
        <f>IFERROR(_xlfn.XLOOKUP(AE8,Master3!$A:$A,Master3!$B:$B)," ")</f>
        <v xml:space="preserve"> </v>
      </c>
      <c r="AE8" s="107" t="str">
        <f t="shared" si="4"/>
        <v/>
      </c>
      <c r="AF8" s="109">
        <f>SUMIFS(Master3!$X:$X,Master3!$A:$A,"&gt;"&amp;(AE8),Master3!$A:$A,"&lt;="&amp; AI8)</f>
        <v>0</v>
      </c>
      <c r="AG8" s="107">
        <f>SUMIFS(Master3!$I:$I,Master3!$A:$A,"&gt;"&amp;(AE8),Master3!$A:$A,"&lt;="&amp; AI8)</f>
        <v>0</v>
      </c>
      <c r="AH8" s="107">
        <f>SUMIFS(Master3!BC:BC,Master3!BB:BB,AD8)</f>
        <v>0</v>
      </c>
      <c r="AI8" s="108" t="str">
        <f t="shared" si="5"/>
        <v/>
      </c>
      <c r="AJ8" s="112" t="e">
        <f>_xlfn.XLOOKUP(AK8,Master3!B:B,Master3!A:A)</f>
        <v>#N/A</v>
      </c>
      <c r="AK8" s="106"/>
      <c r="AL8" s="67">
        <f>SUMIFS(Master3!$Z:$Z,Master3!$A:$A,"&gt;="&amp;(AJ8),Master3!$A:$A,"&lt;="&amp;AP8-1)</f>
        <v>0</v>
      </c>
      <c r="AM8" s="67">
        <f>SUMIFS(Master3!$J:$J,Master3!$A:$A,"&gt;="&amp;(AJ8),Master3!$A:$A,"&lt;="&amp;AP8-1)</f>
        <v>0</v>
      </c>
      <c r="AN8" s="93">
        <f>SUMIFS(Master3!BF:BF,Master3!BE:BE,AK8)</f>
        <v>0</v>
      </c>
      <c r="AO8" s="100" t="str">
        <f>IFERROR(_xlfn.XLOOKUP(AP8,Master3!$A:$A,Master3!$B:$B),"")</f>
        <v/>
      </c>
      <c r="AP8" s="92" t="str">
        <f t="shared" si="6"/>
        <v/>
      </c>
      <c r="AQ8" s="67">
        <f>SUMIFS(Master3!$Z:$Z,Master3!$A:$A,"&gt;"&amp;(AP8),Master3!$A:$A,"&lt;="&amp;AU8-1)</f>
        <v>0</v>
      </c>
      <c r="AR8" s="67">
        <f>SUMIFS(Master3!$J:$J,Master3!$A:$A,"&gt;"&amp;(AP8),Master3!$A:$A,"&lt;="&amp;AU8-1)</f>
        <v>0</v>
      </c>
      <c r="AS8" s="93">
        <f>SUMIFS(Master3!BO:BO,Master3!BN:BN,AO8)</f>
        <v>0</v>
      </c>
      <c r="AT8" s="100" t="str">
        <f>IFERROR(_xlfn.XLOOKUP(AU8,Master3!$A:$A,Master3!$B:$B)," ")</f>
        <v xml:space="preserve"> </v>
      </c>
      <c r="AU8" s="92" t="str">
        <f t="shared" si="7"/>
        <v/>
      </c>
      <c r="AV8" s="67">
        <f>SUMIFS(Master3!$Z:$Z,Master3!$A:$A,"&gt;"&amp;AU8,Master3!$A:$A,"&lt;="&amp; AY8)</f>
        <v>0</v>
      </c>
      <c r="AW8" s="67">
        <f>SUMIFS(Master3!$J:$J,Master3!$A:$A,"&gt;"&amp;AU8,Master3!$A:$A,"&lt;="&amp; AY8)</f>
        <v>0</v>
      </c>
      <c r="AX8" s="92">
        <f>SUMIFS(Master3!BF:BF,Master3!BE:BE,AT8)</f>
        <v>0</v>
      </c>
      <c r="AY8" s="93" t="str">
        <f t="shared" si="8"/>
        <v/>
      </c>
      <c r="AZ8" s="112" t="e">
        <f>_xlfn.XLOOKUP(BA8,Master3!B:B,Master3!A:A)</f>
        <v>#N/A</v>
      </c>
      <c r="BA8" s="103"/>
      <c r="BB8" s="107">
        <f>SUMIFS(Master3!AR:AR,Master3!$A:$A,"&gt;="&amp;(AZ8),Master3!$A:$A,"&lt;="&amp;BF8-1)</f>
        <v>0</v>
      </c>
      <c r="BC8" s="109">
        <f>SUMIFS(Master3!$K:$K,Master3!$A:$A,"&gt;="&amp;(AZ8),Master3!$A:$A,"&lt;="&amp;BF8-1)</f>
        <v>0</v>
      </c>
      <c r="BD8" s="108">
        <f>SUMIFS(Master3!BI:BI,Master3!BH:BH,BA8)</f>
        <v>0</v>
      </c>
      <c r="BE8" s="110" t="str">
        <f>IFERROR(_xlfn.XLOOKUP(BF8,Master3!$A:$A,Master3!$B:$B),"")</f>
        <v/>
      </c>
      <c r="BF8" s="107" t="str">
        <f t="shared" si="9"/>
        <v/>
      </c>
      <c r="BG8" s="107">
        <f>SUMIFS(Master3!AR:AR,Master3!$A:$A,"&gt;="&amp;(BF8),Master3!$A:$A,"&lt;="&amp;BK8-1)</f>
        <v>0</v>
      </c>
      <c r="BH8" s="109">
        <f>SUMIFS(Master3!$K:$K,Master3!$A:$A,"&gt;="&amp;(BF8),Master3!$A:$A,"&lt;="&amp;BK8-1)</f>
        <v>0</v>
      </c>
      <c r="BI8" s="108">
        <f>SUMIFS(Master3!BQ:BQ,Master3!BP:BP,BE8)</f>
        <v>0</v>
      </c>
      <c r="BJ8" s="110" t="str">
        <f>IFERROR(_xlfn.XLOOKUP(BK8,Master3!$A:$A,Master3!$B:$B)," ")</f>
        <v xml:space="preserve"> </v>
      </c>
      <c r="BK8" s="107" t="str">
        <f t="shared" si="10"/>
        <v/>
      </c>
      <c r="BL8" s="107">
        <f>SUMIFS(Master3!$AU:$AU,Master3!$A:$A,"&gt;"&amp;(BK8),Master3!$A:$A,"&lt;="&amp; BO8)</f>
        <v>0</v>
      </c>
      <c r="BM8" s="109">
        <f>SUMIFS(Master3!$K:$K,Master3!$A:$A,"&gt;"&amp;(BK8),Master3!$A:$A,"&lt;="&amp; BO8)</f>
        <v>0</v>
      </c>
      <c r="BN8" s="107">
        <f>SUMIFS(Master3!BI:BI,Master3!BH:BH,BJ8)</f>
        <v>0</v>
      </c>
      <c r="BO8" s="108" t="str">
        <f t="shared" si="11"/>
        <v/>
      </c>
    </row>
    <row r="9" spans="1:67" x14ac:dyDescent="0.25">
      <c r="A9" s="86">
        <v>44200.076388888891</v>
      </c>
      <c r="B9" s="111">
        <f>_xlfn.XLOOKUP(C9,Master3!B:B,Master3!A:A)</f>
        <v>0</v>
      </c>
      <c r="C9" s="106"/>
      <c r="D9" s="91" t="str">
        <f>IFERROR(_xlfn.XLOOKUP(B9,Master3!A:A,Master3!G:G),"")</f>
        <v/>
      </c>
      <c r="E9" s="94" t="str">
        <f>IFERROR(AVERAGEIFS(Master3!$U:$U,Master3!$A:$A,"&gt;"&amp;(B9-1),Master3!$A:$A,"&lt;="&amp;S9),"")</f>
        <v/>
      </c>
      <c r="F9" s="98">
        <f>SUMIFS(Master3!$V:$V,Master3!$A:$A,"&gt;="&amp;(B9),Master3!$A:$A,"&lt;="&amp;J9-1)</f>
        <v>0</v>
      </c>
      <c r="G9" s="91">
        <f>SUMIFS(Master3!$H:$H,Master3!$A:$A,"&gt;="&amp;(B9),Master3!$A:$A,"&lt;="&amp;J9-1)</f>
        <v>0</v>
      </c>
      <c r="H9" s="99">
        <f>SUMIFS(Master3!AZ:AZ,Master3!AY:AY,C9)</f>
        <v>0</v>
      </c>
      <c r="I9" s="100" t="str">
        <f>IFERROR(_xlfn.XLOOKUP(J9,Master3!$A:$A,Master3!$B:$B),"")</f>
        <v/>
      </c>
      <c r="J9" s="92">
        <f t="shared" si="0"/>
        <v>0</v>
      </c>
      <c r="K9" s="92">
        <f>SUMIFS(Master3!$V:$V,Master3!$A:$A,"&gt;="&amp;(J9),Master3!$A:$A,"&lt;="&amp;O9-1)</f>
        <v>0</v>
      </c>
      <c r="L9" s="92">
        <f>SUMIFS(Master3!$H:$H,Master3!$A:$A,"&gt;="&amp;(J9),Master3!$A:$A,"&lt;="&amp;O9-1)</f>
        <v>0</v>
      </c>
      <c r="M9" s="93">
        <f>SUMIFS(Master3!BK:BK,Master3!BJ:BJ,I9)</f>
        <v>0</v>
      </c>
      <c r="N9" s="100" t="str">
        <f>IFERROR(_xlfn.XLOOKUP(O9,Master3!$A:$A,Master3!$B:$B)," ")</f>
        <v xml:space="preserve"> </v>
      </c>
      <c r="O9" s="92">
        <f t="shared" si="1"/>
        <v>0</v>
      </c>
      <c r="P9" s="92">
        <f>SUMIFS(Master3!$V:$V,Master3!$A:$A,"&gt;="&amp;O9,Master3!$A:$A,"&lt;="&amp; S9)</f>
        <v>0</v>
      </c>
      <c r="Q9" s="92">
        <f>SUMIFS(Master3!$H:$H,Master3!$A:$A,"&gt;="&amp;O9,Master3!$A:$A,"&lt;="&amp; S9)</f>
        <v>0</v>
      </c>
      <c r="R9" s="92">
        <f>SUMIFS(Master3!AZ:AZ,Master3!AY:AY,N9)</f>
        <v>0</v>
      </c>
      <c r="S9" s="93">
        <f t="shared" si="2"/>
        <v>0</v>
      </c>
      <c r="T9" s="112" t="e">
        <f>_xlfn.XLOOKUP(U9,Master3!B:B,Master3!A:A)</f>
        <v>#N/A</v>
      </c>
      <c r="U9" s="103"/>
      <c r="V9" s="109">
        <f>SUMIFS(Master3!X:X,Master3!$A:$A,"&gt;="&amp;(T9),Master3!$A:$A,"&lt;="&amp;Z9-1)</f>
        <v>0</v>
      </c>
      <c r="W9" s="107">
        <f>SUMIFS(Master3!I:I,Master3!$A:$A,"&gt;="&amp;(T9),Master3!$A:$A,"&lt;="&amp;Z9-1)</f>
        <v>0</v>
      </c>
      <c r="X9" s="108">
        <f>SUMIFS(Master3!BC:BC,Master3!BB:BB,U9)</f>
        <v>0</v>
      </c>
      <c r="Y9" s="110" t="str">
        <f>IFERROR(_xlfn.XLOOKUP(Z9,Master3!$A:$A,Master3!$B:$B),"")</f>
        <v/>
      </c>
      <c r="Z9" s="107" t="str">
        <f t="shared" si="3"/>
        <v/>
      </c>
      <c r="AA9" s="107">
        <f>SUMIFS(Master3!$X:$X,Master3!$A:$A,"&gt;="&amp;(Z9),Master3!$A:$A,"&lt;="&amp;AE9-1)</f>
        <v>0</v>
      </c>
      <c r="AB9" s="107">
        <f>SUMIFS(Master3!$I:$I,Master3!$A:$A,"&gt;="&amp;(Z9),Master3!$A:$A,"&lt;="&amp;AE9-1)</f>
        <v>0</v>
      </c>
      <c r="AC9" s="108">
        <f>SUMIFS(Master3!BM:BM,Master3!BL:BL,Y9)</f>
        <v>0</v>
      </c>
      <c r="AD9" s="110" t="str">
        <f>IFERROR(_xlfn.XLOOKUP(AE9,Master3!$A:$A,Master3!$B:$B)," ")</f>
        <v xml:space="preserve"> </v>
      </c>
      <c r="AE9" s="107" t="str">
        <f t="shared" si="4"/>
        <v/>
      </c>
      <c r="AF9" s="109">
        <f>SUMIFS(Master3!$X:$X,Master3!$A:$A,"&gt;"&amp;(AE9),Master3!$A:$A,"&lt;="&amp; AI9)</f>
        <v>0</v>
      </c>
      <c r="AG9" s="107">
        <f>SUMIFS(Master3!$I:$I,Master3!$A:$A,"&gt;"&amp;(AE9),Master3!$A:$A,"&lt;="&amp; AI9)</f>
        <v>0</v>
      </c>
      <c r="AH9" s="107">
        <f>SUMIFS(Master3!BC:BC,Master3!BB:BB,AD9)</f>
        <v>0</v>
      </c>
      <c r="AI9" s="108" t="str">
        <f t="shared" si="5"/>
        <v/>
      </c>
      <c r="AJ9" s="112" t="e">
        <f>_xlfn.XLOOKUP(AK9,Master3!B:B,Master3!A:A)</f>
        <v>#N/A</v>
      </c>
      <c r="AK9" s="106"/>
      <c r="AL9" s="67">
        <f>SUMIFS(Master3!$Z:$Z,Master3!$A:$A,"&gt;="&amp;(AJ9),Master3!$A:$A,"&lt;="&amp;AP9-1)</f>
        <v>0</v>
      </c>
      <c r="AM9" s="67">
        <f>SUMIFS(Master3!$J:$J,Master3!$A:$A,"&gt;="&amp;(AJ9),Master3!$A:$A,"&lt;="&amp;AP9-1)</f>
        <v>0</v>
      </c>
      <c r="AN9" s="93">
        <f>SUMIFS(Master3!BF:BF,Master3!BE:BE,AK9)</f>
        <v>0</v>
      </c>
      <c r="AO9" s="100" t="str">
        <f>IFERROR(_xlfn.XLOOKUP(AP9,Master3!$A:$A,Master3!$B:$B),"")</f>
        <v/>
      </c>
      <c r="AP9" s="92" t="str">
        <f t="shared" si="6"/>
        <v/>
      </c>
      <c r="AQ9" s="67">
        <f>SUMIFS(Master3!$Z:$Z,Master3!$A:$A,"&gt;"&amp;(AP9),Master3!$A:$A,"&lt;="&amp;AU9-1)</f>
        <v>0</v>
      </c>
      <c r="AR9" s="67">
        <f>SUMIFS(Master3!$J:$J,Master3!$A:$A,"&gt;"&amp;(AP9),Master3!$A:$A,"&lt;="&amp;AU9-1)</f>
        <v>0</v>
      </c>
      <c r="AS9" s="93">
        <f>SUMIFS(Master3!BO:BO,Master3!BN:BN,AO9)</f>
        <v>0</v>
      </c>
      <c r="AT9" s="100" t="str">
        <f>IFERROR(_xlfn.XLOOKUP(AU9,Master3!$A:$A,Master3!$B:$B)," ")</f>
        <v xml:space="preserve"> </v>
      </c>
      <c r="AU9" s="92" t="str">
        <f t="shared" si="7"/>
        <v/>
      </c>
      <c r="AV9" s="67">
        <f>SUMIFS(Master3!$Z:$Z,Master3!$A:$A,"&gt;"&amp;AU9,Master3!$A:$A,"&lt;="&amp; AY9)</f>
        <v>0</v>
      </c>
      <c r="AW9" s="67">
        <f>SUMIFS(Master3!$J:$J,Master3!$A:$A,"&gt;"&amp;AU9,Master3!$A:$A,"&lt;="&amp; AY9)</f>
        <v>0</v>
      </c>
      <c r="AX9" s="92">
        <f>SUMIFS(Master3!BF:BF,Master3!BE:BE,AT9)</f>
        <v>0</v>
      </c>
      <c r="AY9" s="93" t="str">
        <f t="shared" si="8"/>
        <v/>
      </c>
      <c r="AZ9" s="112" t="e">
        <f>_xlfn.XLOOKUP(BA9,Master3!B:B,Master3!A:A)</f>
        <v>#N/A</v>
      </c>
      <c r="BA9" s="103">
        <v>44200.076388888891</v>
      </c>
      <c r="BB9" s="107">
        <f>SUMIFS(Master3!AR:AR,Master3!$A:$A,"&gt;="&amp;(AZ9),Master3!$A:$A,"&lt;="&amp;BF9-1)</f>
        <v>0</v>
      </c>
      <c r="BC9" s="109">
        <f>SUMIFS(Master3!$K:$K,Master3!$A:$A,"&gt;="&amp;(AZ9),Master3!$A:$A,"&lt;="&amp;BF9-1)</f>
        <v>0</v>
      </c>
      <c r="BD9" s="108">
        <f>SUMIFS(Master3!BI:BI,Master3!BH:BH,BA9)</f>
        <v>0</v>
      </c>
      <c r="BE9" s="110" t="str">
        <f>IFERROR(_xlfn.XLOOKUP(BF9,Master3!$A:$A,Master3!$B:$B),"")</f>
        <v/>
      </c>
      <c r="BF9" s="107" t="str">
        <f t="shared" si="9"/>
        <v/>
      </c>
      <c r="BG9" s="107">
        <f>SUMIFS(Master3!AR:AR,Master3!$A:$A,"&gt;="&amp;(BF9),Master3!$A:$A,"&lt;="&amp;BK9-1)</f>
        <v>0</v>
      </c>
      <c r="BH9" s="109">
        <f>SUMIFS(Master3!$K:$K,Master3!$A:$A,"&gt;="&amp;(BF9),Master3!$A:$A,"&lt;="&amp;BK9-1)</f>
        <v>0</v>
      </c>
      <c r="BI9" s="108">
        <f>SUMIFS(Master3!BQ:BQ,Master3!BP:BP,BE9)</f>
        <v>0</v>
      </c>
      <c r="BJ9" s="110" t="str">
        <f>IFERROR(_xlfn.XLOOKUP(BK9,Master3!$A:$A,Master3!$B:$B)," ")</f>
        <v xml:space="preserve"> </v>
      </c>
      <c r="BK9" s="107" t="str">
        <f t="shared" si="10"/>
        <v/>
      </c>
      <c r="BL9" s="107">
        <f>SUMIFS(Master3!$AU:$AU,Master3!$A:$A,"&gt;"&amp;(BK9),Master3!$A:$A,"&lt;="&amp; BO9)</f>
        <v>0</v>
      </c>
      <c r="BM9" s="109">
        <f>SUMIFS(Master3!$K:$K,Master3!$A:$A,"&gt;"&amp;(BK9),Master3!$A:$A,"&lt;="&amp; BO9)</f>
        <v>0</v>
      </c>
      <c r="BN9" s="107">
        <f>SUMIFS(Master3!BI:BI,Master3!BH:BH,BJ9)</f>
        <v>0</v>
      </c>
      <c r="BO9" s="108" t="str">
        <f t="shared" si="11"/>
        <v/>
      </c>
    </row>
    <row r="10" spans="1:67" x14ac:dyDescent="0.25">
      <c r="A10" s="86">
        <v>44200.083333333336</v>
      </c>
      <c r="B10" s="111" t="e">
        <f>_xlfn.XLOOKUP(C10,Master3!B:B,Master3!A:A)</f>
        <v>#N/A</v>
      </c>
      <c r="C10" s="106"/>
      <c r="D10" s="91" t="str">
        <f>IFERROR(_xlfn.XLOOKUP(B10,Master3!A:A,Master3!G:G),"")</f>
        <v/>
      </c>
      <c r="E10" s="94" t="str">
        <f>IFERROR(AVERAGEIFS(Master3!$U:$U,Master3!$A:$A,"&gt;"&amp;(B10-1),Master3!$A:$A,"&lt;="&amp;S10),"")</f>
        <v/>
      </c>
      <c r="F10" s="98">
        <f>SUMIFS(Master3!$V:$V,Master3!$A:$A,"&gt;="&amp;(B10),Master3!$A:$A,"&lt;="&amp;J10-1)</f>
        <v>0</v>
      </c>
      <c r="G10" s="91">
        <f>SUMIFS(Master3!$H:$H,Master3!$A:$A,"&gt;="&amp;(B10),Master3!$A:$A,"&lt;="&amp;J10-1)</f>
        <v>0</v>
      </c>
      <c r="H10" s="99">
        <f>SUMIFS(Master3!AZ:AZ,Master3!AY:AY,C10)</f>
        <v>0</v>
      </c>
      <c r="I10" s="100" t="str">
        <f>IFERROR(_xlfn.XLOOKUP(J10,Master3!$A:$A,Master3!$B:$B),"")</f>
        <v/>
      </c>
      <c r="J10" s="92" t="str">
        <f t="shared" si="0"/>
        <v/>
      </c>
      <c r="K10" s="92">
        <f>SUMIFS(Master3!$V:$V,Master3!$A:$A,"&gt;="&amp;(J10),Master3!$A:$A,"&lt;="&amp;O10-1)</f>
        <v>0</v>
      </c>
      <c r="L10" s="92">
        <f>SUMIFS(Master3!$H:$H,Master3!$A:$A,"&gt;="&amp;(J10),Master3!$A:$A,"&lt;="&amp;O10-1)</f>
        <v>0</v>
      </c>
      <c r="M10" s="93">
        <f>SUMIFS(Master3!BK:BK,Master3!BJ:BJ,I10)</f>
        <v>0</v>
      </c>
      <c r="N10" s="100" t="str">
        <f>IFERROR(_xlfn.XLOOKUP(O10,Master3!$A:$A,Master3!$B:$B)," ")</f>
        <v xml:space="preserve"> </v>
      </c>
      <c r="O10" s="92" t="str">
        <f t="shared" si="1"/>
        <v/>
      </c>
      <c r="P10" s="92">
        <f>SUMIFS(Master3!$V:$V,Master3!$A:$A,"&gt;="&amp;O10,Master3!$A:$A,"&lt;="&amp; S10)</f>
        <v>0</v>
      </c>
      <c r="Q10" s="92">
        <f>SUMIFS(Master3!$H:$H,Master3!$A:$A,"&gt;="&amp;O10,Master3!$A:$A,"&lt;="&amp; S10)</f>
        <v>0</v>
      </c>
      <c r="R10" s="92">
        <f>SUMIFS(Master3!AZ:AZ,Master3!AY:AY,N10)</f>
        <v>0</v>
      </c>
      <c r="S10" s="93" t="str">
        <f t="shared" si="2"/>
        <v/>
      </c>
      <c r="T10" s="112" t="e">
        <f>_xlfn.XLOOKUP(U10,Master3!B:B,Master3!A:A)</f>
        <v>#N/A</v>
      </c>
      <c r="U10" s="103">
        <v>44200.083333333336</v>
      </c>
      <c r="V10" s="109">
        <f>SUMIFS(Master3!X:X,Master3!$A:$A,"&gt;="&amp;(T10),Master3!$A:$A,"&lt;="&amp;Z10-1)</f>
        <v>0</v>
      </c>
      <c r="W10" s="107">
        <f>SUMIFS(Master3!I:I,Master3!$A:$A,"&gt;="&amp;(T10),Master3!$A:$A,"&lt;="&amp;Z10-1)</f>
        <v>0</v>
      </c>
      <c r="X10" s="108">
        <f>SUMIFS(Master3!BC:BC,Master3!BB:BB,U10)</f>
        <v>0</v>
      </c>
      <c r="Y10" s="110" t="str">
        <f>IFERROR(_xlfn.XLOOKUP(Z10,Master3!$A:$A,Master3!$B:$B),"")</f>
        <v/>
      </c>
      <c r="Z10" s="107" t="str">
        <f t="shared" si="3"/>
        <v/>
      </c>
      <c r="AA10" s="107">
        <f>SUMIFS(Master3!$X:$X,Master3!$A:$A,"&gt;="&amp;(Z10),Master3!$A:$A,"&lt;="&amp;AE10-1)</f>
        <v>0</v>
      </c>
      <c r="AB10" s="107">
        <f>SUMIFS(Master3!$I:$I,Master3!$A:$A,"&gt;="&amp;(Z10),Master3!$A:$A,"&lt;="&amp;AE10-1)</f>
        <v>0</v>
      </c>
      <c r="AC10" s="108">
        <f>SUMIFS(Master3!BM:BM,Master3!BL:BL,Y10)</f>
        <v>0</v>
      </c>
      <c r="AD10" s="110" t="str">
        <f>IFERROR(_xlfn.XLOOKUP(AE10,Master3!$A:$A,Master3!$B:$B)," ")</f>
        <v xml:space="preserve"> </v>
      </c>
      <c r="AE10" s="107" t="str">
        <f t="shared" si="4"/>
        <v/>
      </c>
      <c r="AF10" s="109">
        <f>SUMIFS(Master3!$X:$X,Master3!$A:$A,"&gt;"&amp;(AE10),Master3!$A:$A,"&lt;="&amp; AI10)</f>
        <v>0</v>
      </c>
      <c r="AG10" s="107">
        <f>SUMIFS(Master3!$I:$I,Master3!$A:$A,"&gt;"&amp;(AE10),Master3!$A:$A,"&lt;="&amp; AI10)</f>
        <v>0</v>
      </c>
      <c r="AH10" s="107">
        <f>SUMIFS(Master3!BC:BC,Master3!BB:BB,AD10)</f>
        <v>0</v>
      </c>
      <c r="AI10" s="108" t="str">
        <f t="shared" si="5"/>
        <v/>
      </c>
      <c r="AJ10" s="112" t="e">
        <f>_xlfn.XLOOKUP(AK10,Master3!B:B,Master3!A:A)</f>
        <v>#N/A</v>
      </c>
      <c r="AK10" s="106">
        <v>44200.083333333336</v>
      </c>
      <c r="AL10" s="67">
        <f>SUMIFS(Master3!$Z:$Z,Master3!$A:$A,"&gt;="&amp;(AJ10),Master3!$A:$A,"&lt;="&amp;AP10-1)</f>
        <v>0</v>
      </c>
      <c r="AM10" s="67">
        <f>SUMIFS(Master3!$J:$J,Master3!$A:$A,"&gt;="&amp;(AJ10),Master3!$A:$A,"&lt;="&amp;AP10-1)</f>
        <v>0</v>
      </c>
      <c r="AN10" s="93">
        <f>SUMIFS(Master3!BF:BF,Master3!BE:BE,AK10)</f>
        <v>0</v>
      </c>
      <c r="AO10" s="100" t="str">
        <f>IFERROR(_xlfn.XLOOKUP(AP10,Master3!$A:$A,Master3!$B:$B),"")</f>
        <v/>
      </c>
      <c r="AP10" s="92" t="str">
        <f t="shared" si="6"/>
        <v/>
      </c>
      <c r="AQ10" s="67">
        <f>SUMIFS(Master3!$Z:$Z,Master3!$A:$A,"&gt;"&amp;(AP10),Master3!$A:$A,"&lt;="&amp;AU10-1)</f>
        <v>0</v>
      </c>
      <c r="AR10" s="67">
        <f>SUMIFS(Master3!$J:$J,Master3!$A:$A,"&gt;"&amp;(AP10),Master3!$A:$A,"&lt;="&amp;AU10-1)</f>
        <v>0</v>
      </c>
      <c r="AS10" s="93">
        <f>SUMIFS(Master3!BO:BO,Master3!BN:BN,AO10)</f>
        <v>0</v>
      </c>
      <c r="AT10" s="100" t="str">
        <f>IFERROR(_xlfn.XLOOKUP(AU10,Master3!$A:$A,Master3!$B:$B)," ")</f>
        <v xml:space="preserve"> </v>
      </c>
      <c r="AU10" s="92" t="str">
        <f t="shared" si="7"/>
        <v/>
      </c>
      <c r="AV10" s="67">
        <f>SUMIFS(Master3!$Z:$Z,Master3!$A:$A,"&gt;"&amp;AU10,Master3!$A:$A,"&lt;="&amp; AY10)</f>
        <v>0</v>
      </c>
      <c r="AW10" s="67">
        <f>SUMIFS(Master3!$J:$J,Master3!$A:$A,"&gt;"&amp;AU10,Master3!$A:$A,"&lt;="&amp; AY10)</f>
        <v>0</v>
      </c>
      <c r="AX10" s="92">
        <f>SUMIFS(Master3!BF:BF,Master3!BE:BE,AT10)</f>
        <v>0</v>
      </c>
      <c r="AY10" s="93" t="str">
        <f t="shared" si="8"/>
        <v/>
      </c>
      <c r="AZ10" s="112" t="e">
        <f>_xlfn.XLOOKUP(BA10,Master3!B:B,Master3!A:A)</f>
        <v>#N/A</v>
      </c>
      <c r="BA10" s="103"/>
      <c r="BB10" s="107">
        <f>SUMIFS(Master3!AR:AR,Master3!$A:$A,"&gt;="&amp;(AZ10),Master3!$A:$A,"&lt;="&amp;BF10-1)</f>
        <v>0</v>
      </c>
      <c r="BC10" s="109">
        <f>SUMIFS(Master3!$K:$K,Master3!$A:$A,"&gt;="&amp;(AZ10),Master3!$A:$A,"&lt;="&amp;BF10-1)</f>
        <v>0</v>
      </c>
      <c r="BD10" s="108">
        <f>SUMIFS(Master3!BI:BI,Master3!BH:BH,BA10)</f>
        <v>0</v>
      </c>
      <c r="BE10" s="110" t="str">
        <f>IFERROR(_xlfn.XLOOKUP(BF10,Master3!$A:$A,Master3!$B:$B),"")</f>
        <v/>
      </c>
      <c r="BF10" s="107" t="str">
        <f t="shared" si="9"/>
        <v/>
      </c>
      <c r="BG10" s="107">
        <f>SUMIFS(Master3!AR:AR,Master3!$A:$A,"&gt;="&amp;(BF10),Master3!$A:$A,"&lt;="&amp;BK10-1)</f>
        <v>0</v>
      </c>
      <c r="BH10" s="109">
        <f>SUMIFS(Master3!$K:$K,Master3!$A:$A,"&gt;="&amp;(BF10),Master3!$A:$A,"&lt;="&amp;BK10-1)</f>
        <v>0</v>
      </c>
      <c r="BI10" s="108">
        <f>SUMIFS(Master3!BQ:BQ,Master3!BP:BP,BE10)</f>
        <v>0</v>
      </c>
      <c r="BJ10" s="110" t="str">
        <f>IFERROR(_xlfn.XLOOKUP(BK10,Master3!$A:$A,Master3!$B:$B)," ")</f>
        <v xml:space="preserve"> </v>
      </c>
      <c r="BK10" s="107" t="str">
        <f t="shared" si="10"/>
        <v/>
      </c>
      <c r="BL10" s="107">
        <f>SUMIFS(Master3!$AU:$AU,Master3!$A:$A,"&gt;"&amp;(BK10),Master3!$A:$A,"&lt;="&amp; BO10)</f>
        <v>0</v>
      </c>
      <c r="BM10" s="109">
        <f>SUMIFS(Master3!$K:$K,Master3!$A:$A,"&gt;"&amp;(BK10),Master3!$A:$A,"&lt;="&amp; BO10)</f>
        <v>0</v>
      </c>
      <c r="BN10" s="107">
        <f>SUMIFS(Master3!BI:BI,Master3!BH:BH,BJ10)</f>
        <v>0</v>
      </c>
      <c r="BO10" s="108" t="str">
        <f t="shared" si="11"/>
        <v/>
      </c>
    </row>
    <row r="11" spans="1:67" x14ac:dyDescent="0.25">
      <c r="A11" s="86">
        <v>44201</v>
      </c>
      <c r="B11" s="111">
        <f>_xlfn.XLOOKUP(C11,Master3!B:B,Master3!A:A)</f>
        <v>0</v>
      </c>
      <c r="C11" s="106"/>
      <c r="D11" s="91" t="str">
        <f>IFERROR(_xlfn.XLOOKUP(B11,Master3!A:A,Master3!G:G),"")</f>
        <v/>
      </c>
      <c r="E11" s="94" t="str">
        <f>IFERROR(AVERAGEIFS(Master3!$U:$U,Master3!$A:$A,"&gt;"&amp;(B11-1),Master3!$A:$A,"&lt;="&amp;S11),"")</f>
        <v/>
      </c>
      <c r="F11" s="98">
        <f>SUMIFS(Master3!$V:$V,Master3!$A:$A,"&gt;="&amp;(B11),Master3!$A:$A,"&lt;="&amp;J11-1)</f>
        <v>0</v>
      </c>
      <c r="G11" s="91">
        <f>SUMIFS(Master3!$H:$H,Master3!$A:$A,"&gt;="&amp;(B11),Master3!$A:$A,"&lt;="&amp;J11-1)</f>
        <v>0</v>
      </c>
      <c r="H11" s="99">
        <f>SUMIFS(Master3!AZ:AZ,Master3!AY:AY,C11)</f>
        <v>0</v>
      </c>
      <c r="I11" s="100" t="str">
        <f>IFERROR(_xlfn.XLOOKUP(J11,Master3!$A:$A,Master3!$B:$B),"")</f>
        <v/>
      </c>
      <c r="J11" s="92">
        <f t="shared" si="0"/>
        <v>0</v>
      </c>
      <c r="K11" s="92">
        <f>SUMIFS(Master3!$V:$V,Master3!$A:$A,"&gt;="&amp;(J11),Master3!$A:$A,"&lt;="&amp;O11-1)</f>
        <v>0</v>
      </c>
      <c r="L11" s="92">
        <f>SUMIFS(Master3!$H:$H,Master3!$A:$A,"&gt;="&amp;(J11),Master3!$A:$A,"&lt;="&amp;O11-1)</f>
        <v>0</v>
      </c>
      <c r="M11" s="93">
        <f>SUMIFS(Master3!BK:BK,Master3!BJ:BJ,I11)</f>
        <v>0</v>
      </c>
      <c r="N11" s="100" t="str">
        <f>IFERROR(_xlfn.XLOOKUP(O11,Master3!$A:$A,Master3!$B:$B)," ")</f>
        <v xml:space="preserve"> </v>
      </c>
      <c r="O11" s="92">
        <f t="shared" si="1"/>
        <v>0</v>
      </c>
      <c r="P11" s="92">
        <f>SUMIFS(Master3!$V:$V,Master3!$A:$A,"&gt;="&amp;O11,Master3!$A:$A,"&lt;="&amp; S11)</f>
        <v>0</v>
      </c>
      <c r="Q11" s="92">
        <f>SUMIFS(Master3!$H:$H,Master3!$A:$A,"&gt;="&amp;O11,Master3!$A:$A,"&lt;="&amp; S11)</f>
        <v>0</v>
      </c>
      <c r="R11" s="92">
        <f>SUMIFS(Master3!AZ:AZ,Master3!AY:AY,N11)</f>
        <v>0</v>
      </c>
      <c r="S11" s="93">
        <f t="shared" si="2"/>
        <v>0</v>
      </c>
      <c r="T11" s="112" t="e">
        <f>_xlfn.XLOOKUP(U11,Master3!B:B,Master3!A:A)</f>
        <v>#N/A</v>
      </c>
      <c r="U11" s="103">
        <v>44201</v>
      </c>
      <c r="V11" s="109">
        <f>SUMIFS(Master3!X:X,Master3!$A:$A,"&gt;="&amp;(T11),Master3!$A:$A,"&lt;="&amp;Z11-1)</f>
        <v>0</v>
      </c>
      <c r="W11" s="107">
        <f>SUMIFS(Master3!I:I,Master3!$A:$A,"&gt;="&amp;(T11),Master3!$A:$A,"&lt;="&amp;Z11-1)</f>
        <v>0</v>
      </c>
      <c r="X11" s="108">
        <f>SUMIFS(Master3!BC:BC,Master3!BB:BB,U11)</f>
        <v>0</v>
      </c>
      <c r="Y11" s="110" t="str">
        <f>IFERROR(_xlfn.XLOOKUP(Z11,Master3!$A:$A,Master3!$B:$B),"")</f>
        <v/>
      </c>
      <c r="Z11" s="107" t="str">
        <f t="shared" si="3"/>
        <v/>
      </c>
      <c r="AA11" s="107">
        <f>SUMIFS(Master3!$X:$X,Master3!$A:$A,"&gt;="&amp;(Z11),Master3!$A:$A,"&lt;="&amp;AE11-1)</f>
        <v>0</v>
      </c>
      <c r="AB11" s="107">
        <f>SUMIFS(Master3!$I:$I,Master3!$A:$A,"&gt;="&amp;(Z11),Master3!$A:$A,"&lt;="&amp;AE11-1)</f>
        <v>0</v>
      </c>
      <c r="AC11" s="108">
        <f>SUMIFS(Master3!BM:BM,Master3!BL:BL,Y11)</f>
        <v>0</v>
      </c>
      <c r="AD11" s="110" t="str">
        <f>IFERROR(_xlfn.XLOOKUP(AE11,Master3!$A:$A,Master3!$B:$B)," ")</f>
        <v xml:space="preserve"> </v>
      </c>
      <c r="AE11" s="107" t="str">
        <f t="shared" si="4"/>
        <v/>
      </c>
      <c r="AF11" s="109">
        <f>SUMIFS(Master3!$X:$X,Master3!$A:$A,"&gt;"&amp;(AE11),Master3!$A:$A,"&lt;="&amp; AI11)</f>
        <v>0</v>
      </c>
      <c r="AG11" s="107">
        <f>SUMIFS(Master3!$I:$I,Master3!$A:$A,"&gt;"&amp;(AE11),Master3!$A:$A,"&lt;="&amp; AI11)</f>
        <v>0</v>
      </c>
      <c r="AH11" s="107">
        <f>SUMIFS(Master3!BC:BC,Master3!BB:BB,AD11)</f>
        <v>0</v>
      </c>
      <c r="AI11" s="108" t="str">
        <f t="shared" si="5"/>
        <v/>
      </c>
      <c r="AJ11" s="112" t="e">
        <f>_xlfn.XLOOKUP(AK11,Master3!B:B,Master3!A:A)</f>
        <v>#N/A</v>
      </c>
      <c r="AK11" s="106"/>
      <c r="AL11" s="67">
        <f>SUMIFS(Master3!$Z:$Z,Master3!$A:$A,"&gt;="&amp;(AJ11),Master3!$A:$A,"&lt;="&amp;AP11-1)</f>
        <v>0</v>
      </c>
      <c r="AM11" s="67">
        <f>SUMIFS(Master3!$J:$J,Master3!$A:$A,"&gt;="&amp;(AJ11),Master3!$A:$A,"&lt;="&amp;AP11-1)</f>
        <v>0</v>
      </c>
      <c r="AN11" s="93">
        <f>SUMIFS(Master3!BF:BF,Master3!BE:BE,AK11)</f>
        <v>0</v>
      </c>
      <c r="AO11" s="100" t="str">
        <f>IFERROR(_xlfn.XLOOKUP(AP11,Master3!$A:$A,Master3!$B:$B),"")</f>
        <v/>
      </c>
      <c r="AP11" s="92" t="str">
        <f t="shared" si="6"/>
        <v/>
      </c>
      <c r="AQ11" s="67">
        <f>SUMIFS(Master3!$Z:$Z,Master3!$A:$A,"&gt;"&amp;(AP11),Master3!$A:$A,"&lt;="&amp;AU11-1)</f>
        <v>0</v>
      </c>
      <c r="AR11" s="67">
        <f>SUMIFS(Master3!$J:$J,Master3!$A:$A,"&gt;"&amp;(AP11),Master3!$A:$A,"&lt;="&amp;AU11-1)</f>
        <v>0</v>
      </c>
      <c r="AS11" s="93">
        <f>SUMIFS(Master3!BO:BO,Master3!BN:BN,AO11)</f>
        <v>0</v>
      </c>
      <c r="AT11" s="100" t="str">
        <f>IFERROR(_xlfn.XLOOKUP(AU11,Master3!$A:$A,Master3!$B:$B)," ")</f>
        <v xml:space="preserve"> </v>
      </c>
      <c r="AU11" s="92" t="str">
        <f t="shared" si="7"/>
        <v/>
      </c>
      <c r="AV11" s="67">
        <f>SUMIFS(Master3!$Z:$Z,Master3!$A:$A,"&gt;"&amp;AU11,Master3!$A:$A,"&lt;="&amp; AY11)</f>
        <v>0</v>
      </c>
      <c r="AW11" s="67">
        <f>SUMIFS(Master3!$J:$J,Master3!$A:$A,"&gt;"&amp;AU11,Master3!$A:$A,"&lt;="&amp; AY11)</f>
        <v>0</v>
      </c>
      <c r="AX11" s="92">
        <f>SUMIFS(Master3!BF:BF,Master3!BE:BE,AT11)</f>
        <v>0</v>
      </c>
      <c r="AY11" s="93" t="str">
        <f t="shared" si="8"/>
        <v/>
      </c>
      <c r="AZ11" s="112" t="e">
        <f>_xlfn.XLOOKUP(BA11,Master3!B:B,Master3!A:A)</f>
        <v>#N/A</v>
      </c>
      <c r="BA11" s="103"/>
      <c r="BB11" s="107">
        <f>SUMIFS(Master3!AR:AR,Master3!$A:$A,"&gt;="&amp;(AZ11),Master3!$A:$A,"&lt;="&amp;BF11-1)</f>
        <v>0</v>
      </c>
      <c r="BC11" s="109">
        <f>SUMIFS(Master3!$K:$K,Master3!$A:$A,"&gt;="&amp;(AZ11),Master3!$A:$A,"&lt;="&amp;BF11-1)</f>
        <v>0</v>
      </c>
      <c r="BD11" s="108">
        <f>SUMIFS(Master3!BI:BI,Master3!BH:BH,BA11)</f>
        <v>0</v>
      </c>
      <c r="BE11" s="110" t="str">
        <f>IFERROR(_xlfn.XLOOKUP(BF11,Master3!$A:$A,Master3!$B:$B),"")</f>
        <v/>
      </c>
      <c r="BF11" s="107" t="str">
        <f t="shared" si="9"/>
        <v/>
      </c>
      <c r="BG11" s="107">
        <f>SUMIFS(Master3!AR:AR,Master3!$A:$A,"&gt;="&amp;(BF11),Master3!$A:$A,"&lt;="&amp;BK11-1)</f>
        <v>0</v>
      </c>
      <c r="BH11" s="109">
        <f>SUMIFS(Master3!$K:$K,Master3!$A:$A,"&gt;="&amp;(BF11),Master3!$A:$A,"&lt;="&amp;BK11-1)</f>
        <v>0</v>
      </c>
      <c r="BI11" s="108">
        <f>SUMIFS(Master3!BQ:BQ,Master3!BP:BP,BE11)</f>
        <v>0</v>
      </c>
      <c r="BJ11" s="110" t="str">
        <f>IFERROR(_xlfn.XLOOKUP(BK11,Master3!$A:$A,Master3!$B:$B)," ")</f>
        <v xml:space="preserve"> </v>
      </c>
      <c r="BK11" s="107" t="str">
        <f t="shared" si="10"/>
        <v/>
      </c>
      <c r="BL11" s="107">
        <f>SUMIFS(Master3!$AU:$AU,Master3!$A:$A,"&gt;"&amp;(BK11),Master3!$A:$A,"&lt;="&amp; BO11)</f>
        <v>0</v>
      </c>
      <c r="BM11" s="109">
        <f>SUMIFS(Master3!$K:$K,Master3!$A:$A,"&gt;"&amp;(BK11),Master3!$A:$A,"&lt;="&amp; BO11)</f>
        <v>0</v>
      </c>
      <c r="BN11" s="107">
        <f>SUMIFS(Master3!BI:BI,Master3!BH:BH,BJ11)</f>
        <v>0</v>
      </c>
      <c r="BO11" s="108" t="str">
        <f t="shared" si="11"/>
        <v/>
      </c>
    </row>
    <row r="12" spans="1:67" x14ac:dyDescent="0.25">
      <c r="A12" s="86">
        <v>44202.083333333336</v>
      </c>
      <c r="B12" s="111" t="e">
        <f>_xlfn.XLOOKUP(C12,Master3!B:B,Master3!A:A)</f>
        <v>#N/A</v>
      </c>
      <c r="C12" s="106">
        <v>44202.083333333336</v>
      </c>
      <c r="D12" s="91" t="str">
        <f>IFERROR(_xlfn.XLOOKUP(B12,Master3!A:A,Master3!G:G),"")</f>
        <v/>
      </c>
      <c r="E12" s="94" t="str">
        <f>IFERROR(AVERAGEIFS(Master3!$U:$U,Master3!$A:$A,"&gt;"&amp;(B12-1),Master3!$A:$A,"&lt;="&amp;S12),"")</f>
        <v/>
      </c>
      <c r="F12" s="98">
        <f>SUMIFS(Master3!$V:$V,Master3!$A:$A,"&gt;="&amp;(B12),Master3!$A:$A,"&lt;="&amp;J12-1)</f>
        <v>0</v>
      </c>
      <c r="G12" s="91">
        <f>SUMIFS(Master3!$H:$H,Master3!$A:$A,"&gt;="&amp;(B12),Master3!$A:$A,"&lt;="&amp;J12-1)</f>
        <v>0</v>
      </c>
      <c r="H12" s="99">
        <f>SUMIFS(Master3!AZ:AZ,Master3!AY:AY,C12)</f>
        <v>0</v>
      </c>
      <c r="I12" s="100" t="str">
        <f>IFERROR(_xlfn.XLOOKUP(J12,Master3!$A:$A,Master3!$B:$B),"")</f>
        <v/>
      </c>
      <c r="J12" s="92" t="str">
        <f t="shared" si="0"/>
        <v/>
      </c>
      <c r="K12" s="92">
        <f>SUMIFS(Master3!$V:$V,Master3!$A:$A,"&gt;="&amp;(J12),Master3!$A:$A,"&lt;="&amp;O12-1)</f>
        <v>0</v>
      </c>
      <c r="L12" s="92">
        <f>SUMIFS(Master3!$H:$H,Master3!$A:$A,"&gt;="&amp;(J12),Master3!$A:$A,"&lt;="&amp;O12-1)</f>
        <v>0</v>
      </c>
      <c r="M12" s="93">
        <f>SUMIFS(Master3!BK:BK,Master3!BJ:BJ,I12)</f>
        <v>0</v>
      </c>
      <c r="N12" s="100" t="str">
        <f>IFERROR(_xlfn.XLOOKUP(O12,Master3!$A:$A,Master3!$B:$B)," ")</f>
        <v xml:space="preserve"> </v>
      </c>
      <c r="O12" s="92" t="str">
        <f t="shared" si="1"/>
        <v/>
      </c>
      <c r="P12" s="92">
        <f>SUMIFS(Master3!$V:$V,Master3!$A:$A,"&gt;="&amp;O12,Master3!$A:$A,"&lt;="&amp; S12)</f>
        <v>0</v>
      </c>
      <c r="Q12" s="92">
        <f>SUMIFS(Master3!$H:$H,Master3!$A:$A,"&gt;="&amp;O12,Master3!$A:$A,"&lt;="&amp; S12)</f>
        <v>0</v>
      </c>
      <c r="R12" s="92">
        <f>SUMIFS(Master3!AZ:AZ,Master3!AY:AY,N12)</f>
        <v>0</v>
      </c>
      <c r="S12" s="93" t="str">
        <f t="shared" si="2"/>
        <v/>
      </c>
      <c r="T12" s="112" t="e">
        <f>_xlfn.XLOOKUP(U12,Master3!B:B,Master3!A:A)</f>
        <v>#N/A</v>
      </c>
      <c r="U12" s="103"/>
      <c r="V12" s="109">
        <f>SUMIFS(Master3!X:X,Master3!$A:$A,"&gt;="&amp;(T12),Master3!$A:$A,"&lt;="&amp;Z12-1)</f>
        <v>0</v>
      </c>
      <c r="W12" s="107">
        <f>SUMIFS(Master3!I:I,Master3!$A:$A,"&gt;="&amp;(T12),Master3!$A:$A,"&lt;="&amp;Z12-1)</f>
        <v>0</v>
      </c>
      <c r="X12" s="108">
        <f>SUMIFS(Master3!BC:BC,Master3!BB:BB,U12)</f>
        <v>0</v>
      </c>
      <c r="Y12" s="110" t="str">
        <f>IFERROR(_xlfn.XLOOKUP(Z12,Master3!$A:$A,Master3!$B:$B),"")</f>
        <v/>
      </c>
      <c r="Z12" s="107" t="str">
        <f t="shared" si="3"/>
        <v/>
      </c>
      <c r="AA12" s="107">
        <f>SUMIFS(Master3!$X:$X,Master3!$A:$A,"&gt;="&amp;(Z12),Master3!$A:$A,"&lt;="&amp;AE12-1)</f>
        <v>0</v>
      </c>
      <c r="AB12" s="107">
        <f>SUMIFS(Master3!$I:$I,Master3!$A:$A,"&gt;="&amp;(Z12),Master3!$A:$A,"&lt;="&amp;AE12-1)</f>
        <v>0</v>
      </c>
      <c r="AC12" s="108">
        <f>SUMIFS(Master3!BM:BM,Master3!BL:BL,Y12)</f>
        <v>0</v>
      </c>
      <c r="AD12" s="110" t="str">
        <f>IFERROR(_xlfn.XLOOKUP(AE12,Master3!$A:$A,Master3!$B:$B)," ")</f>
        <v xml:space="preserve"> </v>
      </c>
      <c r="AE12" s="107" t="str">
        <f t="shared" si="4"/>
        <v/>
      </c>
      <c r="AF12" s="109">
        <f>SUMIFS(Master3!$X:$X,Master3!$A:$A,"&gt;"&amp;(AE12),Master3!$A:$A,"&lt;="&amp; AI12)</f>
        <v>0</v>
      </c>
      <c r="AG12" s="107">
        <f>SUMIFS(Master3!$I:$I,Master3!$A:$A,"&gt;"&amp;(AE12),Master3!$A:$A,"&lt;="&amp; AI12)</f>
        <v>0</v>
      </c>
      <c r="AH12" s="107">
        <f>SUMIFS(Master3!BC:BC,Master3!BB:BB,AD12)</f>
        <v>0</v>
      </c>
      <c r="AI12" s="108" t="str">
        <f t="shared" si="5"/>
        <v/>
      </c>
      <c r="AJ12" s="112" t="e">
        <f>_xlfn.XLOOKUP(AK12,Master3!B:B,Master3!A:A)</f>
        <v>#N/A</v>
      </c>
      <c r="AK12" s="106"/>
      <c r="AL12" s="67">
        <f>SUMIFS(Master3!$Z:$Z,Master3!$A:$A,"&gt;="&amp;(AJ12),Master3!$A:$A,"&lt;="&amp;AP12-1)</f>
        <v>0</v>
      </c>
      <c r="AM12" s="67">
        <f>SUMIFS(Master3!$J:$J,Master3!$A:$A,"&gt;="&amp;(AJ12),Master3!$A:$A,"&lt;="&amp;AP12-1)</f>
        <v>0</v>
      </c>
      <c r="AN12" s="93">
        <f>SUMIFS(Master3!BF:BF,Master3!BE:BE,AK12)</f>
        <v>0</v>
      </c>
      <c r="AO12" s="100" t="str">
        <f>IFERROR(_xlfn.XLOOKUP(AP12,Master3!$A:$A,Master3!$B:$B),"")</f>
        <v/>
      </c>
      <c r="AP12" s="92" t="str">
        <f t="shared" si="6"/>
        <v/>
      </c>
      <c r="AQ12" s="67">
        <f>SUMIFS(Master3!$Z:$Z,Master3!$A:$A,"&gt;"&amp;(AP12),Master3!$A:$A,"&lt;="&amp;AU12-1)</f>
        <v>0</v>
      </c>
      <c r="AR12" s="67">
        <f>SUMIFS(Master3!$J:$J,Master3!$A:$A,"&gt;"&amp;(AP12),Master3!$A:$A,"&lt;="&amp;AU12-1)</f>
        <v>0</v>
      </c>
      <c r="AS12" s="93">
        <f>SUMIFS(Master3!BO:BO,Master3!BN:BN,AO12)</f>
        <v>0</v>
      </c>
      <c r="AT12" s="100" t="str">
        <f>IFERROR(_xlfn.XLOOKUP(AU12,Master3!$A:$A,Master3!$B:$B)," ")</f>
        <v xml:space="preserve"> </v>
      </c>
      <c r="AU12" s="92" t="str">
        <f t="shared" si="7"/>
        <v/>
      </c>
      <c r="AV12" s="67">
        <f>SUMIFS(Master3!$Z:$Z,Master3!$A:$A,"&gt;"&amp;AU12,Master3!$A:$A,"&lt;="&amp; AY12)</f>
        <v>0</v>
      </c>
      <c r="AW12" s="67">
        <f>SUMIFS(Master3!$J:$J,Master3!$A:$A,"&gt;"&amp;AU12,Master3!$A:$A,"&lt;="&amp; AY12)</f>
        <v>0</v>
      </c>
      <c r="AX12" s="92">
        <f>SUMIFS(Master3!BF:BF,Master3!BE:BE,AT12)</f>
        <v>0</v>
      </c>
      <c r="AY12" s="93" t="str">
        <f t="shared" si="8"/>
        <v/>
      </c>
      <c r="AZ12" s="112" t="e">
        <f>_xlfn.XLOOKUP(BA12,Master3!B:B,Master3!A:A)</f>
        <v>#N/A</v>
      </c>
      <c r="BA12" s="103"/>
      <c r="BB12" s="107">
        <f>SUMIFS(Master3!AR:AR,Master3!$A:$A,"&gt;="&amp;(AZ12),Master3!$A:$A,"&lt;="&amp;BF12-1)</f>
        <v>0</v>
      </c>
      <c r="BC12" s="109">
        <f>SUMIFS(Master3!$K:$K,Master3!$A:$A,"&gt;="&amp;(AZ12),Master3!$A:$A,"&lt;="&amp;BF12-1)</f>
        <v>0</v>
      </c>
      <c r="BD12" s="108">
        <f>SUMIFS(Master3!BI:BI,Master3!BH:BH,BA12)</f>
        <v>0</v>
      </c>
      <c r="BE12" s="110" t="str">
        <f>IFERROR(_xlfn.XLOOKUP(BF12,Master3!$A:$A,Master3!$B:$B),"")</f>
        <v/>
      </c>
      <c r="BF12" s="107" t="str">
        <f t="shared" si="9"/>
        <v/>
      </c>
      <c r="BG12" s="107">
        <f>SUMIFS(Master3!AR:AR,Master3!$A:$A,"&gt;="&amp;(BF12),Master3!$A:$A,"&lt;="&amp;BK12-1)</f>
        <v>0</v>
      </c>
      <c r="BH12" s="109">
        <f>SUMIFS(Master3!$K:$K,Master3!$A:$A,"&gt;="&amp;(BF12),Master3!$A:$A,"&lt;="&amp;BK12-1)</f>
        <v>0</v>
      </c>
      <c r="BI12" s="108">
        <f>SUMIFS(Master3!BQ:BQ,Master3!BP:BP,BE12)</f>
        <v>0</v>
      </c>
      <c r="BJ12" s="110" t="str">
        <f>IFERROR(_xlfn.XLOOKUP(BK12,Master3!$A:$A,Master3!$B:$B)," ")</f>
        <v xml:space="preserve"> </v>
      </c>
      <c r="BK12" s="107" t="str">
        <f t="shared" si="10"/>
        <v/>
      </c>
      <c r="BL12" s="107">
        <f>SUMIFS(Master3!$AU:$AU,Master3!$A:$A,"&gt;"&amp;(BK12),Master3!$A:$A,"&lt;="&amp; BO12)</f>
        <v>0</v>
      </c>
      <c r="BM12" s="109">
        <f>SUMIFS(Master3!$K:$K,Master3!$A:$A,"&gt;"&amp;(BK12),Master3!$A:$A,"&lt;="&amp; BO12)</f>
        <v>0</v>
      </c>
      <c r="BN12" s="107">
        <f>SUMIFS(Master3!BI:BI,Master3!BH:BH,BJ12)</f>
        <v>0</v>
      </c>
      <c r="BO12" s="108" t="str">
        <f t="shared" si="11"/>
        <v/>
      </c>
    </row>
    <row r="13" spans="1:67" x14ac:dyDescent="0.25">
      <c r="A13" s="86">
        <v>44202.118055555555</v>
      </c>
      <c r="B13" s="111" t="e">
        <f>_xlfn.XLOOKUP(C13,Master3!B:B,Master3!A:A)</f>
        <v>#N/A</v>
      </c>
      <c r="C13" s="106"/>
      <c r="D13" s="91" t="str">
        <f>IFERROR(_xlfn.XLOOKUP(B13,Master3!A:A,Master3!G:G),"")</f>
        <v/>
      </c>
      <c r="E13" s="94" t="str">
        <f>IFERROR(AVERAGEIFS(Master3!$U:$U,Master3!$A:$A,"&gt;"&amp;(B13-1),Master3!$A:$A,"&lt;="&amp;S13),"")</f>
        <v/>
      </c>
      <c r="F13" s="98">
        <f>SUMIFS(Master3!$V:$V,Master3!$A:$A,"&gt;="&amp;(B13),Master3!$A:$A,"&lt;="&amp;J13-1)</f>
        <v>0</v>
      </c>
      <c r="G13" s="91">
        <f>SUMIFS(Master3!$H:$H,Master3!$A:$A,"&gt;="&amp;(B13),Master3!$A:$A,"&lt;="&amp;J13-1)</f>
        <v>0</v>
      </c>
      <c r="H13" s="99">
        <f>SUMIFS(Master3!AZ:AZ,Master3!AY:AY,C13)</f>
        <v>0</v>
      </c>
      <c r="I13" s="100" t="str">
        <f>IFERROR(_xlfn.XLOOKUP(J13,Master3!$A:$A,Master3!$B:$B),"")</f>
        <v/>
      </c>
      <c r="J13" s="92" t="str">
        <f t="shared" si="0"/>
        <v/>
      </c>
      <c r="K13" s="92">
        <f>SUMIFS(Master3!$V:$V,Master3!$A:$A,"&gt;="&amp;(J13),Master3!$A:$A,"&lt;="&amp;O13-1)</f>
        <v>0</v>
      </c>
      <c r="L13" s="92">
        <f>SUMIFS(Master3!$H:$H,Master3!$A:$A,"&gt;="&amp;(J13),Master3!$A:$A,"&lt;="&amp;O13-1)</f>
        <v>0</v>
      </c>
      <c r="M13" s="93">
        <f>SUMIFS(Master3!BK:BK,Master3!BJ:BJ,I13)</f>
        <v>0</v>
      </c>
      <c r="N13" s="100" t="str">
        <f>IFERROR(_xlfn.XLOOKUP(O13,Master3!$A:$A,Master3!$B:$B)," ")</f>
        <v xml:space="preserve"> </v>
      </c>
      <c r="O13" s="92" t="str">
        <f t="shared" si="1"/>
        <v/>
      </c>
      <c r="P13" s="92">
        <f>SUMIFS(Master3!$V:$V,Master3!$A:$A,"&gt;="&amp;O13,Master3!$A:$A,"&lt;="&amp; S13)</f>
        <v>0</v>
      </c>
      <c r="Q13" s="92">
        <f>SUMIFS(Master3!$H:$H,Master3!$A:$A,"&gt;="&amp;O13,Master3!$A:$A,"&lt;="&amp; S13)</f>
        <v>0</v>
      </c>
      <c r="R13" s="92">
        <f>SUMIFS(Master3!AZ:AZ,Master3!AY:AY,N13)</f>
        <v>0</v>
      </c>
      <c r="S13" s="93" t="str">
        <f t="shared" si="2"/>
        <v/>
      </c>
      <c r="T13" s="112" t="e">
        <f>_xlfn.XLOOKUP(U13,Master3!B:B,Master3!A:A)</f>
        <v>#N/A</v>
      </c>
      <c r="U13" s="103"/>
      <c r="V13" s="109">
        <f>SUMIFS(Master3!X:X,Master3!$A:$A,"&gt;="&amp;(T13),Master3!$A:$A,"&lt;="&amp;Z13-1)</f>
        <v>0</v>
      </c>
      <c r="W13" s="107">
        <f>SUMIFS(Master3!I:I,Master3!$A:$A,"&gt;="&amp;(T13),Master3!$A:$A,"&lt;="&amp;Z13-1)</f>
        <v>0</v>
      </c>
      <c r="X13" s="108">
        <f>SUMIFS(Master3!BC:BC,Master3!BB:BB,U13)</f>
        <v>0</v>
      </c>
      <c r="Y13" s="110" t="str">
        <f>IFERROR(_xlfn.XLOOKUP(Z13,Master3!$A:$A,Master3!$B:$B),"")</f>
        <v/>
      </c>
      <c r="Z13" s="107" t="str">
        <f t="shared" si="3"/>
        <v/>
      </c>
      <c r="AA13" s="107">
        <f>SUMIFS(Master3!$X:$X,Master3!$A:$A,"&gt;="&amp;(Z13),Master3!$A:$A,"&lt;="&amp;AE13-1)</f>
        <v>0</v>
      </c>
      <c r="AB13" s="107">
        <f>SUMIFS(Master3!$I:$I,Master3!$A:$A,"&gt;="&amp;(Z13),Master3!$A:$A,"&lt;="&amp;AE13-1)</f>
        <v>0</v>
      </c>
      <c r="AC13" s="108">
        <f>SUMIFS(Master3!BM:BM,Master3!BL:BL,Y13)</f>
        <v>0</v>
      </c>
      <c r="AD13" s="110" t="str">
        <f>IFERROR(_xlfn.XLOOKUP(AE13,Master3!$A:$A,Master3!$B:$B)," ")</f>
        <v xml:space="preserve"> </v>
      </c>
      <c r="AE13" s="107" t="str">
        <f t="shared" si="4"/>
        <v/>
      </c>
      <c r="AF13" s="109">
        <f>SUMIFS(Master3!$X:$X,Master3!$A:$A,"&gt;"&amp;(AE13),Master3!$A:$A,"&lt;="&amp; AI13)</f>
        <v>0</v>
      </c>
      <c r="AG13" s="107">
        <f>SUMIFS(Master3!$I:$I,Master3!$A:$A,"&gt;"&amp;(AE13),Master3!$A:$A,"&lt;="&amp; AI13)</f>
        <v>0</v>
      </c>
      <c r="AH13" s="107">
        <f>SUMIFS(Master3!BC:BC,Master3!BB:BB,AD13)</f>
        <v>0</v>
      </c>
      <c r="AI13" s="108" t="str">
        <f t="shared" si="5"/>
        <v/>
      </c>
      <c r="AJ13" s="112" t="e">
        <f>_xlfn.XLOOKUP(AK13,Master3!B:B,Master3!A:A)</f>
        <v>#N/A</v>
      </c>
      <c r="AK13" s="106"/>
      <c r="AL13" s="67">
        <f>SUMIFS(Master3!$Z:$Z,Master3!$A:$A,"&gt;="&amp;(AJ13),Master3!$A:$A,"&lt;="&amp;AP13-1)</f>
        <v>0</v>
      </c>
      <c r="AM13" s="67">
        <f>SUMIFS(Master3!$J:$J,Master3!$A:$A,"&gt;="&amp;(AJ13),Master3!$A:$A,"&lt;="&amp;AP13-1)</f>
        <v>0</v>
      </c>
      <c r="AN13" s="93">
        <f>SUMIFS(Master3!BF:BF,Master3!BE:BE,AK13)</f>
        <v>0</v>
      </c>
      <c r="AO13" s="100" t="str">
        <f>IFERROR(_xlfn.XLOOKUP(AP13,Master3!$A:$A,Master3!$B:$B),"")</f>
        <v/>
      </c>
      <c r="AP13" s="92" t="str">
        <f t="shared" si="6"/>
        <v/>
      </c>
      <c r="AQ13" s="67">
        <f>SUMIFS(Master3!$Z:$Z,Master3!$A:$A,"&gt;"&amp;(AP13),Master3!$A:$A,"&lt;="&amp;AU13-1)</f>
        <v>0</v>
      </c>
      <c r="AR13" s="67">
        <f>SUMIFS(Master3!$J:$J,Master3!$A:$A,"&gt;"&amp;(AP13),Master3!$A:$A,"&lt;="&amp;AU13-1)</f>
        <v>0</v>
      </c>
      <c r="AS13" s="93">
        <f>SUMIFS(Master3!BO:BO,Master3!BN:BN,AO13)</f>
        <v>0</v>
      </c>
      <c r="AT13" s="100" t="str">
        <f>IFERROR(_xlfn.XLOOKUP(AU13,Master3!$A:$A,Master3!$B:$B)," ")</f>
        <v xml:space="preserve"> </v>
      </c>
      <c r="AU13" s="92" t="str">
        <f t="shared" si="7"/>
        <v/>
      </c>
      <c r="AV13" s="67">
        <f>SUMIFS(Master3!$Z:$Z,Master3!$A:$A,"&gt;"&amp;AU13,Master3!$A:$A,"&lt;="&amp; AY13)</f>
        <v>0</v>
      </c>
      <c r="AW13" s="67">
        <f>SUMIFS(Master3!$J:$J,Master3!$A:$A,"&gt;"&amp;AU13,Master3!$A:$A,"&lt;="&amp; AY13)</f>
        <v>0</v>
      </c>
      <c r="AX13" s="92">
        <f>SUMIFS(Master3!BF:BF,Master3!BE:BE,AT13)</f>
        <v>0</v>
      </c>
      <c r="AY13" s="93" t="str">
        <f t="shared" si="8"/>
        <v/>
      </c>
      <c r="AZ13" s="112" t="e">
        <f>_xlfn.XLOOKUP(BA13,Master3!B:B,Master3!A:A)</f>
        <v>#N/A</v>
      </c>
      <c r="BA13" s="103">
        <v>44202.118055555555</v>
      </c>
      <c r="BB13" s="107">
        <f>SUMIFS(Master3!AR:AR,Master3!$A:$A,"&gt;="&amp;(AZ13),Master3!$A:$A,"&lt;="&amp;BF13-1)</f>
        <v>0</v>
      </c>
      <c r="BC13" s="109">
        <f>SUMIFS(Master3!$K:$K,Master3!$A:$A,"&gt;="&amp;(AZ13),Master3!$A:$A,"&lt;="&amp;BF13-1)</f>
        <v>0</v>
      </c>
      <c r="BD13" s="108">
        <f>SUMIFS(Master3!BI:BI,Master3!BH:BH,BA13)</f>
        <v>0</v>
      </c>
      <c r="BE13" s="110" t="str">
        <f>IFERROR(_xlfn.XLOOKUP(BF13,Master3!$A:$A,Master3!$B:$B),"")</f>
        <v/>
      </c>
      <c r="BF13" s="107" t="str">
        <f t="shared" si="9"/>
        <v/>
      </c>
      <c r="BG13" s="107">
        <f>SUMIFS(Master3!AR:AR,Master3!$A:$A,"&gt;="&amp;(BF13),Master3!$A:$A,"&lt;="&amp;BK13-1)</f>
        <v>0</v>
      </c>
      <c r="BH13" s="109">
        <f>SUMIFS(Master3!$K:$K,Master3!$A:$A,"&gt;="&amp;(BF13),Master3!$A:$A,"&lt;="&amp;BK13-1)</f>
        <v>0</v>
      </c>
      <c r="BI13" s="108">
        <f>SUMIFS(Master3!BQ:BQ,Master3!BP:BP,BE13)</f>
        <v>0</v>
      </c>
      <c r="BJ13" s="110" t="str">
        <f>IFERROR(_xlfn.XLOOKUP(BK13,Master3!$A:$A,Master3!$B:$B)," ")</f>
        <v xml:space="preserve"> </v>
      </c>
      <c r="BK13" s="107" t="str">
        <f t="shared" si="10"/>
        <v/>
      </c>
      <c r="BL13" s="107">
        <f>SUMIFS(Master3!$AU:$AU,Master3!$A:$A,"&gt;"&amp;(BK13),Master3!$A:$A,"&lt;="&amp; BO13)</f>
        <v>0</v>
      </c>
      <c r="BM13" s="109">
        <f>SUMIFS(Master3!$K:$K,Master3!$A:$A,"&gt;"&amp;(BK13),Master3!$A:$A,"&lt;="&amp; BO13)</f>
        <v>0</v>
      </c>
      <c r="BN13" s="107">
        <f>SUMIFS(Master3!BI:BI,Master3!BH:BH,BJ13)</f>
        <v>0</v>
      </c>
      <c r="BO13" s="108" t="str">
        <f t="shared" si="11"/>
        <v/>
      </c>
    </row>
    <row r="14" spans="1:67" x14ac:dyDescent="0.25">
      <c r="A14" s="86">
        <v>44202.125</v>
      </c>
      <c r="B14" s="111">
        <f>_xlfn.XLOOKUP(C14,Master3!B:B,Master3!A:A)</f>
        <v>0</v>
      </c>
      <c r="C14" s="106"/>
      <c r="D14" s="91" t="str">
        <f>IFERROR(_xlfn.XLOOKUP(B14,Master3!A:A,Master3!G:G),"")</f>
        <v/>
      </c>
      <c r="E14" s="94" t="str">
        <f>IFERROR(AVERAGEIFS(Master3!$U:$U,Master3!$A:$A,"&gt;"&amp;(B14-1),Master3!$A:$A,"&lt;="&amp;S14),"")</f>
        <v/>
      </c>
      <c r="F14" s="98">
        <f>SUMIFS(Master3!$V:$V,Master3!$A:$A,"&gt;="&amp;(B14),Master3!$A:$A,"&lt;="&amp;J14-1)</f>
        <v>0</v>
      </c>
      <c r="G14" s="91">
        <f>SUMIFS(Master3!$H:$H,Master3!$A:$A,"&gt;="&amp;(B14),Master3!$A:$A,"&lt;="&amp;J14-1)</f>
        <v>0</v>
      </c>
      <c r="H14" s="99">
        <f>SUMIFS(Master3!AZ:AZ,Master3!AY:AY,C14)</f>
        <v>0</v>
      </c>
      <c r="I14" s="100" t="str">
        <f>IFERROR(_xlfn.XLOOKUP(J14,Master3!$A:$A,Master3!$B:$B),"")</f>
        <v/>
      </c>
      <c r="J14" s="92">
        <f t="shared" si="0"/>
        <v>0</v>
      </c>
      <c r="K14" s="92">
        <f>SUMIFS(Master3!$V:$V,Master3!$A:$A,"&gt;="&amp;(J14),Master3!$A:$A,"&lt;="&amp;O14-1)</f>
        <v>0</v>
      </c>
      <c r="L14" s="92">
        <f>SUMIFS(Master3!$H:$H,Master3!$A:$A,"&gt;="&amp;(J14),Master3!$A:$A,"&lt;="&amp;O14-1)</f>
        <v>0</v>
      </c>
      <c r="M14" s="93">
        <f>SUMIFS(Master3!BK:BK,Master3!BJ:BJ,I14)</f>
        <v>0</v>
      </c>
      <c r="N14" s="100" t="str">
        <f>IFERROR(_xlfn.XLOOKUP(O14,Master3!$A:$A,Master3!$B:$B)," ")</f>
        <v xml:space="preserve"> </v>
      </c>
      <c r="O14" s="92">
        <f t="shared" si="1"/>
        <v>0</v>
      </c>
      <c r="P14" s="92">
        <f>SUMIFS(Master3!$V:$V,Master3!$A:$A,"&gt;="&amp;O14,Master3!$A:$A,"&lt;="&amp; S14)</f>
        <v>0</v>
      </c>
      <c r="Q14" s="92">
        <f>SUMIFS(Master3!$H:$H,Master3!$A:$A,"&gt;="&amp;O14,Master3!$A:$A,"&lt;="&amp; S14)</f>
        <v>0</v>
      </c>
      <c r="R14" s="92">
        <f>SUMIFS(Master3!AZ:AZ,Master3!AY:AY,N14)</f>
        <v>0</v>
      </c>
      <c r="S14" s="93">
        <f t="shared" si="2"/>
        <v>0</v>
      </c>
      <c r="T14" s="112" t="e">
        <f>_xlfn.XLOOKUP(U14,Master3!B:B,Master3!A:A)</f>
        <v>#N/A</v>
      </c>
      <c r="U14" s="103">
        <v>44202.125</v>
      </c>
      <c r="V14" s="109">
        <f>SUMIFS(Master3!X:X,Master3!$A:$A,"&gt;="&amp;(T14),Master3!$A:$A,"&lt;="&amp;Z14-1)</f>
        <v>0</v>
      </c>
      <c r="W14" s="107">
        <f>SUMIFS(Master3!I:I,Master3!$A:$A,"&gt;="&amp;(T14),Master3!$A:$A,"&lt;="&amp;Z14-1)</f>
        <v>0</v>
      </c>
      <c r="X14" s="108">
        <f>SUMIFS(Master3!BC:BC,Master3!BB:BB,U14)</f>
        <v>0</v>
      </c>
      <c r="Y14" s="110" t="str">
        <f>IFERROR(_xlfn.XLOOKUP(Z14,Master3!$A:$A,Master3!$B:$B),"")</f>
        <v/>
      </c>
      <c r="Z14" s="107" t="str">
        <f t="shared" si="3"/>
        <v/>
      </c>
      <c r="AA14" s="107">
        <f>SUMIFS(Master3!$X:$X,Master3!$A:$A,"&gt;="&amp;(Z14),Master3!$A:$A,"&lt;="&amp;AE14-1)</f>
        <v>0</v>
      </c>
      <c r="AB14" s="107">
        <f>SUMIFS(Master3!$I:$I,Master3!$A:$A,"&gt;="&amp;(Z14),Master3!$A:$A,"&lt;="&amp;AE14-1)</f>
        <v>0</v>
      </c>
      <c r="AC14" s="108">
        <f>SUMIFS(Master3!BM:BM,Master3!BL:BL,Y14)</f>
        <v>0</v>
      </c>
      <c r="AD14" s="110" t="str">
        <f>IFERROR(_xlfn.XLOOKUP(AE14,Master3!$A:$A,Master3!$B:$B)," ")</f>
        <v xml:space="preserve"> </v>
      </c>
      <c r="AE14" s="107" t="str">
        <f t="shared" si="4"/>
        <v/>
      </c>
      <c r="AF14" s="109">
        <f>SUMIFS(Master3!$X:$X,Master3!$A:$A,"&gt;"&amp;(AE14),Master3!$A:$A,"&lt;="&amp; AI14)</f>
        <v>0</v>
      </c>
      <c r="AG14" s="107">
        <f>SUMIFS(Master3!$I:$I,Master3!$A:$A,"&gt;"&amp;(AE14),Master3!$A:$A,"&lt;="&amp; AI14)</f>
        <v>0</v>
      </c>
      <c r="AH14" s="107">
        <f>SUMIFS(Master3!BC:BC,Master3!BB:BB,AD14)</f>
        <v>0</v>
      </c>
      <c r="AI14" s="108" t="str">
        <f t="shared" si="5"/>
        <v/>
      </c>
      <c r="AJ14" s="112" t="e">
        <f>_xlfn.XLOOKUP(AK14,Master3!B:B,Master3!A:A)</f>
        <v>#N/A</v>
      </c>
      <c r="AK14" s="106">
        <v>44202.125</v>
      </c>
      <c r="AL14" s="67">
        <f>SUMIFS(Master3!$Z:$Z,Master3!$A:$A,"&gt;="&amp;(AJ14),Master3!$A:$A,"&lt;="&amp;AP14-1)</f>
        <v>0</v>
      </c>
      <c r="AM14" s="67">
        <f>SUMIFS(Master3!$J:$J,Master3!$A:$A,"&gt;="&amp;(AJ14),Master3!$A:$A,"&lt;="&amp;AP14-1)</f>
        <v>0</v>
      </c>
      <c r="AN14" s="93">
        <f>SUMIFS(Master3!BF:BF,Master3!BE:BE,AK14)</f>
        <v>0</v>
      </c>
      <c r="AO14" s="100" t="str">
        <f>IFERROR(_xlfn.XLOOKUP(AP14,Master3!$A:$A,Master3!$B:$B),"")</f>
        <v/>
      </c>
      <c r="AP14" s="92" t="str">
        <f t="shared" si="6"/>
        <v/>
      </c>
      <c r="AQ14" s="67">
        <f>SUMIFS(Master3!$Z:$Z,Master3!$A:$A,"&gt;"&amp;(AP14),Master3!$A:$A,"&lt;="&amp;AU14-1)</f>
        <v>0</v>
      </c>
      <c r="AR14" s="67">
        <f>SUMIFS(Master3!$J:$J,Master3!$A:$A,"&gt;"&amp;(AP14),Master3!$A:$A,"&lt;="&amp;AU14-1)</f>
        <v>0</v>
      </c>
      <c r="AS14" s="93">
        <f>SUMIFS(Master3!BO:BO,Master3!BN:BN,AO14)</f>
        <v>0</v>
      </c>
      <c r="AT14" s="100" t="str">
        <f>IFERROR(_xlfn.XLOOKUP(AU14,Master3!$A:$A,Master3!$B:$B)," ")</f>
        <v xml:space="preserve"> </v>
      </c>
      <c r="AU14" s="92" t="str">
        <f t="shared" si="7"/>
        <v/>
      </c>
      <c r="AV14" s="67">
        <f>SUMIFS(Master3!$Z:$Z,Master3!$A:$A,"&gt;"&amp;AU14,Master3!$A:$A,"&lt;="&amp; AY14)</f>
        <v>0</v>
      </c>
      <c r="AW14" s="67">
        <f>SUMIFS(Master3!$J:$J,Master3!$A:$A,"&gt;"&amp;AU14,Master3!$A:$A,"&lt;="&amp; AY14)</f>
        <v>0</v>
      </c>
      <c r="AX14" s="92">
        <f>SUMIFS(Master3!BF:BF,Master3!BE:BE,AT14)</f>
        <v>0</v>
      </c>
      <c r="AY14" s="93" t="str">
        <f t="shared" si="8"/>
        <v/>
      </c>
      <c r="AZ14" s="112" t="e">
        <f>_xlfn.XLOOKUP(BA14,Master3!B:B,Master3!A:A)</f>
        <v>#N/A</v>
      </c>
      <c r="BA14" s="103"/>
      <c r="BB14" s="107">
        <f>SUMIFS(Master3!AR:AR,Master3!$A:$A,"&gt;="&amp;(AZ14),Master3!$A:$A,"&lt;="&amp;BF14-1)</f>
        <v>0</v>
      </c>
      <c r="BC14" s="109">
        <f>SUMIFS(Master3!$K:$K,Master3!$A:$A,"&gt;="&amp;(AZ14),Master3!$A:$A,"&lt;="&amp;BF14-1)</f>
        <v>0</v>
      </c>
      <c r="BD14" s="108">
        <f>SUMIFS(Master3!BI:BI,Master3!BH:BH,BA14)</f>
        <v>0</v>
      </c>
      <c r="BE14" s="110" t="str">
        <f>IFERROR(_xlfn.XLOOKUP(BF14,Master3!$A:$A,Master3!$B:$B),"")</f>
        <v/>
      </c>
      <c r="BF14" s="107" t="str">
        <f t="shared" si="9"/>
        <v/>
      </c>
      <c r="BG14" s="107">
        <f>SUMIFS(Master3!AR:AR,Master3!$A:$A,"&gt;="&amp;(BF14),Master3!$A:$A,"&lt;="&amp;BK14-1)</f>
        <v>0</v>
      </c>
      <c r="BH14" s="109">
        <f>SUMIFS(Master3!$K:$K,Master3!$A:$A,"&gt;="&amp;(BF14),Master3!$A:$A,"&lt;="&amp;BK14-1)</f>
        <v>0</v>
      </c>
      <c r="BI14" s="108">
        <f>SUMIFS(Master3!BQ:BQ,Master3!BP:BP,BE14)</f>
        <v>0</v>
      </c>
      <c r="BJ14" s="110" t="str">
        <f>IFERROR(_xlfn.XLOOKUP(BK14,Master3!$A:$A,Master3!$B:$B)," ")</f>
        <v xml:space="preserve"> </v>
      </c>
      <c r="BK14" s="107" t="str">
        <f t="shared" si="10"/>
        <v/>
      </c>
      <c r="BL14" s="107">
        <f>SUMIFS(Master3!$AU:$AU,Master3!$A:$A,"&gt;"&amp;(BK14),Master3!$A:$A,"&lt;="&amp; BO14)</f>
        <v>0</v>
      </c>
      <c r="BM14" s="109">
        <f>SUMIFS(Master3!$K:$K,Master3!$A:$A,"&gt;"&amp;(BK14),Master3!$A:$A,"&lt;="&amp; BO14)</f>
        <v>0</v>
      </c>
      <c r="BN14" s="107">
        <f>SUMIFS(Master3!BI:BI,Master3!BH:BH,BJ14)</f>
        <v>0</v>
      </c>
      <c r="BO14" s="108" t="str">
        <f t="shared" si="11"/>
        <v/>
      </c>
    </row>
    <row r="15" spans="1:67" x14ac:dyDescent="0.25">
      <c r="A15" s="86">
        <v>44203.038194444445</v>
      </c>
      <c r="B15" s="111" t="e">
        <f>_xlfn.XLOOKUP(C15,Master3!B:B,Master3!A:A)</f>
        <v>#N/A</v>
      </c>
      <c r="C15" s="106">
        <v>44203.038194444445</v>
      </c>
      <c r="D15" s="91" t="str">
        <f>IFERROR(_xlfn.XLOOKUP(B15,Master3!A:A,Master3!G:G),"")</f>
        <v/>
      </c>
      <c r="E15" s="94" t="str">
        <f>IFERROR(AVERAGEIFS(Master3!$U:$U,Master3!$A:$A,"&gt;"&amp;(B15-1),Master3!$A:$A,"&lt;="&amp;S15),"")</f>
        <v/>
      </c>
      <c r="F15" s="98">
        <f>SUMIFS(Master3!$V:$V,Master3!$A:$A,"&gt;="&amp;(B15),Master3!$A:$A,"&lt;="&amp;J15-1)</f>
        <v>0</v>
      </c>
      <c r="G15" s="91">
        <f>SUMIFS(Master3!$H:$H,Master3!$A:$A,"&gt;="&amp;(B15),Master3!$A:$A,"&lt;="&amp;J15-1)</f>
        <v>0</v>
      </c>
      <c r="H15" s="99">
        <f>SUMIFS(Master3!AZ:AZ,Master3!AY:AY,C15)</f>
        <v>0</v>
      </c>
      <c r="I15" s="100" t="str">
        <f>IFERROR(_xlfn.XLOOKUP(J15,Master3!$A:$A,Master3!$B:$B),"")</f>
        <v/>
      </c>
      <c r="J15" s="92" t="str">
        <f t="shared" si="0"/>
        <v/>
      </c>
      <c r="K15" s="92">
        <f>SUMIFS(Master3!$V:$V,Master3!$A:$A,"&gt;="&amp;(J15),Master3!$A:$A,"&lt;="&amp;O15-1)</f>
        <v>0</v>
      </c>
      <c r="L15" s="92">
        <f>SUMIFS(Master3!$H:$H,Master3!$A:$A,"&gt;="&amp;(J15),Master3!$A:$A,"&lt;="&amp;O15-1)</f>
        <v>0</v>
      </c>
      <c r="M15" s="93">
        <f>SUMIFS(Master3!BK:BK,Master3!BJ:BJ,I15)</f>
        <v>0</v>
      </c>
      <c r="N15" s="100" t="str">
        <f>IFERROR(_xlfn.XLOOKUP(O15,Master3!$A:$A,Master3!$B:$B)," ")</f>
        <v xml:space="preserve"> </v>
      </c>
      <c r="O15" s="92" t="str">
        <f t="shared" si="1"/>
        <v/>
      </c>
      <c r="P15" s="92">
        <f>SUMIFS(Master3!$V:$V,Master3!$A:$A,"&gt;="&amp;O15,Master3!$A:$A,"&lt;="&amp; S15)</f>
        <v>0</v>
      </c>
      <c r="Q15" s="92">
        <f>SUMIFS(Master3!$H:$H,Master3!$A:$A,"&gt;="&amp;O15,Master3!$A:$A,"&lt;="&amp; S15)</f>
        <v>0</v>
      </c>
      <c r="R15" s="92">
        <f>SUMIFS(Master3!AZ:AZ,Master3!AY:AY,N15)</f>
        <v>0</v>
      </c>
      <c r="S15" s="93" t="str">
        <f t="shared" si="2"/>
        <v/>
      </c>
      <c r="T15" s="112" t="e">
        <f>_xlfn.XLOOKUP(U15,Master3!B:B,Master3!A:A)</f>
        <v>#N/A</v>
      </c>
      <c r="U15" s="103"/>
      <c r="V15" s="109">
        <f>SUMIFS(Master3!X:X,Master3!$A:$A,"&gt;="&amp;(T15),Master3!$A:$A,"&lt;="&amp;Z15-1)</f>
        <v>0</v>
      </c>
      <c r="W15" s="107">
        <f>SUMIFS(Master3!I:I,Master3!$A:$A,"&gt;="&amp;(T15),Master3!$A:$A,"&lt;="&amp;Z15-1)</f>
        <v>0</v>
      </c>
      <c r="X15" s="108">
        <f>SUMIFS(Master3!BC:BC,Master3!BB:BB,U15)</f>
        <v>0</v>
      </c>
      <c r="Y15" s="110" t="str">
        <f>IFERROR(_xlfn.XLOOKUP(Z15,Master3!$A:$A,Master3!$B:$B),"")</f>
        <v/>
      </c>
      <c r="Z15" s="107" t="str">
        <f t="shared" si="3"/>
        <v/>
      </c>
      <c r="AA15" s="107">
        <f>SUMIFS(Master3!$X:$X,Master3!$A:$A,"&gt;="&amp;(Z15),Master3!$A:$A,"&lt;="&amp;AE15-1)</f>
        <v>0</v>
      </c>
      <c r="AB15" s="107">
        <f>SUMIFS(Master3!$I:$I,Master3!$A:$A,"&gt;="&amp;(Z15),Master3!$A:$A,"&lt;="&amp;AE15-1)</f>
        <v>0</v>
      </c>
      <c r="AC15" s="108">
        <f>SUMIFS(Master3!BM:BM,Master3!BL:BL,Y15)</f>
        <v>0</v>
      </c>
      <c r="AD15" s="110" t="str">
        <f>IFERROR(_xlfn.XLOOKUP(AE15,Master3!$A:$A,Master3!$B:$B)," ")</f>
        <v xml:space="preserve"> </v>
      </c>
      <c r="AE15" s="107" t="str">
        <f t="shared" si="4"/>
        <v/>
      </c>
      <c r="AF15" s="109">
        <f>SUMIFS(Master3!$X:$X,Master3!$A:$A,"&gt;"&amp;(AE15),Master3!$A:$A,"&lt;="&amp; AI15)</f>
        <v>0</v>
      </c>
      <c r="AG15" s="107">
        <f>SUMIFS(Master3!$I:$I,Master3!$A:$A,"&gt;"&amp;(AE15),Master3!$A:$A,"&lt;="&amp; AI15)</f>
        <v>0</v>
      </c>
      <c r="AH15" s="107">
        <f>SUMIFS(Master3!BC:BC,Master3!BB:BB,AD15)</f>
        <v>0</v>
      </c>
      <c r="AI15" s="108" t="str">
        <f t="shared" si="5"/>
        <v/>
      </c>
      <c r="AJ15" s="112" t="e">
        <f>_xlfn.XLOOKUP(AK15,Master3!B:B,Master3!A:A)</f>
        <v>#N/A</v>
      </c>
      <c r="AK15" s="106"/>
      <c r="AL15" s="67">
        <f>SUMIFS(Master3!$Z:$Z,Master3!$A:$A,"&gt;="&amp;(AJ15),Master3!$A:$A,"&lt;="&amp;AP15-1)</f>
        <v>0</v>
      </c>
      <c r="AM15" s="67">
        <f>SUMIFS(Master3!$J:$J,Master3!$A:$A,"&gt;="&amp;(AJ15),Master3!$A:$A,"&lt;="&amp;AP15-1)</f>
        <v>0</v>
      </c>
      <c r="AN15" s="93">
        <f>SUMIFS(Master3!BF:BF,Master3!BE:BE,AK15)</f>
        <v>0</v>
      </c>
      <c r="AO15" s="100" t="str">
        <f>IFERROR(_xlfn.XLOOKUP(AP15,Master3!$A:$A,Master3!$B:$B),"")</f>
        <v/>
      </c>
      <c r="AP15" s="92" t="str">
        <f t="shared" si="6"/>
        <v/>
      </c>
      <c r="AQ15" s="67">
        <f>SUMIFS(Master3!$Z:$Z,Master3!$A:$A,"&gt;"&amp;(AP15),Master3!$A:$A,"&lt;="&amp;AU15-1)</f>
        <v>0</v>
      </c>
      <c r="AR15" s="67">
        <f>SUMIFS(Master3!$J:$J,Master3!$A:$A,"&gt;"&amp;(AP15),Master3!$A:$A,"&lt;="&amp;AU15-1)</f>
        <v>0</v>
      </c>
      <c r="AS15" s="93">
        <f>SUMIFS(Master3!BO:BO,Master3!BN:BN,AO15)</f>
        <v>0</v>
      </c>
      <c r="AT15" s="100" t="str">
        <f>IFERROR(_xlfn.XLOOKUP(AU15,Master3!$A:$A,Master3!$B:$B)," ")</f>
        <v xml:space="preserve"> </v>
      </c>
      <c r="AU15" s="92" t="str">
        <f t="shared" si="7"/>
        <v/>
      </c>
      <c r="AV15" s="67">
        <f>SUMIFS(Master3!$Z:$Z,Master3!$A:$A,"&gt;"&amp;AU15,Master3!$A:$A,"&lt;="&amp; AY15)</f>
        <v>0</v>
      </c>
      <c r="AW15" s="67">
        <f>SUMIFS(Master3!$J:$J,Master3!$A:$A,"&gt;"&amp;AU15,Master3!$A:$A,"&lt;="&amp; AY15)</f>
        <v>0</v>
      </c>
      <c r="AX15" s="92">
        <f>SUMIFS(Master3!BF:BF,Master3!BE:BE,AT15)</f>
        <v>0</v>
      </c>
      <c r="AY15" s="93" t="str">
        <f t="shared" si="8"/>
        <v/>
      </c>
      <c r="AZ15" s="112" t="e">
        <f>_xlfn.XLOOKUP(BA15,Master3!B:B,Master3!A:A)</f>
        <v>#N/A</v>
      </c>
      <c r="BA15" s="103"/>
      <c r="BB15" s="107">
        <f>SUMIFS(Master3!AR:AR,Master3!$A:$A,"&gt;="&amp;(AZ15),Master3!$A:$A,"&lt;="&amp;BF15-1)</f>
        <v>0</v>
      </c>
      <c r="BC15" s="109">
        <f>SUMIFS(Master3!$K:$K,Master3!$A:$A,"&gt;="&amp;(AZ15),Master3!$A:$A,"&lt;="&amp;BF15-1)</f>
        <v>0</v>
      </c>
      <c r="BD15" s="108">
        <f>SUMIFS(Master3!BI:BI,Master3!BH:BH,BA15)</f>
        <v>0</v>
      </c>
      <c r="BE15" s="110" t="str">
        <f>IFERROR(_xlfn.XLOOKUP(BF15,Master3!$A:$A,Master3!$B:$B),"")</f>
        <v/>
      </c>
      <c r="BF15" s="107" t="str">
        <f t="shared" si="9"/>
        <v/>
      </c>
      <c r="BG15" s="107">
        <f>SUMIFS(Master3!AR:AR,Master3!$A:$A,"&gt;="&amp;(BF15),Master3!$A:$A,"&lt;="&amp;BK15-1)</f>
        <v>0</v>
      </c>
      <c r="BH15" s="109">
        <f>SUMIFS(Master3!$K:$K,Master3!$A:$A,"&gt;="&amp;(BF15),Master3!$A:$A,"&lt;="&amp;BK15-1)</f>
        <v>0</v>
      </c>
      <c r="BI15" s="108">
        <f>SUMIFS(Master3!BQ:BQ,Master3!BP:BP,BE15)</f>
        <v>0</v>
      </c>
      <c r="BJ15" s="110" t="str">
        <f>IFERROR(_xlfn.XLOOKUP(BK15,Master3!$A:$A,Master3!$B:$B)," ")</f>
        <v xml:space="preserve"> </v>
      </c>
      <c r="BK15" s="107" t="str">
        <f t="shared" si="10"/>
        <v/>
      </c>
      <c r="BL15" s="107">
        <f>SUMIFS(Master3!$AU:$AU,Master3!$A:$A,"&gt;"&amp;(BK15),Master3!$A:$A,"&lt;="&amp; BO15)</f>
        <v>0</v>
      </c>
      <c r="BM15" s="109">
        <f>SUMIFS(Master3!$K:$K,Master3!$A:$A,"&gt;"&amp;(BK15),Master3!$A:$A,"&lt;="&amp; BO15)</f>
        <v>0</v>
      </c>
      <c r="BN15" s="107">
        <f>SUMIFS(Master3!BI:BI,Master3!BH:BH,BJ15)</f>
        <v>0</v>
      </c>
      <c r="BO15" s="108" t="str">
        <f t="shared" si="11"/>
        <v/>
      </c>
    </row>
    <row r="16" spans="1:67" x14ac:dyDescent="0.25">
      <c r="A16" s="86">
        <v>44203.079861111109</v>
      </c>
      <c r="B16" s="111" t="e">
        <f>_xlfn.XLOOKUP(C16,Master3!B:B,Master3!A:A)</f>
        <v>#N/A</v>
      </c>
      <c r="C16" s="106"/>
      <c r="D16" s="91" t="str">
        <f>IFERROR(_xlfn.XLOOKUP(B16,Master3!A:A,Master3!G:G),"")</f>
        <v/>
      </c>
      <c r="E16" s="94" t="str">
        <f>IFERROR(AVERAGEIFS(Master3!$U:$U,Master3!$A:$A,"&gt;"&amp;(B16-1),Master3!$A:$A,"&lt;="&amp;S16),"")</f>
        <v/>
      </c>
      <c r="F16" s="98">
        <f>SUMIFS(Master3!$V:$V,Master3!$A:$A,"&gt;="&amp;(B16),Master3!$A:$A,"&lt;="&amp;J16-1)</f>
        <v>0</v>
      </c>
      <c r="G16" s="91">
        <f>SUMIFS(Master3!$H:$H,Master3!$A:$A,"&gt;="&amp;(B16),Master3!$A:$A,"&lt;="&amp;J16-1)</f>
        <v>0</v>
      </c>
      <c r="H16" s="99">
        <f>SUMIFS(Master3!AZ:AZ,Master3!AY:AY,C16)</f>
        <v>0</v>
      </c>
      <c r="I16" s="100" t="str">
        <f>IFERROR(_xlfn.XLOOKUP(J16,Master3!$A:$A,Master3!$B:$B),"")</f>
        <v/>
      </c>
      <c r="J16" s="92" t="str">
        <f t="shared" si="0"/>
        <v/>
      </c>
      <c r="K16" s="92">
        <f>SUMIFS(Master3!$V:$V,Master3!$A:$A,"&gt;="&amp;(J16),Master3!$A:$A,"&lt;="&amp;O16-1)</f>
        <v>0</v>
      </c>
      <c r="L16" s="92">
        <f>SUMIFS(Master3!$H:$H,Master3!$A:$A,"&gt;="&amp;(J16),Master3!$A:$A,"&lt;="&amp;O16-1)</f>
        <v>0</v>
      </c>
      <c r="M16" s="93">
        <f>SUMIFS(Master3!BK:BK,Master3!BJ:BJ,I16)</f>
        <v>0</v>
      </c>
      <c r="N16" s="100" t="str">
        <f>IFERROR(_xlfn.XLOOKUP(O16,Master3!$A:$A,Master3!$B:$B)," ")</f>
        <v xml:space="preserve"> </v>
      </c>
      <c r="O16" s="92" t="str">
        <f t="shared" si="1"/>
        <v/>
      </c>
      <c r="P16" s="92">
        <f>SUMIFS(Master3!$V:$V,Master3!$A:$A,"&gt;="&amp;O16,Master3!$A:$A,"&lt;="&amp; S16)</f>
        <v>0</v>
      </c>
      <c r="Q16" s="92">
        <f>SUMIFS(Master3!$H:$H,Master3!$A:$A,"&gt;="&amp;O16,Master3!$A:$A,"&lt;="&amp; S16)</f>
        <v>0</v>
      </c>
      <c r="R16" s="92">
        <f>SUMIFS(Master3!AZ:AZ,Master3!AY:AY,N16)</f>
        <v>0</v>
      </c>
      <c r="S16" s="93" t="str">
        <f t="shared" si="2"/>
        <v/>
      </c>
      <c r="T16" s="112" t="e">
        <f>_xlfn.XLOOKUP(U16,Master3!B:B,Master3!A:A)</f>
        <v>#N/A</v>
      </c>
      <c r="U16" s="103">
        <v>44203.079861111109</v>
      </c>
      <c r="V16" s="109">
        <f>SUMIFS(Master3!X:X,Master3!$A:$A,"&gt;="&amp;(T16),Master3!$A:$A,"&lt;="&amp;Z16-1)</f>
        <v>0</v>
      </c>
      <c r="W16" s="107">
        <f>SUMIFS(Master3!I:I,Master3!$A:$A,"&gt;="&amp;(T16),Master3!$A:$A,"&lt;="&amp;Z16-1)</f>
        <v>0</v>
      </c>
      <c r="X16" s="108">
        <f>SUMIFS(Master3!BC:BC,Master3!BB:BB,U16)</f>
        <v>0</v>
      </c>
      <c r="Y16" s="110" t="str">
        <f>IFERROR(_xlfn.XLOOKUP(Z16,Master3!$A:$A,Master3!$B:$B),"")</f>
        <v/>
      </c>
      <c r="Z16" s="107" t="str">
        <f t="shared" si="3"/>
        <v/>
      </c>
      <c r="AA16" s="107">
        <f>SUMIFS(Master3!$X:$X,Master3!$A:$A,"&gt;="&amp;(Z16),Master3!$A:$A,"&lt;="&amp;AE16-1)</f>
        <v>0</v>
      </c>
      <c r="AB16" s="107">
        <f>SUMIFS(Master3!$I:$I,Master3!$A:$A,"&gt;="&amp;(Z16),Master3!$A:$A,"&lt;="&amp;AE16-1)</f>
        <v>0</v>
      </c>
      <c r="AC16" s="108">
        <f>SUMIFS(Master3!BM:BM,Master3!BL:BL,Y16)</f>
        <v>0</v>
      </c>
      <c r="AD16" s="110" t="str">
        <f>IFERROR(_xlfn.XLOOKUP(AE16,Master3!$A:$A,Master3!$B:$B)," ")</f>
        <v xml:space="preserve"> </v>
      </c>
      <c r="AE16" s="107" t="str">
        <f t="shared" si="4"/>
        <v/>
      </c>
      <c r="AF16" s="109">
        <f>SUMIFS(Master3!$X:$X,Master3!$A:$A,"&gt;"&amp;(AE16),Master3!$A:$A,"&lt;="&amp; AI16)</f>
        <v>0</v>
      </c>
      <c r="AG16" s="107">
        <f>SUMIFS(Master3!$I:$I,Master3!$A:$A,"&gt;"&amp;(AE16),Master3!$A:$A,"&lt;="&amp; AI16)</f>
        <v>0</v>
      </c>
      <c r="AH16" s="107">
        <f>SUMIFS(Master3!BC:BC,Master3!BB:BB,AD16)</f>
        <v>0</v>
      </c>
      <c r="AI16" s="108" t="str">
        <f t="shared" si="5"/>
        <v/>
      </c>
      <c r="AJ16" s="112" t="e">
        <f>_xlfn.XLOOKUP(AK16,Master3!B:B,Master3!A:A)</f>
        <v>#N/A</v>
      </c>
      <c r="AK16" s="106">
        <v>44203.079861111109</v>
      </c>
      <c r="AL16" s="67">
        <f>SUMIFS(Master3!$Z:$Z,Master3!$A:$A,"&gt;="&amp;(AJ16),Master3!$A:$A,"&lt;="&amp;AP16-1)</f>
        <v>0</v>
      </c>
      <c r="AM16" s="67">
        <f>SUMIFS(Master3!$J:$J,Master3!$A:$A,"&gt;="&amp;(AJ16),Master3!$A:$A,"&lt;="&amp;AP16-1)</f>
        <v>0</v>
      </c>
      <c r="AN16" s="93">
        <f>SUMIFS(Master3!BF:BF,Master3!BE:BE,AK16)</f>
        <v>0</v>
      </c>
      <c r="AO16" s="100" t="str">
        <f>IFERROR(_xlfn.XLOOKUP(AP16,Master3!$A:$A,Master3!$B:$B),"")</f>
        <v/>
      </c>
      <c r="AP16" s="92" t="str">
        <f t="shared" si="6"/>
        <v/>
      </c>
      <c r="AQ16" s="67">
        <f>SUMIFS(Master3!$Z:$Z,Master3!$A:$A,"&gt;"&amp;(AP16),Master3!$A:$A,"&lt;="&amp;AU16-1)</f>
        <v>0</v>
      </c>
      <c r="AR16" s="67">
        <f>SUMIFS(Master3!$J:$J,Master3!$A:$A,"&gt;"&amp;(AP16),Master3!$A:$A,"&lt;="&amp;AU16-1)</f>
        <v>0</v>
      </c>
      <c r="AS16" s="93">
        <f>SUMIFS(Master3!BO:BO,Master3!BN:BN,AO16)</f>
        <v>0</v>
      </c>
      <c r="AT16" s="100" t="str">
        <f>IFERROR(_xlfn.XLOOKUP(AU16,Master3!$A:$A,Master3!$B:$B)," ")</f>
        <v xml:space="preserve"> </v>
      </c>
      <c r="AU16" s="92" t="str">
        <f t="shared" si="7"/>
        <v/>
      </c>
      <c r="AV16" s="67">
        <f>SUMIFS(Master3!$Z:$Z,Master3!$A:$A,"&gt;"&amp;AU16,Master3!$A:$A,"&lt;="&amp; AY16)</f>
        <v>0</v>
      </c>
      <c r="AW16" s="67">
        <f>SUMIFS(Master3!$J:$J,Master3!$A:$A,"&gt;"&amp;AU16,Master3!$A:$A,"&lt;="&amp; AY16)</f>
        <v>0</v>
      </c>
      <c r="AX16" s="92">
        <f>SUMIFS(Master3!BF:BF,Master3!BE:BE,AT16)</f>
        <v>0</v>
      </c>
      <c r="AY16" s="93" t="str">
        <f t="shared" si="8"/>
        <v/>
      </c>
      <c r="AZ16" s="112" t="e">
        <f>_xlfn.XLOOKUP(BA16,Master3!B:B,Master3!A:A)</f>
        <v>#N/A</v>
      </c>
      <c r="BA16" s="103">
        <v>44203.079861111109</v>
      </c>
      <c r="BB16" s="107">
        <f>SUMIFS(Master3!AR:AR,Master3!$A:$A,"&gt;="&amp;(AZ16),Master3!$A:$A,"&lt;="&amp;BF16-1)</f>
        <v>0</v>
      </c>
      <c r="BC16" s="109">
        <f>SUMIFS(Master3!$K:$K,Master3!$A:$A,"&gt;="&amp;(AZ16),Master3!$A:$A,"&lt;="&amp;BF16-1)</f>
        <v>0</v>
      </c>
      <c r="BD16" s="108">
        <f>SUMIFS(Master3!BI:BI,Master3!BH:BH,BA16)</f>
        <v>0</v>
      </c>
      <c r="BE16" s="110" t="str">
        <f>IFERROR(_xlfn.XLOOKUP(BF16,Master3!$A:$A,Master3!$B:$B),"")</f>
        <v/>
      </c>
      <c r="BF16" s="107" t="str">
        <f t="shared" si="9"/>
        <v/>
      </c>
      <c r="BG16" s="107">
        <f>SUMIFS(Master3!AR:AR,Master3!$A:$A,"&gt;="&amp;(BF16),Master3!$A:$A,"&lt;="&amp;BK16-1)</f>
        <v>0</v>
      </c>
      <c r="BH16" s="109">
        <f>SUMIFS(Master3!$K:$K,Master3!$A:$A,"&gt;="&amp;(BF16),Master3!$A:$A,"&lt;="&amp;BK16-1)</f>
        <v>0</v>
      </c>
      <c r="BI16" s="108">
        <f>SUMIFS(Master3!BQ:BQ,Master3!BP:BP,BE16)</f>
        <v>0</v>
      </c>
      <c r="BJ16" s="110" t="str">
        <f>IFERROR(_xlfn.XLOOKUP(BK16,Master3!$A:$A,Master3!$B:$B)," ")</f>
        <v xml:space="preserve"> </v>
      </c>
      <c r="BK16" s="107" t="str">
        <f t="shared" si="10"/>
        <v/>
      </c>
      <c r="BL16" s="107">
        <f>SUMIFS(Master3!$AU:$AU,Master3!$A:$A,"&gt;"&amp;(BK16),Master3!$A:$A,"&lt;="&amp; BO16)</f>
        <v>0</v>
      </c>
      <c r="BM16" s="109">
        <f>SUMIFS(Master3!$K:$K,Master3!$A:$A,"&gt;"&amp;(BK16),Master3!$A:$A,"&lt;="&amp; BO16)</f>
        <v>0</v>
      </c>
      <c r="BN16" s="107">
        <f>SUMIFS(Master3!BI:BI,Master3!BH:BH,BJ16)</f>
        <v>0</v>
      </c>
      <c r="BO16" s="108" t="str">
        <f t="shared" si="11"/>
        <v/>
      </c>
    </row>
    <row r="17" spans="1:67" x14ac:dyDescent="0.25">
      <c r="A17" s="86">
        <v>44204.083333333336</v>
      </c>
      <c r="B17" s="111" t="e">
        <f>_xlfn.XLOOKUP(C17,Master3!B:B,Master3!A:A)</f>
        <v>#N/A</v>
      </c>
      <c r="C17" s="106">
        <v>44204.083333333336</v>
      </c>
      <c r="D17" s="91" t="str">
        <f>IFERROR(_xlfn.XLOOKUP(B17,Master3!A:A,Master3!G:G),"")</f>
        <v/>
      </c>
      <c r="E17" s="94" t="str">
        <f>IFERROR(AVERAGEIFS(Master3!$U:$U,Master3!$A:$A,"&gt;"&amp;(B17-1),Master3!$A:$A,"&lt;="&amp;S17),"")</f>
        <v/>
      </c>
      <c r="F17" s="98">
        <f>SUMIFS(Master3!$V:$V,Master3!$A:$A,"&gt;="&amp;(B17),Master3!$A:$A,"&lt;="&amp;J17-1)</f>
        <v>0</v>
      </c>
      <c r="G17" s="91">
        <f>SUMIFS(Master3!$H:$H,Master3!$A:$A,"&gt;="&amp;(B17),Master3!$A:$A,"&lt;="&amp;J17-1)</f>
        <v>0</v>
      </c>
      <c r="H17" s="99">
        <f>SUMIFS(Master3!AZ:AZ,Master3!AY:AY,C17)</f>
        <v>0</v>
      </c>
      <c r="I17" s="100" t="str">
        <f>IFERROR(_xlfn.XLOOKUP(J17,Master3!$A:$A,Master3!$B:$B),"")</f>
        <v/>
      </c>
      <c r="J17" s="92" t="str">
        <f t="shared" si="0"/>
        <v/>
      </c>
      <c r="K17" s="92">
        <f>SUMIFS(Master3!$V:$V,Master3!$A:$A,"&gt;="&amp;(J17),Master3!$A:$A,"&lt;="&amp;O17-1)</f>
        <v>0</v>
      </c>
      <c r="L17" s="92">
        <f>SUMIFS(Master3!$H:$H,Master3!$A:$A,"&gt;="&amp;(J17),Master3!$A:$A,"&lt;="&amp;O17-1)</f>
        <v>0</v>
      </c>
      <c r="M17" s="93">
        <f>SUMIFS(Master3!BK:BK,Master3!BJ:BJ,I17)</f>
        <v>0</v>
      </c>
      <c r="N17" s="100" t="str">
        <f>IFERROR(_xlfn.XLOOKUP(O17,Master3!$A:$A,Master3!$B:$B)," ")</f>
        <v xml:space="preserve"> </v>
      </c>
      <c r="O17" s="92" t="str">
        <f t="shared" si="1"/>
        <v/>
      </c>
      <c r="P17" s="92">
        <f>SUMIFS(Master3!$V:$V,Master3!$A:$A,"&gt;="&amp;O17,Master3!$A:$A,"&lt;="&amp; S17)</f>
        <v>0</v>
      </c>
      <c r="Q17" s="92">
        <f>SUMIFS(Master3!$H:$H,Master3!$A:$A,"&gt;="&amp;O17,Master3!$A:$A,"&lt;="&amp; S17)</f>
        <v>0</v>
      </c>
      <c r="R17" s="92">
        <f>SUMIFS(Master3!AZ:AZ,Master3!AY:AY,N17)</f>
        <v>0</v>
      </c>
      <c r="S17" s="93" t="str">
        <f t="shared" si="2"/>
        <v/>
      </c>
      <c r="T17" s="112" t="e">
        <f>_xlfn.XLOOKUP(U17,Master3!B:B,Master3!A:A)</f>
        <v>#N/A</v>
      </c>
      <c r="U17" s="103"/>
      <c r="V17" s="109">
        <f>SUMIFS(Master3!X:X,Master3!$A:$A,"&gt;="&amp;(T17),Master3!$A:$A,"&lt;="&amp;Z17-1)</f>
        <v>0</v>
      </c>
      <c r="W17" s="107">
        <f>SUMIFS(Master3!I:I,Master3!$A:$A,"&gt;="&amp;(T17),Master3!$A:$A,"&lt;="&amp;Z17-1)</f>
        <v>0</v>
      </c>
      <c r="X17" s="108">
        <f>SUMIFS(Master3!BC:BC,Master3!BB:BB,U17)</f>
        <v>0</v>
      </c>
      <c r="Y17" s="110" t="str">
        <f>IFERROR(_xlfn.XLOOKUP(Z17,Master3!$A:$A,Master3!$B:$B),"")</f>
        <v/>
      </c>
      <c r="Z17" s="107" t="str">
        <f t="shared" si="3"/>
        <v/>
      </c>
      <c r="AA17" s="107">
        <f>SUMIFS(Master3!$X:$X,Master3!$A:$A,"&gt;="&amp;(Z17),Master3!$A:$A,"&lt;="&amp;AE17-1)</f>
        <v>0</v>
      </c>
      <c r="AB17" s="107">
        <f>SUMIFS(Master3!$I:$I,Master3!$A:$A,"&gt;="&amp;(Z17),Master3!$A:$A,"&lt;="&amp;AE17-1)</f>
        <v>0</v>
      </c>
      <c r="AC17" s="108">
        <f>SUMIFS(Master3!BM:BM,Master3!BL:BL,Y17)</f>
        <v>0</v>
      </c>
      <c r="AD17" s="110" t="str">
        <f>IFERROR(_xlfn.XLOOKUP(AE17,Master3!$A:$A,Master3!$B:$B)," ")</f>
        <v xml:space="preserve"> </v>
      </c>
      <c r="AE17" s="107" t="str">
        <f t="shared" si="4"/>
        <v/>
      </c>
      <c r="AF17" s="109">
        <f>SUMIFS(Master3!$X:$X,Master3!$A:$A,"&gt;"&amp;(AE17),Master3!$A:$A,"&lt;="&amp; AI17)</f>
        <v>0</v>
      </c>
      <c r="AG17" s="107">
        <f>SUMIFS(Master3!$I:$I,Master3!$A:$A,"&gt;"&amp;(AE17),Master3!$A:$A,"&lt;="&amp; AI17)</f>
        <v>0</v>
      </c>
      <c r="AH17" s="107">
        <f>SUMIFS(Master3!BC:BC,Master3!BB:BB,AD17)</f>
        <v>0</v>
      </c>
      <c r="AI17" s="108" t="str">
        <f t="shared" si="5"/>
        <v/>
      </c>
      <c r="AJ17" s="112" t="e">
        <f>_xlfn.XLOOKUP(AK17,Master3!B:B,Master3!A:A)</f>
        <v>#N/A</v>
      </c>
      <c r="AK17" s="106"/>
      <c r="AL17" s="67">
        <f>SUMIFS(Master3!$Z:$Z,Master3!$A:$A,"&gt;="&amp;(AJ17),Master3!$A:$A,"&lt;="&amp;AP17-1)</f>
        <v>0</v>
      </c>
      <c r="AM17" s="67">
        <f>SUMIFS(Master3!$J:$J,Master3!$A:$A,"&gt;="&amp;(AJ17),Master3!$A:$A,"&lt;="&amp;AP17-1)</f>
        <v>0</v>
      </c>
      <c r="AN17" s="93">
        <f>SUMIFS(Master3!BF:BF,Master3!BE:BE,AK17)</f>
        <v>0</v>
      </c>
      <c r="AO17" s="100" t="str">
        <f>IFERROR(_xlfn.XLOOKUP(AP17,Master3!$A:$A,Master3!$B:$B),"")</f>
        <v/>
      </c>
      <c r="AP17" s="92" t="str">
        <f t="shared" si="6"/>
        <v/>
      </c>
      <c r="AQ17" s="67">
        <f>SUMIFS(Master3!$Z:$Z,Master3!$A:$A,"&gt;"&amp;(AP17),Master3!$A:$A,"&lt;="&amp;AU17-1)</f>
        <v>0</v>
      </c>
      <c r="AR17" s="67">
        <f>SUMIFS(Master3!$J:$J,Master3!$A:$A,"&gt;"&amp;(AP17),Master3!$A:$A,"&lt;="&amp;AU17-1)</f>
        <v>0</v>
      </c>
      <c r="AS17" s="93">
        <f>SUMIFS(Master3!BO:BO,Master3!BN:BN,AO17)</f>
        <v>0</v>
      </c>
      <c r="AT17" s="100" t="str">
        <f>IFERROR(_xlfn.XLOOKUP(AU17,Master3!$A:$A,Master3!$B:$B)," ")</f>
        <v xml:space="preserve"> </v>
      </c>
      <c r="AU17" s="92" t="str">
        <f t="shared" si="7"/>
        <v/>
      </c>
      <c r="AV17" s="67">
        <f>SUMIFS(Master3!$Z:$Z,Master3!$A:$A,"&gt;"&amp;AU17,Master3!$A:$A,"&lt;="&amp; AY17)</f>
        <v>0</v>
      </c>
      <c r="AW17" s="67">
        <f>SUMIFS(Master3!$J:$J,Master3!$A:$A,"&gt;"&amp;AU17,Master3!$A:$A,"&lt;="&amp; AY17)</f>
        <v>0</v>
      </c>
      <c r="AX17" s="92">
        <f>SUMIFS(Master3!BF:BF,Master3!BE:BE,AT17)</f>
        <v>0</v>
      </c>
      <c r="AY17" s="93" t="str">
        <f t="shared" si="8"/>
        <v/>
      </c>
      <c r="AZ17" s="112" t="e">
        <f>_xlfn.XLOOKUP(BA17,Master3!B:B,Master3!A:A)</f>
        <v>#N/A</v>
      </c>
      <c r="BA17" s="103"/>
      <c r="BB17" s="107">
        <f>SUMIFS(Master3!AR:AR,Master3!$A:$A,"&gt;="&amp;(AZ17),Master3!$A:$A,"&lt;="&amp;BF17-1)</f>
        <v>0</v>
      </c>
      <c r="BC17" s="109">
        <f>SUMIFS(Master3!$K:$K,Master3!$A:$A,"&gt;="&amp;(AZ17),Master3!$A:$A,"&lt;="&amp;BF17-1)</f>
        <v>0</v>
      </c>
      <c r="BD17" s="108">
        <f>SUMIFS(Master3!BI:BI,Master3!BH:BH,BA17)</f>
        <v>0</v>
      </c>
      <c r="BE17" s="110" t="str">
        <f>IFERROR(_xlfn.XLOOKUP(BF17,Master3!$A:$A,Master3!$B:$B),"")</f>
        <v/>
      </c>
      <c r="BF17" s="107" t="str">
        <f t="shared" si="9"/>
        <v/>
      </c>
      <c r="BG17" s="107">
        <f>SUMIFS(Master3!AR:AR,Master3!$A:$A,"&gt;="&amp;(BF17),Master3!$A:$A,"&lt;="&amp;BK17-1)</f>
        <v>0</v>
      </c>
      <c r="BH17" s="109">
        <f>SUMIFS(Master3!$K:$K,Master3!$A:$A,"&gt;="&amp;(BF17),Master3!$A:$A,"&lt;="&amp;BK17-1)</f>
        <v>0</v>
      </c>
      <c r="BI17" s="108">
        <f>SUMIFS(Master3!BQ:BQ,Master3!BP:BP,BE17)</f>
        <v>0</v>
      </c>
      <c r="BJ17" s="110" t="str">
        <f>IFERROR(_xlfn.XLOOKUP(BK17,Master3!$A:$A,Master3!$B:$B)," ")</f>
        <v xml:space="preserve"> </v>
      </c>
      <c r="BK17" s="107" t="str">
        <f t="shared" si="10"/>
        <v/>
      </c>
      <c r="BL17" s="107">
        <f>SUMIFS(Master3!$AU:$AU,Master3!$A:$A,"&gt;"&amp;(BK17),Master3!$A:$A,"&lt;="&amp; BO17)</f>
        <v>0</v>
      </c>
      <c r="BM17" s="109">
        <f>SUMIFS(Master3!$K:$K,Master3!$A:$A,"&gt;"&amp;(BK17),Master3!$A:$A,"&lt;="&amp; BO17)</f>
        <v>0</v>
      </c>
      <c r="BN17" s="107">
        <f>SUMIFS(Master3!BI:BI,Master3!BH:BH,BJ17)</f>
        <v>0</v>
      </c>
      <c r="BO17" s="108" t="str">
        <f t="shared" si="11"/>
        <v/>
      </c>
    </row>
    <row r="18" spans="1:67" x14ac:dyDescent="0.25">
      <c r="A18" s="86">
        <v>44204.125</v>
      </c>
      <c r="B18" s="111" t="e">
        <f>_xlfn.XLOOKUP(C18,Master3!B:B,Master3!A:A)</f>
        <v>#N/A</v>
      </c>
      <c r="C18" s="106"/>
      <c r="D18" s="91" t="str">
        <f>IFERROR(_xlfn.XLOOKUP(B18,Master3!A:A,Master3!G:G),"")</f>
        <v/>
      </c>
      <c r="E18" s="94" t="str">
        <f>IFERROR(AVERAGEIFS(Master3!$U:$U,Master3!$A:$A,"&gt;"&amp;(B18-1),Master3!$A:$A,"&lt;="&amp;S18),"")</f>
        <v/>
      </c>
      <c r="F18" s="98">
        <f>SUMIFS(Master3!$V:$V,Master3!$A:$A,"&gt;="&amp;(B18),Master3!$A:$A,"&lt;="&amp;J18-1)</f>
        <v>0</v>
      </c>
      <c r="G18" s="91">
        <f>SUMIFS(Master3!$H:$H,Master3!$A:$A,"&gt;="&amp;(B18),Master3!$A:$A,"&lt;="&amp;J18-1)</f>
        <v>0</v>
      </c>
      <c r="H18" s="99">
        <f>SUMIFS(Master3!AZ:AZ,Master3!AY:AY,C18)</f>
        <v>0</v>
      </c>
      <c r="I18" s="100" t="str">
        <f>IFERROR(_xlfn.XLOOKUP(J18,Master3!$A:$A,Master3!$B:$B),"")</f>
        <v/>
      </c>
      <c r="J18" s="92" t="str">
        <f t="shared" si="0"/>
        <v/>
      </c>
      <c r="K18" s="92">
        <f>SUMIFS(Master3!$V:$V,Master3!$A:$A,"&gt;="&amp;(J18),Master3!$A:$A,"&lt;="&amp;O18-1)</f>
        <v>0</v>
      </c>
      <c r="L18" s="92">
        <f>SUMIFS(Master3!$H:$H,Master3!$A:$A,"&gt;="&amp;(J18),Master3!$A:$A,"&lt;="&amp;O18-1)</f>
        <v>0</v>
      </c>
      <c r="M18" s="93">
        <f>SUMIFS(Master3!BK:BK,Master3!BJ:BJ,I18)</f>
        <v>0</v>
      </c>
      <c r="N18" s="100" t="str">
        <f>IFERROR(_xlfn.XLOOKUP(O18,Master3!$A:$A,Master3!$B:$B)," ")</f>
        <v xml:space="preserve"> </v>
      </c>
      <c r="O18" s="92" t="str">
        <f t="shared" si="1"/>
        <v/>
      </c>
      <c r="P18" s="92">
        <f>SUMIFS(Master3!$V:$V,Master3!$A:$A,"&gt;="&amp;O18,Master3!$A:$A,"&lt;="&amp; S18)</f>
        <v>0</v>
      </c>
      <c r="Q18" s="92">
        <f>SUMIFS(Master3!$H:$H,Master3!$A:$A,"&gt;="&amp;O18,Master3!$A:$A,"&lt;="&amp; S18)</f>
        <v>0</v>
      </c>
      <c r="R18" s="92">
        <f>SUMIFS(Master3!AZ:AZ,Master3!AY:AY,N18)</f>
        <v>0</v>
      </c>
      <c r="S18" s="93" t="str">
        <f t="shared" si="2"/>
        <v/>
      </c>
      <c r="T18" s="112" t="e">
        <f>_xlfn.XLOOKUP(U18,Master3!B:B,Master3!A:A)</f>
        <v>#N/A</v>
      </c>
      <c r="U18" s="103">
        <v>44204.125</v>
      </c>
      <c r="V18" s="109">
        <f>SUMIFS(Master3!X:X,Master3!$A:$A,"&gt;="&amp;(T18),Master3!$A:$A,"&lt;="&amp;Z18-1)</f>
        <v>0</v>
      </c>
      <c r="W18" s="107">
        <f>SUMIFS(Master3!I:I,Master3!$A:$A,"&gt;="&amp;(T18),Master3!$A:$A,"&lt;="&amp;Z18-1)</f>
        <v>0</v>
      </c>
      <c r="X18" s="108">
        <f>SUMIFS(Master3!BC:BC,Master3!BB:BB,U18)</f>
        <v>0</v>
      </c>
      <c r="Y18" s="110" t="str">
        <f>IFERROR(_xlfn.XLOOKUP(Z18,Master3!$A:$A,Master3!$B:$B),"")</f>
        <v/>
      </c>
      <c r="Z18" s="107" t="str">
        <f t="shared" si="3"/>
        <v/>
      </c>
      <c r="AA18" s="107">
        <f>SUMIFS(Master3!$X:$X,Master3!$A:$A,"&gt;="&amp;(Z18),Master3!$A:$A,"&lt;="&amp;AE18-1)</f>
        <v>0</v>
      </c>
      <c r="AB18" s="107">
        <f>SUMIFS(Master3!$I:$I,Master3!$A:$A,"&gt;="&amp;(Z18),Master3!$A:$A,"&lt;="&amp;AE18-1)</f>
        <v>0</v>
      </c>
      <c r="AC18" s="108">
        <f>SUMIFS(Master3!BM:BM,Master3!BL:BL,Y18)</f>
        <v>0</v>
      </c>
      <c r="AD18" s="110" t="str">
        <f>IFERROR(_xlfn.XLOOKUP(AE18,Master3!$A:$A,Master3!$B:$B)," ")</f>
        <v xml:space="preserve"> </v>
      </c>
      <c r="AE18" s="107" t="str">
        <f t="shared" si="4"/>
        <v/>
      </c>
      <c r="AF18" s="109">
        <f>SUMIFS(Master3!$X:$X,Master3!$A:$A,"&gt;"&amp;(AE18),Master3!$A:$A,"&lt;="&amp; AI18)</f>
        <v>0</v>
      </c>
      <c r="AG18" s="107">
        <f>SUMIFS(Master3!$I:$I,Master3!$A:$A,"&gt;"&amp;(AE18),Master3!$A:$A,"&lt;="&amp; AI18)</f>
        <v>0</v>
      </c>
      <c r="AH18" s="107">
        <f>SUMIFS(Master3!BC:BC,Master3!BB:BB,AD18)</f>
        <v>0</v>
      </c>
      <c r="AI18" s="108" t="str">
        <f t="shared" si="5"/>
        <v/>
      </c>
      <c r="AJ18" s="112" t="e">
        <f>_xlfn.XLOOKUP(AK18,Master3!B:B,Master3!A:A)</f>
        <v>#N/A</v>
      </c>
      <c r="AK18" s="106">
        <v>44204.125</v>
      </c>
      <c r="AL18" s="67">
        <f>SUMIFS(Master3!$Z:$Z,Master3!$A:$A,"&gt;="&amp;(AJ18),Master3!$A:$A,"&lt;="&amp;AP18-1)</f>
        <v>0</v>
      </c>
      <c r="AM18" s="67">
        <f>SUMIFS(Master3!$J:$J,Master3!$A:$A,"&gt;="&amp;(AJ18),Master3!$A:$A,"&lt;="&amp;AP18-1)</f>
        <v>0</v>
      </c>
      <c r="AN18" s="93">
        <f>SUMIFS(Master3!BF:BF,Master3!BE:BE,AK18)</f>
        <v>0</v>
      </c>
      <c r="AO18" s="100" t="str">
        <f>IFERROR(_xlfn.XLOOKUP(AP18,Master3!$A:$A,Master3!$B:$B),"")</f>
        <v/>
      </c>
      <c r="AP18" s="92" t="str">
        <f t="shared" si="6"/>
        <v/>
      </c>
      <c r="AQ18" s="67">
        <f>SUMIFS(Master3!$Z:$Z,Master3!$A:$A,"&gt;"&amp;(AP18),Master3!$A:$A,"&lt;="&amp;AU18-1)</f>
        <v>0</v>
      </c>
      <c r="AR18" s="67">
        <f>SUMIFS(Master3!$J:$J,Master3!$A:$A,"&gt;"&amp;(AP18),Master3!$A:$A,"&lt;="&amp;AU18-1)</f>
        <v>0</v>
      </c>
      <c r="AS18" s="93">
        <f>SUMIFS(Master3!BO:BO,Master3!BN:BN,AO18)</f>
        <v>0</v>
      </c>
      <c r="AT18" s="100" t="str">
        <f>IFERROR(_xlfn.XLOOKUP(AU18,Master3!$A:$A,Master3!$B:$B)," ")</f>
        <v xml:space="preserve"> </v>
      </c>
      <c r="AU18" s="92" t="str">
        <f t="shared" si="7"/>
        <v/>
      </c>
      <c r="AV18" s="67">
        <f>SUMIFS(Master3!$Z:$Z,Master3!$A:$A,"&gt;"&amp;AU18,Master3!$A:$A,"&lt;="&amp; AY18)</f>
        <v>0</v>
      </c>
      <c r="AW18" s="67">
        <f>SUMIFS(Master3!$J:$J,Master3!$A:$A,"&gt;"&amp;AU18,Master3!$A:$A,"&lt;="&amp; AY18)</f>
        <v>0</v>
      </c>
      <c r="AX18" s="92">
        <f>SUMIFS(Master3!BF:BF,Master3!BE:BE,AT18)</f>
        <v>0</v>
      </c>
      <c r="AY18" s="93" t="str">
        <f t="shared" si="8"/>
        <v/>
      </c>
      <c r="AZ18" s="112" t="e">
        <f>_xlfn.XLOOKUP(BA18,Master3!B:B,Master3!A:A)</f>
        <v>#N/A</v>
      </c>
      <c r="BA18" s="103">
        <v>44204.125</v>
      </c>
      <c r="BB18" s="107">
        <f>SUMIFS(Master3!AR:AR,Master3!$A:$A,"&gt;="&amp;(AZ18),Master3!$A:$A,"&lt;="&amp;BF18-1)</f>
        <v>0</v>
      </c>
      <c r="BC18" s="109">
        <f>SUMIFS(Master3!$K:$K,Master3!$A:$A,"&gt;="&amp;(AZ18),Master3!$A:$A,"&lt;="&amp;BF18-1)</f>
        <v>0</v>
      </c>
      <c r="BD18" s="108">
        <f>SUMIFS(Master3!BI:BI,Master3!BH:BH,BA18)</f>
        <v>0</v>
      </c>
      <c r="BE18" s="110" t="str">
        <f>IFERROR(_xlfn.XLOOKUP(BF18,Master3!$A:$A,Master3!$B:$B),"")</f>
        <v/>
      </c>
      <c r="BF18" s="107" t="str">
        <f t="shared" si="9"/>
        <v/>
      </c>
      <c r="BG18" s="107">
        <f>SUMIFS(Master3!AR:AR,Master3!$A:$A,"&gt;="&amp;(BF18),Master3!$A:$A,"&lt;="&amp;BK18-1)</f>
        <v>0</v>
      </c>
      <c r="BH18" s="109">
        <f>SUMIFS(Master3!$K:$K,Master3!$A:$A,"&gt;="&amp;(BF18),Master3!$A:$A,"&lt;="&amp;BK18-1)</f>
        <v>0</v>
      </c>
      <c r="BI18" s="108">
        <f>SUMIFS(Master3!BQ:BQ,Master3!BP:BP,BE18)</f>
        <v>0</v>
      </c>
      <c r="BJ18" s="110" t="str">
        <f>IFERROR(_xlfn.XLOOKUP(BK18,Master3!$A:$A,Master3!$B:$B)," ")</f>
        <v xml:space="preserve"> </v>
      </c>
      <c r="BK18" s="107" t="str">
        <f t="shared" si="10"/>
        <v/>
      </c>
      <c r="BL18" s="107">
        <f>SUMIFS(Master3!$AU:$AU,Master3!$A:$A,"&gt;"&amp;(BK18),Master3!$A:$A,"&lt;="&amp; BO18)</f>
        <v>0</v>
      </c>
      <c r="BM18" s="109">
        <f>SUMIFS(Master3!$K:$K,Master3!$A:$A,"&gt;"&amp;(BK18),Master3!$A:$A,"&lt;="&amp; BO18)</f>
        <v>0</v>
      </c>
      <c r="BN18" s="107">
        <f>SUMIFS(Master3!BI:BI,Master3!BH:BH,BJ18)</f>
        <v>0</v>
      </c>
      <c r="BO18" s="108" t="str">
        <f t="shared" si="11"/>
        <v/>
      </c>
    </row>
    <row r="19" spans="1:67" x14ac:dyDescent="0.25">
      <c r="A19" s="86">
        <v>44205.163194444445</v>
      </c>
      <c r="B19" s="111" t="e">
        <f>_xlfn.XLOOKUP(C19,Master3!B:B,Master3!A:A)</f>
        <v>#N/A</v>
      </c>
      <c r="C19" s="106">
        <v>44205.163194444445</v>
      </c>
      <c r="D19" s="91" t="str">
        <f>IFERROR(_xlfn.XLOOKUP(B19,Master3!A:A,Master3!G:G),"")</f>
        <v/>
      </c>
      <c r="E19" s="94" t="str">
        <f>IFERROR(AVERAGEIFS(Master3!$U:$U,Master3!$A:$A,"&gt;"&amp;(B19-1),Master3!$A:$A,"&lt;="&amp;S19),"")</f>
        <v/>
      </c>
      <c r="F19" s="98">
        <f>SUMIFS(Master3!$V:$V,Master3!$A:$A,"&gt;="&amp;(B19),Master3!$A:$A,"&lt;="&amp;J19-1)</f>
        <v>0</v>
      </c>
      <c r="G19" s="91">
        <f>SUMIFS(Master3!$H:$H,Master3!$A:$A,"&gt;="&amp;(B19),Master3!$A:$A,"&lt;="&amp;J19-1)</f>
        <v>0</v>
      </c>
      <c r="H19" s="99">
        <f>SUMIFS(Master3!AZ:AZ,Master3!AY:AY,C19)</f>
        <v>0</v>
      </c>
      <c r="I19" s="100" t="str">
        <f>IFERROR(_xlfn.XLOOKUP(J19,Master3!$A:$A,Master3!$B:$B),"")</f>
        <v/>
      </c>
      <c r="J19" s="92" t="str">
        <f t="shared" si="0"/>
        <v/>
      </c>
      <c r="K19" s="92">
        <f>SUMIFS(Master3!$V:$V,Master3!$A:$A,"&gt;="&amp;(J19),Master3!$A:$A,"&lt;="&amp;O19-1)</f>
        <v>0</v>
      </c>
      <c r="L19" s="92">
        <f>SUMIFS(Master3!$H:$H,Master3!$A:$A,"&gt;="&amp;(J19),Master3!$A:$A,"&lt;="&amp;O19-1)</f>
        <v>0</v>
      </c>
      <c r="M19" s="93">
        <f>SUMIFS(Master3!BK:BK,Master3!BJ:BJ,I19)</f>
        <v>0</v>
      </c>
      <c r="N19" s="100" t="str">
        <f>IFERROR(_xlfn.XLOOKUP(O19,Master3!$A:$A,Master3!$B:$B)," ")</f>
        <v xml:space="preserve"> </v>
      </c>
      <c r="O19" s="92" t="str">
        <f t="shared" si="1"/>
        <v/>
      </c>
      <c r="P19" s="92">
        <f>SUMIFS(Master3!$V:$V,Master3!$A:$A,"&gt;="&amp;O19,Master3!$A:$A,"&lt;="&amp; S19)</f>
        <v>0</v>
      </c>
      <c r="Q19" s="92">
        <f>SUMIFS(Master3!$H:$H,Master3!$A:$A,"&gt;="&amp;O19,Master3!$A:$A,"&lt;="&amp; S19)</f>
        <v>0</v>
      </c>
      <c r="R19" s="92">
        <f>SUMIFS(Master3!AZ:AZ,Master3!AY:AY,N19)</f>
        <v>0</v>
      </c>
      <c r="S19" s="93" t="str">
        <f t="shared" si="2"/>
        <v/>
      </c>
      <c r="T19" s="112" t="e">
        <f>_xlfn.XLOOKUP(U19,Master3!B:B,Master3!A:A)</f>
        <v>#N/A</v>
      </c>
      <c r="U19" s="103"/>
      <c r="V19" s="109">
        <f>SUMIFS(Master3!X:X,Master3!$A:$A,"&gt;="&amp;(T19),Master3!$A:$A,"&lt;="&amp;Z19-1)</f>
        <v>0</v>
      </c>
      <c r="W19" s="107">
        <f>SUMIFS(Master3!I:I,Master3!$A:$A,"&gt;="&amp;(T19),Master3!$A:$A,"&lt;="&amp;Z19-1)</f>
        <v>0</v>
      </c>
      <c r="X19" s="108">
        <f>SUMIFS(Master3!BC:BC,Master3!BB:BB,U19)</f>
        <v>0</v>
      </c>
      <c r="Y19" s="110" t="str">
        <f>IFERROR(_xlfn.XLOOKUP(Z19,Master3!$A:$A,Master3!$B:$B),"")</f>
        <v/>
      </c>
      <c r="Z19" s="107" t="str">
        <f t="shared" si="3"/>
        <v/>
      </c>
      <c r="AA19" s="107">
        <f>SUMIFS(Master3!$X:$X,Master3!$A:$A,"&gt;="&amp;(Z19),Master3!$A:$A,"&lt;="&amp;AE19-1)</f>
        <v>0</v>
      </c>
      <c r="AB19" s="107">
        <f>SUMIFS(Master3!$I:$I,Master3!$A:$A,"&gt;="&amp;(Z19),Master3!$A:$A,"&lt;="&amp;AE19-1)</f>
        <v>0</v>
      </c>
      <c r="AC19" s="108">
        <f>SUMIFS(Master3!BM:BM,Master3!BL:BL,Y19)</f>
        <v>0</v>
      </c>
      <c r="AD19" s="110" t="str">
        <f>IFERROR(_xlfn.XLOOKUP(AE19,Master3!$A:$A,Master3!$B:$B)," ")</f>
        <v xml:space="preserve"> </v>
      </c>
      <c r="AE19" s="107" t="str">
        <f t="shared" si="4"/>
        <v/>
      </c>
      <c r="AF19" s="109">
        <f>SUMIFS(Master3!$X:$X,Master3!$A:$A,"&gt;"&amp;(AE19),Master3!$A:$A,"&lt;="&amp; AI19)</f>
        <v>0</v>
      </c>
      <c r="AG19" s="107">
        <f>SUMIFS(Master3!$I:$I,Master3!$A:$A,"&gt;"&amp;(AE19),Master3!$A:$A,"&lt;="&amp; AI19)</f>
        <v>0</v>
      </c>
      <c r="AH19" s="107">
        <f>SUMIFS(Master3!BC:BC,Master3!BB:BB,AD19)</f>
        <v>0</v>
      </c>
      <c r="AI19" s="108" t="str">
        <f t="shared" si="5"/>
        <v/>
      </c>
      <c r="AJ19" s="112" t="e">
        <f>_xlfn.XLOOKUP(AK19,Master3!B:B,Master3!A:A)</f>
        <v>#N/A</v>
      </c>
      <c r="AK19" s="106"/>
      <c r="AL19" s="67">
        <f>SUMIFS(Master3!$Z:$Z,Master3!$A:$A,"&gt;="&amp;(AJ19),Master3!$A:$A,"&lt;="&amp;AP19-1)</f>
        <v>0</v>
      </c>
      <c r="AM19" s="67">
        <f>SUMIFS(Master3!$J:$J,Master3!$A:$A,"&gt;="&amp;(AJ19),Master3!$A:$A,"&lt;="&amp;AP19-1)</f>
        <v>0</v>
      </c>
      <c r="AN19" s="93">
        <f>SUMIFS(Master3!BF:BF,Master3!BE:BE,AK19)</f>
        <v>0</v>
      </c>
      <c r="AO19" s="100" t="str">
        <f>IFERROR(_xlfn.XLOOKUP(AP19,Master3!$A:$A,Master3!$B:$B),"")</f>
        <v/>
      </c>
      <c r="AP19" s="92" t="str">
        <f t="shared" si="6"/>
        <v/>
      </c>
      <c r="AQ19" s="67">
        <f>SUMIFS(Master3!$Z:$Z,Master3!$A:$A,"&gt;"&amp;(AP19),Master3!$A:$A,"&lt;="&amp;AU19-1)</f>
        <v>0</v>
      </c>
      <c r="AR19" s="67">
        <f>SUMIFS(Master3!$J:$J,Master3!$A:$A,"&gt;"&amp;(AP19),Master3!$A:$A,"&lt;="&amp;AU19-1)</f>
        <v>0</v>
      </c>
      <c r="AS19" s="93">
        <f>SUMIFS(Master3!BO:BO,Master3!BN:BN,AO19)</f>
        <v>0</v>
      </c>
      <c r="AT19" s="100" t="str">
        <f>IFERROR(_xlfn.XLOOKUP(AU19,Master3!$A:$A,Master3!$B:$B)," ")</f>
        <v xml:space="preserve"> </v>
      </c>
      <c r="AU19" s="92" t="str">
        <f t="shared" si="7"/>
        <v/>
      </c>
      <c r="AV19" s="67">
        <f>SUMIFS(Master3!$Z:$Z,Master3!$A:$A,"&gt;"&amp;AU19,Master3!$A:$A,"&lt;="&amp; AY19)</f>
        <v>0</v>
      </c>
      <c r="AW19" s="67">
        <f>SUMIFS(Master3!$J:$J,Master3!$A:$A,"&gt;"&amp;AU19,Master3!$A:$A,"&lt;="&amp; AY19)</f>
        <v>0</v>
      </c>
      <c r="AX19" s="92">
        <f>SUMIFS(Master3!BF:BF,Master3!BE:BE,AT19)</f>
        <v>0</v>
      </c>
      <c r="AY19" s="93" t="str">
        <f t="shared" si="8"/>
        <v/>
      </c>
      <c r="AZ19" s="112" t="e">
        <f>_xlfn.XLOOKUP(BA19,Master3!B:B,Master3!A:A)</f>
        <v>#N/A</v>
      </c>
      <c r="BA19" s="103"/>
      <c r="BB19" s="107">
        <f>SUMIFS(Master3!AR:AR,Master3!$A:$A,"&gt;="&amp;(AZ19),Master3!$A:$A,"&lt;="&amp;BF19-1)</f>
        <v>0</v>
      </c>
      <c r="BC19" s="109">
        <f>SUMIFS(Master3!$K:$K,Master3!$A:$A,"&gt;="&amp;(AZ19),Master3!$A:$A,"&lt;="&amp;BF19-1)</f>
        <v>0</v>
      </c>
      <c r="BD19" s="108">
        <f>SUMIFS(Master3!BI:BI,Master3!BH:BH,BA19)</f>
        <v>0</v>
      </c>
      <c r="BE19" s="110" t="str">
        <f>IFERROR(_xlfn.XLOOKUP(BF19,Master3!$A:$A,Master3!$B:$B),"")</f>
        <v/>
      </c>
      <c r="BF19" s="107" t="str">
        <f t="shared" si="9"/>
        <v/>
      </c>
      <c r="BG19" s="107">
        <f>SUMIFS(Master3!AR:AR,Master3!$A:$A,"&gt;="&amp;(BF19),Master3!$A:$A,"&lt;="&amp;BK19-1)</f>
        <v>0</v>
      </c>
      <c r="BH19" s="109">
        <f>SUMIFS(Master3!$K:$K,Master3!$A:$A,"&gt;="&amp;(BF19),Master3!$A:$A,"&lt;="&amp;BK19-1)</f>
        <v>0</v>
      </c>
      <c r="BI19" s="108">
        <f>SUMIFS(Master3!BQ:BQ,Master3!BP:BP,BE19)</f>
        <v>0</v>
      </c>
      <c r="BJ19" s="110" t="str">
        <f>IFERROR(_xlfn.XLOOKUP(BK19,Master3!$A:$A,Master3!$B:$B)," ")</f>
        <v xml:space="preserve"> </v>
      </c>
      <c r="BK19" s="107" t="str">
        <f t="shared" si="10"/>
        <v/>
      </c>
      <c r="BL19" s="107">
        <f>SUMIFS(Master3!$AU:$AU,Master3!$A:$A,"&gt;"&amp;(BK19),Master3!$A:$A,"&lt;="&amp; BO19)</f>
        <v>0</v>
      </c>
      <c r="BM19" s="109">
        <f>SUMIFS(Master3!$K:$K,Master3!$A:$A,"&gt;"&amp;(BK19),Master3!$A:$A,"&lt;="&amp; BO19)</f>
        <v>0</v>
      </c>
      <c r="BN19" s="107">
        <f>SUMIFS(Master3!BI:BI,Master3!BH:BH,BJ19)</f>
        <v>0</v>
      </c>
      <c r="BO19" s="108" t="str">
        <f t="shared" si="11"/>
        <v/>
      </c>
    </row>
    <row r="20" spans="1:67" x14ac:dyDescent="0.25">
      <c r="A20" s="86">
        <v>44205.204861111109</v>
      </c>
      <c r="B20" s="111" t="e">
        <f>_xlfn.XLOOKUP(C20,Master3!B:B,Master3!A:A)</f>
        <v>#N/A</v>
      </c>
      <c r="C20" s="106"/>
      <c r="D20" s="91" t="str">
        <f>IFERROR(_xlfn.XLOOKUP(B20,Master3!A:A,Master3!G:G),"")</f>
        <v/>
      </c>
      <c r="E20" s="94" t="str">
        <f>IFERROR(AVERAGEIFS(Master3!$U:$U,Master3!$A:$A,"&gt;"&amp;(B20-1),Master3!$A:$A,"&lt;="&amp;S20),"")</f>
        <v/>
      </c>
      <c r="F20" s="98">
        <f>SUMIFS(Master3!$V:$V,Master3!$A:$A,"&gt;="&amp;(B20),Master3!$A:$A,"&lt;="&amp;J20-1)</f>
        <v>0</v>
      </c>
      <c r="G20" s="91">
        <f>SUMIFS(Master3!$H:$H,Master3!$A:$A,"&gt;="&amp;(B20),Master3!$A:$A,"&lt;="&amp;J20-1)</f>
        <v>0</v>
      </c>
      <c r="H20" s="99">
        <f>SUMIFS(Master3!AZ:AZ,Master3!AY:AY,C20)</f>
        <v>0</v>
      </c>
      <c r="I20" s="100" t="str">
        <f>IFERROR(_xlfn.XLOOKUP(J20,Master3!$A:$A,Master3!$B:$B),"")</f>
        <v/>
      </c>
      <c r="J20" s="92" t="str">
        <f t="shared" si="0"/>
        <v/>
      </c>
      <c r="K20" s="92">
        <f>SUMIFS(Master3!$V:$V,Master3!$A:$A,"&gt;="&amp;(J20),Master3!$A:$A,"&lt;="&amp;O20-1)</f>
        <v>0</v>
      </c>
      <c r="L20" s="92">
        <f>SUMIFS(Master3!$H:$H,Master3!$A:$A,"&gt;="&amp;(J20),Master3!$A:$A,"&lt;="&amp;O20-1)</f>
        <v>0</v>
      </c>
      <c r="M20" s="93">
        <f>SUMIFS(Master3!BK:BK,Master3!BJ:BJ,I20)</f>
        <v>0</v>
      </c>
      <c r="N20" s="100" t="str">
        <f>IFERROR(_xlfn.XLOOKUP(O20,Master3!$A:$A,Master3!$B:$B)," ")</f>
        <v xml:space="preserve"> </v>
      </c>
      <c r="O20" s="92" t="str">
        <f t="shared" si="1"/>
        <v/>
      </c>
      <c r="P20" s="92">
        <f>SUMIFS(Master3!$V:$V,Master3!$A:$A,"&gt;="&amp;O20,Master3!$A:$A,"&lt;="&amp; S20)</f>
        <v>0</v>
      </c>
      <c r="Q20" s="92">
        <f>SUMIFS(Master3!$H:$H,Master3!$A:$A,"&gt;="&amp;O20,Master3!$A:$A,"&lt;="&amp; S20)</f>
        <v>0</v>
      </c>
      <c r="R20" s="92">
        <f>SUMIFS(Master3!AZ:AZ,Master3!AY:AY,N20)</f>
        <v>0</v>
      </c>
      <c r="S20" s="93" t="str">
        <f t="shared" si="2"/>
        <v/>
      </c>
      <c r="T20" s="112" t="e">
        <f>_xlfn.XLOOKUP(U20,Master3!B:B,Master3!A:A)</f>
        <v>#N/A</v>
      </c>
      <c r="U20" s="103">
        <v>44205.204861111109</v>
      </c>
      <c r="V20" s="109">
        <f>SUMIFS(Master3!X:X,Master3!$A:$A,"&gt;="&amp;(T20),Master3!$A:$A,"&lt;="&amp;Z20-1)</f>
        <v>0</v>
      </c>
      <c r="W20" s="107">
        <f>SUMIFS(Master3!I:I,Master3!$A:$A,"&gt;="&amp;(T20),Master3!$A:$A,"&lt;="&amp;Z20-1)</f>
        <v>0</v>
      </c>
      <c r="X20" s="108">
        <f>SUMIFS(Master3!BC:BC,Master3!BB:BB,U20)</f>
        <v>0</v>
      </c>
      <c r="Y20" s="110" t="str">
        <f>IFERROR(_xlfn.XLOOKUP(Z20,Master3!$A:$A,Master3!$B:$B),"")</f>
        <v/>
      </c>
      <c r="Z20" s="107" t="str">
        <f t="shared" si="3"/>
        <v/>
      </c>
      <c r="AA20" s="107">
        <f>SUMIFS(Master3!$X:$X,Master3!$A:$A,"&gt;="&amp;(Z20),Master3!$A:$A,"&lt;="&amp;AE20-1)</f>
        <v>0</v>
      </c>
      <c r="AB20" s="107">
        <f>SUMIFS(Master3!$I:$I,Master3!$A:$A,"&gt;="&amp;(Z20),Master3!$A:$A,"&lt;="&amp;AE20-1)</f>
        <v>0</v>
      </c>
      <c r="AC20" s="108">
        <f>SUMIFS(Master3!BM:BM,Master3!BL:BL,Y20)</f>
        <v>0</v>
      </c>
      <c r="AD20" s="110" t="str">
        <f>IFERROR(_xlfn.XLOOKUP(AE20,Master3!$A:$A,Master3!$B:$B)," ")</f>
        <v xml:space="preserve"> </v>
      </c>
      <c r="AE20" s="107" t="str">
        <f t="shared" si="4"/>
        <v/>
      </c>
      <c r="AF20" s="109">
        <f>SUMIFS(Master3!$X:$X,Master3!$A:$A,"&gt;"&amp;(AE20),Master3!$A:$A,"&lt;="&amp; AI20)</f>
        <v>0</v>
      </c>
      <c r="AG20" s="107">
        <f>SUMIFS(Master3!$I:$I,Master3!$A:$A,"&gt;"&amp;(AE20),Master3!$A:$A,"&lt;="&amp; AI20)</f>
        <v>0</v>
      </c>
      <c r="AH20" s="107">
        <f>SUMIFS(Master3!BC:BC,Master3!BB:BB,AD20)</f>
        <v>0</v>
      </c>
      <c r="AI20" s="108" t="str">
        <f t="shared" si="5"/>
        <v/>
      </c>
      <c r="AJ20" s="112" t="e">
        <f>_xlfn.XLOOKUP(AK20,Master3!B:B,Master3!A:A)</f>
        <v>#N/A</v>
      </c>
      <c r="AK20" s="106"/>
      <c r="AL20" s="67">
        <f>SUMIFS(Master3!$Z:$Z,Master3!$A:$A,"&gt;="&amp;(AJ20),Master3!$A:$A,"&lt;="&amp;AP20-1)</f>
        <v>0</v>
      </c>
      <c r="AM20" s="67">
        <f>SUMIFS(Master3!$J:$J,Master3!$A:$A,"&gt;="&amp;(AJ20),Master3!$A:$A,"&lt;="&amp;AP20-1)</f>
        <v>0</v>
      </c>
      <c r="AN20" s="93">
        <f>SUMIFS(Master3!BF:BF,Master3!BE:BE,AK20)</f>
        <v>0</v>
      </c>
      <c r="AO20" s="100" t="str">
        <f>IFERROR(_xlfn.XLOOKUP(AP20,Master3!$A:$A,Master3!$B:$B),"")</f>
        <v/>
      </c>
      <c r="AP20" s="92" t="str">
        <f t="shared" si="6"/>
        <v/>
      </c>
      <c r="AQ20" s="67">
        <f>SUMIFS(Master3!$Z:$Z,Master3!$A:$A,"&gt;"&amp;(AP20),Master3!$A:$A,"&lt;="&amp;AU20-1)</f>
        <v>0</v>
      </c>
      <c r="AR20" s="67">
        <f>SUMIFS(Master3!$J:$J,Master3!$A:$A,"&gt;"&amp;(AP20),Master3!$A:$A,"&lt;="&amp;AU20-1)</f>
        <v>0</v>
      </c>
      <c r="AS20" s="93">
        <f>SUMIFS(Master3!BO:BO,Master3!BN:BN,AO20)</f>
        <v>0</v>
      </c>
      <c r="AT20" s="100" t="str">
        <f>IFERROR(_xlfn.XLOOKUP(AU20,Master3!$A:$A,Master3!$B:$B)," ")</f>
        <v xml:space="preserve"> </v>
      </c>
      <c r="AU20" s="92" t="str">
        <f t="shared" si="7"/>
        <v/>
      </c>
      <c r="AV20" s="67">
        <f>SUMIFS(Master3!$Z:$Z,Master3!$A:$A,"&gt;"&amp;AU20,Master3!$A:$A,"&lt;="&amp; AY20)</f>
        <v>0</v>
      </c>
      <c r="AW20" s="67">
        <f>SUMIFS(Master3!$J:$J,Master3!$A:$A,"&gt;"&amp;AU20,Master3!$A:$A,"&lt;="&amp; AY20)</f>
        <v>0</v>
      </c>
      <c r="AX20" s="92">
        <f>SUMIFS(Master3!BF:BF,Master3!BE:BE,AT20)</f>
        <v>0</v>
      </c>
      <c r="AY20" s="93" t="str">
        <f t="shared" si="8"/>
        <v/>
      </c>
      <c r="AZ20" s="112" t="e">
        <f>_xlfn.XLOOKUP(BA20,Master3!B:B,Master3!A:A)</f>
        <v>#N/A</v>
      </c>
      <c r="BA20" s="103"/>
      <c r="BB20" s="107">
        <f>SUMIFS(Master3!AR:AR,Master3!$A:$A,"&gt;="&amp;(AZ20),Master3!$A:$A,"&lt;="&amp;BF20-1)</f>
        <v>0</v>
      </c>
      <c r="BC20" s="109">
        <f>SUMIFS(Master3!$K:$K,Master3!$A:$A,"&gt;="&amp;(AZ20),Master3!$A:$A,"&lt;="&amp;BF20-1)</f>
        <v>0</v>
      </c>
      <c r="BD20" s="108">
        <f>SUMIFS(Master3!BI:BI,Master3!BH:BH,BA20)</f>
        <v>0</v>
      </c>
      <c r="BE20" s="110" t="str">
        <f>IFERROR(_xlfn.XLOOKUP(BF20,Master3!$A:$A,Master3!$B:$B),"")</f>
        <v/>
      </c>
      <c r="BF20" s="107" t="str">
        <f t="shared" si="9"/>
        <v/>
      </c>
      <c r="BG20" s="107">
        <f>SUMIFS(Master3!AR:AR,Master3!$A:$A,"&gt;="&amp;(BF20),Master3!$A:$A,"&lt;="&amp;BK20-1)</f>
        <v>0</v>
      </c>
      <c r="BH20" s="109">
        <f>SUMIFS(Master3!$K:$K,Master3!$A:$A,"&gt;="&amp;(BF20),Master3!$A:$A,"&lt;="&amp;BK20-1)</f>
        <v>0</v>
      </c>
      <c r="BI20" s="108">
        <f>SUMIFS(Master3!BQ:BQ,Master3!BP:BP,BE20)</f>
        <v>0</v>
      </c>
      <c r="BJ20" s="110" t="str">
        <f>IFERROR(_xlfn.XLOOKUP(BK20,Master3!$A:$A,Master3!$B:$B)," ")</f>
        <v xml:space="preserve"> </v>
      </c>
      <c r="BK20" s="107" t="str">
        <f t="shared" si="10"/>
        <v/>
      </c>
      <c r="BL20" s="107">
        <f>SUMIFS(Master3!$AU:$AU,Master3!$A:$A,"&gt;"&amp;(BK20),Master3!$A:$A,"&lt;="&amp; BO20)</f>
        <v>0</v>
      </c>
      <c r="BM20" s="109">
        <f>SUMIFS(Master3!$K:$K,Master3!$A:$A,"&gt;"&amp;(BK20),Master3!$A:$A,"&lt;="&amp; BO20)</f>
        <v>0</v>
      </c>
      <c r="BN20" s="107">
        <f>SUMIFS(Master3!BI:BI,Master3!BH:BH,BJ20)</f>
        <v>0</v>
      </c>
      <c r="BO20" s="108" t="str">
        <f t="shared" si="11"/>
        <v/>
      </c>
    </row>
    <row r="21" spans="1:67" x14ac:dyDescent="0.25">
      <c r="A21" s="86">
        <v>44205.208333333336</v>
      </c>
      <c r="B21" s="111" t="e">
        <f>_xlfn.XLOOKUP(C21,Master3!B:B,Master3!A:A)</f>
        <v>#N/A</v>
      </c>
      <c r="C21" s="106"/>
      <c r="D21" s="91" t="str">
        <f>IFERROR(_xlfn.XLOOKUP(B21,Master3!A:A,Master3!G:G),"")</f>
        <v/>
      </c>
      <c r="E21" s="94" t="str">
        <f>IFERROR(AVERAGEIFS(Master3!$U:$U,Master3!$A:$A,"&gt;"&amp;(B21-1),Master3!$A:$A,"&lt;="&amp;S21),"")</f>
        <v/>
      </c>
      <c r="F21" s="98">
        <f>SUMIFS(Master3!$V:$V,Master3!$A:$A,"&gt;="&amp;(B21),Master3!$A:$A,"&lt;="&amp;J21-1)</f>
        <v>0</v>
      </c>
      <c r="G21" s="91">
        <f>SUMIFS(Master3!$H:$H,Master3!$A:$A,"&gt;="&amp;(B21),Master3!$A:$A,"&lt;="&amp;J21-1)</f>
        <v>0</v>
      </c>
      <c r="H21" s="99">
        <f>SUMIFS(Master3!AZ:AZ,Master3!AY:AY,C21)</f>
        <v>0</v>
      </c>
      <c r="I21" s="100" t="str">
        <f>IFERROR(_xlfn.XLOOKUP(J21,Master3!$A:$A,Master3!$B:$B),"")</f>
        <v/>
      </c>
      <c r="J21" s="92" t="str">
        <f t="shared" si="0"/>
        <v/>
      </c>
      <c r="K21" s="92">
        <f>SUMIFS(Master3!$V:$V,Master3!$A:$A,"&gt;="&amp;(J21),Master3!$A:$A,"&lt;="&amp;O21-1)</f>
        <v>0</v>
      </c>
      <c r="L21" s="92">
        <f>SUMIFS(Master3!$H:$H,Master3!$A:$A,"&gt;="&amp;(J21),Master3!$A:$A,"&lt;="&amp;O21-1)</f>
        <v>0</v>
      </c>
      <c r="M21" s="93">
        <f>SUMIFS(Master3!BK:BK,Master3!BJ:BJ,I21)</f>
        <v>0</v>
      </c>
      <c r="N21" s="100" t="str">
        <f>IFERROR(_xlfn.XLOOKUP(O21,Master3!$A:$A,Master3!$B:$B)," ")</f>
        <v xml:space="preserve"> </v>
      </c>
      <c r="O21" s="92" t="str">
        <f t="shared" si="1"/>
        <v/>
      </c>
      <c r="P21" s="92">
        <f>SUMIFS(Master3!$V:$V,Master3!$A:$A,"&gt;="&amp;O21,Master3!$A:$A,"&lt;="&amp; S21)</f>
        <v>0</v>
      </c>
      <c r="Q21" s="92">
        <f>SUMIFS(Master3!$H:$H,Master3!$A:$A,"&gt;="&amp;O21,Master3!$A:$A,"&lt;="&amp; S21)</f>
        <v>0</v>
      </c>
      <c r="R21" s="92">
        <f>SUMIFS(Master3!AZ:AZ,Master3!AY:AY,N21)</f>
        <v>0</v>
      </c>
      <c r="S21" s="93" t="str">
        <f t="shared" si="2"/>
        <v/>
      </c>
      <c r="T21" s="112" t="e">
        <f>_xlfn.XLOOKUP(U21,Master3!B:B,Master3!A:A)</f>
        <v>#N/A</v>
      </c>
      <c r="U21" s="103"/>
      <c r="V21" s="109">
        <f>SUMIFS(Master3!X:X,Master3!$A:$A,"&gt;="&amp;(T21),Master3!$A:$A,"&lt;="&amp;Z21-1)</f>
        <v>0</v>
      </c>
      <c r="W21" s="107">
        <f>SUMIFS(Master3!I:I,Master3!$A:$A,"&gt;="&amp;(T21),Master3!$A:$A,"&lt;="&amp;Z21-1)</f>
        <v>0</v>
      </c>
      <c r="X21" s="108">
        <f>SUMIFS(Master3!BC:BC,Master3!BB:BB,U21)</f>
        <v>0</v>
      </c>
      <c r="Y21" s="110" t="str">
        <f>IFERROR(_xlfn.XLOOKUP(Z21,Master3!$A:$A,Master3!$B:$B),"")</f>
        <v/>
      </c>
      <c r="Z21" s="107" t="str">
        <f t="shared" si="3"/>
        <v/>
      </c>
      <c r="AA21" s="107">
        <f>SUMIFS(Master3!$X:$X,Master3!$A:$A,"&gt;="&amp;(Z21),Master3!$A:$A,"&lt;="&amp;AE21-1)</f>
        <v>0</v>
      </c>
      <c r="AB21" s="107">
        <f>SUMIFS(Master3!$I:$I,Master3!$A:$A,"&gt;="&amp;(Z21),Master3!$A:$A,"&lt;="&amp;AE21-1)</f>
        <v>0</v>
      </c>
      <c r="AC21" s="108">
        <f>SUMIFS(Master3!BM:BM,Master3!BL:BL,Y21)</f>
        <v>0</v>
      </c>
      <c r="AD21" s="110" t="str">
        <f>IFERROR(_xlfn.XLOOKUP(AE21,Master3!$A:$A,Master3!$B:$B)," ")</f>
        <v xml:space="preserve"> </v>
      </c>
      <c r="AE21" s="107" t="str">
        <f t="shared" si="4"/>
        <v/>
      </c>
      <c r="AF21" s="109">
        <f>SUMIFS(Master3!$X:$X,Master3!$A:$A,"&gt;"&amp;(AE21),Master3!$A:$A,"&lt;="&amp; AI21)</f>
        <v>0</v>
      </c>
      <c r="AG21" s="107">
        <f>SUMIFS(Master3!$I:$I,Master3!$A:$A,"&gt;"&amp;(AE21),Master3!$A:$A,"&lt;="&amp; AI21)</f>
        <v>0</v>
      </c>
      <c r="AH21" s="107">
        <f>SUMIFS(Master3!BC:BC,Master3!BB:BB,AD21)</f>
        <v>0</v>
      </c>
      <c r="AI21" s="108" t="str">
        <f t="shared" si="5"/>
        <v/>
      </c>
      <c r="AJ21" s="112" t="e">
        <f>_xlfn.XLOOKUP(AK21,Master3!B:B,Master3!A:A)</f>
        <v>#N/A</v>
      </c>
      <c r="AK21" s="106"/>
      <c r="AL21" s="67">
        <f>SUMIFS(Master3!$Z:$Z,Master3!$A:$A,"&gt;="&amp;(AJ21),Master3!$A:$A,"&lt;="&amp;AP21-1)</f>
        <v>0</v>
      </c>
      <c r="AM21" s="67">
        <f>SUMIFS(Master3!$J:$J,Master3!$A:$A,"&gt;="&amp;(AJ21),Master3!$A:$A,"&lt;="&amp;AP21-1)</f>
        <v>0</v>
      </c>
      <c r="AN21" s="93">
        <f>SUMIFS(Master3!BF:BF,Master3!BE:BE,AK21)</f>
        <v>0</v>
      </c>
      <c r="AO21" s="100" t="str">
        <f>IFERROR(_xlfn.XLOOKUP(AP21,Master3!$A:$A,Master3!$B:$B),"")</f>
        <v/>
      </c>
      <c r="AP21" s="92" t="str">
        <f t="shared" si="6"/>
        <v/>
      </c>
      <c r="AQ21" s="67">
        <f>SUMIFS(Master3!$Z:$Z,Master3!$A:$A,"&gt;"&amp;(AP21),Master3!$A:$A,"&lt;="&amp;AU21-1)</f>
        <v>0</v>
      </c>
      <c r="AR21" s="67">
        <f>SUMIFS(Master3!$J:$J,Master3!$A:$A,"&gt;"&amp;(AP21),Master3!$A:$A,"&lt;="&amp;AU21-1)</f>
        <v>0</v>
      </c>
      <c r="AS21" s="93">
        <f>SUMIFS(Master3!BO:BO,Master3!BN:BN,AO21)</f>
        <v>0</v>
      </c>
      <c r="AT21" s="100" t="str">
        <f>IFERROR(_xlfn.XLOOKUP(AU21,Master3!$A:$A,Master3!$B:$B)," ")</f>
        <v xml:space="preserve"> </v>
      </c>
      <c r="AU21" s="92" t="str">
        <f t="shared" si="7"/>
        <v/>
      </c>
      <c r="AV21" s="67">
        <f>SUMIFS(Master3!$Z:$Z,Master3!$A:$A,"&gt;"&amp;AU21,Master3!$A:$A,"&lt;="&amp; AY21)</f>
        <v>0</v>
      </c>
      <c r="AW21" s="67">
        <f>SUMIFS(Master3!$J:$J,Master3!$A:$A,"&gt;"&amp;AU21,Master3!$A:$A,"&lt;="&amp; AY21)</f>
        <v>0</v>
      </c>
      <c r="AX21" s="92">
        <f>SUMIFS(Master3!BF:BF,Master3!BE:BE,AT21)</f>
        <v>0</v>
      </c>
      <c r="AY21" s="93" t="str">
        <f t="shared" si="8"/>
        <v/>
      </c>
      <c r="AZ21" s="112" t="e">
        <f>_xlfn.XLOOKUP(BA21,Master3!B:B,Master3!A:A)</f>
        <v>#N/A</v>
      </c>
      <c r="BA21" s="103">
        <v>44205.208333333336</v>
      </c>
      <c r="BB21" s="107">
        <f>SUMIFS(Master3!AR:AR,Master3!$A:$A,"&gt;="&amp;(AZ21),Master3!$A:$A,"&lt;="&amp;BF21-1)</f>
        <v>0</v>
      </c>
      <c r="BC21" s="109">
        <f>SUMIFS(Master3!$K:$K,Master3!$A:$A,"&gt;="&amp;(AZ21),Master3!$A:$A,"&lt;="&amp;BF21-1)</f>
        <v>0</v>
      </c>
      <c r="BD21" s="108">
        <f>SUMIFS(Master3!BI:BI,Master3!BH:BH,BA21)</f>
        <v>0</v>
      </c>
      <c r="BE21" s="110" t="str">
        <f>IFERROR(_xlfn.XLOOKUP(BF21,Master3!$A:$A,Master3!$B:$B),"")</f>
        <v/>
      </c>
      <c r="BF21" s="107" t="str">
        <f t="shared" si="9"/>
        <v/>
      </c>
      <c r="BG21" s="107">
        <f>SUMIFS(Master3!AR:AR,Master3!$A:$A,"&gt;="&amp;(BF21),Master3!$A:$A,"&lt;="&amp;BK21-1)</f>
        <v>0</v>
      </c>
      <c r="BH21" s="109">
        <f>SUMIFS(Master3!$K:$K,Master3!$A:$A,"&gt;="&amp;(BF21),Master3!$A:$A,"&lt;="&amp;BK21-1)</f>
        <v>0</v>
      </c>
      <c r="BI21" s="108">
        <f>SUMIFS(Master3!BQ:BQ,Master3!BP:BP,BE21)</f>
        <v>0</v>
      </c>
      <c r="BJ21" s="110" t="str">
        <f>IFERROR(_xlfn.XLOOKUP(BK21,Master3!$A:$A,Master3!$B:$B)," ")</f>
        <v xml:space="preserve"> </v>
      </c>
      <c r="BK21" s="107" t="str">
        <f t="shared" si="10"/>
        <v/>
      </c>
      <c r="BL21" s="107">
        <f>SUMIFS(Master3!$AU:$AU,Master3!$A:$A,"&gt;"&amp;(BK21),Master3!$A:$A,"&lt;="&amp; BO21)</f>
        <v>0</v>
      </c>
      <c r="BM21" s="109">
        <f>SUMIFS(Master3!$K:$K,Master3!$A:$A,"&gt;"&amp;(BK21),Master3!$A:$A,"&lt;="&amp; BO21)</f>
        <v>0</v>
      </c>
      <c r="BN21" s="107">
        <f>SUMIFS(Master3!BI:BI,Master3!BH:BH,BJ21)</f>
        <v>0</v>
      </c>
      <c r="BO21" s="108" t="str">
        <f t="shared" si="11"/>
        <v/>
      </c>
    </row>
    <row r="22" spans="1:67" x14ac:dyDescent="0.25">
      <c r="A22" s="86">
        <v>44206.121527777781</v>
      </c>
      <c r="B22" s="111" t="e">
        <f>_xlfn.XLOOKUP(C22,Master3!B:B,Master3!A:A)</f>
        <v>#N/A</v>
      </c>
      <c r="C22" s="106">
        <v>44206.121527777781</v>
      </c>
      <c r="D22" s="91" t="str">
        <f>IFERROR(_xlfn.XLOOKUP(B22,Master3!A:A,Master3!G:G),"")</f>
        <v/>
      </c>
      <c r="E22" s="94" t="str">
        <f>IFERROR(AVERAGEIFS(Master3!$U:$U,Master3!$A:$A,"&gt;"&amp;(B22-1),Master3!$A:$A,"&lt;="&amp;S22),"")</f>
        <v/>
      </c>
      <c r="F22" s="98">
        <f>SUMIFS(Master3!$V:$V,Master3!$A:$A,"&gt;="&amp;(B22),Master3!$A:$A,"&lt;="&amp;J22-1)</f>
        <v>0</v>
      </c>
      <c r="G22" s="91">
        <f>SUMIFS(Master3!$H:$H,Master3!$A:$A,"&gt;="&amp;(B22),Master3!$A:$A,"&lt;="&amp;J22-1)</f>
        <v>0</v>
      </c>
      <c r="H22" s="99">
        <f>SUMIFS(Master3!AZ:AZ,Master3!AY:AY,C22)</f>
        <v>0</v>
      </c>
      <c r="I22" s="100" t="str">
        <f>IFERROR(_xlfn.XLOOKUP(J22,Master3!$A:$A,Master3!$B:$B),"")</f>
        <v/>
      </c>
      <c r="J22" s="92" t="str">
        <f t="shared" si="0"/>
        <v/>
      </c>
      <c r="K22" s="92">
        <f>SUMIFS(Master3!$V:$V,Master3!$A:$A,"&gt;="&amp;(J22),Master3!$A:$A,"&lt;="&amp;O22-1)</f>
        <v>0</v>
      </c>
      <c r="L22" s="92">
        <f>SUMIFS(Master3!$H:$H,Master3!$A:$A,"&gt;="&amp;(J22),Master3!$A:$A,"&lt;="&amp;O22-1)</f>
        <v>0</v>
      </c>
      <c r="M22" s="93">
        <f>SUMIFS(Master3!BK:BK,Master3!BJ:BJ,I22)</f>
        <v>0</v>
      </c>
      <c r="N22" s="100" t="str">
        <f>IFERROR(_xlfn.XLOOKUP(O22,Master3!$A:$A,Master3!$B:$B)," ")</f>
        <v xml:space="preserve"> </v>
      </c>
      <c r="O22" s="92" t="str">
        <f t="shared" si="1"/>
        <v/>
      </c>
      <c r="P22" s="92">
        <f>SUMIFS(Master3!$V:$V,Master3!$A:$A,"&gt;="&amp;O22,Master3!$A:$A,"&lt;="&amp; S22)</f>
        <v>0</v>
      </c>
      <c r="Q22" s="92">
        <f>SUMIFS(Master3!$H:$H,Master3!$A:$A,"&gt;="&amp;O22,Master3!$A:$A,"&lt;="&amp; S22)</f>
        <v>0</v>
      </c>
      <c r="R22" s="92">
        <f>SUMIFS(Master3!AZ:AZ,Master3!AY:AY,N22)</f>
        <v>0</v>
      </c>
      <c r="S22" s="93" t="str">
        <f t="shared" si="2"/>
        <v/>
      </c>
      <c r="T22" s="112" t="e">
        <f>_xlfn.XLOOKUP(U22,Master3!B:B,Master3!A:A)</f>
        <v>#N/A</v>
      </c>
      <c r="U22" s="103"/>
      <c r="V22" s="109">
        <f>SUMIFS(Master3!X:X,Master3!$A:$A,"&gt;="&amp;(T22),Master3!$A:$A,"&lt;="&amp;Z22-1)</f>
        <v>0</v>
      </c>
      <c r="W22" s="107">
        <f>SUMIFS(Master3!I:I,Master3!$A:$A,"&gt;="&amp;(T22),Master3!$A:$A,"&lt;="&amp;Z22-1)</f>
        <v>0</v>
      </c>
      <c r="X22" s="108">
        <f>SUMIFS(Master3!BC:BC,Master3!BB:BB,U22)</f>
        <v>0</v>
      </c>
      <c r="Y22" s="110" t="str">
        <f>IFERROR(_xlfn.XLOOKUP(Z22,Master3!$A:$A,Master3!$B:$B),"")</f>
        <v/>
      </c>
      <c r="Z22" s="107" t="str">
        <f t="shared" si="3"/>
        <v/>
      </c>
      <c r="AA22" s="107">
        <f>SUMIFS(Master3!$X:$X,Master3!$A:$A,"&gt;="&amp;(Z22),Master3!$A:$A,"&lt;="&amp;AE22-1)</f>
        <v>0</v>
      </c>
      <c r="AB22" s="107">
        <f>SUMIFS(Master3!$I:$I,Master3!$A:$A,"&gt;="&amp;(Z22),Master3!$A:$A,"&lt;="&amp;AE22-1)</f>
        <v>0</v>
      </c>
      <c r="AC22" s="108">
        <f>SUMIFS(Master3!BM:BM,Master3!BL:BL,Y22)</f>
        <v>0</v>
      </c>
      <c r="AD22" s="110" t="str">
        <f>IFERROR(_xlfn.XLOOKUP(AE22,Master3!$A:$A,Master3!$B:$B)," ")</f>
        <v xml:space="preserve"> </v>
      </c>
      <c r="AE22" s="107" t="str">
        <f t="shared" si="4"/>
        <v/>
      </c>
      <c r="AF22" s="109">
        <f>SUMIFS(Master3!$X:$X,Master3!$A:$A,"&gt;"&amp;(AE22),Master3!$A:$A,"&lt;="&amp; AI22)</f>
        <v>0</v>
      </c>
      <c r="AG22" s="107">
        <f>SUMIFS(Master3!$I:$I,Master3!$A:$A,"&gt;"&amp;(AE22),Master3!$A:$A,"&lt;="&amp; AI22)</f>
        <v>0</v>
      </c>
      <c r="AH22" s="107">
        <f>SUMIFS(Master3!BC:BC,Master3!BB:BB,AD22)</f>
        <v>0</v>
      </c>
      <c r="AI22" s="108" t="str">
        <f t="shared" si="5"/>
        <v/>
      </c>
      <c r="AJ22" s="112" t="e">
        <f>_xlfn.XLOOKUP(AK22,Master3!B:B,Master3!A:A)</f>
        <v>#N/A</v>
      </c>
      <c r="AK22" s="106"/>
      <c r="AL22" s="67">
        <f>SUMIFS(Master3!$Z:$Z,Master3!$A:$A,"&gt;="&amp;(AJ22),Master3!$A:$A,"&lt;="&amp;AP22-1)</f>
        <v>0</v>
      </c>
      <c r="AM22" s="67">
        <f>SUMIFS(Master3!$J:$J,Master3!$A:$A,"&gt;="&amp;(AJ22),Master3!$A:$A,"&lt;="&amp;AP22-1)</f>
        <v>0</v>
      </c>
      <c r="AN22" s="93">
        <f>SUMIFS(Master3!BF:BF,Master3!BE:BE,AK22)</f>
        <v>0</v>
      </c>
      <c r="AO22" s="100" t="str">
        <f>IFERROR(_xlfn.XLOOKUP(AP22,Master3!$A:$A,Master3!$B:$B),"")</f>
        <v/>
      </c>
      <c r="AP22" s="92" t="str">
        <f t="shared" si="6"/>
        <v/>
      </c>
      <c r="AQ22" s="67">
        <f>SUMIFS(Master3!$Z:$Z,Master3!$A:$A,"&gt;"&amp;(AP22),Master3!$A:$A,"&lt;="&amp;AU22-1)</f>
        <v>0</v>
      </c>
      <c r="AR22" s="67">
        <f>SUMIFS(Master3!$J:$J,Master3!$A:$A,"&gt;"&amp;(AP22),Master3!$A:$A,"&lt;="&amp;AU22-1)</f>
        <v>0</v>
      </c>
      <c r="AS22" s="93">
        <f>SUMIFS(Master3!BO:BO,Master3!BN:BN,AO22)</f>
        <v>0</v>
      </c>
      <c r="AT22" s="100" t="str">
        <f>IFERROR(_xlfn.XLOOKUP(AU22,Master3!$A:$A,Master3!$B:$B)," ")</f>
        <v xml:space="preserve"> </v>
      </c>
      <c r="AU22" s="92" t="str">
        <f t="shared" si="7"/>
        <v/>
      </c>
      <c r="AV22" s="67">
        <f>SUMIFS(Master3!$Z:$Z,Master3!$A:$A,"&gt;"&amp;AU22,Master3!$A:$A,"&lt;="&amp; AY22)</f>
        <v>0</v>
      </c>
      <c r="AW22" s="67">
        <f>SUMIFS(Master3!$J:$J,Master3!$A:$A,"&gt;"&amp;AU22,Master3!$A:$A,"&lt;="&amp; AY22)</f>
        <v>0</v>
      </c>
      <c r="AX22" s="92">
        <f>SUMIFS(Master3!BF:BF,Master3!BE:BE,AT22)</f>
        <v>0</v>
      </c>
      <c r="AY22" s="93" t="str">
        <f t="shared" si="8"/>
        <v/>
      </c>
      <c r="AZ22" s="112" t="e">
        <f>_xlfn.XLOOKUP(BA22,Master3!B:B,Master3!A:A)</f>
        <v>#N/A</v>
      </c>
      <c r="BA22" s="103"/>
      <c r="BB22" s="107">
        <f>SUMIFS(Master3!AR:AR,Master3!$A:$A,"&gt;="&amp;(AZ22),Master3!$A:$A,"&lt;="&amp;BF22-1)</f>
        <v>0</v>
      </c>
      <c r="BC22" s="109">
        <f>SUMIFS(Master3!$K:$K,Master3!$A:$A,"&gt;="&amp;(AZ22),Master3!$A:$A,"&lt;="&amp;BF22-1)</f>
        <v>0</v>
      </c>
      <c r="BD22" s="108">
        <f>SUMIFS(Master3!BI:BI,Master3!BH:BH,BA22)</f>
        <v>0</v>
      </c>
      <c r="BE22" s="110" t="str">
        <f>IFERROR(_xlfn.XLOOKUP(BF22,Master3!$A:$A,Master3!$B:$B),"")</f>
        <v/>
      </c>
      <c r="BF22" s="107" t="str">
        <f t="shared" si="9"/>
        <v/>
      </c>
      <c r="BG22" s="107">
        <f>SUMIFS(Master3!AR:AR,Master3!$A:$A,"&gt;="&amp;(BF22),Master3!$A:$A,"&lt;="&amp;BK22-1)</f>
        <v>0</v>
      </c>
      <c r="BH22" s="109">
        <f>SUMIFS(Master3!$K:$K,Master3!$A:$A,"&gt;="&amp;(BF22),Master3!$A:$A,"&lt;="&amp;BK22-1)</f>
        <v>0</v>
      </c>
      <c r="BI22" s="108">
        <f>SUMIFS(Master3!BQ:BQ,Master3!BP:BP,BE22)</f>
        <v>0</v>
      </c>
      <c r="BJ22" s="110" t="str">
        <f>IFERROR(_xlfn.XLOOKUP(BK22,Master3!$A:$A,Master3!$B:$B)," ")</f>
        <v xml:space="preserve"> </v>
      </c>
      <c r="BK22" s="107" t="str">
        <f t="shared" si="10"/>
        <v/>
      </c>
      <c r="BL22" s="107">
        <f>SUMIFS(Master3!$AU:$AU,Master3!$A:$A,"&gt;"&amp;(BK22),Master3!$A:$A,"&lt;="&amp; BO22)</f>
        <v>0</v>
      </c>
      <c r="BM22" s="109">
        <f>SUMIFS(Master3!$K:$K,Master3!$A:$A,"&gt;"&amp;(BK22),Master3!$A:$A,"&lt;="&amp; BO22)</f>
        <v>0</v>
      </c>
      <c r="BN22" s="107">
        <f>SUMIFS(Master3!BI:BI,Master3!BH:BH,BJ22)</f>
        <v>0</v>
      </c>
      <c r="BO22" s="108" t="str">
        <f t="shared" si="11"/>
        <v/>
      </c>
    </row>
    <row r="23" spans="1:67" x14ac:dyDescent="0.25">
      <c r="A23" s="86">
        <v>44206.204861111109</v>
      </c>
      <c r="B23" s="111" t="e">
        <f>_xlfn.XLOOKUP(C23,Master3!B:B,Master3!A:A)</f>
        <v>#N/A</v>
      </c>
      <c r="C23" s="106"/>
      <c r="D23" s="91" t="str">
        <f>IFERROR(_xlfn.XLOOKUP(B23,Master3!A:A,Master3!G:G),"")</f>
        <v/>
      </c>
      <c r="E23" s="94" t="str">
        <f>IFERROR(AVERAGEIFS(Master3!$U:$U,Master3!$A:$A,"&gt;"&amp;(B23-1),Master3!$A:$A,"&lt;="&amp;S23),"")</f>
        <v/>
      </c>
      <c r="F23" s="98">
        <f>SUMIFS(Master3!$V:$V,Master3!$A:$A,"&gt;="&amp;(B23),Master3!$A:$A,"&lt;="&amp;J23-1)</f>
        <v>0</v>
      </c>
      <c r="G23" s="91">
        <f>SUMIFS(Master3!$H:$H,Master3!$A:$A,"&gt;="&amp;(B23),Master3!$A:$A,"&lt;="&amp;J23-1)</f>
        <v>0</v>
      </c>
      <c r="H23" s="99">
        <f>SUMIFS(Master3!AZ:AZ,Master3!AY:AY,C23)</f>
        <v>0</v>
      </c>
      <c r="I23" s="100" t="str">
        <f>IFERROR(_xlfn.XLOOKUP(J23,Master3!$A:$A,Master3!$B:$B),"")</f>
        <v/>
      </c>
      <c r="J23" s="92" t="str">
        <f t="shared" si="0"/>
        <v/>
      </c>
      <c r="K23" s="92">
        <f>SUMIFS(Master3!$V:$V,Master3!$A:$A,"&gt;="&amp;(J23),Master3!$A:$A,"&lt;="&amp;O23-1)</f>
        <v>0</v>
      </c>
      <c r="L23" s="92">
        <f>SUMIFS(Master3!$H:$H,Master3!$A:$A,"&gt;="&amp;(J23),Master3!$A:$A,"&lt;="&amp;O23-1)</f>
        <v>0</v>
      </c>
      <c r="M23" s="93">
        <f>SUMIFS(Master3!BK:BK,Master3!BJ:BJ,I23)</f>
        <v>0</v>
      </c>
      <c r="N23" s="100" t="str">
        <f>IFERROR(_xlfn.XLOOKUP(O23,Master3!$A:$A,Master3!$B:$B)," ")</f>
        <v xml:space="preserve"> </v>
      </c>
      <c r="O23" s="92" t="str">
        <f t="shared" si="1"/>
        <v/>
      </c>
      <c r="P23" s="92">
        <f>SUMIFS(Master3!$V:$V,Master3!$A:$A,"&gt;="&amp;O23,Master3!$A:$A,"&lt;="&amp; S23)</f>
        <v>0</v>
      </c>
      <c r="Q23" s="92">
        <f>SUMIFS(Master3!$H:$H,Master3!$A:$A,"&gt;="&amp;O23,Master3!$A:$A,"&lt;="&amp; S23)</f>
        <v>0</v>
      </c>
      <c r="R23" s="92">
        <f>SUMIFS(Master3!AZ:AZ,Master3!AY:AY,N23)</f>
        <v>0</v>
      </c>
      <c r="S23" s="93" t="str">
        <f t="shared" si="2"/>
        <v/>
      </c>
      <c r="T23" s="112" t="e">
        <f>_xlfn.XLOOKUP(U23,Master3!B:B,Master3!A:A)</f>
        <v>#N/A</v>
      </c>
      <c r="U23" s="103"/>
      <c r="V23" s="109">
        <f>SUMIFS(Master3!X:X,Master3!$A:$A,"&gt;="&amp;(T23),Master3!$A:$A,"&lt;="&amp;Z23-1)</f>
        <v>0</v>
      </c>
      <c r="W23" s="107">
        <f>SUMIFS(Master3!I:I,Master3!$A:$A,"&gt;="&amp;(T23),Master3!$A:$A,"&lt;="&amp;Z23-1)</f>
        <v>0</v>
      </c>
      <c r="X23" s="108">
        <f>SUMIFS(Master3!BC:BC,Master3!BB:BB,U23)</f>
        <v>0</v>
      </c>
      <c r="Y23" s="110" t="str">
        <f>IFERROR(_xlfn.XLOOKUP(Z23,Master3!$A:$A,Master3!$B:$B),"")</f>
        <v/>
      </c>
      <c r="Z23" s="107" t="str">
        <f t="shared" si="3"/>
        <v/>
      </c>
      <c r="AA23" s="107">
        <f>SUMIFS(Master3!$X:$X,Master3!$A:$A,"&gt;="&amp;(Z23),Master3!$A:$A,"&lt;="&amp;AE23-1)</f>
        <v>0</v>
      </c>
      <c r="AB23" s="107">
        <f>SUMIFS(Master3!$I:$I,Master3!$A:$A,"&gt;="&amp;(Z23),Master3!$A:$A,"&lt;="&amp;AE23-1)</f>
        <v>0</v>
      </c>
      <c r="AC23" s="108">
        <f>SUMIFS(Master3!BM:BM,Master3!BL:BL,Y23)</f>
        <v>0</v>
      </c>
      <c r="AD23" s="110" t="str">
        <f>IFERROR(_xlfn.XLOOKUP(AE23,Master3!$A:$A,Master3!$B:$B)," ")</f>
        <v xml:space="preserve"> </v>
      </c>
      <c r="AE23" s="107" t="str">
        <f t="shared" si="4"/>
        <v/>
      </c>
      <c r="AF23" s="109">
        <f>SUMIFS(Master3!$X:$X,Master3!$A:$A,"&gt;"&amp;(AE23),Master3!$A:$A,"&lt;="&amp; AI23)</f>
        <v>0</v>
      </c>
      <c r="AG23" s="107">
        <f>SUMIFS(Master3!$I:$I,Master3!$A:$A,"&gt;"&amp;(AE23),Master3!$A:$A,"&lt;="&amp; AI23)</f>
        <v>0</v>
      </c>
      <c r="AH23" s="107">
        <f>SUMIFS(Master3!BC:BC,Master3!BB:BB,AD23)</f>
        <v>0</v>
      </c>
      <c r="AI23" s="108" t="str">
        <f t="shared" si="5"/>
        <v/>
      </c>
      <c r="AJ23" s="112" t="e">
        <f>_xlfn.XLOOKUP(AK23,Master3!B:B,Master3!A:A)</f>
        <v>#N/A</v>
      </c>
      <c r="AK23" s="106">
        <v>44206.204861111109</v>
      </c>
      <c r="AL23" s="67">
        <f>SUMIFS(Master3!$Z:$Z,Master3!$A:$A,"&gt;="&amp;(AJ23),Master3!$A:$A,"&lt;="&amp;AP23-1)</f>
        <v>0</v>
      </c>
      <c r="AM23" s="67">
        <f>SUMIFS(Master3!$J:$J,Master3!$A:$A,"&gt;="&amp;(AJ23),Master3!$A:$A,"&lt;="&amp;AP23-1)</f>
        <v>0</v>
      </c>
      <c r="AN23" s="93">
        <f>SUMIFS(Master3!BF:BF,Master3!BE:BE,AK23)</f>
        <v>0</v>
      </c>
      <c r="AO23" s="100" t="str">
        <f>IFERROR(_xlfn.XLOOKUP(AP23,Master3!$A:$A,Master3!$B:$B),"")</f>
        <v/>
      </c>
      <c r="AP23" s="92" t="str">
        <f t="shared" si="6"/>
        <v/>
      </c>
      <c r="AQ23" s="67">
        <f>SUMIFS(Master3!$Z:$Z,Master3!$A:$A,"&gt;"&amp;(AP23),Master3!$A:$A,"&lt;="&amp;AU23-1)</f>
        <v>0</v>
      </c>
      <c r="AR23" s="67">
        <f>SUMIFS(Master3!$J:$J,Master3!$A:$A,"&gt;"&amp;(AP23),Master3!$A:$A,"&lt;="&amp;AU23-1)</f>
        <v>0</v>
      </c>
      <c r="AS23" s="93">
        <f>SUMIFS(Master3!BO:BO,Master3!BN:BN,AO23)</f>
        <v>0</v>
      </c>
      <c r="AT23" s="100" t="str">
        <f>IFERROR(_xlfn.XLOOKUP(AU23,Master3!$A:$A,Master3!$B:$B)," ")</f>
        <v xml:space="preserve"> </v>
      </c>
      <c r="AU23" s="92" t="str">
        <f t="shared" si="7"/>
        <v/>
      </c>
      <c r="AV23" s="67">
        <f>SUMIFS(Master3!$Z:$Z,Master3!$A:$A,"&gt;"&amp;AU23,Master3!$A:$A,"&lt;="&amp; AY23)</f>
        <v>0</v>
      </c>
      <c r="AW23" s="67">
        <f>SUMIFS(Master3!$J:$J,Master3!$A:$A,"&gt;"&amp;AU23,Master3!$A:$A,"&lt;="&amp; AY23)</f>
        <v>0</v>
      </c>
      <c r="AX23" s="92">
        <f>SUMIFS(Master3!BF:BF,Master3!BE:BE,AT23)</f>
        <v>0</v>
      </c>
      <c r="AY23" s="93" t="str">
        <f t="shared" si="8"/>
        <v/>
      </c>
      <c r="AZ23" s="112" t="e">
        <f>_xlfn.XLOOKUP(BA23,Master3!B:B,Master3!A:A)</f>
        <v>#N/A</v>
      </c>
      <c r="BA23" s="103"/>
      <c r="BB23" s="107">
        <f>SUMIFS(Master3!AR:AR,Master3!$A:$A,"&gt;="&amp;(AZ23),Master3!$A:$A,"&lt;="&amp;BF23-1)</f>
        <v>0</v>
      </c>
      <c r="BC23" s="109">
        <f>SUMIFS(Master3!$K:$K,Master3!$A:$A,"&gt;="&amp;(AZ23),Master3!$A:$A,"&lt;="&amp;BF23-1)</f>
        <v>0</v>
      </c>
      <c r="BD23" s="108">
        <f>SUMIFS(Master3!BI:BI,Master3!BH:BH,BA23)</f>
        <v>0</v>
      </c>
      <c r="BE23" s="110" t="str">
        <f>IFERROR(_xlfn.XLOOKUP(BF23,Master3!$A:$A,Master3!$B:$B),"")</f>
        <v/>
      </c>
      <c r="BF23" s="107" t="str">
        <f t="shared" si="9"/>
        <v/>
      </c>
      <c r="BG23" s="107">
        <f>SUMIFS(Master3!AR:AR,Master3!$A:$A,"&gt;="&amp;(BF23),Master3!$A:$A,"&lt;="&amp;BK23-1)</f>
        <v>0</v>
      </c>
      <c r="BH23" s="109">
        <f>SUMIFS(Master3!$K:$K,Master3!$A:$A,"&gt;="&amp;(BF23),Master3!$A:$A,"&lt;="&amp;BK23-1)</f>
        <v>0</v>
      </c>
      <c r="BI23" s="108">
        <f>SUMIFS(Master3!BQ:BQ,Master3!BP:BP,BE23)</f>
        <v>0</v>
      </c>
      <c r="BJ23" s="110" t="str">
        <f>IFERROR(_xlfn.XLOOKUP(BK23,Master3!$A:$A,Master3!$B:$B)," ")</f>
        <v xml:space="preserve"> </v>
      </c>
      <c r="BK23" s="107" t="str">
        <f t="shared" si="10"/>
        <v/>
      </c>
      <c r="BL23" s="107">
        <f>SUMIFS(Master3!$AU:$AU,Master3!$A:$A,"&gt;"&amp;(BK23),Master3!$A:$A,"&lt;="&amp; BO23)</f>
        <v>0</v>
      </c>
      <c r="BM23" s="109">
        <f>SUMIFS(Master3!$K:$K,Master3!$A:$A,"&gt;"&amp;(BK23),Master3!$A:$A,"&lt;="&amp; BO23)</f>
        <v>0</v>
      </c>
      <c r="BN23" s="107">
        <f>SUMIFS(Master3!BI:BI,Master3!BH:BH,BJ23)</f>
        <v>0</v>
      </c>
      <c r="BO23" s="108" t="str">
        <f t="shared" si="11"/>
        <v/>
      </c>
    </row>
    <row r="24" spans="1:67" x14ac:dyDescent="0.25">
      <c r="A24" s="86">
        <v>44206.21875</v>
      </c>
      <c r="B24" s="111" t="e">
        <f>_xlfn.XLOOKUP(C24,Master3!B:B,Master3!A:A)</f>
        <v>#N/A</v>
      </c>
      <c r="C24" s="106"/>
      <c r="D24" s="91" t="str">
        <f>IFERROR(_xlfn.XLOOKUP(B24,Master3!A:A,Master3!G:G),"")</f>
        <v/>
      </c>
      <c r="E24" s="94" t="str">
        <f>IFERROR(AVERAGEIFS(Master3!$U:$U,Master3!$A:$A,"&gt;"&amp;(B24-1),Master3!$A:$A,"&lt;="&amp;S24),"")</f>
        <v/>
      </c>
      <c r="F24" s="98">
        <f>SUMIFS(Master3!$V:$V,Master3!$A:$A,"&gt;="&amp;(B24),Master3!$A:$A,"&lt;="&amp;J24-1)</f>
        <v>0</v>
      </c>
      <c r="G24" s="91">
        <f>SUMIFS(Master3!$H:$H,Master3!$A:$A,"&gt;="&amp;(B24),Master3!$A:$A,"&lt;="&amp;J24-1)</f>
        <v>0</v>
      </c>
      <c r="H24" s="99">
        <f>SUMIFS(Master3!AZ:AZ,Master3!AY:AY,C24)</f>
        <v>0</v>
      </c>
      <c r="I24" s="100" t="str">
        <f>IFERROR(_xlfn.XLOOKUP(J24,Master3!$A:$A,Master3!$B:$B),"")</f>
        <v/>
      </c>
      <c r="J24" s="92" t="str">
        <f t="shared" si="0"/>
        <v/>
      </c>
      <c r="K24" s="92">
        <f>SUMIFS(Master3!$V:$V,Master3!$A:$A,"&gt;="&amp;(J24),Master3!$A:$A,"&lt;="&amp;O24-1)</f>
        <v>0</v>
      </c>
      <c r="L24" s="92">
        <f>SUMIFS(Master3!$H:$H,Master3!$A:$A,"&gt;="&amp;(J24),Master3!$A:$A,"&lt;="&amp;O24-1)</f>
        <v>0</v>
      </c>
      <c r="M24" s="93">
        <f>SUMIFS(Master3!BK:BK,Master3!BJ:BJ,I24)</f>
        <v>0</v>
      </c>
      <c r="N24" s="100" t="str">
        <f>IFERROR(_xlfn.XLOOKUP(O24,Master3!$A:$A,Master3!$B:$B)," ")</f>
        <v xml:space="preserve"> </v>
      </c>
      <c r="O24" s="92" t="str">
        <f t="shared" si="1"/>
        <v/>
      </c>
      <c r="P24" s="92">
        <f>SUMIFS(Master3!$V:$V,Master3!$A:$A,"&gt;="&amp;O24,Master3!$A:$A,"&lt;="&amp; S24)</f>
        <v>0</v>
      </c>
      <c r="Q24" s="92">
        <f>SUMIFS(Master3!$H:$H,Master3!$A:$A,"&gt;="&amp;O24,Master3!$A:$A,"&lt;="&amp; S24)</f>
        <v>0</v>
      </c>
      <c r="R24" s="92">
        <f>SUMIFS(Master3!AZ:AZ,Master3!AY:AY,N24)</f>
        <v>0</v>
      </c>
      <c r="S24" s="93" t="str">
        <f t="shared" si="2"/>
        <v/>
      </c>
      <c r="T24" s="112" t="e">
        <f>_xlfn.XLOOKUP(U24,Master3!B:B,Master3!A:A)</f>
        <v>#N/A</v>
      </c>
      <c r="U24" s="103"/>
      <c r="V24" s="109">
        <f>SUMIFS(Master3!X:X,Master3!$A:$A,"&gt;="&amp;(T24),Master3!$A:$A,"&lt;="&amp;Z24-1)</f>
        <v>0</v>
      </c>
      <c r="W24" s="107">
        <f>SUMIFS(Master3!I:I,Master3!$A:$A,"&gt;="&amp;(T24),Master3!$A:$A,"&lt;="&amp;Z24-1)</f>
        <v>0</v>
      </c>
      <c r="X24" s="108">
        <f>SUMIFS(Master3!BC:BC,Master3!BB:BB,U24)</f>
        <v>0</v>
      </c>
      <c r="Y24" s="110" t="str">
        <f>IFERROR(_xlfn.XLOOKUP(Z24,Master3!$A:$A,Master3!$B:$B),"")</f>
        <v/>
      </c>
      <c r="Z24" s="107" t="str">
        <f t="shared" si="3"/>
        <v/>
      </c>
      <c r="AA24" s="107">
        <f>SUMIFS(Master3!$X:$X,Master3!$A:$A,"&gt;="&amp;(Z24),Master3!$A:$A,"&lt;="&amp;AE24-1)</f>
        <v>0</v>
      </c>
      <c r="AB24" s="107">
        <f>SUMIFS(Master3!$I:$I,Master3!$A:$A,"&gt;="&amp;(Z24),Master3!$A:$A,"&lt;="&amp;AE24-1)</f>
        <v>0</v>
      </c>
      <c r="AC24" s="108">
        <f>SUMIFS(Master3!BM:BM,Master3!BL:BL,Y24)</f>
        <v>0</v>
      </c>
      <c r="AD24" s="110" t="str">
        <f>IFERROR(_xlfn.XLOOKUP(AE24,Master3!$A:$A,Master3!$B:$B)," ")</f>
        <v xml:space="preserve"> </v>
      </c>
      <c r="AE24" s="107" t="str">
        <f t="shared" si="4"/>
        <v/>
      </c>
      <c r="AF24" s="109">
        <f>SUMIFS(Master3!$X:$X,Master3!$A:$A,"&gt;"&amp;(AE24),Master3!$A:$A,"&lt;="&amp; AI24)</f>
        <v>0</v>
      </c>
      <c r="AG24" s="107">
        <f>SUMIFS(Master3!$I:$I,Master3!$A:$A,"&gt;"&amp;(AE24),Master3!$A:$A,"&lt;="&amp; AI24)</f>
        <v>0</v>
      </c>
      <c r="AH24" s="107">
        <f>SUMIFS(Master3!BC:BC,Master3!BB:BB,AD24)</f>
        <v>0</v>
      </c>
      <c r="AI24" s="108" t="str">
        <f t="shared" si="5"/>
        <v/>
      </c>
      <c r="AJ24" s="112" t="e">
        <f>_xlfn.XLOOKUP(AK24,Master3!B:B,Master3!A:A)</f>
        <v>#N/A</v>
      </c>
      <c r="AK24" s="106"/>
      <c r="AL24" s="67">
        <f>SUMIFS(Master3!$Z:$Z,Master3!$A:$A,"&gt;="&amp;(AJ24),Master3!$A:$A,"&lt;="&amp;AP24-1)</f>
        <v>0</v>
      </c>
      <c r="AM24" s="67">
        <f>SUMIFS(Master3!$J:$J,Master3!$A:$A,"&gt;="&amp;(AJ24),Master3!$A:$A,"&lt;="&amp;AP24-1)</f>
        <v>0</v>
      </c>
      <c r="AN24" s="93">
        <f>SUMIFS(Master3!BF:BF,Master3!BE:BE,AK24)</f>
        <v>0</v>
      </c>
      <c r="AO24" s="100" t="str">
        <f>IFERROR(_xlfn.XLOOKUP(AP24,Master3!$A:$A,Master3!$B:$B),"")</f>
        <v/>
      </c>
      <c r="AP24" s="92" t="str">
        <f t="shared" si="6"/>
        <v/>
      </c>
      <c r="AQ24" s="67">
        <f>SUMIFS(Master3!$Z:$Z,Master3!$A:$A,"&gt;"&amp;(AP24),Master3!$A:$A,"&lt;="&amp;AU24-1)</f>
        <v>0</v>
      </c>
      <c r="AR24" s="67">
        <f>SUMIFS(Master3!$J:$J,Master3!$A:$A,"&gt;"&amp;(AP24),Master3!$A:$A,"&lt;="&amp;AU24-1)</f>
        <v>0</v>
      </c>
      <c r="AS24" s="93">
        <f>SUMIFS(Master3!BO:BO,Master3!BN:BN,AO24)</f>
        <v>0</v>
      </c>
      <c r="AT24" s="100" t="str">
        <f>IFERROR(_xlfn.XLOOKUP(AU24,Master3!$A:$A,Master3!$B:$B)," ")</f>
        <v xml:space="preserve"> </v>
      </c>
      <c r="AU24" s="92" t="str">
        <f t="shared" si="7"/>
        <v/>
      </c>
      <c r="AV24" s="67">
        <f>SUMIFS(Master3!$Z:$Z,Master3!$A:$A,"&gt;"&amp;AU24,Master3!$A:$A,"&lt;="&amp; AY24)</f>
        <v>0</v>
      </c>
      <c r="AW24" s="67">
        <f>SUMIFS(Master3!$J:$J,Master3!$A:$A,"&gt;"&amp;AU24,Master3!$A:$A,"&lt;="&amp; AY24)</f>
        <v>0</v>
      </c>
      <c r="AX24" s="92">
        <f>SUMIFS(Master3!BF:BF,Master3!BE:BE,AT24)</f>
        <v>0</v>
      </c>
      <c r="AY24" s="93" t="str">
        <f t="shared" si="8"/>
        <v/>
      </c>
      <c r="AZ24" s="112" t="e">
        <f>_xlfn.XLOOKUP(BA24,Master3!B:B,Master3!A:A)</f>
        <v>#N/A</v>
      </c>
      <c r="BA24" s="103">
        <v>44206.21875</v>
      </c>
      <c r="BB24" s="107">
        <f>SUMIFS(Master3!AR:AR,Master3!$A:$A,"&gt;="&amp;(AZ24),Master3!$A:$A,"&lt;="&amp;BF24-1)</f>
        <v>0</v>
      </c>
      <c r="BC24" s="109">
        <f>SUMIFS(Master3!$K:$K,Master3!$A:$A,"&gt;="&amp;(AZ24),Master3!$A:$A,"&lt;="&amp;BF24-1)</f>
        <v>0</v>
      </c>
      <c r="BD24" s="108">
        <f>SUMIFS(Master3!BI:BI,Master3!BH:BH,BA24)</f>
        <v>0</v>
      </c>
      <c r="BE24" s="110" t="str">
        <f>IFERROR(_xlfn.XLOOKUP(BF24,Master3!$A:$A,Master3!$B:$B),"")</f>
        <v/>
      </c>
      <c r="BF24" s="107" t="str">
        <f t="shared" si="9"/>
        <v/>
      </c>
      <c r="BG24" s="107">
        <f>SUMIFS(Master3!AR:AR,Master3!$A:$A,"&gt;="&amp;(BF24),Master3!$A:$A,"&lt;="&amp;BK24-1)</f>
        <v>0</v>
      </c>
      <c r="BH24" s="109">
        <f>SUMIFS(Master3!$K:$K,Master3!$A:$A,"&gt;="&amp;(BF24),Master3!$A:$A,"&lt;="&amp;BK24-1)</f>
        <v>0</v>
      </c>
      <c r="BI24" s="108">
        <f>SUMIFS(Master3!BQ:BQ,Master3!BP:BP,BE24)</f>
        <v>0</v>
      </c>
      <c r="BJ24" s="110" t="str">
        <f>IFERROR(_xlfn.XLOOKUP(BK24,Master3!$A:$A,Master3!$B:$B)," ")</f>
        <v xml:space="preserve"> </v>
      </c>
      <c r="BK24" s="107" t="str">
        <f t="shared" si="10"/>
        <v/>
      </c>
      <c r="BL24" s="107">
        <f>SUMIFS(Master3!$AU:$AU,Master3!$A:$A,"&gt;"&amp;(BK24),Master3!$A:$A,"&lt;="&amp; BO24)</f>
        <v>0</v>
      </c>
      <c r="BM24" s="109">
        <f>SUMIFS(Master3!$K:$K,Master3!$A:$A,"&gt;"&amp;(BK24),Master3!$A:$A,"&lt;="&amp; BO24)</f>
        <v>0</v>
      </c>
      <c r="BN24" s="107">
        <f>SUMIFS(Master3!BI:BI,Master3!BH:BH,BJ24)</f>
        <v>0</v>
      </c>
      <c r="BO24" s="108" t="str">
        <f t="shared" si="11"/>
        <v/>
      </c>
    </row>
    <row r="25" spans="1:67" x14ac:dyDescent="0.25">
      <c r="A25" s="86">
        <v>44207.076388888891</v>
      </c>
      <c r="B25" s="111" t="e">
        <f>_xlfn.XLOOKUP(C25,Master3!B:B,Master3!A:A)</f>
        <v>#N/A</v>
      </c>
      <c r="C25" s="106">
        <v>44207.076388888891</v>
      </c>
      <c r="D25" s="91" t="str">
        <f>IFERROR(_xlfn.XLOOKUP(B25,Master3!A:A,Master3!G:G),"")</f>
        <v/>
      </c>
      <c r="E25" s="94" t="str">
        <f>IFERROR(AVERAGEIFS(Master3!$U:$U,Master3!$A:$A,"&gt;"&amp;(B25-1),Master3!$A:$A,"&lt;="&amp;S25),"")</f>
        <v/>
      </c>
      <c r="F25" s="98">
        <f>SUMIFS(Master3!$V:$V,Master3!$A:$A,"&gt;="&amp;(B25),Master3!$A:$A,"&lt;="&amp;J25-1)</f>
        <v>0</v>
      </c>
      <c r="G25" s="91">
        <f>SUMIFS(Master3!$H:$H,Master3!$A:$A,"&gt;="&amp;(B25),Master3!$A:$A,"&lt;="&amp;J25-1)</f>
        <v>0</v>
      </c>
      <c r="H25" s="99">
        <f>SUMIFS(Master3!AZ:AZ,Master3!AY:AY,C25)</f>
        <v>0</v>
      </c>
      <c r="I25" s="100" t="str">
        <f>IFERROR(_xlfn.XLOOKUP(J25,Master3!$A:$A,Master3!$B:$B),"")</f>
        <v/>
      </c>
      <c r="J25" s="92" t="str">
        <f t="shared" si="0"/>
        <v/>
      </c>
      <c r="K25" s="92">
        <f>SUMIFS(Master3!$V:$V,Master3!$A:$A,"&gt;="&amp;(J25),Master3!$A:$A,"&lt;="&amp;O25-1)</f>
        <v>0</v>
      </c>
      <c r="L25" s="92">
        <f>SUMIFS(Master3!$H:$H,Master3!$A:$A,"&gt;="&amp;(J25),Master3!$A:$A,"&lt;="&amp;O25-1)</f>
        <v>0</v>
      </c>
      <c r="M25" s="93">
        <f>SUMIFS(Master3!BK:BK,Master3!BJ:BJ,I25)</f>
        <v>0</v>
      </c>
      <c r="N25" s="100" t="str">
        <f>IFERROR(_xlfn.XLOOKUP(O25,Master3!$A:$A,Master3!$B:$B)," ")</f>
        <v xml:space="preserve"> </v>
      </c>
      <c r="O25" s="92" t="str">
        <f t="shared" si="1"/>
        <v/>
      </c>
      <c r="P25" s="92">
        <f>SUMIFS(Master3!$V:$V,Master3!$A:$A,"&gt;="&amp;O25,Master3!$A:$A,"&lt;="&amp; S25)</f>
        <v>0</v>
      </c>
      <c r="Q25" s="92">
        <f>SUMIFS(Master3!$H:$H,Master3!$A:$A,"&gt;="&amp;O25,Master3!$A:$A,"&lt;="&amp; S25)</f>
        <v>0</v>
      </c>
      <c r="R25" s="92">
        <f>SUMIFS(Master3!AZ:AZ,Master3!AY:AY,N25)</f>
        <v>0</v>
      </c>
      <c r="S25" s="93" t="str">
        <f t="shared" si="2"/>
        <v/>
      </c>
      <c r="T25" s="112" t="e">
        <f>_xlfn.XLOOKUP(U25,Master3!B:B,Master3!A:A)</f>
        <v>#N/A</v>
      </c>
      <c r="U25" s="103"/>
      <c r="V25" s="109">
        <f>SUMIFS(Master3!X:X,Master3!$A:$A,"&gt;="&amp;(T25),Master3!$A:$A,"&lt;="&amp;Z25-1)</f>
        <v>0</v>
      </c>
      <c r="W25" s="107">
        <f>SUMIFS(Master3!I:I,Master3!$A:$A,"&gt;="&amp;(T25),Master3!$A:$A,"&lt;="&amp;Z25-1)</f>
        <v>0</v>
      </c>
      <c r="X25" s="108">
        <f>SUMIFS(Master3!BC:BC,Master3!BB:BB,U25)</f>
        <v>0</v>
      </c>
      <c r="Y25" s="110" t="str">
        <f>IFERROR(_xlfn.XLOOKUP(Z25,Master3!$A:$A,Master3!$B:$B),"")</f>
        <v/>
      </c>
      <c r="Z25" s="107" t="str">
        <f t="shared" si="3"/>
        <v/>
      </c>
      <c r="AA25" s="107">
        <f>SUMIFS(Master3!$X:$X,Master3!$A:$A,"&gt;="&amp;(Z25),Master3!$A:$A,"&lt;="&amp;AE25-1)</f>
        <v>0</v>
      </c>
      <c r="AB25" s="107">
        <f>SUMIFS(Master3!$I:$I,Master3!$A:$A,"&gt;="&amp;(Z25),Master3!$A:$A,"&lt;="&amp;AE25-1)</f>
        <v>0</v>
      </c>
      <c r="AC25" s="108">
        <f>SUMIFS(Master3!BM:BM,Master3!BL:BL,Y25)</f>
        <v>0</v>
      </c>
      <c r="AD25" s="110" t="str">
        <f>IFERROR(_xlfn.XLOOKUP(AE25,Master3!$A:$A,Master3!$B:$B)," ")</f>
        <v xml:space="preserve"> </v>
      </c>
      <c r="AE25" s="107" t="str">
        <f t="shared" si="4"/>
        <v/>
      </c>
      <c r="AF25" s="109">
        <f>SUMIFS(Master3!$X:$X,Master3!$A:$A,"&gt;"&amp;(AE25),Master3!$A:$A,"&lt;="&amp; AI25)</f>
        <v>0</v>
      </c>
      <c r="AG25" s="107">
        <f>SUMIFS(Master3!$I:$I,Master3!$A:$A,"&gt;"&amp;(AE25),Master3!$A:$A,"&lt;="&amp; AI25)</f>
        <v>0</v>
      </c>
      <c r="AH25" s="107">
        <f>SUMIFS(Master3!BC:BC,Master3!BB:BB,AD25)</f>
        <v>0</v>
      </c>
      <c r="AI25" s="108" t="str">
        <f t="shared" si="5"/>
        <v/>
      </c>
      <c r="AJ25" s="112" t="e">
        <f>_xlfn.XLOOKUP(AK25,Master3!B:B,Master3!A:A)</f>
        <v>#N/A</v>
      </c>
      <c r="AK25" s="106"/>
      <c r="AL25" s="67">
        <f>SUMIFS(Master3!$Z:$Z,Master3!$A:$A,"&gt;="&amp;(AJ25),Master3!$A:$A,"&lt;="&amp;AP25-1)</f>
        <v>0</v>
      </c>
      <c r="AM25" s="67">
        <f>SUMIFS(Master3!$J:$J,Master3!$A:$A,"&gt;="&amp;(AJ25),Master3!$A:$A,"&lt;="&amp;AP25-1)</f>
        <v>0</v>
      </c>
      <c r="AN25" s="93">
        <f>SUMIFS(Master3!BF:BF,Master3!BE:BE,AK25)</f>
        <v>0</v>
      </c>
      <c r="AO25" s="100" t="str">
        <f>IFERROR(_xlfn.XLOOKUP(AP25,Master3!$A:$A,Master3!$B:$B),"")</f>
        <v/>
      </c>
      <c r="AP25" s="92" t="str">
        <f t="shared" si="6"/>
        <v/>
      </c>
      <c r="AQ25" s="67">
        <f>SUMIFS(Master3!$Z:$Z,Master3!$A:$A,"&gt;"&amp;(AP25),Master3!$A:$A,"&lt;="&amp;AU25-1)</f>
        <v>0</v>
      </c>
      <c r="AR25" s="67">
        <f>SUMIFS(Master3!$J:$J,Master3!$A:$A,"&gt;"&amp;(AP25),Master3!$A:$A,"&lt;="&amp;AU25-1)</f>
        <v>0</v>
      </c>
      <c r="AS25" s="93">
        <f>SUMIFS(Master3!BO:BO,Master3!BN:BN,AO25)</f>
        <v>0</v>
      </c>
      <c r="AT25" s="100" t="str">
        <f>IFERROR(_xlfn.XLOOKUP(AU25,Master3!$A:$A,Master3!$B:$B)," ")</f>
        <v xml:space="preserve"> </v>
      </c>
      <c r="AU25" s="92" t="str">
        <f t="shared" si="7"/>
        <v/>
      </c>
      <c r="AV25" s="67">
        <f>SUMIFS(Master3!$Z:$Z,Master3!$A:$A,"&gt;"&amp;AU25,Master3!$A:$A,"&lt;="&amp; AY25)</f>
        <v>0</v>
      </c>
      <c r="AW25" s="67">
        <f>SUMIFS(Master3!$J:$J,Master3!$A:$A,"&gt;"&amp;AU25,Master3!$A:$A,"&lt;="&amp; AY25)</f>
        <v>0</v>
      </c>
      <c r="AX25" s="92">
        <f>SUMIFS(Master3!BF:BF,Master3!BE:BE,AT25)</f>
        <v>0</v>
      </c>
      <c r="AY25" s="93" t="str">
        <f t="shared" si="8"/>
        <v/>
      </c>
      <c r="AZ25" s="112" t="e">
        <f>_xlfn.XLOOKUP(BA25,Master3!B:B,Master3!A:A)</f>
        <v>#N/A</v>
      </c>
      <c r="BA25" s="103"/>
      <c r="BB25" s="107">
        <f>SUMIFS(Master3!AR:AR,Master3!$A:$A,"&gt;="&amp;(AZ25),Master3!$A:$A,"&lt;="&amp;BF25-1)</f>
        <v>0</v>
      </c>
      <c r="BC25" s="109">
        <f>SUMIFS(Master3!$K:$K,Master3!$A:$A,"&gt;="&amp;(AZ25),Master3!$A:$A,"&lt;="&amp;BF25-1)</f>
        <v>0</v>
      </c>
      <c r="BD25" s="108">
        <f>SUMIFS(Master3!BI:BI,Master3!BH:BH,BA25)</f>
        <v>0</v>
      </c>
      <c r="BE25" s="110" t="str">
        <f>IFERROR(_xlfn.XLOOKUP(BF25,Master3!$A:$A,Master3!$B:$B),"")</f>
        <v/>
      </c>
      <c r="BF25" s="107" t="str">
        <f t="shared" si="9"/>
        <v/>
      </c>
      <c r="BG25" s="107">
        <f>SUMIFS(Master3!AR:AR,Master3!$A:$A,"&gt;="&amp;(BF25),Master3!$A:$A,"&lt;="&amp;BK25-1)</f>
        <v>0</v>
      </c>
      <c r="BH25" s="109">
        <f>SUMIFS(Master3!$K:$K,Master3!$A:$A,"&gt;="&amp;(BF25),Master3!$A:$A,"&lt;="&amp;BK25-1)</f>
        <v>0</v>
      </c>
      <c r="BI25" s="108">
        <f>SUMIFS(Master3!BQ:BQ,Master3!BP:BP,BE25)</f>
        <v>0</v>
      </c>
      <c r="BJ25" s="110" t="str">
        <f>IFERROR(_xlfn.XLOOKUP(BK25,Master3!$A:$A,Master3!$B:$B)," ")</f>
        <v xml:space="preserve"> </v>
      </c>
      <c r="BK25" s="107" t="str">
        <f t="shared" si="10"/>
        <v/>
      </c>
      <c r="BL25" s="107">
        <f>SUMIFS(Master3!$AU:$AU,Master3!$A:$A,"&gt;"&amp;(BK25),Master3!$A:$A,"&lt;="&amp; BO25)</f>
        <v>0</v>
      </c>
      <c r="BM25" s="109">
        <f>SUMIFS(Master3!$K:$K,Master3!$A:$A,"&gt;"&amp;(BK25),Master3!$A:$A,"&lt;="&amp; BO25)</f>
        <v>0</v>
      </c>
      <c r="BN25" s="107">
        <f>SUMIFS(Master3!BI:BI,Master3!BH:BH,BJ25)</f>
        <v>0</v>
      </c>
      <c r="BO25" s="108" t="str">
        <f t="shared" si="11"/>
        <v/>
      </c>
    </row>
    <row r="26" spans="1:67" x14ac:dyDescent="0.25">
      <c r="A26" s="86">
        <v>44207.114583333336</v>
      </c>
      <c r="B26" s="111" t="e">
        <f>_xlfn.XLOOKUP(C26,Master3!B:B,Master3!A:A)</f>
        <v>#N/A</v>
      </c>
      <c r="C26" s="106"/>
      <c r="D26" s="91" t="str">
        <f>IFERROR(_xlfn.XLOOKUP(B26,Master3!A:A,Master3!G:G),"")</f>
        <v/>
      </c>
      <c r="E26" s="94" t="str">
        <f>IFERROR(AVERAGEIFS(Master3!$U:$U,Master3!$A:$A,"&gt;"&amp;(B26-1),Master3!$A:$A,"&lt;="&amp;S26),"")</f>
        <v/>
      </c>
      <c r="F26" s="98">
        <f>SUMIFS(Master3!$V:$V,Master3!$A:$A,"&gt;="&amp;(B26),Master3!$A:$A,"&lt;="&amp;J26-1)</f>
        <v>0</v>
      </c>
      <c r="G26" s="91">
        <f>SUMIFS(Master3!$H:$H,Master3!$A:$A,"&gt;="&amp;(B26),Master3!$A:$A,"&lt;="&amp;J26-1)</f>
        <v>0</v>
      </c>
      <c r="H26" s="99">
        <f>SUMIFS(Master3!AZ:AZ,Master3!AY:AY,C26)</f>
        <v>0</v>
      </c>
      <c r="I26" s="100" t="str">
        <f>IFERROR(_xlfn.XLOOKUP(J26,Master3!$A:$A,Master3!$B:$B),"")</f>
        <v/>
      </c>
      <c r="J26" s="92" t="str">
        <f t="shared" si="0"/>
        <v/>
      </c>
      <c r="K26" s="92">
        <f>SUMIFS(Master3!$V:$V,Master3!$A:$A,"&gt;="&amp;(J26),Master3!$A:$A,"&lt;="&amp;O26-1)</f>
        <v>0</v>
      </c>
      <c r="L26" s="92">
        <f>SUMIFS(Master3!$H:$H,Master3!$A:$A,"&gt;="&amp;(J26),Master3!$A:$A,"&lt;="&amp;O26-1)</f>
        <v>0</v>
      </c>
      <c r="M26" s="93">
        <f>SUMIFS(Master3!BK:BK,Master3!BJ:BJ,I26)</f>
        <v>0</v>
      </c>
      <c r="N26" s="100" t="str">
        <f>IFERROR(_xlfn.XLOOKUP(O26,Master3!$A:$A,Master3!$B:$B)," ")</f>
        <v xml:space="preserve"> </v>
      </c>
      <c r="O26" s="92" t="str">
        <f t="shared" si="1"/>
        <v/>
      </c>
      <c r="P26" s="92">
        <f>SUMIFS(Master3!$V:$V,Master3!$A:$A,"&gt;="&amp;O26,Master3!$A:$A,"&lt;="&amp; S26)</f>
        <v>0</v>
      </c>
      <c r="Q26" s="92">
        <f>SUMIFS(Master3!$H:$H,Master3!$A:$A,"&gt;="&amp;O26,Master3!$A:$A,"&lt;="&amp; S26)</f>
        <v>0</v>
      </c>
      <c r="R26" s="92">
        <f>SUMIFS(Master3!AZ:AZ,Master3!AY:AY,N26)</f>
        <v>0</v>
      </c>
      <c r="S26" s="93" t="str">
        <f t="shared" si="2"/>
        <v/>
      </c>
      <c r="T26" s="112" t="e">
        <f>_xlfn.XLOOKUP(U26,Master3!B:B,Master3!A:A)</f>
        <v>#N/A</v>
      </c>
      <c r="U26" s="103"/>
      <c r="V26" s="109">
        <f>SUMIFS(Master3!X:X,Master3!$A:$A,"&gt;="&amp;(T26),Master3!$A:$A,"&lt;="&amp;Z26-1)</f>
        <v>0</v>
      </c>
      <c r="W26" s="107">
        <f>SUMIFS(Master3!I:I,Master3!$A:$A,"&gt;="&amp;(T26),Master3!$A:$A,"&lt;="&amp;Z26-1)</f>
        <v>0</v>
      </c>
      <c r="X26" s="108">
        <f>SUMIFS(Master3!BC:BC,Master3!BB:BB,U26)</f>
        <v>0</v>
      </c>
      <c r="Y26" s="110" t="str">
        <f>IFERROR(_xlfn.XLOOKUP(Z26,Master3!$A:$A,Master3!$B:$B),"")</f>
        <v/>
      </c>
      <c r="Z26" s="107" t="str">
        <f t="shared" si="3"/>
        <v/>
      </c>
      <c r="AA26" s="107">
        <f>SUMIFS(Master3!$X:$X,Master3!$A:$A,"&gt;="&amp;(Z26),Master3!$A:$A,"&lt;="&amp;AE26-1)</f>
        <v>0</v>
      </c>
      <c r="AB26" s="107">
        <f>SUMIFS(Master3!$I:$I,Master3!$A:$A,"&gt;="&amp;(Z26),Master3!$A:$A,"&lt;="&amp;AE26-1)</f>
        <v>0</v>
      </c>
      <c r="AC26" s="108">
        <f>SUMIFS(Master3!BM:BM,Master3!BL:BL,Y26)</f>
        <v>0</v>
      </c>
      <c r="AD26" s="110" t="str">
        <f>IFERROR(_xlfn.XLOOKUP(AE26,Master3!$A:$A,Master3!$B:$B)," ")</f>
        <v xml:space="preserve"> </v>
      </c>
      <c r="AE26" s="107" t="str">
        <f t="shared" si="4"/>
        <v/>
      </c>
      <c r="AF26" s="109">
        <f>SUMIFS(Master3!$X:$X,Master3!$A:$A,"&gt;"&amp;(AE26),Master3!$A:$A,"&lt;="&amp; AI26)</f>
        <v>0</v>
      </c>
      <c r="AG26" s="107">
        <f>SUMIFS(Master3!$I:$I,Master3!$A:$A,"&gt;"&amp;(AE26),Master3!$A:$A,"&lt;="&amp; AI26)</f>
        <v>0</v>
      </c>
      <c r="AH26" s="107">
        <f>SUMIFS(Master3!BC:BC,Master3!BB:BB,AD26)</f>
        <v>0</v>
      </c>
      <c r="AI26" s="108" t="str">
        <f t="shared" si="5"/>
        <v/>
      </c>
      <c r="AJ26" s="112" t="e">
        <f>_xlfn.XLOOKUP(AK26,Master3!B:B,Master3!A:A)</f>
        <v>#N/A</v>
      </c>
      <c r="AK26" s="106"/>
      <c r="AL26" s="67">
        <f>SUMIFS(Master3!$Z:$Z,Master3!$A:$A,"&gt;="&amp;(AJ26),Master3!$A:$A,"&lt;="&amp;AP26-1)</f>
        <v>0</v>
      </c>
      <c r="AM26" s="67">
        <f>SUMIFS(Master3!$J:$J,Master3!$A:$A,"&gt;="&amp;(AJ26),Master3!$A:$A,"&lt;="&amp;AP26-1)</f>
        <v>0</v>
      </c>
      <c r="AN26" s="93">
        <f>SUMIFS(Master3!BF:BF,Master3!BE:BE,AK26)</f>
        <v>0</v>
      </c>
      <c r="AO26" s="100" t="str">
        <f>IFERROR(_xlfn.XLOOKUP(AP26,Master3!$A:$A,Master3!$B:$B),"")</f>
        <v/>
      </c>
      <c r="AP26" s="92" t="str">
        <f t="shared" si="6"/>
        <v/>
      </c>
      <c r="AQ26" s="67">
        <f>SUMIFS(Master3!$Z:$Z,Master3!$A:$A,"&gt;"&amp;(AP26),Master3!$A:$A,"&lt;="&amp;AU26-1)</f>
        <v>0</v>
      </c>
      <c r="AR26" s="67">
        <f>SUMIFS(Master3!$J:$J,Master3!$A:$A,"&gt;"&amp;(AP26),Master3!$A:$A,"&lt;="&amp;AU26-1)</f>
        <v>0</v>
      </c>
      <c r="AS26" s="93">
        <f>SUMIFS(Master3!BO:BO,Master3!BN:BN,AO26)</f>
        <v>0</v>
      </c>
      <c r="AT26" s="100" t="str">
        <f>IFERROR(_xlfn.XLOOKUP(AU26,Master3!$A:$A,Master3!$B:$B)," ")</f>
        <v xml:space="preserve"> </v>
      </c>
      <c r="AU26" s="92" t="str">
        <f t="shared" si="7"/>
        <v/>
      </c>
      <c r="AV26" s="67">
        <f>SUMIFS(Master3!$Z:$Z,Master3!$A:$A,"&gt;"&amp;AU26,Master3!$A:$A,"&lt;="&amp; AY26)</f>
        <v>0</v>
      </c>
      <c r="AW26" s="67">
        <f>SUMIFS(Master3!$J:$J,Master3!$A:$A,"&gt;"&amp;AU26,Master3!$A:$A,"&lt;="&amp; AY26)</f>
        <v>0</v>
      </c>
      <c r="AX26" s="92">
        <f>SUMIFS(Master3!BF:BF,Master3!BE:BE,AT26)</f>
        <v>0</v>
      </c>
      <c r="AY26" s="93" t="str">
        <f t="shared" si="8"/>
        <v/>
      </c>
      <c r="AZ26" s="112" t="e">
        <f>_xlfn.XLOOKUP(BA26,Master3!B:B,Master3!A:A)</f>
        <v>#N/A</v>
      </c>
      <c r="BA26" s="103">
        <v>44207.114583333336</v>
      </c>
      <c r="BB26" s="107">
        <f>SUMIFS(Master3!AR:AR,Master3!$A:$A,"&gt;="&amp;(AZ26),Master3!$A:$A,"&lt;="&amp;BF26-1)</f>
        <v>0</v>
      </c>
      <c r="BC26" s="109">
        <f>SUMIFS(Master3!$K:$K,Master3!$A:$A,"&gt;="&amp;(AZ26),Master3!$A:$A,"&lt;="&amp;BF26-1)</f>
        <v>0</v>
      </c>
      <c r="BD26" s="108">
        <f>SUMIFS(Master3!BI:BI,Master3!BH:BH,BA26)</f>
        <v>0</v>
      </c>
      <c r="BE26" s="110" t="str">
        <f>IFERROR(_xlfn.XLOOKUP(BF26,Master3!$A:$A,Master3!$B:$B),"")</f>
        <v/>
      </c>
      <c r="BF26" s="107" t="str">
        <f t="shared" si="9"/>
        <v/>
      </c>
      <c r="BG26" s="107">
        <f>SUMIFS(Master3!AR:AR,Master3!$A:$A,"&gt;="&amp;(BF26),Master3!$A:$A,"&lt;="&amp;BK26-1)</f>
        <v>0</v>
      </c>
      <c r="BH26" s="109">
        <f>SUMIFS(Master3!$K:$K,Master3!$A:$A,"&gt;="&amp;(BF26),Master3!$A:$A,"&lt;="&amp;BK26-1)</f>
        <v>0</v>
      </c>
      <c r="BI26" s="108">
        <f>SUMIFS(Master3!BQ:BQ,Master3!BP:BP,BE26)</f>
        <v>0</v>
      </c>
      <c r="BJ26" s="110" t="str">
        <f>IFERROR(_xlfn.XLOOKUP(BK26,Master3!$A:$A,Master3!$B:$B)," ")</f>
        <v xml:space="preserve"> </v>
      </c>
      <c r="BK26" s="107" t="str">
        <f t="shared" si="10"/>
        <v/>
      </c>
      <c r="BL26" s="107">
        <f>SUMIFS(Master3!$AU:$AU,Master3!$A:$A,"&gt;"&amp;(BK26),Master3!$A:$A,"&lt;="&amp; BO26)</f>
        <v>0</v>
      </c>
      <c r="BM26" s="109">
        <f>SUMIFS(Master3!$K:$K,Master3!$A:$A,"&gt;"&amp;(BK26),Master3!$A:$A,"&lt;="&amp; BO26)</f>
        <v>0</v>
      </c>
      <c r="BN26" s="107">
        <f>SUMIFS(Master3!BI:BI,Master3!BH:BH,BJ26)</f>
        <v>0</v>
      </c>
      <c r="BO26" s="108" t="str">
        <f t="shared" si="11"/>
        <v/>
      </c>
    </row>
    <row r="27" spans="1:67" x14ac:dyDescent="0.25">
      <c r="A27" s="86">
        <v>44207.159722222219</v>
      </c>
      <c r="B27" s="111" t="e">
        <f>_xlfn.XLOOKUP(C27,Master3!B:B,Master3!A:A)</f>
        <v>#N/A</v>
      </c>
      <c r="C27" s="106"/>
      <c r="D27" s="91" t="str">
        <f>IFERROR(_xlfn.XLOOKUP(B27,Master3!A:A,Master3!G:G),"")</f>
        <v/>
      </c>
      <c r="E27" s="94" t="str">
        <f>IFERROR(AVERAGEIFS(Master3!$U:$U,Master3!$A:$A,"&gt;"&amp;(B27-1),Master3!$A:$A,"&lt;="&amp;S27),"")</f>
        <v/>
      </c>
      <c r="F27" s="98">
        <f>SUMIFS(Master3!$V:$V,Master3!$A:$A,"&gt;="&amp;(B27),Master3!$A:$A,"&lt;="&amp;J27-1)</f>
        <v>0</v>
      </c>
      <c r="G27" s="91">
        <f>SUMIFS(Master3!$H:$H,Master3!$A:$A,"&gt;="&amp;(B27),Master3!$A:$A,"&lt;="&amp;J27-1)</f>
        <v>0</v>
      </c>
      <c r="H27" s="99">
        <f>SUMIFS(Master3!AZ:AZ,Master3!AY:AY,C27)</f>
        <v>0</v>
      </c>
      <c r="I27" s="100" t="str">
        <f>IFERROR(_xlfn.XLOOKUP(J27,Master3!$A:$A,Master3!$B:$B),"")</f>
        <v/>
      </c>
      <c r="J27" s="92" t="str">
        <f t="shared" si="0"/>
        <v/>
      </c>
      <c r="K27" s="92">
        <f>SUMIFS(Master3!$V:$V,Master3!$A:$A,"&gt;="&amp;(J27),Master3!$A:$A,"&lt;="&amp;O27-1)</f>
        <v>0</v>
      </c>
      <c r="L27" s="92">
        <f>SUMIFS(Master3!$H:$H,Master3!$A:$A,"&gt;="&amp;(J27),Master3!$A:$A,"&lt;="&amp;O27-1)</f>
        <v>0</v>
      </c>
      <c r="M27" s="93">
        <f>SUMIFS(Master3!BK:BK,Master3!BJ:BJ,I27)</f>
        <v>0</v>
      </c>
      <c r="N27" s="100" t="str">
        <f>IFERROR(_xlfn.XLOOKUP(O27,Master3!$A:$A,Master3!$B:$B)," ")</f>
        <v xml:space="preserve"> </v>
      </c>
      <c r="O27" s="92" t="str">
        <f t="shared" si="1"/>
        <v/>
      </c>
      <c r="P27" s="92">
        <f>SUMIFS(Master3!$V:$V,Master3!$A:$A,"&gt;="&amp;O27,Master3!$A:$A,"&lt;="&amp; S27)</f>
        <v>0</v>
      </c>
      <c r="Q27" s="92">
        <f>SUMIFS(Master3!$H:$H,Master3!$A:$A,"&gt;="&amp;O27,Master3!$A:$A,"&lt;="&amp; S27)</f>
        <v>0</v>
      </c>
      <c r="R27" s="92">
        <f>SUMIFS(Master3!AZ:AZ,Master3!AY:AY,N27)</f>
        <v>0</v>
      </c>
      <c r="S27" s="93" t="str">
        <f t="shared" si="2"/>
        <v/>
      </c>
      <c r="T27" s="112" t="e">
        <f>_xlfn.XLOOKUP(U27,Master3!B:B,Master3!A:A)</f>
        <v>#N/A</v>
      </c>
      <c r="U27" s="103"/>
      <c r="V27" s="109">
        <f>SUMIFS(Master3!X:X,Master3!$A:$A,"&gt;="&amp;(T27),Master3!$A:$A,"&lt;="&amp;Z27-1)</f>
        <v>0</v>
      </c>
      <c r="W27" s="107">
        <f>SUMIFS(Master3!I:I,Master3!$A:$A,"&gt;="&amp;(T27),Master3!$A:$A,"&lt;="&amp;Z27-1)</f>
        <v>0</v>
      </c>
      <c r="X27" s="108">
        <f>SUMIFS(Master3!BC:BC,Master3!BB:BB,U27)</f>
        <v>0</v>
      </c>
      <c r="Y27" s="110" t="str">
        <f>IFERROR(_xlfn.XLOOKUP(Z27,Master3!$A:$A,Master3!$B:$B),"")</f>
        <v/>
      </c>
      <c r="Z27" s="107" t="str">
        <f t="shared" si="3"/>
        <v/>
      </c>
      <c r="AA27" s="107">
        <f>SUMIFS(Master3!$X:$X,Master3!$A:$A,"&gt;="&amp;(Z27),Master3!$A:$A,"&lt;="&amp;AE27-1)</f>
        <v>0</v>
      </c>
      <c r="AB27" s="107">
        <f>SUMIFS(Master3!$I:$I,Master3!$A:$A,"&gt;="&amp;(Z27),Master3!$A:$A,"&lt;="&amp;AE27-1)</f>
        <v>0</v>
      </c>
      <c r="AC27" s="108">
        <f>SUMIFS(Master3!BM:BM,Master3!BL:BL,Y27)</f>
        <v>0</v>
      </c>
      <c r="AD27" s="110" t="str">
        <f>IFERROR(_xlfn.XLOOKUP(AE27,Master3!$A:$A,Master3!$B:$B)," ")</f>
        <v xml:space="preserve"> </v>
      </c>
      <c r="AE27" s="107" t="str">
        <f t="shared" si="4"/>
        <v/>
      </c>
      <c r="AF27" s="109">
        <f>SUMIFS(Master3!$X:$X,Master3!$A:$A,"&gt;"&amp;(AE27),Master3!$A:$A,"&lt;="&amp; AI27)</f>
        <v>0</v>
      </c>
      <c r="AG27" s="107">
        <f>SUMIFS(Master3!$I:$I,Master3!$A:$A,"&gt;"&amp;(AE27),Master3!$A:$A,"&lt;="&amp; AI27)</f>
        <v>0</v>
      </c>
      <c r="AH27" s="107">
        <f>SUMIFS(Master3!BC:BC,Master3!BB:BB,AD27)</f>
        <v>0</v>
      </c>
      <c r="AI27" s="108" t="str">
        <f t="shared" si="5"/>
        <v/>
      </c>
      <c r="AJ27" s="112" t="e">
        <f>_xlfn.XLOOKUP(AK27,Master3!B:B,Master3!A:A)</f>
        <v>#N/A</v>
      </c>
      <c r="AK27" s="106">
        <v>44207.159722222219</v>
      </c>
      <c r="AL27" s="67">
        <f>SUMIFS(Master3!$Z:$Z,Master3!$A:$A,"&gt;="&amp;(AJ27),Master3!$A:$A,"&lt;="&amp;AP27-1)</f>
        <v>0</v>
      </c>
      <c r="AM27" s="67">
        <f>SUMIFS(Master3!$J:$J,Master3!$A:$A,"&gt;="&amp;(AJ27),Master3!$A:$A,"&lt;="&amp;AP27-1)</f>
        <v>0</v>
      </c>
      <c r="AN27" s="93">
        <f>SUMIFS(Master3!BF:BF,Master3!BE:BE,AK27)</f>
        <v>0</v>
      </c>
      <c r="AO27" s="100" t="str">
        <f>IFERROR(_xlfn.XLOOKUP(AP27,Master3!$A:$A,Master3!$B:$B),"")</f>
        <v/>
      </c>
      <c r="AP27" s="92" t="str">
        <f t="shared" si="6"/>
        <v/>
      </c>
      <c r="AQ27" s="67">
        <f>SUMIFS(Master3!$Z:$Z,Master3!$A:$A,"&gt;"&amp;(AP27),Master3!$A:$A,"&lt;="&amp;AU27-1)</f>
        <v>0</v>
      </c>
      <c r="AR27" s="67">
        <f>SUMIFS(Master3!$J:$J,Master3!$A:$A,"&gt;"&amp;(AP27),Master3!$A:$A,"&lt;="&amp;AU27-1)</f>
        <v>0</v>
      </c>
      <c r="AS27" s="93">
        <f>SUMIFS(Master3!BO:BO,Master3!BN:BN,AO27)</f>
        <v>0</v>
      </c>
      <c r="AT27" s="100" t="str">
        <f>IFERROR(_xlfn.XLOOKUP(AU27,Master3!$A:$A,Master3!$B:$B)," ")</f>
        <v xml:space="preserve"> </v>
      </c>
      <c r="AU27" s="92" t="str">
        <f t="shared" si="7"/>
        <v/>
      </c>
      <c r="AV27" s="67">
        <f>SUMIFS(Master3!$Z:$Z,Master3!$A:$A,"&gt;"&amp;AU27,Master3!$A:$A,"&lt;="&amp; AY27)</f>
        <v>0</v>
      </c>
      <c r="AW27" s="67">
        <f>SUMIFS(Master3!$J:$J,Master3!$A:$A,"&gt;"&amp;AU27,Master3!$A:$A,"&lt;="&amp; AY27)</f>
        <v>0</v>
      </c>
      <c r="AX27" s="92">
        <f>SUMIFS(Master3!BF:BF,Master3!BE:BE,AT27)</f>
        <v>0</v>
      </c>
      <c r="AY27" s="93" t="str">
        <f t="shared" si="8"/>
        <v/>
      </c>
      <c r="AZ27" s="112" t="e">
        <f>_xlfn.XLOOKUP(BA27,Master3!B:B,Master3!A:A)</f>
        <v>#N/A</v>
      </c>
      <c r="BA27" s="103"/>
      <c r="BB27" s="107">
        <f>SUMIFS(Master3!AR:AR,Master3!$A:$A,"&gt;="&amp;(AZ27),Master3!$A:$A,"&lt;="&amp;BF27-1)</f>
        <v>0</v>
      </c>
      <c r="BC27" s="109">
        <f>SUMIFS(Master3!$K:$K,Master3!$A:$A,"&gt;="&amp;(AZ27),Master3!$A:$A,"&lt;="&amp;BF27-1)</f>
        <v>0</v>
      </c>
      <c r="BD27" s="108">
        <f>SUMIFS(Master3!BI:BI,Master3!BH:BH,BA27)</f>
        <v>0</v>
      </c>
      <c r="BE27" s="110" t="str">
        <f>IFERROR(_xlfn.XLOOKUP(BF27,Master3!$A:$A,Master3!$B:$B),"")</f>
        <v/>
      </c>
      <c r="BF27" s="107" t="str">
        <f t="shared" si="9"/>
        <v/>
      </c>
      <c r="BG27" s="107">
        <f>SUMIFS(Master3!AR:AR,Master3!$A:$A,"&gt;="&amp;(BF27),Master3!$A:$A,"&lt;="&amp;BK27-1)</f>
        <v>0</v>
      </c>
      <c r="BH27" s="109">
        <f>SUMIFS(Master3!$K:$K,Master3!$A:$A,"&gt;="&amp;(BF27),Master3!$A:$A,"&lt;="&amp;BK27-1)</f>
        <v>0</v>
      </c>
      <c r="BI27" s="108">
        <f>SUMIFS(Master3!BQ:BQ,Master3!BP:BP,BE27)</f>
        <v>0</v>
      </c>
      <c r="BJ27" s="110" t="str">
        <f>IFERROR(_xlfn.XLOOKUP(BK27,Master3!$A:$A,Master3!$B:$B)," ")</f>
        <v xml:space="preserve"> </v>
      </c>
      <c r="BK27" s="107" t="str">
        <f t="shared" si="10"/>
        <v/>
      </c>
      <c r="BL27" s="107">
        <f>SUMIFS(Master3!$AU:$AU,Master3!$A:$A,"&gt;"&amp;(BK27),Master3!$A:$A,"&lt;="&amp; BO27)</f>
        <v>0</v>
      </c>
      <c r="BM27" s="109">
        <f>SUMIFS(Master3!$K:$K,Master3!$A:$A,"&gt;"&amp;(BK27),Master3!$A:$A,"&lt;="&amp; BO27)</f>
        <v>0</v>
      </c>
      <c r="BN27" s="107">
        <f>SUMIFS(Master3!BI:BI,Master3!BH:BH,BJ27)</f>
        <v>0</v>
      </c>
      <c r="BO27" s="108" t="str">
        <f t="shared" si="11"/>
        <v/>
      </c>
    </row>
    <row r="28" spans="1:67" x14ac:dyDescent="0.25">
      <c r="A28" s="86">
        <v>44208.041666666664</v>
      </c>
      <c r="B28" s="111" t="e">
        <f>_xlfn.XLOOKUP(C28,Master3!B:B,Master3!A:A)</f>
        <v>#N/A</v>
      </c>
      <c r="C28" s="106">
        <v>44208.041666666664</v>
      </c>
      <c r="D28" s="91" t="str">
        <f>IFERROR(_xlfn.XLOOKUP(B28,Master3!A:A,Master3!G:G),"")</f>
        <v/>
      </c>
      <c r="E28" s="94" t="str">
        <f>IFERROR(AVERAGEIFS(Master3!$U:$U,Master3!$A:$A,"&gt;"&amp;(B28-1),Master3!$A:$A,"&lt;="&amp;S28),"")</f>
        <v/>
      </c>
      <c r="F28" s="98">
        <f>SUMIFS(Master3!$V:$V,Master3!$A:$A,"&gt;="&amp;(B28),Master3!$A:$A,"&lt;="&amp;J28-1)</f>
        <v>0</v>
      </c>
      <c r="G28" s="91">
        <f>SUMIFS(Master3!$H:$H,Master3!$A:$A,"&gt;="&amp;(B28),Master3!$A:$A,"&lt;="&amp;J28-1)</f>
        <v>0</v>
      </c>
      <c r="H28" s="99">
        <f>SUMIFS(Master3!AZ:AZ,Master3!AY:AY,C28)</f>
        <v>0</v>
      </c>
      <c r="I28" s="100" t="str">
        <f>IFERROR(_xlfn.XLOOKUP(J28,Master3!$A:$A,Master3!$B:$B),"")</f>
        <v/>
      </c>
      <c r="J28" s="92" t="str">
        <f t="shared" si="0"/>
        <v/>
      </c>
      <c r="K28" s="92">
        <f>SUMIFS(Master3!$V:$V,Master3!$A:$A,"&gt;="&amp;(J28),Master3!$A:$A,"&lt;="&amp;O28-1)</f>
        <v>0</v>
      </c>
      <c r="L28" s="92">
        <f>SUMIFS(Master3!$H:$H,Master3!$A:$A,"&gt;="&amp;(J28),Master3!$A:$A,"&lt;="&amp;O28-1)</f>
        <v>0</v>
      </c>
      <c r="M28" s="93">
        <f>SUMIFS(Master3!BK:BK,Master3!BJ:BJ,I28)</f>
        <v>0</v>
      </c>
      <c r="N28" s="100" t="str">
        <f>IFERROR(_xlfn.XLOOKUP(O28,Master3!$A:$A,Master3!$B:$B)," ")</f>
        <v xml:space="preserve"> </v>
      </c>
      <c r="O28" s="92" t="str">
        <f t="shared" si="1"/>
        <v/>
      </c>
      <c r="P28" s="92">
        <f>SUMIFS(Master3!$V:$V,Master3!$A:$A,"&gt;="&amp;O28,Master3!$A:$A,"&lt;="&amp; S28)</f>
        <v>0</v>
      </c>
      <c r="Q28" s="92">
        <f>SUMIFS(Master3!$H:$H,Master3!$A:$A,"&gt;="&amp;O28,Master3!$A:$A,"&lt;="&amp; S28)</f>
        <v>0</v>
      </c>
      <c r="R28" s="92">
        <f>SUMIFS(Master3!AZ:AZ,Master3!AY:AY,N28)</f>
        <v>0</v>
      </c>
      <c r="S28" s="93" t="str">
        <f t="shared" si="2"/>
        <v/>
      </c>
      <c r="T28" s="112" t="e">
        <f>_xlfn.XLOOKUP(U28,Master3!B:B,Master3!A:A)</f>
        <v>#N/A</v>
      </c>
      <c r="U28" s="103"/>
      <c r="V28" s="109">
        <f>SUMIFS(Master3!X:X,Master3!$A:$A,"&gt;="&amp;(T28),Master3!$A:$A,"&lt;="&amp;Z28-1)</f>
        <v>0</v>
      </c>
      <c r="W28" s="107">
        <f>SUMIFS(Master3!I:I,Master3!$A:$A,"&gt;="&amp;(T28),Master3!$A:$A,"&lt;="&amp;Z28-1)</f>
        <v>0</v>
      </c>
      <c r="X28" s="108">
        <f>SUMIFS(Master3!BC:BC,Master3!BB:BB,U28)</f>
        <v>0</v>
      </c>
      <c r="Y28" s="110" t="str">
        <f>IFERROR(_xlfn.XLOOKUP(Z28,Master3!$A:$A,Master3!$B:$B),"")</f>
        <v/>
      </c>
      <c r="Z28" s="107" t="str">
        <f t="shared" si="3"/>
        <v/>
      </c>
      <c r="AA28" s="107">
        <f>SUMIFS(Master3!$X:$X,Master3!$A:$A,"&gt;="&amp;(Z28),Master3!$A:$A,"&lt;="&amp;AE28-1)</f>
        <v>0</v>
      </c>
      <c r="AB28" s="107">
        <f>SUMIFS(Master3!$I:$I,Master3!$A:$A,"&gt;="&amp;(Z28),Master3!$A:$A,"&lt;="&amp;AE28-1)</f>
        <v>0</v>
      </c>
      <c r="AC28" s="108">
        <f>SUMIFS(Master3!BM:BM,Master3!BL:BL,Y28)</f>
        <v>0</v>
      </c>
      <c r="AD28" s="110" t="str">
        <f>IFERROR(_xlfn.XLOOKUP(AE28,Master3!$A:$A,Master3!$B:$B)," ")</f>
        <v xml:space="preserve"> </v>
      </c>
      <c r="AE28" s="107" t="str">
        <f t="shared" si="4"/>
        <v/>
      </c>
      <c r="AF28" s="109">
        <f>SUMIFS(Master3!$X:$X,Master3!$A:$A,"&gt;"&amp;(AE28),Master3!$A:$A,"&lt;="&amp; AI28)</f>
        <v>0</v>
      </c>
      <c r="AG28" s="107">
        <f>SUMIFS(Master3!$I:$I,Master3!$A:$A,"&gt;"&amp;(AE28),Master3!$A:$A,"&lt;="&amp; AI28)</f>
        <v>0</v>
      </c>
      <c r="AH28" s="107">
        <f>SUMIFS(Master3!BC:BC,Master3!BB:BB,AD28)</f>
        <v>0</v>
      </c>
      <c r="AI28" s="108" t="str">
        <f t="shared" si="5"/>
        <v/>
      </c>
      <c r="AJ28" s="112" t="e">
        <f>_xlfn.XLOOKUP(AK28,Master3!B:B,Master3!A:A)</f>
        <v>#N/A</v>
      </c>
      <c r="AK28" s="106"/>
      <c r="AL28" s="67">
        <f>SUMIFS(Master3!$Z:$Z,Master3!$A:$A,"&gt;="&amp;(AJ28),Master3!$A:$A,"&lt;="&amp;AP28-1)</f>
        <v>0</v>
      </c>
      <c r="AM28" s="67">
        <f>SUMIFS(Master3!$J:$J,Master3!$A:$A,"&gt;="&amp;(AJ28),Master3!$A:$A,"&lt;="&amp;AP28-1)</f>
        <v>0</v>
      </c>
      <c r="AN28" s="93">
        <f>SUMIFS(Master3!BF:BF,Master3!BE:BE,AK28)</f>
        <v>0</v>
      </c>
      <c r="AO28" s="100" t="str">
        <f>IFERROR(_xlfn.XLOOKUP(AP28,Master3!$A:$A,Master3!$B:$B),"")</f>
        <v/>
      </c>
      <c r="AP28" s="92" t="str">
        <f t="shared" si="6"/>
        <v/>
      </c>
      <c r="AQ28" s="67">
        <f>SUMIFS(Master3!$Z:$Z,Master3!$A:$A,"&gt;"&amp;(AP28),Master3!$A:$A,"&lt;="&amp;AU28-1)</f>
        <v>0</v>
      </c>
      <c r="AR28" s="67">
        <f>SUMIFS(Master3!$J:$J,Master3!$A:$A,"&gt;"&amp;(AP28),Master3!$A:$A,"&lt;="&amp;AU28-1)</f>
        <v>0</v>
      </c>
      <c r="AS28" s="93">
        <f>SUMIFS(Master3!BO:BO,Master3!BN:BN,AO28)</f>
        <v>0</v>
      </c>
      <c r="AT28" s="100" t="str">
        <f>IFERROR(_xlfn.XLOOKUP(AU28,Master3!$A:$A,Master3!$B:$B)," ")</f>
        <v xml:space="preserve"> </v>
      </c>
      <c r="AU28" s="92" t="str">
        <f t="shared" si="7"/>
        <v/>
      </c>
      <c r="AV28" s="67">
        <f>SUMIFS(Master3!$Z:$Z,Master3!$A:$A,"&gt;"&amp;AU28,Master3!$A:$A,"&lt;="&amp; AY28)</f>
        <v>0</v>
      </c>
      <c r="AW28" s="67">
        <f>SUMIFS(Master3!$J:$J,Master3!$A:$A,"&gt;"&amp;AU28,Master3!$A:$A,"&lt;="&amp; AY28)</f>
        <v>0</v>
      </c>
      <c r="AX28" s="92">
        <f>SUMIFS(Master3!BF:BF,Master3!BE:BE,AT28)</f>
        <v>0</v>
      </c>
      <c r="AY28" s="93" t="str">
        <f t="shared" si="8"/>
        <v/>
      </c>
      <c r="AZ28" s="112" t="e">
        <f>_xlfn.XLOOKUP(BA28,Master3!B:B,Master3!A:A)</f>
        <v>#N/A</v>
      </c>
      <c r="BA28" s="103"/>
      <c r="BB28" s="107">
        <f>SUMIFS(Master3!AR:AR,Master3!$A:$A,"&gt;="&amp;(AZ28),Master3!$A:$A,"&lt;="&amp;BF28-1)</f>
        <v>0</v>
      </c>
      <c r="BC28" s="109">
        <f>SUMIFS(Master3!$K:$K,Master3!$A:$A,"&gt;="&amp;(AZ28),Master3!$A:$A,"&lt;="&amp;BF28-1)</f>
        <v>0</v>
      </c>
      <c r="BD28" s="108">
        <f>SUMIFS(Master3!BI:BI,Master3!BH:BH,BA28)</f>
        <v>0</v>
      </c>
      <c r="BE28" s="110" t="str">
        <f>IFERROR(_xlfn.XLOOKUP(BF28,Master3!$A:$A,Master3!$B:$B),"")</f>
        <v/>
      </c>
      <c r="BF28" s="107" t="str">
        <f t="shared" si="9"/>
        <v/>
      </c>
      <c r="BG28" s="107">
        <f>SUMIFS(Master3!AR:AR,Master3!$A:$A,"&gt;="&amp;(BF28),Master3!$A:$A,"&lt;="&amp;BK28-1)</f>
        <v>0</v>
      </c>
      <c r="BH28" s="109">
        <f>SUMIFS(Master3!$K:$K,Master3!$A:$A,"&gt;="&amp;(BF28),Master3!$A:$A,"&lt;="&amp;BK28-1)</f>
        <v>0</v>
      </c>
      <c r="BI28" s="108">
        <f>SUMIFS(Master3!BQ:BQ,Master3!BP:BP,BE28)</f>
        <v>0</v>
      </c>
      <c r="BJ28" s="110" t="str">
        <f>IFERROR(_xlfn.XLOOKUP(BK28,Master3!$A:$A,Master3!$B:$B)," ")</f>
        <v xml:space="preserve"> </v>
      </c>
      <c r="BK28" s="107" t="str">
        <f t="shared" si="10"/>
        <v/>
      </c>
      <c r="BL28" s="107">
        <f>SUMIFS(Master3!$AU:$AU,Master3!$A:$A,"&gt;"&amp;(BK28),Master3!$A:$A,"&lt;="&amp; BO28)</f>
        <v>0</v>
      </c>
      <c r="BM28" s="109">
        <f>SUMIFS(Master3!$K:$K,Master3!$A:$A,"&gt;"&amp;(BK28),Master3!$A:$A,"&lt;="&amp; BO28)</f>
        <v>0</v>
      </c>
      <c r="BN28" s="107">
        <f>SUMIFS(Master3!BI:BI,Master3!BH:BH,BJ28)</f>
        <v>0</v>
      </c>
      <c r="BO28" s="108" t="str">
        <f t="shared" si="11"/>
        <v/>
      </c>
    </row>
    <row r="29" spans="1:67" x14ac:dyDescent="0.25">
      <c r="A29" s="86">
        <v>44208.121527777781</v>
      </c>
      <c r="B29" s="111" t="e">
        <f>_xlfn.XLOOKUP(C29,Master3!B:B,Master3!A:A)</f>
        <v>#N/A</v>
      </c>
      <c r="C29" s="106"/>
      <c r="D29" s="91" t="str">
        <f>IFERROR(_xlfn.XLOOKUP(B29,Master3!A:A,Master3!G:G),"")</f>
        <v/>
      </c>
      <c r="E29" s="94" t="str">
        <f>IFERROR(AVERAGEIFS(Master3!$U:$U,Master3!$A:$A,"&gt;"&amp;(B29-1),Master3!$A:$A,"&lt;="&amp;S29),"")</f>
        <v/>
      </c>
      <c r="F29" s="98">
        <f>SUMIFS(Master3!$V:$V,Master3!$A:$A,"&gt;="&amp;(B29),Master3!$A:$A,"&lt;="&amp;J29-1)</f>
        <v>0</v>
      </c>
      <c r="G29" s="91">
        <f>SUMIFS(Master3!$H:$H,Master3!$A:$A,"&gt;="&amp;(B29),Master3!$A:$A,"&lt;="&amp;J29-1)</f>
        <v>0</v>
      </c>
      <c r="H29" s="99">
        <f>SUMIFS(Master3!AZ:AZ,Master3!AY:AY,C29)</f>
        <v>0</v>
      </c>
      <c r="I29" s="100" t="str">
        <f>IFERROR(_xlfn.XLOOKUP(J29,Master3!$A:$A,Master3!$B:$B),"")</f>
        <v/>
      </c>
      <c r="J29" s="92" t="str">
        <f t="shared" si="0"/>
        <v/>
      </c>
      <c r="K29" s="92">
        <f>SUMIFS(Master3!$V:$V,Master3!$A:$A,"&gt;="&amp;(J29),Master3!$A:$A,"&lt;="&amp;O29-1)</f>
        <v>0</v>
      </c>
      <c r="L29" s="92">
        <f>SUMIFS(Master3!$H:$H,Master3!$A:$A,"&gt;="&amp;(J29),Master3!$A:$A,"&lt;="&amp;O29-1)</f>
        <v>0</v>
      </c>
      <c r="M29" s="93">
        <f>SUMIFS(Master3!BK:BK,Master3!BJ:BJ,I29)</f>
        <v>0</v>
      </c>
      <c r="N29" s="100" t="str">
        <f>IFERROR(_xlfn.XLOOKUP(O29,Master3!$A:$A,Master3!$B:$B)," ")</f>
        <v xml:space="preserve"> </v>
      </c>
      <c r="O29" s="92" t="str">
        <f t="shared" si="1"/>
        <v/>
      </c>
      <c r="P29" s="92">
        <f>SUMIFS(Master3!$V:$V,Master3!$A:$A,"&gt;="&amp;O29,Master3!$A:$A,"&lt;="&amp; S29)</f>
        <v>0</v>
      </c>
      <c r="Q29" s="92">
        <f>SUMIFS(Master3!$H:$H,Master3!$A:$A,"&gt;="&amp;O29,Master3!$A:$A,"&lt;="&amp; S29)</f>
        <v>0</v>
      </c>
      <c r="R29" s="92">
        <f>SUMIFS(Master3!AZ:AZ,Master3!AY:AY,N29)</f>
        <v>0</v>
      </c>
      <c r="S29" s="93" t="str">
        <f t="shared" si="2"/>
        <v/>
      </c>
      <c r="T29" s="112" t="e">
        <f>_xlfn.XLOOKUP(U29,Master3!B:B,Master3!A:A)</f>
        <v>#N/A</v>
      </c>
      <c r="U29" s="103"/>
      <c r="V29" s="109">
        <f>SUMIFS(Master3!X:X,Master3!$A:$A,"&gt;="&amp;(T29),Master3!$A:$A,"&lt;="&amp;Z29-1)</f>
        <v>0</v>
      </c>
      <c r="W29" s="107">
        <f>SUMIFS(Master3!I:I,Master3!$A:$A,"&gt;="&amp;(T29),Master3!$A:$A,"&lt;="&amp;Z29-1)</f>
        <v>0</v>
      </c>
      <c r="X29" s="108">
        <f>SUMIFS(Master3!BC:BC,Master3!BB:BB,U29)</f>
        <v>0</v>
      </c>
      <c r="Y29" s="110" t="str">
        <f>IFERROR(_xlfn.XLOOKUP(Z29,Master3!$A:$A,Master3!$B:$B),"")</f>
        <v/>
      </c>
      <c r="Z29" s="107" t="str">
        <f t="shared" si="3"/>
        <v/>
      </c>
      <c r="AA29" s="107">
        <f>SUMIFS(Master3!$X:$X,Master3!$A:$A,"&gt;="&amp;(Z29),Master3!$A:$A,"&lt;="&amp;AE29-1)</f>
        <v>0</v>
      </c>
      <c r="AB29" s="107">
        <f>SUMIFS(Master3!$I:$I,Master3!$A:$A,"&gt;="&amp;(Z29),Master3!$A:$A,"&lt;="&amp;AE29-1)</f>
        <v>0</v>
      </c>
      <c r="AC29" s="108">
        <f>SUMIFS(Master3!BM:BM,Master3!BL:BL,Y29)</f>
        <v>0</v>
      </c>
      <c r="AD29" s="110" t="str">
        <f>IFERROR(_xlfn.XLOOKUP(AE29,Master3!$A:$A,Master3!$B:$B)," ")</f>
        <v xml:space="preserve"> </v>
      </c>
      <c r="AE29" s="107" t="str">
        <f t="shared" si="4"/>
        <v/>
      </c>
      <c r="AF29" s="109">
        <f>SUMIFS(Master3!$X:$X,Master3!$A:$A,"&gt;"&amp;(AE29),Master3!$A:$A,"&lt;="&amp; AI29)</f>
        <v>0</v>
      </c>
      <c r="AG29" s="107">
        <f>SUMIFS(Master3!$I:$I,Master3!$A:$A,"&gt;"&amp;(AE29),Master3!$A:$A,"&lt;="&amp; AI29)</f>
        <v>0</v>
      </c>
      <c r="AH29" s="107">
        <f>SUMIFS(Master3!BC:BC,Master3!BB:BB,AD29)</f>
        <v>0</v>
      </c>
      <c r="AI29" s="108" t="str">
        <f t="shared" si="5"/>
        <v/>
      </c>
      <c r="AJ29" s="112" t="e">
        <f>_xlfn.XLOOKUP(AK29,Master3!B:B,Master3!A:A)</f>
        <v>#N/A</v>
      </c>
      <c r="AK29" s="106"/>
      <c r="AL29" s="67">
        <f>SUMIFS(Master3!$Z:$Z,Master3!$A:$A,"&gt;="&amp;(AJ29),Master3!$A:$A,"&lt;="&amp;AP29-1)</f>
        <v>0</v>
      </c>
      <c r="AM29" s="67">
        <f>SUMIFS(Master3!$J:$J,Master3!$A:$A,"&gt;="&amp;(AJ29),Master3!$A:$A,"&lt;="&amp;AP29-1)</f>
        <v>0</v>
      </c>
      <c r="AN29" s="93">
        <f>SUMIFS(Master3!BF:BF,Master3!BE:BE,AK29)</f>
        <v>0</v>
      </c>
      <c r="AO29" s="100" t="str">
        <f>IFERROR(_xlfn.XLOOKUP(AP29,Master3!$A:$A,Master3!$B:$B),"")</f>
        <v/>
      </c>
      <c r="AP29" s="92" t="str">
        <f t="shared" si="6"/>
        <v/>
      </c>
      <c r="AQ29" s="67">
        <f>SUMIFS(Master3!$Z:$Z,Master3!$A:$A,"&gt;"&amp;(AP29),Master3!$A:$A,"&lt;="&amp;AU29-1)</f>
        <v>0</v>
      </c>
      <c r="AR29" s="67">
        <f>SUMIFS(Master3!$J:$J,Master3!$A:$A,"&gt;"&amp;(AP29),Master3!$A:$A,"&lt;="&amp;AU29-1)</f>
        <v>0</v>
      </c>
      <c r="AS29" s="93">
        <f>SUMIFS(Master3!BO:BO,Master3!BN:BN,AO29)</f>
        <v>0</v>
      </c>
      <c r="AT29" s="100" t="str">
        <f>IFERROR(_xlfn.XLOOKUP(AU29,Master3!$A:$A,Master3!$B:$B)," ")</f>
        <v xml:space="preserve"> </v>
      </c>
      <c r="AU29" s="92" t="str">
        <f t="shared" si="7"/>
        <v/>
      </c>
      <c r="AV29" s="67">
        <f>SUMIFS(Master3!$Z:$Z,Master3!$A:$A,"&gt;"&amp;AU29,Master3!$A:$A,"&lt;="&amp; AY29)</f>
        <v>0</v>
      </c>
      <c r="AW29" s="67">
        <f>SUMIFS(Master3!$J:$J,Master3!$A:$A,"&gt;"&amp;AU29,Master3!$A:$A,"&lt;="&amp; AY29)</f>
        <v>0</v>
      </c>
      <c r="AX29" s="92">
        <f>SUMIFS(Master3!BF:BF,Master3!BE:BE,AT29)</f>
        <v>0</v>
      </c>
      <c r="AY29" s="93" t="str">
        <f t="shared" si="8"/>
        <v/>
      </c>
      <c r="AZ29" s="112" t="e">
        <f>_xlfn.XLOOKUP(BA29,Master3!B:B,Master3!A:A)</f>
        <v>#N/A</v>
      </c>
      <c r="BA29" s="103">
        <v>44208.121527777781</v>
      </c>
      <c r="BB29" s="107">
        <f>SUMIFS(Master3!AR:AR,Master3!$A:$A,"&gt;="&amp;(AZ29),Master3!$A:$A,"&lt;="&amp;BF29-1)</f>
        <v>0</v>
      </c>
      <c r="BC29" s="109">
        <f>SUMIFS(Master3!$K:$K,Master3!$A:$A,"&gt;="&amp;(AZ29),Master3!$A:$A,"&lt;="&amp;BF29-1)</f>
        <v>0</v>
      </c>
      <c r="BD29" s="108">
        <f>SUMIFS(Master3!BI:BI,Master3!BH:BH,BA29)</f>
        <v>0</v>
      </c>
      <c r="BE29" s="110" t="str">
        <f>IFERROR(_xlfn.XLOOKUP(BF29,Master3!$A:$A,Master3!$B:$B),"")</f>
        <v/>
      </c>
      <c r="BF29" s="107" t="str">
        <f t="shared" si="9"/>
        <v/>
      </c>
      <c r="BG29" s="107">
        <f>SUMIFS(Master3!AR:AR,Master3!$A:$A,"&gt;="&amp;(BF29),Master3!$A:$A,"&lt;="&amp;BK29-1)</f>
        <v>0</v>
      </c>
      <c r="BH29" s="109">
        <f>SUMIFS(Master3!$K:$K,Master3!$A:$A,"&gt;="&amp;(BF29),Master3!$A:$A,"&lt;="&amp;BK29-1)</f>
        <v>0</v>
      </c>
      <c r="BI29" s="108">
        <f>SUMIFS(Master3!BQ:BQ,Master3!BP:BP,BE29)</f>
        <v>0</v>
      </c>
      <c r="BJ29" s="110" t="str">
        <f>IFERROR(_xlfn.XLOOKUP(BK29,Master3!$A:$A,Master3!$B:$B)," ")</f>
        <v xml:space="preserve"> </v>
      </c>
      <c r="BK29" s="107" t="str">
        <f t="shared" si="10"/>
        <v/>
      </c>
      <c r="BL29" s="107">
        <f>SUMIFS(Master3!$AU:$AU,Master3!$A:$A,"&gt;"&amp;(BK29),Master3!$A:$A,"&lt;="&amp; BO29)</f>
        <v>0</v>
      </c>
      <c r="BM29" s="109">
        <f>SUMIFS(Master3!$K:$K,Master3!$A:$A,"&gt;"&amp;(BK29),Master3!$A:$A,"&lt;="&amp; BO29)</f>
        <v>0</v>
      </c>
      <c r="BN29" s="107">
        <f>SUMIFS(Master3!BI:BI,Master3!BH:BH,BJ29)</f>
        <v>0</v>
      </c>
      <c r="BO29" s="108" t="str">
        <f t="shared" si="11"/>
        <v/>
      </c>
    </row>
    <row r="30" spans="1:67" x14ac:dyDescent="0.25">
      <c r="A30" s="86">
        <v>44208.125</v>
      </c>
      <c r="B30" s="111" t="e">
        <f>_xlfn.XLOOKUP(C30,Master3!B:B,Master3!A:A)</f>
        <v>#N/A</v>
      </c>
      <c r="C30" s="106"/>
      <c r="D30" s="91" t="str">
        <f>IFERROR(_xlfn.XLOOKUP(B30,Master3!A:A,Master3!G:G),"")</f>
        <v/>
      </c>
      <c r="E30" s="94" t="str">
        <f>IFERROR(AVERAGEIFS(Master3!$U:$U,Master3!$A:$A,"&gt;"&amp;(B30-1),Master3!$A:$A,"&lt;="&amp;S30),"")</f>
        <v/>
      </c>
      <c r="F30" s="98">
        <f>SUMIFS(Master3!$V:$V,Master3!$A:$A,"&gt;="&amp;(B30),Master3!$A:$A,"&lt;="&amp;J30-1)</f>
        <v>0</v>
      </c>
      <c r="G30" s="91">
        <f>SUMIFS(Master3!$H:$H,Master3!$A:$A,"&gt;="&amp;(B30),Master3!$A:$A,"&lt;="&amp;J30-1)</f>
        <v>0</v>
      </c>
      <c r="H30" s="99">
        <f>SUMIFS(Master3!AZ:AZ,Master3!AY:AY,C30)</f>
        <v>0</v>
      </c>
      <c r="I30" s="100" t="str">
        <f>IFERROR(_xlfn.XLOOKUP(J30,Master3!$A:$A,Master3!$B:$B),"")</f>
        <v/>
      </c>
      <c r="J30" s="92" t="str">
        <f t="shared" si="0"/>
        <v/>
      </c>
      <c r="K30" s="92">
        <f>SUMIFS(Master3!$V:$V,Master3!$A:$A,"&gt;="&amp;(J30),Master3!$A:$A,"&lt;="&amp;O30-1)</f>
        <v>0</v>
      </c>
      <c r="L30" s="92">
        <f>SUMIFS(Master3!$H:$H,Master3!$A:$A,"&gt;="&amp;(J30),Master3!$A:$A,"&lt;="&amp;O30-1)</f>
        <v>0</v>
      </c>
      <c r="M30" s="93">
        <f>SUMIFS(Master3!BK:BK,Master3!BJ:BJ,I30)</f>
        <v>0</v>
      </c>
      <c r="N30" s="100" t="str">
        <f>IFERROR(_xlfn.XLOOKUP(O30,Master3!$A:$A,Master3!$B:$B)," ")</f>
        <v xml:space="preserve"> </v>
      </c>
      <c r="O30" s="92" t="str">
        <f t="shared" si="1"/>
        <v/>
      </c>
      <c r="P30" s="92">
        <f>SUMIFS(Master3!$V:$V,Master3!$A:$A,"&gt;="&amp;O30,Master3!$A:$A,"&lt;="&amp; S30)</f>
        <v>0</v>
      </c>
      <c r="Q30" s="92">
        <f>SUMIFS(Master3!$H:$H,Master3!$A:$A,"&gt;="&amp;O30,Master3!$A:$A,"&lt;="&amp; S30)</f>
        <v>0</v>
      </c>
      <c r="R30" s="92">
        <f>SUMIFS(Master3!AZ:AZ,Master3!AY:AY,N30)</f>
        <v>0</v>
      </c>
      <c r="S30" s="93" t="str">
        <f t="shared" si="2"/>
        <v/>
      </c>
      <c r="T30" s="112" t="e">
        <f>_xlfn.XLOOKUP(U30,Master3!B:B,Master3!A:A)</f>
        <v>#N/A</v>
      </c>
      <c r="U30" s="103"/>
      <c r="V30" s="109">
        <f>SUMIFS(Master3!X:X,Master3!$A:$A,"&gt;="&amp;(T30),Master3!$A:$A,"&lt;="&amp;Z30-1)</f>
        <v>0</v>
      </c>
      <c r="W30" s="107">
        <f>SUMIFS(Master3!I:I,Master3!$A:$A,"&gt;="&amp;(T30),Master3!$A:$A,"&lt;="&amp;Z30-1)</f>
        <v>0</v>
      </c>
      <c r="X30" s="108">
        <f>SUMIFS(Master3!BC:BC,Master3!BB:BB,U30)</f>
        <v>0</v>
      </c>
      <c r="Y30" s="110" t="str">
        <f>IFERROR(_xlfn.XLOOKUP(Z30,Master3!$A:$A,Master3!$B:$B),"")</f>
        <v/>
      </c>
      <c r="Z30" s="107" t="str">
        <f t="shared" si="3"/>
        <v/>
      </c>
      <c r="AA30" s="107">
        <f>SUMIFS(Master3!$X:$X,Master3!$A:$A,"&gt;="&amp;(Z30),Master3!$A:$A,"&lt;="&amp;AE30-1)</f>
        <v>0</v>
      </c>
      <c r="AB30" s="107">
        <f>SUMIFS(Master3!$I:$I,Master3!$A:$A,"&gt;="&amp;(Z30),Master3!$A:$A,"&lt;="&amp;AE30-1)</f>
        <v>0</v>
      </c>
      <c r="AC30" s="108">
        <f>SUMIFS(Master3!BM:BM,Master3!BL:BL,Y30)</f>
        <v>0</v>
      </c>
      <c r="AD30" s="110" t="str">
        <f>IFERROR(_xlfn.XLOOKUP(AE30,Master3!$A:$A,Master3!$B:$B)," ")</f>
        <v xml:space="preserve"> </v>
      </c>
      <c r="AE30" s="107" t="str">
        <f t="shared" si="4"/>
        <v/>
      </c>
      <c r="AF30" s="109">
        <f>SUMIFS(Master3!$X:$X,Master3!$A:$A,"&gt;"&amp;(AE30),Master3!$A:$A,"&lt;="&amp; AI30)</f>
        <v>0</v>
      </c>
      <c r="AG30" s="107">
        <f>SUMIFS(Master3!$I:$I,Master3!$A:$A,"&gt;"&amp;(AE30),Master3!$A:$A,"&lt;="&amp; AI30)</f>
        <v>0</v>
      </c>
      <c r="AH30" s="107">
        <f>SUMIFS(Master3!BC:BC,Master3!BB:BB,AD30)</f>
        <v>0</v>
      </c>
      <c r="AI30" s="108" t="str">
        <f t="shared" si="5"/>
        <v/>
      </c>
      <c r="AJ30" s="112" t="e">
        <f>_xlfn.XLOOKUP(AK30,Master3!B:B,Master3!A:A)</f>
        <v>#N/A</v>
      </c>
      <c r="AK30" s="106">
        <v>44208.125</v>
      </c>
      <c r="AL30" s="67">
        <f>SUMIFS(Master3!$Z:$Z,Master3!$A:$A,"&gt;="&amp;(AJ30),Master3!$A:$A,"&lt;="&amp;AP30-1)</f>
        <v>0</v>
      </c>
      <c r="AM30" s="67">
        <f>SUMIFS(Master3!$J:$J,Master3!$A:$A,"&gt;="&amp;(AJ30),Master3!$A:$A,"&lt;="&amp;AP30-1)</f>
        <v>0</v>
      </c>
      <c r="AN30" s="93">
        <f>SUMIFS(Master3!BF:BF,Master3!BE:BE,AK30)</f>
        <v>0</v>
      </c>
      <c r="AO30" s="100" t="str">
        <f>IFERROR(_xlfn.XLOOKUP(AP30,Master3!$A:$A,Master3!$B:$B),"")</f>
        <v/>
      </c>
      <c r="AP30" s="92" t="str">
        <f t="shared" si="6"/>
        <v/>
      </c>
      <c r="AQ30" s="67">
        <f>SUMIFS(Master3!$Z:$Z,Master3!$A:$A,"&gt;"&amp;(AP30),Master3!$A:$A,"&lt;="&amp;AU30-1)</f>
        <v>0</v>
      </c>
      <c r="AR30" s="67">
        <f>SUMIFS(Master3!$J:$J,Master3!$A:$A,"&gt;"&amp;(AP30),Master3!$A:$A,"&lt;="&amp;AU30-1)</f>
        <v>0</v>
      </c>
      <c r="AS30" s="93">
        <f>SUMIFS(Master3!BO:BO,Master3!BN:BN,AO30)</f>
        <v>0</v>
      </c>
      <c r="AT30" s="100" t="str">
        <f>IFERROR(_xlfn.XLOOKUP(AU30,Master3!$A:$A,Master3!$B:$B)," ")</f>
        <v xml:space="preserve"> </v>
      </c>
      <c r="AU30" s="92" t="str">
        <f t="shared" si="7"/>
        <v/>
      </c>
      <c r="AV30" s="67">
        <f>SUMIFS(Master3!$Z:$Z,Master3!$A:$A,"&gt;"&amp;AU30,Master3!$A:$A,"&lt;="&amp; AY30)</f>
        <v>0</v>
      </c>
      <c r="AW30" s="67">
        <f>SUMIFS(Master3!$J:$J,Master3!$A:$A,"&gt;"&amp;AU30,Master3!$A:$A,"&lt;="&amp; AY30)</f>
        <v>0</v>
      </c>
      <c r="AX30" s="92">
        <f>SUMIFS(Master3!BF:BF,Master3!BE:BE,AT30)</f>
        <v>0</v>
      </c>
      <c r="AY30" s="93" t="str">
        <f t="shared" si="8"/>
        <v/>
      </c>
      <c r="AZ30" s="112" t="e">
        <f>_xlfn.XLOOKUP(BA30,Master3!B:B,Master3!A:A)</f>
        <v>#N/A</v>
      </c>
      <c r="BA30" s="103"/>
      <c r="BB30" s="107">
        <f>SUMIFS(Master3!AR:AR,Master3!$A:$A,"&gt;="&amp;(AZ30),Master3!$A:$A,"&lt;="&amp;BF30-1)</f>
        <v>0</v>
      </c>
      <c r="BC30" s="109">
        <f>SUMIFS(Master3!$K:$K,Master3!$A:$A,"&gt;="&amp;(AZ30),Master3!$A:$A,"&lt;="&amp;BF30-1)</f>
        <v>0</v>
      </c>
      <c r="BD30" s="108">
        <f>SUMIFS(Master3!BI:BI,Master3!BH:BH,BA30)</f>
        <v>0</v>
      </c>
      <c r="BE30" s="110" t="str">
        <f>IFERROR(_xlfn.XLOOKUP(BF30,Master3!$A:$A,Master3!$B:$B),"")</f>
        <v/>
      </c>
      <c r="BF30" s="107" t="str">
        <f t="shared" si="9"/>
        <v/>
      </c>
      <c r="BG30" s="107">
        <f>SUMIFS(Master3!AR:AR,Master3!$A:$A,"&gt;="&amp;(BF30),Master3!$A:$A,"&lt;="&amp;BK30-1)</f>
        <v>0</v>
      </c>
      <c r="BH30" s="109">
        <f>SUMIFS(Master3!$K:$K,Master3!$A:$A,"&gt;="&amp;(BF30),Master3!$A:$A,"&lt;="&amp;BK30-1)</f>
        <v>0</v>
      </c>
      <c r="BI30" s="108">
        <f>SUMIFS(Master3!BQ:BQ,Master3!BP:BP,BE30)</f>
        <v>0</v>
      </c>
      <c r="BJ30" s="110" t="str">
        <f>IFERROR(_xlfn.XLOOKUP(BK30,Master3!$A:$A,Master3!$B:$B)," ")</f>
        <v xml:space="preserve"> </v>
      </c>
      <c r="BK30" s="107" t="str">
        <f t="shared" si="10"/>
        <v/>
      </c>
      <c r="BL30" s="107">
        <f>SUMIFS(Master3!$AU:$AU,Master3!$A:$A,"&gt;"&amp;(BK30),Master3!$A:$A,"&lt;="&amp; BO30)</f>
        <v>0</v>
      </c>
      <c r="BM30" s="109">
        <f>SUMIFS(Master3!$K:$K,Master3!$A:$A,"&gt;"&amp;(BK30),Master3!$A:$A,"&lt;="&amp; BO30)</f>
        <v>0</v>
      </c>
      <c r="BN30" s="107">
        <f>SUMIFS(Master3!BI:BI,Master3!BH:BH,BJ30)</f>
        <v>0</v>
      </c>
      <c r="BO30" s="108" t="str">
        <f t="shared" si="11"/>
        <v/>
      </c>
    </row>
    <row r="31" spans="1:67" x14ac:dyDescent="0.25">
      <c r="A31" s="86">
        <v>44209.125</v>
      </c>
      <c r="B31" s="111" t="e">
        <f>_xlfn.XLOOKUP(C31,Master3!B:B,Master3!A:A)</f>
        <v>#N/A</v>
      </c>
      <c r="C31" s="106">
        <v>44209.125</v>
      </c>
      <c r="D31" s="91" t="str">
        <f>IFERROR(_xlfn.XLOOKUP(B31,Master3!A:A,Master3!G:G),"")</f>
        <v/>
      </c>
      <c r="E31" s="94" t="str">
        <f>IFERROR(AVERAGEIFS(Master3!$U:$U,Master3!$A:$A,"&gt;"&amp;(B31-1),Master3!$A:$A,"&lt;="&amp;S31),"")</f>
        <v/>
      </c>
      <c r="F31" s="98">
        <f>SUMIFS(Master3!$V:$V,Master3!$A:$A,"&gt;="&amp;(B31),Master3!$A:$A,"&lt;="&amp;J31-1)</f>
        <v>0</v>
      </c>
      <c r="G31" s="91">
        <f>SUMIFS(Master3!$H:$H,Master3!$A:$A,"&gt;="&amp;(B31),Master3!$A:$A,"&lt;="&amp;J31-1)</f>
        <v>0</v>
      </c>
      <c r="H31" s="99">
        <f>SUMIFS(Master3!AZ:AZ,Master3!AY:AY,C31)</f>
        <v>0</v>
      </c>
      <c r="I31" s="100" t="str">
        <f>IFERROR(_xlfn.XLOOKUP(J31,Master3!$A:$A,Master3!$B:$B),"")</f>
        <v/>
      </c>
      <c r="J31" s="92" t="str">
        <f t="shared" si="0"/>
        <v/>
      </c>
      <c r="K31" s="92">
        <f>SUMIFS(Master3!$V:$V,Master3!$A:$A,"&gt;="&amp;(J31),Master3!$A:$A,"&lt;="&amp;O31-1)</f>
        <v>0</v>
      </c>
      <c r="L31" s="92">
        <f>SUMIFS(Master3!$H:$H,Master3!$A:$A,"&gt;="&amp;(J31),Master3!$A:$A,"&lt;="&amp;O31-1)</f>
        <v>0</v>
      </c>
      <c r="M31" s="93">
        <f>SUMIFS(Master3!BK:BK,Master3!BJ:BJ,I31)</f>
        <v>0</v>
      </c>
      <c r="N31" s="100" t="str">
        <f>IFERROR(_xlfn.XLOOKUP(O31,Master3!$A:$A,Master3!$B:$B)," ")</f>
        <v xml:space="preserve"> </v>
      </c>
      <c r="O31" s="92" t="str">
        <f t="shared" si="1"/>
        <v/>
      </c>
      <c r="P31" s="92">
        <f>SUMIFS(Master3!$V:$V,Master3!$A:$A,"&gt;="&amp;O31,Master3!$A:$A,"&lt;="&amp; S31)</f>
        <v>0</v>
      </c>
      <c r="Q31" s="92">
        <f>SUMIFS(Master3!$H:$H,Master3!$A:$A,"&gt;="&amp;O31,Master3!$A:$A,"&lt;="&amp; S31)</f>
        <v>0</v>
      </c>
      <c r="R31" s="92">
        <f>SUMIFS(Master3!AZ:AZ,Master3!AY:AY,N31)</f>
        <v>0</v>
      </c>
      <c r="S31" s="93" t="str">
        <f t="shared" si="2"/>
        <v/>
      </c>
      <c r="T31" s="112" t="e">
        <f>_xlfn.XLOOKUP(U31,Master3!B:B,Master3!A:A)</f>
        <v>#N/A</v>
      </c>
      <c r="U31" s="103"/>
      <c r="V31" s="109">
        <f>SUMIFS(Master3!X:X,Master3!$A:$A,"&gt;="&amp;(T31),Master3!$A:$A,"&lt;="&amp;Z31-1)</f>
        <v>0</v>
      </c>
      <c r="W31" s="107">
        <f>SUMIFS(Master3!I:I,Master3!$A:$A,"&gt;="&amp;(T31),Master3!$A:$A,"&lt;="&amp;Z31-1)</f>
        <v>0</v>
      </c>
      <c r="X31" s="108">
        <f>SUMIFS(Master3!BC:BC,Master3!BB:BB,U31)</f>
        <v>0</v>
      </c>
      <c r="Y31" s="110" t="str">
        <f>IFERROR(_xlfn.XLOOKUP(Z31,Master3!$A:$A,Master3!$B:$B),"")</f>
        <v/>
      </c>
      <c r="Z31" s="107" t="str">
        <f t="shared" si="3"/>
        <v/>
      </c>
      <c r="AA31" s="107">
        <f>SUMIFS(Master3!$X:$X,Master3!$A:$A,"&gt;="&amp;(Z31),Master3!$A:$A,"&lt;="&amp;AE31-1)</f>
        <v>0</v>
      </c>
      <c r="AB31" s="107">
        <f>SUMIFS(Master3!$I:$I,Master3!$A:$A,"&gt;="&amp;(Z31),Master3!$A:$A,"&lt;="&amp;AE31-1)</f>
        <v>0</v>
      </c>
      <c r="AC31" s="108">
        <f>SUMIFS(Master3!BM:BM,Master3!BL:BL,Y31)</f>
        <v>0</v>
      </c>
      <c r="AD31" s="110" t="str">
        <f>IFERROR(_xlfn.XLOOKUP(AE31,Master3!$A:$A,Master3!$B:$B)," ")</f>
        <v xml:space="preserve"> </v>
      </c>
      <c r="AE31" s="107" t="str">
        <f t="shared" si="4"/>
        <v/>
      </c>
      <c r="AF31" s="109">
        <f>SUMIFS(Master3!$X:$X,Master3!$A:$A,"&gt;"&amp;(AE31),Master3!$A:$A,"&lt;="&amp; AI31)</f>
        <v>0</v>
      </c>
      <c r="AG31" s="107">
        <f>SUMIFS(Master3!$I:$I,Master3!$A:$A,"&gt;"&amp;(AE31),Master3!$A:$A,"&lt;="&amp; AI31)</f>
        <v>0</v>
      </c>
      <c r="AH31" s="107">
        <f>SUMIFS(Master3!BC:BC,Master3!BB:BB,AD31)</f>
        <v>0</v>
      </c>
      <c r="AI31" s="108" t="str">
        <f t="shared" si="5"/>
        <v/>
      </c>
      <c r="AJ31" s="112" t="e">
        <f>_xlfn.XLOOKUP(AK31,Master3!B:B,Master3!A:A)</f>
        <v>#N/A</v>
      </c>
      <c r="AK31" s="106"/>
      <c r="AL31" s="67">
        <f>SUMIFS(Master3!$Z:$Z,Master3!$A:$A,"&gt;="&amp;(AJ31),Master3!$A:$A,"&lt;="&amp;AP31-1)</f>
        <v>0</v>
      </c>
      <c r="AM31" s="67">
        <f>SUMIFS(Master3!$J:$J,Master3!$A:$A,"&gt;="&amp;(AJ31),Master3!$A:$A,"&lt;="&amp;AP31-1)</f>
        <v>0</v>
      </c>
      <c r="AN31" s="93">
        <f>SUMIFS(Master3!BF:BF,Master3!BE:BE,AK31)</f>
        <v>0</v>
      </c>
      <c r="AO31" s="100" t="str">
        <f>IFERROR(_xlfn.XLOOKUP(AP31,Master3!$A:$A,Master3!$B:$B),"")</f>
        <v/>
      </c>
      <c r="AP31" s="92" t="str">
        <f t="shared" si="6"/>
        <v/>
      </c>
      <c r="AQ31" s="67">
        <f>SUMIFS(Master3!$Z:$Z,Master3!$A:$A,"&gt;"&amp;(AP31),Master3!$A:$A,"&lt;="&amp;AU31-1)</f>
        <v>0</v>
      </c>
      <c r="AR31" s="67">
        <f>SUMIFS(Master3!$J:$J,Master3!$A:$A,"&gt;"&amp;(AP31),Master3!$A:$A,"&lt;="&amp;AU31-1)</f>
        <v>0</v>
      </c>
      <c r="AS31" s="93">
        <f>SUMIFS(Master3!BO:BO,Master3!BN:BN,AO31)</f>
        <v>0</v>
      </c>
      <c r="AT31" s="100" t="str">
        <f>IFERROR(_xlfn.XLOOKUP(AU31,Master3!$A:$A,Master3!$B:$B)," ")</f>
        <v xml:space="preserve"> </v>
      </c>
      <c r="AU31" s="92" t="str">
        <f t="shared" si="7"/>
        <v/>
      </c>
      <c r="AV31" s="67">
        <f>SUMIFS(Master3!$Z:$Z,Master3!$A:$A,"&gt;"&amp;AU31,Master3!$A:$A,"&lt;="&amp; AY31)</f>
        <v>0</v>
      </c>
      <c r="AW31" s="67">
        <f>SUMIFS(Master3!$J:$J,Master3!$A:$A,"&gt;"&amp;AU31,Master3!$A:$A,"&lt;="&amp; AY31)</f>
        <v>0</v>
      </c>
      <c r="AX31" s="92">
        <f>SUMIFS(Master3!BF:BF,Master3!BE:BE,AT31)</f>
        <v>0</v>
      </c>
      <c r="AY31" s="93" t="str">
        <f t="shared" si="8"/>
        <v/>
      </c>
      <c r="AZ31" s="112" t="e">
        <f>_xlfn.XLOOKUP(BA31,Master3!B:B,Master3!A:A)</f>
        <v>#N/A</v>
      </c>
      <c r="BA31" s="103"/>
      <c r="BB31" s="107">
        <f>SUMIFS(Master3!AR:AR,Master3!$A:$A,"&gt;="&amp;(AZ31),Master3!$A:$A,"&lt;="&amp;BF31-1)</f>
        <v>0</v>
      </c>
      <c r="BC31" s="109">
        <f>SUMIFS(Master3!$K:$K,Master3!$A:$A,"&gt;="&amp;(AZ31),Master3!$A:$A,"&lt;="&amp;BF31-1)</f>
        <v>0</v>
      </c>
      <c r="BD31" s="108">
        <f>SUMIFS(Master3!BI:BI,Master3!BH:BH,BA31)</f>
        <v>0</v>
      </c>
      <c r="BE31" s="110" t="str">
        <f>IFERROR(_xlfn.XLOOKUP(BF31,Master3!$A:$A,Master3!$B:$B),"")</f>
        <v/>
      </c>
      <c r="BF31" s="107" t="str">
        <f t="shared" si="9"/>
        <v/>
      </c>
      <c r="BG31" s="107">
        <f>SUMIFS(Master3!AR:AR,Master3!$A:$A,"&gt;="&amp;(BF31),Master3!$A:$A,"&lt;="&amp;BK31-1)</f>
        <v>0</v>
      </c>
      <c r="BH31" s="109">
        <f>SUMIFS(Master3!$K:$K,Master3!$A:$A,"&gt;="&amp;(BF31),Master3!$A:$A,"&lt;="&amp;BK31-1)</f>
        <v>0</v>
      </c>
      <c r="BI31" s="108">
        <f>SUMIFS(Master3!BQ:BQ,Master3!BP:BP,BE31)</f>
        <v>0</v>
      </c>
      <c r="BJ31" s="110" t="str">
        <f>IFERROR(_xlfn.XLOOKUP(BK31,Master3!$A:$A,Master3!$B:$B)," ")</f>
        <v xml:space="preserve"> </v>
      </c>
      <c r="BK31" s="107" t="str">
        <f t="shared" si="10"/>
        <v/>
      </c>
      <c r="BL31" s="107">
        <f>SUMIFS(Master3!$AU:$AU,Master3!$A:$A,"&gt;"&amp;(BK31),Master3!$A:$A,"&lt;="&amp; BO31)</f>
        <v>0</v>
      </c>
      <c r="BM31" s="109">
        <f>SUMIFS(Master3!$K:$K,Master3!$A:$A,"&gt;"&amp;(BK31),Master3!$A:$A,"&lt;="&amp; BO31)</f>
        <v>0</v>
      </c>
      <c r="BN31" s="107">
        <f>SUMIFS(Master3!BI:BI,Master3!BH:BH,BJ31)</f>
        <v>0</v>
      </c>
      <c r="BO31" s="108" t="str">
        <f t="shared" si="11"/>
        <v/>
      </c>
    </row>
    <row r="32" spans="1:67" x14ac:dyDescent="0.25">
      <c r="A32" s="86">
        <v>44209.159722222219</v>
      </c>
      <c r="B32" s="111" t="e">
        <f>_xlfn.XLOOKUP(C32,Master3!B:B,Master3!A:A)</f>
        <v>#N/A</v>
      </c>
      <c r="C32" s="106"/>
      <c r="D32" s="91" t="str">
        <f>IFERROR(_xlfn.XLOOKUP(B32,Master3!A:A,Master3!G:G),"")</f>
        <v/>
      </c>
      <c r="E32" s="94" t="str">
        <f>IFERROR(AVERAGEIFS(Master3!$U:$U,Master3!$A:$A,"&gt;"&amp;(B32-1),Master3!$A:$A,"&lt;="&amp;S32),"")</f>
        <v/>
      </c>
      <c r="F32" s="98">
        <f>SUMIFS(Master3!$V:$V,Master3!$A:$A,"&gt;="&amp;(B32),Master3!$A:$A,"&lt;="&amp;J32-1)</f>
        <v>0</v>
      </c>
      <c r="G32" s="91">
        <f>SUMIFS(Master3!$H:$H,Master3!$A:$A,"&gt;="&amp;(B32),Master3!$A:$A,"&lt;="&amp;J32-1)</f>
        <v>0</v>
      </c>
      <c r="H32" s="99">
        <f>SUMIFS(Master3!AZ:AZ,Master3!AY:AY,C32)</f>
        <v>0</v>
      </c>
      <c r="I32" s="100" t="str">
        <f>IFERROR(_xlfn.XLOOKUP(J32,Master3!$A:$A,Master3!$B:$B),"")</f>
        <v/>
      </c>
      <c r="J32" s="92" t="str">
        <f t="shared" si="0"/>
        <v/>
      </c>
      <c r="K32" s="92">
        <f>SUMIFS(Master3!$V:$V,Master3!$A:$A,"&gt;="&amp;(J32),Master3!$A:$A,"&lt;="&amp;O32-1)</f>
        <v>0</v>
      </c>
      <c r="L32" s="92">
        <f>SUMIFS(Master3!$H:$H,Master3!$A:$A,"&gt;="&amp;(J32),Master3!$A:$A,"&lt;="&amp;O32-1)</f>
        <v>0</v>
      </c>
      <c r="M32" s="93">
        <f>SUMIFS(Master3!BK:BK,Master3!BJ:BJ,I32)</f>
        <v>0</v>
      </c>
      <c r="N32" s="100" t="str">
        <f>IFERROR(_xlfn.XLOOKUP(O32,Master3!$A:$A,Master3!$B:$B)," ")</f>
        <v xml:space="preserve"> </v>
      </c>
      <c r="O32" s="92" t="str">
        <f t="shared" si="1"/>
        <v/>
      </c>
      <c r="P32" s="92">
        <f>SUMIFS(Master3!$V:$V,Master3!$A:$A,"&gt;="&amp;O32,Master3!$A:$A,"&lt;="&amp; S32)</f>
        <v>0</v>
      </c>
      <c r="Q32" s="92">
        <f>SUMIFS(Master3!$H:$H,Master3!$A:$A,"&gt;="&amp;O32,Master3!$A:$A,"&lt;="&amp; S32)</f>
        <v>0</v>
      </c>
      <c r="R32" s="92">
        <f>SUMIFS(Master3!AZ:AZ,Master3!AY:AY,N32)</f>
        <v>0</v>
      </c>
      <c r="S32" s="93" t="str">
        <f t="shared" si="2"/>
        <v/>
      </c>
      <c r="T32" s="112" t="e">
        <f>_xlfn.XLOOKUP(U32,Master3!B:B,Master3!A:A)</f>
        <v>#N/A</v>
      </c>
      <c r="U32" s="103"/>
      <c r="V32" s="109">
        <f>SUMIFS(Master3!X:X,Master3!$A:$A,"&gt;="&amp;(T32),Master3!$A:$A,"&lt;="&amp;Z32-1)</f>
        <v>0</v>
      </c>
      <c r="W32" s="107">
        <f>SUMIFS(Master3!I:I,Master3!$A:$A,"&gt;="&amp;(T32),Master3!$A:$A,"&lt;="&amp;Z32-1)</f>
        <v>0</v>
      </c>
      <c r="X32" s="108">
        <f>SUMIFS(Master3!BC:BC,Master3!BB:BB,U32)</f>
        <v>0</v>
      </c>
      <c r="Y32" s="110" t="str">
        <f>IFERROR(_xlfn.XLOOKUP(Z32,Master3!$A:$A,Master3!$B:$B),"")</f>
        <v/>
      </c>
      <c r="Z32" s="107" t="str">
        <f t="shared" si="3"/>
        <v/>
      </c>
      <c r="AA32" s="107">
        <f>SUMIFS(Master3!$X:$X,Master3!$A:$A,"&gt;="&amp;(Z32),Master3!$A:$A,"&lt;="&amp;AE32-1)</f>
        <v>0</v>
      </c>
      <c r="AB32" s="107">
        <f>SUMIFS(Master3!$I:$I,Master3!$A:$A,"&gt;="&amp;(Z32),Master3!$A:$A,"&lt;="&amp;AE32-1)</f>
        <v>0</v>
      </c>
      <c r="AC32" s="108">
        <f>SUMIFS(Master3!BM:BM,Master3!BL:BL,Y32)</f>
        <v>0</v>
      </c>
      <c r="AD32" s="110" t="str">
        <f>IFERROR(_xlfn.XLOOKUP(AE32,Master3!$A:$A,Master3!$B:$B)," ")</f>
        <v xml:space="preserve"> </v>
      </c>
      <c r="AE32" s="107" t="str">
        <f t="shared" si="4"/>
        <v/>
      </c>
      <c r="AF32" s="109">
        <f>SUMIFS(Master3!$X:$X,Master3!$A:$A,"&gt;"&amp;(AE32),Master3!$A:$A,"&lt;="&amp; AI32)</f>
        <v>0</v>
      </c>
      <c r="AG32" s="107">
        <f>SUMIFS(Master3!$I:$I,Master3!$A:$A,"&gt;"&amp;(AE32),Master3!$A:$A,"&lt;="&amp; AI32)</f>
        <v>0</v>
      </c>
      <c r="AH32" s="107">
        <f>SUMIFS(Master3!BC:BC,Master3!BB:BB,AD32)</f>
        <v>0</v>
      </c>
      <c r="AI32" s="108" t="str">
        <f t="shared" si="5"/>
        <v/>
      </c>
      <c r="AJ32" s="112" t="e">
        <f>_xlfn.XLOOKUP(AK32,Master3!B:B,Master3!A:A)</f>
        <v>#N/A</v>
      </c>
      <c r="AK32" s="106"/>
      <c r="AL32" s="67">
        <f>SUMIFS(Master3!$Z:$Z,Master3!$A:$A,"&gt;="&amp;(AJ32),Master3!$A:$A,"&lt;="&amp;AP32-1)</f>
        <v>0</v>
      </c>
      <c r="AM32" s="67">
        <f>SUMIFS(Master3!$J:$J,Master3!$A:$A,"&gt;="&amp;(AJ32),Master3!$A:$A,"&lt;="&amp;AP32-1)</f>
        <v>0</v>
      </c>
      <c r="AN32" s="93">
        <f>SUMIFS(Master3!BF:BF,Master3!BE:BE,AK32)</f>
        <v>0</v>
      </c>
      <c r="AO32" s="100" t="str">
        <f>IFERROR(_xlfn.XLOOKUP(AP32,Master3!$A:$A,Master3!$B:$B),"")</f>
        <v/>
      </c>
      <c r="AP32" s="92" t="str">
        <f t="shared" si="6"/>
        <v/>
      </c>
      <c r="AQ32" s="67">
        <f>SUMIFS(Master3!$Z:$Z,Master3!$A:$A,"&gt;"&amp;(AP32),Master3!$A:$A,"&lt;="&amp;AU32-1)</f>
        <v>0</v>
      </c>
      <c r="AR32" s="67">
        <f>SUMIFS(Master3!$J:$J,Master3!$A:$A,"&gt;"&amp;(AP32),Master3!$A:$A,"&lt;="&amp;AU32-1)</f>
        <v>0</v>
      </c>
      <c r="AS32" s="93">
        <f>SUMIFS(Master3!BO:BO,Master3!BN:BN,AO32)</f>
        <v>0</v>
      </c>
      <c r="AT32" s="100" t="str">
        <f>IFERROR(_xlfn.XLOOKUP(AU32,Master3!$A:$A,Master3!$B:$B)," ")</f>
        <v xml:space="preserve"> </v>
      </c>
      <c r="AU32" s="92" t="str">
        <f t="shared" si="7"/>
        <v/>
      </c>
      <c r="AV32" s="67">
        <f>SUMIFS(Master3!$Z:$Z,Master3!$A:$A,"&gt;"&amp;AU32,Master3!$A:$A,"&lt;="&amp; AY32)</f>
        <v>0</v>
      </c>
      <c r="AW32" s="67">
        <f>SUMIFS(Master3!$J:$J,Master3!$A:$A,"&gt;"&amp;AU32,Master3!$A:$A,"&lt;="&amp; AY32)</f>
        <v>0</v>
      </c>
      <c r="AX32" s="92">
        <f>SUMIFS(Master3!BF:BF,Master3!BE:BE,AT32)</f>
        <v>0</v>
      </c>
      <c r="AY32" s="93" t="str">
        <f t="shared" si="8"/>
        <v/>
      </c>
      <c r="AZ32" s="112" t="e">
        <f>_xlfn.XLOOKUP(BA32,Master3!B:B,Master3!A:A)</f>
        <v>#N/A</v>
      </c>
      <c r="BA32" s="103">
        <v>44209.159722222219</v>
      </c>
      <c r="BB32" s="107">
        <f>SUMIFS(Master3!AR:AR,Master3!$A:$A,"&gt;="&amp;(AZ32),Master3!$A:$A,"&lt;="&amp;BF32-1)</f>
        <v>0</v>
      </c>
      <c r="BC32" s="109">
        <f>SUMIFS(Master3!$K:$K,Master3!$A:$A,"&gt;="&amp;(AZ32),Master3!$A:$A,"&lt;="&amp;BF32-1)</f>
        <v>0</v>
      </c>
      <c r="BD32" s="108">
        <f>SUMIFS(Master3!BI:BI,Master3!BH:BH,BA32)</f>
        <v>0</v>
      </c>
      <c r="BE32" s="110" t="str">
        <f>IFERROR(_xlfn.XLOOKUP(BF32,Master3!$A:$A,Master3!$B:$B),"")</f>
        <v/>
      </c>
      <c r="BF32" s="107" t="str">
        <f t="shared" si="9"/>
        <v/>
      </c>
      <c r="BG32" s="107">
        <f>SUMIFS(Master3!AR:AR,Master3!$A:$A,"&gt;="&amp;(BF32),Master3!$A:$A,"&lt;="&amp;BK32-1)</f>
        <v>0</v>
      </c>
      <c r="BH32" s="109">
        <f>SUMIFS(Master3!$K:$K,Master3!$A:$A,"&gt;="&amp;(BF32),Master3!$A:$A,"&lt;="&amp;BK32-1)</f>
        <v>0</v>
      </c>
      <c r="BI32" s="108">
        <f>SUMIFS(Master3!BQ:BQ,Master3!BP:BP,BE32)</f>
        <v>0</v>
      </c>
      <c r="BJ32" s="110" t="str">
        <f>IFERROR(_xlfn.XLOOKUP(BK32,Master3!$A:$A,Master3!$B:$B)," ")</f>
        <v xml:space="preserve"> </v>
      </c>
      <c r="BK32" s="107" t="str">
        <f t="shared" si="10"/>
        <v/>
      </c>
      <c r="BL32" s="107">
        <f>SUMIFS(Master3!$AU:$AU,Master3!$A:$A,"&gt;"&amp;(BK32),Master3!$A:$A,"&lt;="&amp; BO32)</f>
        <v>0</v>
      </c>
      <c r="BM32" s="109">
        <f>SUMIFS(Master3!$K:$K,Master3!$A:$A,"&gt;"&amp;(BK32),Master3!$A:$A,"&lt;="&amp; BO32)</f>
        <v>0</v>
      </c>
      <c r="BN32" s="107">
        <f>SUMIFS(Master3!BI:BI,Master3!BH:BH,BJ32)</f>
        <v>0</v>
      </c>
      <c r="BO32" s="108" t="str">
        <f t="shared" si="11"/>
        <v/>
      </c>
    </row>
    <row r="33" spans="1:67" x14ac:dyDescent="0.25">
      <c r="A33" s="86">
        <v>44209.208333333336</v>
      </c>
      <c r="B33" s="111" t="e">
        <f>_xlfn.XLOOKUP(C33,Master3!B:B,Master3!A:A)</f>
        <v>#N/A</v>
      </c>
      <c r="C33" s="106"/>
      <c r="D33" s="91" t="str">
        <f>IFERROR(_xlfn.XLOOKUP(B33,Master3!A:A,Master3!G:G),"")</f>
        <v/>
      </c>
      <c r="E33" s="94" t="str">
        <f>IFERROR(AVERAGEIFS(Master3!$U:$U,Master3!$A:$A,"&gt;"&amp;(B33-1),Master3!$A:$A,"&lt;="&amp;S33),"")</f>
        <v/>
      </c>
      <c r="F33" s="98">
        <f>SUMIFS(Master3!$V:$V,Master3!$A:$A,"&gt;="&amp;(B33),Master3!$A:$A,"&lt;="&amp;J33-1)</f>
        <v>0</v>
      </c>
      <c r="G33" s="91">
        <f>SUMIFS(Master3!$H:$H,Master3!$A:$A,"&gt;="&amp;(B33),Master3!$A:$A,"&lt;="&amp;J33-1)</f>
        <v>0</v>
      </c>
      <c r="H33" s="99">
        <f>SUMIFS(Master3!AZ:AZ,Master3!AY:AY,C33)</f>
        <v>0</v>
      </c>
      <c r="I33" s="100" t="str">
        <f>IFERROR(_xlfn.XLOOKUP(J33,Master3!$A:$A,Master3!$B:$B),"")</f>
        <v/>
      </c>
      <c r="J33" s="92" t="str">
        <f t="shared" si="0"/>
        <v/>
      </c>
      <c r="K33" s="92">
        <f>SUMIFS(Master3!$V:$V,Master3!$A:$A,"&gt;="&amp;(J33),Master3!$A:$A,"&lt;="&amp;O33-1)</f>
        <v>0</v>
      </c>
      <c r="L33" s="92">
        <f>SUMIFS(Master3!$H:$H,Master3!$A:$A,"&gt;="&amp;(J33),Master3!$A:$A,"&lt;="&amp;O33-1)</f>
        <v>0</v>
      </c>
      <c r="M33" s="93">
        <f>SUMIFS(Master3!BK:BK,Master3!BJ:BJ,I33)</f>
        <v>0</v>
      </c>
      <c r="N33" s="100" t="str">
        <f>IFERROR(_xlfn.XLOOKUP(O33,Master3!$A:$A,Master3!$B:$B)," ")</f>
        <v xml:space="preserve"> </v>
      </c>
      <c r="O33" s="92" t="str">
        <f t="shared" si="1"/>
        <v/>
      </c>
      <c r="P33" s="92">
        <f>SUMIFS(Master3!$V:$V,Master3!$A:$A,"&gt;="&amp;O33,Master3!$A:$A,"&lt;="&amp; S33)</f>
        <v>0</v>
      </c>
      <c r="Q33" s="92">
        <f>SUMIFS(Master3!$H:$H,Master3!$A:$A,"&gt;="&amp;O33,Master3!$A:$A,"&lt;="&amp; S33)</f>
        <v>0</v>
      </c>
      <c r="R33" s="92">
        <f>SUMIFS(Master3!AZ:AZ,Master3!AY:AY,N33)</f>
        <v>0</v>
      </c>
      <c r="S33" s="93" t="str">
        <f t="shared" si="2"/>
        <v/>
      </c>
      <c r="T33" s="112" t="e">
        <f>_xlfn.XLOOKUP(U33,Master3!B:B,Master3!A:A)</f>
        <v>#N/A</v>
      </c>
      <c r="U33" s="103"/>
      <c r="V33" s="109">
        <f>SUMIFS(Master3!X:X,Master3!$A:$A,"&gt;="&amp;(T33),Master3!$A:$A,"&lt;="&amp;Z33-1)</f>
        <v>0</v>
      </c>
      <c r="W33" s="107">
        <f>SUMIFS(Master3!I:I,Master3!$A:$A,"&gt;="&amp;(T33),Master3!$A:$A,"&lt;="&amp;Z33-1)</f>
        <v>0</v>
      </c>
      <c r="X33" s="108">
        <f>SUMIFS(Master3!BC:BC,Master3!BB:BB,U33)</f>
        <v>0</v>
      </c>
      <c r="Y33" s="110" t="str">
        <f>IFERROR(_xlfn.XLOOKUP(Z33,Master3!$A:$A,Master3!$B:$B),"")</f>
        <v/>
      </c>
      <c r="Z33" s="107" t="str">
        <f t="shared" si="3"/>
        <v/>
      </c>
      <c r="AA33" s="107">
        <f>SUMIFS(Master3!$X:$X,Master3!$A:$A,"&gt;="&amp;(Z33),Master3!$A:$A,"&lt;="&amp;AE33-1)</f>
        <v>0</v>
      </c>
      <c r="AB33" s="107">
        <f>SUMIFS(Master3!$I:$I,Master3!$A:$A,"&gt;="&amp;(Z33),Master3!$A:$A,"&lt;="&amp;AE33-1)</f>
        <v>0</v>
      </c>
      <c r="AC33" s="108">
        <f>SUMIFS(Master3!BM:BM,Master3!BL:BL,Y33)</f>
        <v>0</v>
      </c>
      <c r="AD33" s="110" t="str">
        <f>IFERROR(_xlfn.XLOOKUP(AE33,Master3!$A:$A,Master3!$B:$B)," ")</f>
        <v xml:space="preserve"> </v>
      </c>
      <c r="AE33" s="107" t="str">
        <f t="shared" si="4"/>
        <v/>
      </c>
      <c r="AF33" s="109">
        <f>SUMIFS(Master3!$X:$X,Master3!$A:$A,"&gt;"&amp;(AE33),Master3!$A:$A,"&lt;="&amp; AI33)</f>
        <v>0</v>
      </c>
      <c r="AG33" s="107">
        <f>SUMIFS(Master3!$I:$I,Master3!$A:$A,"&gt;"&amp;(AE33),Master3!$A:$A,"&lt;="&amp; AI33)</f>
        <v>0</v>
      </c>
      <c r="AH33" s="107">
        <f>SUMIFS(Master3!BC:BC,Master3!BB:BB,AD33)</f>
        <v>0</v>
      </c>
      <c r="AI33" s="108" t="str">
        <f t="shared" si="5"/>
        <v/>
      </c>
      <c r="AJ33" s="112" t="e">
        <f>_xlfn.XLOOKUP(AK33,Master3!B:B,Master3!A:A)</f>
        <v>#N/A</v>
      </c>
      <c r="AK33" s="106">
        <v>44209.208333333336</v>
      </c>
      <c r="AL33" s="67">
        <f>SUMIFS(Master3!$Z:$Z,Master3!$A:$A,"&gt;="&amp;(AJ33),Master3!$A:$A,"&lt;="&amp;AP33-1)</f>
        <v>0</v>
      </c>
      <c r="AM33" s="67">
        <f>SUMIFS(Master3!$J:$J,Master3!$A:$A,"&gt;="&amp;(AJ33),Master3!$A:$A,"&lt;="&amp;AP33-1)</f>
        <v>0</v>
      </c>
      <c r="AN33" s="93">
        <f>SUMIFS(Master3!BF:BF,Master3!BE:BE,AK33)</f>
        <v>0</v>
      </c>
      <c r="AO33" s="100" t="str">
        <f>IFERROR(_xlfn.XLOOKUP(AP33,Master3!$A:$A,Master3!$B:$B),"")</f>
        <v/>
      </c>
      <c r="AP33" s="92" t="str">
        <f t="shared" si="6"/>
        <v/>
      </c>
      <c r="AQ33" s="67">
        <f>SUMIFS(Master3!$Z:$Z,Master3!$A:$A,"&gt;"&amp;(AP33),Master3!$A:$A,"&lt;="&amp;AU33-1)</f>
        <v>0</v>
      </c>
      <c r="AR33" s="67">
        <f>SUMIFS(Master3!$J:$J,Master3!$A:$A,"&gt;"&amp;(AP33),Master3!$A:$A,"&lt;="&amp;AU33-1)</f>
        <v>0</v>
      </c>
      <c r="AS33" s="93">
        <f>SUMIFS(Master3!BO:BO,Master3!BN:BN,AO33)</f>
        <v>0</v>
      </c>
      <c r="AT33" s="100" t="str">
        <f>IFERROR(_xlfn.XLOOKUP(AU33,Master3!$A:$A,Master3!$B:$B)," ")</f>
        <v xml:space="preserve"> </v>
      </c>
      <c r="AU33" s="92" t="str">
        <f t="shared" si="7"/>
        <v/>
      </c>
      <c r="AV33" s="67">
        <f>SUMIFS(Master3!$Z:$Z,Master3!$A:$A,"&gt;"&amp;AU33,Master3!$A:$A,"&lt;="&amp; AY33)</f>
        <v>0</v>
      </c>
      <c r="AW33" s="67">
        <f>SUMIFS(Master3!$J:$J,Master3!$A:$A,"&gt;"&amp;AU33,Master3!$A:$A,"&lt;="&amp; AY33)</f>
        <v>0</v>
      </c>
      <c r="AX33" s="92">
        <f>SUMIFS(Master3!BF:BF,Master3!BE:BE,AT33)</f>
        <v>0</v>
      </c>
      <c r="AY33" s="93" t="str">
        <f t="shared" si="8"/>
        <v/>
      </c>
      <c r="AZ33" s="112" t="e">
        <f>_xlfn.XLOOKUP(BA33,Master3!B:B,Master3!A:A)</f>
        <v>#N/A</v>
      </c>
      <c r="BA33" s="103"/>
      <c r="BB33" s="107">
        <f>SUMIFS(Master3!AR:AR,Master3!$A:$A,"&gt;="&amp;(AZ33),Master3!$A:$A,"&lt;="&amp;BF33-1)</f>
        <v>0</v>
      </c>
      <c r="BC33" s="109">
        <f>SUMIFS(Master3!$K:$K,Master3!$A:$A,"&gt;="&amp;(AZ33),Master3!$A:$A,"&lt;="&amp;BF33-1)</f>
        <v>0</v>
      </c>
      <c r="BD33" s="108">
        <f>SUMIFS(Master3!BI:BI,Master3!BH:BH,BA33)</f>
        <v>0</v>
      </c>
      <c r="BE33" s="110" t="str">
        <f>IFERROR(_xlfn.XLOOKUP(BF33,Master3!$A:$A,Master3!$B:$B),"")</f>
        <v/>
      </c>
      <c r="BF33" s="107" t="str">
        <f t="shared" si="9"/>
        <v/>
      </c>
      <c r="BG33" s="107">
        <f>SUMIFS(Master3!AR:AR,Master3!$A:$A,"&gt;="&amp;(BF33),Master3!$A:$A,"&lt;="&amp;BK33-1)</f>
        <v>0</v>
      </c>
      <c r="BH33" s="109">
        <f>SUMIFS(Master3!$K:$K,Master3!$A:$A,"&gt;="&amp;(BF33),Master3!$A:$A,"&lt;="&amp;BK33-1)</f>
        <v>0</v>
      </c>
      <c r="BI33" s="108">
        <f>SUMIFS(Master3!BQ:BQ,Master3!BP:BP,BE33)</f>
        <v>0</v>
      </c>
      <c r="BJ33" s="110" t="str">
        <f>IFERROR(_xlfn.XLOOKUP(BK33,Master3!$A:$A,Master3!$B:$B)," ")</f>
        <v xml:space="preserve"> </v>
      </c>
      <c r="BK33" s="107" t="str">
        <f t="shared" si="10"/>
        <v/>
      </c>
      <c r="BL33" s="107">
        <f>SUMIFS(Master3!$AU:$AU,Master3!$A:$A,"&gt;"&amp;(BK33),Master3!$A:$A,"&lt;="&amp; BO33)</f>
        <v>0</v>
      </c>
      <c r="BM33" s="109">
        <f>SUMIFS(Master3!$K:$K,Master3!$A:$A,"&gt;"&amp;(BK33),Master3!$A:$A,"&lt;="&amp; BO33)</f>
        <v>0</v>
      </c>
      <c r="BN33" s="107">
        <f>SUMIFS(Master3!BI:BI,Master3!BH:BH,BJ33)</f>
        <v>0</v>
      </c>
      <c r="BO33" s="108" t="str">
        <f t="shared" si="11"/>
        <v/>
      </c>
    </row>
    <row r="34" spans="1:67" x14ac:dyDescent="0.25">
      <c r="A34" s="86">
        <v>44210.083333333336</v>
      </c>
      <c r="B34" s="111" t="e">
        <f>_xlfn.XLOOKUP(C34,Master3!B:B,Master3!A:A)</f>
        <v>#N/A</v>
      </c>
      <c r="C34" s="106">
        <v>44210.083333333336</v>
      </c>
      <c r="D34" s="91" t="str">
        <f>IFERROR(_xlfn.XLOOKUP(B34,Master3!A:A,Master3!G:G),"")</f>
        <v/>
      </c>
      <c r="E34" s="94" t="str">
        <f>IFERROR(AVERAGEIFS(Master3!$U:$U,Master3!$A:$A,"&gt;"&amp;(B34-1),Master3!$A:$A,"&lt;="&amp;S34),"")</f>
        <v/>
      </c>
      <c r="F34" s="98">
        <f>SUMIFS(Master3!$V:$V,Master3!$A:$A,"&gt;="&amp;(B34),Master3!$A:$A,"&lt;="&amp;J34-1)</f>
        <v>0</v>
      </c>
      <c r="G34" s="91">
        <f>SUMIFS(Master3!$H:$H,Master3!$A:$A,"&gt;="&amp;(B34),Master3!$A:$A,"&lt;="&amp;J34-1)</f>
        <v>0</v>
      </c>
      <c r="H34" s="99">
        <f>SUMIFS(Master3!AZ:AZ,Master3!AY:AY,C34)</f>
        <v>0</v>
      </c>
      <c r="I34" s="100" t="str">
        <f>IFERROR(_xlfn.XLOOKUP(J34,Master3!$A:$A,Master3!$B:$B),"")</f>
        <v/>
      </c>
      <c r="J34" s="92" t="str">
        <f t="shared" si="0"/>
        <v/>
      </c>
      <c r="K34" s="92">
        <f>SUMIFS(Master3!$V:$V,Master3!$A:$A,"&gt;="&amp;(J34),Master3!$A:$A,"&lt;="&amp;O34-1)</f>
        <v>0</v>
      </c>
      <c r="L34" s="92">
        <f>SUMIFS(Master3!$H:$H,Master3!$A:$A,"&gt;="&amp;(J34),Master3!$A:$A,"&lt;="&amp;O34-1)</f>
        <v>0</v>
      </c>
      <c r="M34" s="93">
        <f>SUMIFS(Master3!BK:BK,Master3!BJ:BJ,I34)</f>
        <v>0</v>
      </c>
      <c r="N34" s="100" t="str">
        <f>IFERROR(_xlfn.XLOOKUP(O34,Master3!$A:$A,Master3!$B:$B)," ")</f>
        <v xml:space="preserve"> </v>
      </c>
      <c r="O34" s="92" t="str">
        <f t="shared" si="1"/>
        <v/>
      </c>
      <c r="P34" s="92">
        <f>SUMIFS(Master3!$V:$V,Master3!$A:$A,"&gt;="&amp;O34,Master3!$A:$A,"&lt;="&amp; S34)</f>
        <v>0</v>
      </c>
      <c r="Q34" s="92">
        <f>SUMIFS(Master3!$H:$H,Master3!$A:$A,"&gt;="&amp;O34,Master3!$A:$A,"&lt;="&amp; S34)</f>
        <v>0</v>
      </c>
      <c r="R34" s="92">
        <f>SUMIFS(Master3!AZ:AZ,Master3!AY:AY,N34)</f>
        <v>0</v>
      </c>
      <c r="S34" s="93" t="str">
        <f t="shared" si="2"/>
        <v/>
      </c>
      <c r="T34" s="112" t="e">
        <f>_xlfn.XLOOKUP(U34,Master3!B:B,Master3!A:A)</f>
        <v>#N/A</v>
      </c>
      <c r="U34" s="103"/>
      <c r="V34" s="109">
        <f>SUMIFS(Master3!X:X,Master3!$A:$A,"&gt;="&amp;(T34),Master3!$A:$A,"&lt;="&amp;Z34-1)</f>
        <v>0</v>
      </c>
      <c r="W34" s="107">
        <f>SUMIFS(Master3!I:I,Master3!$A:$A,"&gt;="&amp;(T34),Master3!$A:$A,"&lt;="&amp;Z34-1)</f>
        <v>0</v>
      </c>
      <c r="X34" s="108">
        <f>SUMIFS(Master3!BC:BC,Master3!BB:BB,U34)</f>
        <v>0</v>
      </c>
      <c r="Y34" s="110" t="str">
        <f>IFERROR(_xlfn.XLOOKUP(Z34,Master3!$A:$A,Master3!$B:$B),"")</f>
        <v/>
      </c>
      <c r="Z34" s="107" t="str">
        <f t="shared" si="3"/>
        <v/>
      </c>
      <c r="AA34" s="107">
        <f>SUMIFS(Master3!$X:$X,Master3!$A:$A,"&gt;="&amp;(Z34),Master3!$A:$A,"&lt;="&amp;AE34-1)</f>
        <v>0</v>
      </c>
      <c r="AB34" s="107">
        <f>SUMIFS(Master3!$I:$I,Master3!$A:$A,"&gt;="&amp;(Z34),Master3!$A:$A,"&lt;="&amp;AE34-1)</f>
        <v>0</v>
      </c>
      <c r="AC34" s="108">
        <f>SUMIFS(Master3!BM:BM,Master3!BL:BL,Y34)</f>
        <v>0</v>
      </c>
      <c r="AD34" s="110" t="str">
        <f>IFERROR(_xlfn.XLOOKUP(AE34,Master3!$A:$A,Master3!$B:$B)," ")</f>
        <v xml:space="preserve"> </v>
      </c>
      <c r="AE34" s="107" t="str">
        <f t="shared" si="4"/>
        <v/>
      </c>
      <c r="AF34" s="109">
        <f>SUMIFS(Master3!$X:$X,Master3!$A:$A,"&gt;"&amp;(AE34),Master3!$A:$A,"&lt;="&amp; AI34)</f>
        <v>0</v>
      </c>
      <c r="AG34" s="107">
        <f>SUMIFS(Master3!$I:$I,Master3!$A:$A,"&gt;"&amp;(AE34),Master3!$A:$A,"&lt;="&amp; AI34)</f>
        <v>0</v>
      </c>
      <c r="AH34" s="107">
        <f>SUMIFS(Master3!BC:BC,Master3!BB:BB,AD34)</f>
        <v>0</v>
      </c>
      <c r="AI34" s="108" t="str">
        <f t="shared" si="5"/>
        <v/>
      </c>
      <c r="AJ34" s="112" t="e">
        <f>_xlfn.XLOOKUP(AK34,Master3!B:B,Master3!A:A)</f>
        <v>#N/A</v>
      </c>
      <c r="AK34" s="106"/>
      <c r="AL34" s="67">
        <f>SUMIFS(Master3!$Z:$Z,Master3!$A:$A,"&gt;="&amp;(AJ34),Master3!$A:$A,"&lt;="&amp;AP34-1)</f>
        <v>0</v>
      </c>
      <c r="AM34" s="67">
        <f>SUMIFS(Master3!$J:$J,Master3!$A:$A,"&gt;="&amp;(AJ34),Master3!$A:$A,"&lt;="&amp;AP34-1)</f>
        <v>0</v>
      </c>
      <c r="AN34" s="93">
        <f>SUMIFS(Master3!BF:BF,Master3!BE:BE,AK34)</f>
        <v>0</v>
      </c>
      <c r="AO34" s="100" t="str">
        <f>IFERROR(_xlfn.XLOOKUP(AP34,Master3!$A:$A,Master3!$B:$B),"")</f>
        <v/>
      </c>
      <c r="AP34" s="92" t="str">
        <f t="shared" si="6"/>
        <v/>
      </c>
      <c r="AQ34" s="67">
        <f>SUMIFS(Master3!$Z:$Z,Master3!$A:$A,"&gt;"&amp;(AP34),Master3!$A:$A,"&lt;="&amp;AU34-1)</f>
        <v>0</v>
      </c>
      <c r="AR34" s="67">
        <f>SUMIFS(Master3!$J:$J,Master3!$A:$A,"&gt;"&amp;(AP34),Master3!$A:$A,"&lt;="&amp;AU34-1)</f>
        <v>0</v>
      </c>
      <c r="AS34" s="93">
        <f>SUMIFS(Master3!BO:BO,Master3!BN:BN,AO34)</f>
        <v>0</v>
      </c>
      <c r="AT34" s="100" t="str">
        <f>IFERROR(_xlfn.XLOOKUP(AU34,Master3!$A:$A,Master3!$B:$B)," ")</f>
        <v xml:space="preserve"> </v>
      </c>
      <c r="AU34" s="92" t="str">
        <f t="shared" si="7"/>
        <v/>
      </c>
      <c r="AV34" s="67">
        <f>SUMIFS(Master3!$Z:$Z,Master3!$A:$A,"&gt;"&amp;AU34,Master3!$A:$A,"&lt;="&amp; AY34)</f>
        <v>0</v>
      </c>
      <c r="AW34" s="67">
        <f>SUMIFS(Master3!$J:$J,Master3!$A:$A,"&gt;"&amp;AU34,Master3!$A:$A,"&lt;="&amp; AY34)</f>
        <v>0</v>
      </c>
      <c r="AX34" s="92">
        <f>SUMIFS(Master3!BF:BF,Master3!BE:BE,AT34)</f>
        <v>0</v>
      </c>
      <c r="AY34" s="93" t="str">
        <f t="shared" si="8"/>
        <v/>
      </c>
      <c r="AZ34" s="112" t="e">
        <f>_xlfn.XLOOKUP(BA34,Master3!B:B,Master3!A:A)</f>
        <v>#N/A</v>
      </c>
      <c r="BA34" s="103"/>
      <c r="BB34" s="107">
        <f>SUMIFS(Master3!AR:AR,Master3!$A:$A,"&gt;="&amp;(AZ34),Master3!$A:$A,"&lt;="&amp;BF34-1)</f>
        <v>0</v>
      </c>
      <c r="BC34" s="109">
        <f>SUMIFS(Master3!$K:$K,Master3!$A:$A,"&gt;="&amp;(AZ34),Master3!$A:$A,"&lt;="&amp;BF34-1)</f>
        <v>0</v>
      </c>
      <c r="BD34" s="108">
        <f>SUMIFS(Master3!BI:BI,Master3!BH:BH,BA34)</f>
        <v>0</v>
      </c>
      <c r="BE34" s="110" t="str">
        <f>IFERROR(_xlfn.XLOOKUP(BF34,Master3!$A:$A,Master3!$B:$B),"")</f>
        <v/>
      </c>
      <c r="BF34" s="107" t="str">
        <f t="shared" si="9"/>
        <v/>
      </c>
      <c r="BG34" s="107">
        <f>SUMIFS(Master3!AR:AR,Master3!$A:$A,"&gt;="&amp;(BF34),Master3!$A:$A,"&lt;="&amp;BK34-1)</f>
        <v>0</v>
      </c>
      <c r="BH34" s="109">
        <f>SUMIFS(Master3!$K:$K,Master3!$A:$A,"&gt;="&amp;(BF34),Master3!$A:$A,"&lt;="&amp;BK34-1)</f>
        <v>0</v>
      </c>
      <c r="BI34" s="108">
        <f>SUMIFS(Master3!BQ:BQ,Master3!BP:BP,BE34)</f>
        <v>0</v>
      </c>
      <c r="BJ34" s="110" t="str">
        <f>IFERROR(_xlfn.XLOOKUP(BK34,Master3!$A:$A,Master3!$B:$B)," ")</f>
        <v xml:space="preserve"> </v>
      </c>
      <c r="BK34" s="107" t="str">
        <f t="shared" si="10"/>
        <v/>
      </c>
      <c r="BL34" s="107">
        <f>SUMIFS(Master3!$AU:$AU,Master3!$A:$A,"&gt;"&amp;(BK34),Master3!$A:$A,"&lt;="&amp; BO34)</f>
        <v>0</v>
      </c>
      <c r="BM34" s="109">
        <f>SUMIFS(Master3!$K:$K,Master3!$A:$A,"&gt;"&amp;(BK34),Master3!$A:$A,"&lt;="&amp; BO34)</f>
        <v>0</v>
      </c>
      <c r="BN34" s="107">
        <f>SUMIFS(Master3!BI:BI,Master3!BH:BH,BJ34)</f>
        <v>0</v>
      </c>
      <c r="BO34" s="108" t="str">
        <f t="shared" si="11"/>
        <v/>
      </c>
    </row>
    <row r="35" spans="1:67" x14ac:dyDescent="0.25">
      <c r="A35" s="86">
        <v>44210.15625</v>
      </c>
      <c r="B35" s="111" t="e">
        <f>_xlfn.XLOOKUP(C35,Master3!B:B,Master3!A:A)</f>
        <v>#N/A</v>
      </c>
      <c r="C35" s="106"/>
      <c r="D35" s="91" t="str">
        <f>IFERROR(_xlfn.XLOOKUP(B35,Master3!A:A,Master3!G:G),"")</f>
        <v/>
      </c>
      <c r="E35" s="94" t="str">
        <f>IFERROR(AVERAGEIFS(Master3!$U:$U,Master3!$A:$A,"&gt;"&amp;(B35-1),Master3!$A:$A,"&lt;="&amp;S35),"")</f>
        <v/>
      </c>
      <c r="F35" s="98">
        <f>SUMIFS(Master3!$V:$V,Master3!$A:$A,"&gt;="&amp;(B35),Master3!$A:$A,"&lt;="&amp;J35-1)</f>
        <v>0</v>
      </c>
      <c r="G35" s="91">
        <f>SUMIFS(Master3!$H:$H,Master3!$A:$A,"&gt;="&amp;(B35),Master3!$A:$A,"&lt;="&amp;J35-1)</f>
        <v>0</v>
      </c>
      <c r="H35" s="99">
        <f>SUMIFS(Master3!AZ:AZ,Master3!AY:AY,C35)</f>
        <v>0</v>
      </c>
      <c r="I35" s="100" t="str">
        <f>IFERROR(_xlfn.XLOOKUP(J35,Master3!$A:$A,Master3!$B:$B),"")</f>
        <v/>
      </c>
      <c r="J35" s="92" t="str">
        <f t="shared" si="0"/>
        <v/>
      </c>
      <c r="K35" s="92">
        <f>SUMIFS(Master3!$V:$V,Master3!$A:$A,"&gt;="&amp;(J35),Master3!$A:$A,"&lt;="&amp;O35-1)</f>
        <v>0</v>
      </c>
      <c r="L35" s="92">
        <f>SUMIFS(Master3!$H:$H,Master3!$A:$A,"&gt;="&amp;(J35),Master3!$A:$A,"&lt;="&amp;O35-1)</f>
        <v>0</v>
      </c>
      <c r="M35" s="93">
        <f>SUMIFS(Master3!BK:BK,Master3!BJ:BJ,I35)</f>
        <v>0</v>
      </c>
      <c r="N35" s="100" t="str">
        <f>IFERROR(_xlfn.XLOOKUP(O35,Master3!$A:$A,Master3!$B:$B)," ")</f>
        <v xml:space="preserve"> </v>
      </c>
      <c r="O35" s="92" t="str">
        <f t="shared" si="1"/>
        <v/>
      </c>
      <c r="P35" s="92">
        <f>SUMIFS(Master3!$V:$V,Master3!$A:$A,"&gt;="&amp;O35,Master3!$A:$A,"&lt;="&amp; S35)</f>
        <v>0</v>
      </c>
      <c r="Q35" s="92">
        <f>SUMIFS(Master3!$H:$H,Master3!$A:$A,"&gt;="&amp;O35,Master3!$A:$A,"&lt;="&amp; S35)</f>
        <v>0</v>
      </c>
      <c r="R35" s="92">
        <f>SUMIFS(Master3!AZ:AZ,Master3!AY:AY,N35)</f>
        <v>0</v>
      </c>
      <c r="S35" s="93" t="str">
        <f t="shared" si="2"/>
        <v/>
      </c>
      <c r="T35" s="112" t="e">
        <f>_xlfn.XLOOKUP(U35,Master3!B:B,Master3!A:A)</f>
        <v>#N/A</v>
      </c>
      <c r="U35" s="103"/>
      <c r="V35" s="109">
        <f>SUMIFS(Master3!X:X,Master3!$A:$A,"&gt;="&amp;(T35),Master3!$A:$A,"&lt;="&amp;Z35-1)</f>
        <v>0</v>
      </c>
      <c r="W35" s="107">
        <f>SUMIFS(Master3!I:I,Master3!$A:$A,"&gt;="&amp;(T35),Master3!$A:$A,"&lt;="&amp;Z35-1)</f>
        <v>0</v>
      </c>
      <c r="X35" s="108">
        <f>SUMIFS(Master3!BC:BC,Master3!BB:BB,U35)</f>
        <v>0</v>
      </c>
      <c r="Y35" s="110" t="str">
        <f>IFERROR(_xlfn.XLOOKUP(Z35,Master3!$A:$A,Master3!$B:$B),"")</f>
        <v/>
      </c>
      <c r="Z35" s="107" t="str">
        <f t="shared" si="3"/>
        <v/>
      </c>
      <c r="AA35" s="107">
        <f>SUMIFS(Master3!$X:$X,Master3!$A:$A,"&gt;="&amp;(Z35),Master3!$A:$A,"&lt;="&amp;AE35-1)</f>
        <v>0</v>
      </c>
      <c r="AB35" s="107">
        <f>SUMIFS(Master3!$I:$I,Master3!$A:$A,"&gt;="&amp;(Z35),Master3!$A:$A,"&lt;="&amp;AE35-1)</f>
        <v>0</v>
      </c>
      <c r="AC35" s="108">
        <f>SUMIFS(Master3!BM:BM,Master3!BL:BL,Y35)</f>
        <v>0</v>
      </c>
      <c r="AD35" s="110" t="str">
        <f>IFERROR(_xlfn.XLOOKUP(AE35,Master3!$A:$A,Master3!$B:$B)," ")</f>
        <v xml:space="preserve"> </v>
      </c>
      <c r="AE35" s="107" t="str">
        <f t="shared" si="4"/>
        <v/>
      </c>
      <c r="AF35" s="109">
        <f>SUMIFS(Master3!$X:$X,Master3!$A:$A,"&gt;"&amp;(AE35),Master3!$A:$A,"&lt;="&amp; AI35)</f>
        <v>0</v>
      </c>
      <c r="AG35" s="107">
        <f>SUMIFS(Master3!$I:$I,Master3!$A:$A,"&gt;"&amp;(AE35),Master3!$A:$A,"&lt;="&amp; AI35)</f>
        <v>0</v>
      </c>
      <c r="AH35" s="107">
        <f>SUMIFS(Master3!BC:BC,Master3!BB:BB,AD35)</f>
        <v>0</v>
      </c>
      <c r="AI35" s="108" t="str">
        <f t="shared" si="5"/>
        <v/>
      </c>
      <c r="AJ35" s="112" t="e">
        <f>_xlfn.XLOOKUP(AK35,Master3!B:B,Master3!A:A)</f>
        <v>#N/A</v>
      </c>
      <c r="AK35" s="106"/>
      <c r="AL35" s="67">
        <f>SUMIFS(Master3!$Z:$Z,Master3!$A:$A,"&gt;="&amp;(AJ35),Master3!$A:$A,"&lt;="&amp;AP35-1)</f>
        <v>0</v>
      </c>
      <c r="AM35" s="67">
        <f>SUMIFS(Master3!$J:$J,Master3!$A:$A,"&gt;="&amp;(AJ35),Master3!$A:$A,"&lt;="&amp;AP35-1)</f>
        <v>0</v>
      </c>
      <c r="AN35" s="93">
        <f>SUMIFS(Master3!BF:BF,Master3!BE:BE,AK35)</f>
        <v>0</v>
      </c>
      <c r="AO35" s="100" t="str">
        <f>IFERROR(_xlfn.XLOOKUP(AP35,Master3!$A:$A,Master3!$B:$B),"")</f>
        <v/>
      </c>
      <c r="AP35" s="92" t="str">
        <f t="shared" si="6"/>
        <v/>
      </c>
      <c r="AQ35" s="67">
        <f>SUMIFS(Master3!$Z:$Z,Master3!$A:$A,"&gt;"&amp;(AP35),Master3!$A:$A,"&lt;="&amp;AU35-1)</f>
        <v>0</v>
      </c>
      <c r="AR35" s="67">
        <f>SUMIFS(Master3!$J:$J,Master3!$A:$A,"&gt;"&amp;(AP35),Master3!$A:$A,"&lt;="&amp;AU35-1)</f>
        <v>0</v>
      </c>
      <c r="AS35" s="93">
        <f>SUMIFS(Master3!BO:BO,Master3!BN:BN,AO35)</f>
        <v>0</v>
      </c>
      <c r="AT35" s="100" t="str">
        <f>IFERROR(_xlfn.XLOOKUP(AU35,Master3!$A:$A,Master3!$B:$B)," ")</f>
        <v xml:space="preserve"> </v>
      </c>
      <c r="AU35" s="92" t="str">
        <f t="shared" si="7"/>
        <v/>
      </c>
      <c r="AV35" s="67">
        <f>SUMIFS(Master3!$Z:$Z,Master3!$A:$A,"&gt;"&amp;AU35,Master3!$A:$A,"&lt;="&amp; AY35)</f>
        <v>0</v>
      </c>
      <c r="AW35" s="67">
        <f>SUMIFS(Master3!$J:$J,Master3!$A:$A,"&gt;"&amp;AU35,Master3!$A:$A,"&lt;="&amp; AY35)</f>
        <v>0</v>
      </c>
      <c r="AX35" s="92">
        <f>SUMIFS(Master3!BF:BF,Master3!BE:BE,AT35)</f>
        <v>0</v>
      </c>
      <c r="AY35" s="93" t="str">
        <f t="shared" si="8"/>
        <v/>
      </c>
      <c r="AZ35" s="112" t="e">
        <f>_xlfn.XLOOKUP(BA35,Master3!B:B,Master3!A:A)</f>
        <v>#N/A</v>
      </c>
      <c r="BA35" s="103">
        <v>44210.15625</v>
      </c>
      <c r="BB35" s="107">
        <f>SUMIFS(Master3!AR:AR,Master3!$A:$A,"&gt;="&amp;(AZ35),Master3!$A:$A,"&lt;="&amp;BF35-1)</f>
        <v>0</v>
      </c>
      <c r="BC35" s="109">
        <f>SUMIFS(Master3!$K:$K,Master3!$A:$A,"&gt;="&amp;(AZ35),Master3!$A:$A,"&lt;="&amp;BF35-1)</f>
        <v>0</v>
      </c>
      <c r="BD35" s="108">
        <f>SUMIFS(Master3!BI:BI,Master3!BH:BH,BA35)</f>
        <v>0</v>
      </c>
      <c r="BE35" s="110" t="str">
        <f>IFERROR(_xlfn.XLOOKUP(BF35,Master3!$A:$A,Master3!$B:$B),"")</f>
        <v/>
      </c>
      <c r="BF35" s="107" t="str">
        <f t="shared" si="9"/>
        <v/>
      </c>
      <c r="BG35" s="107">
        <f>SUMIFS(Master3!AR:AR,Master3!$A:$A,"&gt;="&amp;(BF35),Master3!$A:$A,"&lt;="&amp;BK35-1)</f>
        <v>0</v>
      </c>
      <c r="BH35" s="109">
        <f>SUMIFS(Master3!$K:$K,Master3!$A:$A,"&gt;="&amp;(BF35),Master3!$A:$A,"&lt;="&amp;BK35-1)</f>
        <v>0</v>
      </c>
      <c r="BI35" s="108">
        <f>SUMIFS(Master3!BQ:BQ,Master3!BP:BP,BE35)</f>
        <v>0</v>
      </c>
      <c r="BJ35" s="110" t="str">
        <f>IFERROR(_xlfn.XLOOKUP(BK35,Master3!$A:$A,Master3!$B:$B)," ")</f>
        <v xml:space="preserve"> </v>
      </c>
      <c r="BK35" s="107" t="str">
        <f t="shared" si="10"/>
        <v/>
      </c>
      <c r="BL35" s="107">
        <f>SUMIFS(Master3!$AU:$AU,Master3!$A:$A,"&gt;"&amp;(BK35),Master3!$A:$A,"&lt;="&amp; BO35)</f>
        <v>0</v>
      </c>
      <c r="BM35" s="109">
        <f>SUMIFS(Master3!$K:$K,Master3!$A:$A,"&gt;"&amp;(BK35),Master3!$A:$A,"&lt;="&amp; BO35)</f>
        <v>0</v>
      </c>
      <c r="BN35" s="107">
        <f>SUMIFS(Master3!BI:BI,Master3!BH:BH,BJ35)</f>
        <v>0</v>
      </c>
      <c r="BO35" s="108" t="str">
        <f t="shared" si="11"/>
        <v/>
      </c>
    </row>
    <row r="36" spans="1:67" x14ac:dyDescent="0.25">
      <c r="A36" s="86">
        <v>44210.159722222219</v>
      </c>
      <c r="B36" s="111" t="e">
        <f>_xlfn.XLOOKUP(C36,Master3!B:B,Master3!A:A)</f>
        <v>#N/A</v>
      </c>
      <c r="C36" s="106"/>
      <c r="D36" s="91" t="str">
        <f>IFERROR(_xlfn.XLOOKUP(B36,Master3!A:A,Master3!G:G),"")</f>
        <v/>
      </c>
      <c r="E36" s="94" t="str">
        <f>IFERROR(AVERAGEIFS(Master3!$U:$U,Master3!$A:$A,"&gt;"&amp;(B36-1),Master3!$A:$A,"&lt;="&amp;S36),"")</f>
        <v/>
      </c>
      <c r="F36" s="98">
        <f>SUMIFS(Master3!$V:$V,Master3!$A:$A,"&gt;="&amp;(B36),Master3!$A:$A,"&lt;="&amp;J36-1)</f>
        <v>0</v>
      </c>
      <c r="G36" s="91">
        <f>SUMIFS(Master3!$H:$H,Master3!$A:$A,"&gt;="&amp;(B36),Master3!$A:$A,"&lt;="&amp;J36-1)</f>
        <v>0</v>
      </c>
      <c r="H36" s="99">
        <f>SUMIFS(Master3!AZ:AZ,Master3!AY:AY,C36)</f>
        <v>0</v>
      </c>
      <c r="I36" s="100" t="str">
        <f>IFERROR(_xlfn.XLOOKUP(J36,Master3!$A:$A,Master3!$B:$B),"")</f>
        <v/>
      </c>
      <c r="J36" s="92" t="str">
        <f t="shared" si="0"/>
        <v/>
      </c>
      <c r="K36" s="92">
        <f>SUMIFS(Master3!$V:$V,Master3!$A:$A,"&gt;="&amp;(J36),Master3!$A:$A,"&lt;="&amp;O36-1)</f>
        <v>0</v>
      </c>
      <c r="L36" s="92">
        <f>SUMIFS(Master3!$H:$H,Master3!$A:$A,"&gt;="&amp;(J36),Master3!$A:$A,"&lt;="&amp;O36-1)</f>
        <v>0</v>
      </c>
      <c r="M36" s="93">
        <f>SUMIFS(Master3!BK:BK,Master3!BJ:BJ,I36)</f>
        <v>0</v>
      </c>
      <c r="N36" s="100" t="str">
        <f>IFERROR(_xlfn.XLOOKUP(O36,Master3!$A:$A,Master3!$B:$B)," ")</f>
        <v xml:space="preserve"> </v>
      </c>
      <c r="O36" s="92" t="str">
        <f t="shared" si="1"/>
        <v/>
      </c>
      <c r="P36" s="92">
        <f>SUMIFS(Master3!$V:$V,Master3!$A:$A,"&gt;="&amp;O36,Master3!$A:$A,"&lt;="&amp; S36)</f>
        <v>0</v>
      </c>
      <c r="Q36" s="92">
        <f>SUMIFS(Master3!$H:$H,Master3!$A:$A,"&gt;="&amp;O36,Master3!$A:$A,"&lt;="&amp; S36)</f>
        <v>0</v>
      </c>
      <c r="R36" s="92">
        <f>SUMIFS(Master3!AZ:AZ,Master3!AY:AY,N36)</f>
        <v>0</v>
      </c>
      <c r="S36" s="93" t="str">
        <f t="shared" si="2"/>
        <v/>
      </c>
      <c r="T36" s="112" t="e">
        <f>_xlfn.XLOOKUP(U36,Master3!B:B,Master3!A:A)</f>
        <v>#N/A</v>
      </c>
      <c r="U36" s="103"/>
      <c r="V36" s="109">
        <f>SUMIFS(Master3!X:X,Master3!$A:$A,"&gt;="&amp;(T36),Master3!$A:$A,"&lt;="&amp;Z36-1)</f>
        <v>0</v>
      </c>
      <c r="W36" s="107">
        <f>SUMIFS(Master3!I:I,Master3!$A:$A,"&gt;="&amp;(T36),Master3!$A:$A,"&lt;="&amp;Z36-1)</f>
        <v>0</v>
      </c>
      <c r="X36" s="108">
        <f>SUMIFS(Master3!BC:BC,Master3!BB:BB,U36)</f>
        <v>0</v>
      </c>
      <c r="Y36" s="110" t="str">
        <f>IFERROR(_xlfn.XLOOKUP(Z36,Master3!$A:$A,Master3!$B:$B),"")</f>
        <v/>
      </c>
      <c r="Z36" s="107" t="str">
        <f t="shared" si="3"/>
        <v/>
      </c>
      <c r="AA36" s="107">
        <f>SUMIFS(Master3!$X:$X,Master3!$A:$A,"&gt;="&amp;(Z36),Master3!$A:$A,"&lt;="&amp;AE36-1)</f>
        <v>0</v>
      </c>
      <c r="AB36" s="107">
        <f>SUMIFS(Master3!$I:$I,Master3!$A:$A,"&gt;="&amp;(Z36),Master3!$A:$A,"&lt;="&amp;AE36-1)</f>
        <v>0</v>
      </c>
      <c r="AC36" s="108">
        <f>SUMIFS(Master3!BM:BM,Master3!BL:BL,Y36)</f>
        <v>0</v>
      </c>
      <c r="AD36" s="110" t="str">
        <f>IFERROR(_xlfn.XLOOKUP(AE36,Master3!$A:$A,Master3!$B:$B)," ")</f>
        <v xml:space="preserve"> </v>
      </c>
      <c r="AE36" s="107" t="str">
        <f t="shared" si="4"/>
        <v/>
      </c>
      <c r="AF36" s="109">
        <f>SUMIFS(Master3!$X:$X,Master3!$A:$A,"&gt;"&amp;(AE36),Master3!$A:$A,"&lt;="&amp; AI36)</f>
        <v>0</v>
      </c>
      <c r="AG36" s="107">
        <f>SUMIFS(Master3!$I:$I,Master3!$A:$A,"&gt;"&amp;(AE36),Master3!$A:$A,"&lt;="&amp; AI36)</f>
        <v>0</v>
      </c>
      <c r="AH36" s="107">
        <f>SUMIFS(Master3!BC:BC,Master3!BB:BB,AD36)</f>
        <v>0</v>
      </c>
      <c r="AI36" s="108" t="str">
        <f t="shared" si="5"/>
        <v/>
      </c>
      <c r="AJ36" s="112" t="e">
        <f>_xlfn.XLOOKUP(AK36,Master3!B:B,Master3!A:A)</f>
        <v>#N/A</v>
      </c>
      <c r="AK36" s="106">
        <v>44210.159722222219</v>
      </c>
      <c r="AL36" s="67">
        <f>SUMIFS(Master3!$Z:$Z,Master3!$A:$A,"&gt;="&amp;(AJ36),Master3!$A:$A,"&lt;="&amp;AP36-1)</f>
        <v>0</v>
      </c>
      <c r="AM36" s="67">
        <f>SUMIFS(Master3!$J:$J,Master3!$A:$A,"&gt;="&amp;(AJ36),Master3!$A:$A,"&lt;="&amp;AP36-1)</f>
        <v>0</v>
      </c>
      <c r="AN36" s="93">
        <f>SUMIFS(Master3!BF:BF,Master3!BE:BE,AK36)</f>
        <v>0</v>
      </c>
      <c r="AO36" s="100" t="str">
        <f>IFERROR(_xlfn.XLOOKUP(AP36,Master3!$A:$A,Master3!$B:$B),"")</f>
        <v/>
      </c>
      <c r="AP36" s="92" t="str">
        <f t="shared" si="6"/>
        <v/>
      </c>
      <c r="AQ36" s="67">
        <f>SUMIFS(Master3!$Z:$Z,Master3!$A:$A,"&gt;"&amp;(AP36),Master3!$A:$A,"&lt;="&amp;AU36-1)</f>
        <v>0</v>
      </c>
      <c r="AR36" s="67">
        <f>SUMIFS(Master3!$J:$J,Master3!$A:$A,"&gt;"&amp;(AP36),Master3!$A:$A,"&lt;="&amp;AU36-1)</f>
        <v>0</v>
      </c>
      <c r="AS36" s="93">
        <f>SUMIFS(Master3!BO:BO,Master3!BN:BN,AO36)</f>
        <v>0</v>
      </c>
      <c r="AT36" s="100" t="str">
        <f>IFERROR(_xlfn.XLOOKUP(AU36,Master3!$A:$A,Master3!$B:$B)," ")</f>
        <v xml:space="preserve"> </v>
      </c>
      <c r="AU36" s="92" t="str">
        <f t="shared" si="7"/>
        <v/>
      </c>
      <c r="AV36" s="67">
        <f>SUMIFS(Master3!$Z:$Z,Master3!$A:$A,"&gt;"&amp;AU36,Master3!$A:$A,"&lt;="&amp; AY36)</f>
        <v>0</v>
      </c>
      <c r="AW36" s="67">
        <f>SUMIFS(Master3!$J:$J,Master3!$A:$A,"&gt;"&amp;AU36,Master3!$A:$A,"&lt;="&amp; AY36)</f>
        <v>0</v>
      </c>
      <c r="AX36" s="92">
        <f>SUMIFS(Master3!BF:BF,Master3!BE:BE,AT36)</f>
        <v>0</v>
      </c>
      <c r="AY36" s="93" t="str">
        <f t="shared" si="8"/>
        <v/>
      </c>
      <c r="AZ36" s="112" t="e">
        <f>_xlfn.XLOOKUP(BA36,Master3!B:B,Master3!A:A)</f>
        <v>#N/A</v>
      </c>
      <c r="BA36" s="103"/>
      <c r="BB36" s="107">
        <f>SUMIFS(Master3!AR:AR,Master3!$A:$A,"&gt;="&amp;(AZ36),Master3!$A:$A,"&lt;="&amp;BF36-1)</f>
        <v>0</v>
      </c>
      <c r="BC36" s="109">
        <f>SUMIFS(Master3!$K:$K,Master3!$A:$A,"&gt;="&amp;(AZ36),Master3!$A:$A,"&lt;="&amp;BF36-1)</f>
        <v>0</v>
      </c>
      <c r="BD36" s="108">
        <f>SUMIFS(Master3!BI:BI,Master3!BH:BH,BA36)</f>
        <v>0</v>
      </c>
      <c r="BE36" s="110" t="str">
        <f>IFERROR(_xlfn.XLOOKUP(BF36,Master3!$A:$A,Master3!$B:$B),"")</f>
        <v/>
      </c>
      <c r="BF36" s="107" t="str">
        <f t="shared" si="9"/>
        <v/>
      </c>
      <c r="BG36" s="107">
        <f>SUMIFS(Master3!AR:AR,Master3!$A:$A,"&gt;="&amp;(BF36),Master3!$A:$A,"&lt;="&amp;BK36-1)</f>
        <v>0</v>
      </c>
      <c r="BH36" s="109">
        <f>SUMIFS(Master3!$K:$K,Master3!$A:$A,"&gt;="&amp;(BF36),Master3!$A:$A,"&lt;="&amp;BK36-1)</f>
        <v>0</v>
      </c>
      <c r="BI36" s="108">
        <f>SUMIFS(Master3!BQ:BQ,Master3!BP:BP,BE36)</f>
        <v>0</v>
      </c>
      <c r="BJ36" s="110" t="str">
        <f>IFERROR(_xlfn.XLOOKUP(BK36,Master3!$A:$A,Master3!$B:$B)," ")</f>
        <v xml:space="preserve"> </v>
      </c>
      <c r="BK36" s="107" t="str">
        <f t="shared" si="10"/>
        <v/>
      </c>
      <c r="BL36" s="107">
        <f>SUMIFS(Master3!$AU:$AU,Master3!$A:$A,"&gt;"&amp;(BK36),Master3!$A:$A,"&lt;="&amp; BO36)</f>
        <v>0</v>
      </c>
      <c r="BM36" s="109">
        <f>SUMIFS(Master3!$K:$K,Master3!$A:$A,"&gt;"&amp;(BK36),Master3!$A:$A,"&lt;="&amp; BO36)</f>
        <v>0</v>
      </c>
      <c r="BN36" s="107">
        <f>SUMIFS(Master3!BI:BI,Master3!BH:BH,BJ36)</f>
        <v>0</v>
      </c>
      <c r="BO36" s="108" t="str">
        <f t="shared" si="11"/>
        <v/>
      </c>
    </row>
    <row r="37" spans="1:67" x14ac:dyDescent="0.25">
      <c r="A37" s="86">
        <v>44211.253472222219</v>
      </c>
      <c r="B37" s="111" t="e">
        <f>_xlfn.XLOOKUP(C37,Master3!B:B,Master3!A:A)</f>
        <v>#N/A</v>
      </c>
      <c r="C37" s="106">
        <v>44211.253472222219</v>
      </c>
      <c r="D37" s="91" t="str">
        <f>IFERROR(_xlfn.XLOOKUP(B37,Master3!A:A,Master3!G:G),"")</f>
        <v/>
      </c>
      <c r="E37" s="94" t="str">
        <f>IFERROR(AVERAGEIFS(Master3!$U:$U,Master3!$A:$A,"&gt;"&amp;(B37-1),Master3!$A:$A,"&lt;="&amp;S37),"")</f>
        <v/>
      </c>
      <c r="F37" s="98">
        <f>SUMIFS(Master3!$V:$V,Master3!$A:$A,"&gt;="&amp;(B37),Master3!$A:$A,"&lt;="&amp;J37-1)</f>
        <v>0</v>
      </c>
      <c r="G37" s="91">
        <f>SUMIFS(Master3!$H:$H,Master3!$A:$A,"&gt;="&amp;(B37),Master3!$A:$A,"&lt;="&amp;J37-1)</f>
        <v>0</v>
      </c>
      <c r="H37" s="99">
        <f>SUMIFS(Master3!AZ:AZ,Master3!AY:AY,C37)</f>
        <v>0</v>
      </c>
      <c r="I37" s="100" t="str">
        <f>IFERROR(_xlfn.XLOOKUP(J37,Master3!$A:$A,Master3!$B:$B),"")</f>
        <v/>
      </c>
      <c r="J37" s="92" t="str">
        <f t="shared" si="0"/>
        <v/>
      </c>
      <c r="K37" s="92">
        <f>SUMIFS(Master3!$V:$V,Master3!$A:$A,"&gt;="&amp;(J37),Master3!$A:$A,"&lt;="&amp;O37-1)</f>
        <v>0</v>
      </c>
      <c r="L37" s="92">
        <f>SUMIFS(Master3!$H:$H,Master3!$A:$A,"&gt;="&amp;(J37),Master3!$A:$A,"&lt;="&amp;O37-1)</f>
        <v>0</v>
      </c>
      <c r="M37" s="93">
        <f>SUMIFS(Master3!BK:BK,Master3!BJ:BJ,I37)</f>
        <v>0</v>
      </c>
      <c r="N37" s="100" t="str">
        <f>IFERROR(_xlfn.XLOOKUP(O37,Master3!$A:$A,Master3!$B:$B)," ")</f>
        <v xml:space="preserve"> </v>
      </c>
      <c r="O37" s="92" t="str">
        <f t="shared" si="1"/>
        <v/>
      </c>
      <c r="P37" s="92">
        <f>SUMIFS(Master3!$V:$V,Master3!$A:$A,"&gt;="&amp;O37,Master3!$A:$A,"&lt;="&amp; S37)</f>
        <v>0</v>
      </c>
      <c r="Q37" s="92">
        <f>SUMIFS(Master3!$H:$H,Master3!$A:$A,"&gt;="&amp;O37,Master3!$A:$A,"&lt;="&amp; S37)</f>
        <v>0</v>
      </c>
      <c r="R37" s="92">
        <f>SUMIFS(Master3!AZ:AZ,Master3!AY:AY,N37)</f>
        <v>0</v>
      </c>
      <c r="S37" s="93" t="str">
        <f t="shared" si="2"/>
        <v/>
      </c>
      <c r="T37" s="112" t="e">
        <f>_xlfn.XLOOKUP(U37,Master3!B:B,Master3!A:A)</f>
        <v>#N/A</v>
      </c>
      <c r="U37" s="103"/>
      <c r="V37" s="109">
        <f>SUMIFS(Master3!X:X,Master3!$A:$A,"&gt;="&amp;(T37),Master3!$A:$A,"&lt;="&amp;Z37-1)</f>
        <v>0</v>
      </c>
      <c r="W37" s="107">
        <f>SUMIFS(Master3!I:I,Master3!$A:$A,"&gt;="&amp;(T37),Master3!$A:$A,"&lt;="&amp;Z37-1)</f>
        <v>0</v>
      </c>
      <c r="X37" s="108">
        <f>SUMIFS(Master3!BC:BC,Master3!BB:BB,U37)</f>
        <v>0</v>
      </c>
      <c r="Y37" s="110" t="str">
        <f>IFERROR(_xlfn.XLOOKUP(Z37,Master3!$A:$A,Master3!$B:$B),"")</f>
        <v/>
      </c>
      <c r="Z37" s="107" t="str">
        <f t="shared" si="3"/>
        <v/>
      </c>
      <c r="AA37" s="107">
        <f>SUMIFS(Master3!$X:$X,Master3!$A:$A,"&gt;="&amp;(Z37),Master3!$A:$A,"&lt;="&amp;AE37-1)</f>
        <v>0</v>
      </c>
      <c r="AB37" s="107">
        <f>SUMIFS(Master3!$I:$I,Master3!$A:$A,"&gt;="&amp;(Z37),Master3!$A:$A,"&lt;="&amp;AE37-1)</f>
        <v>0</v>
      </c>
      <c r="AC37" s="108">
        <f>SUMIFS(Master3!BM:BM,Master3!BL:BL,Y37)</f>
        <v>0</v>
      </c>
      <c r="AD37" s="110" t="str">
        <f>IFERROR(_xlfn.XLOOKUP(AE37,Master3!$A:$A,Master3!$B:$B)," ")</f>
        <v xml:space="preserve"> </v>
      </c>
      <c r="AE37" s="107" t="str">
        <f t="shared" si="4"/>
        <v/>
      </c>
      <c r="AF37" s="109">
        <f>SUMIFS(Master3!$X:$X,Master3!$A:$A,"&gt;"&amp;(AE37),Master3!$A:$A,"&lt;="&amp; AI37)</f>
        <v>0</v>
      </c>
      <c r="AG37" s="107">
        <f>SUMIFS(Master3!$I:$I,Master3!$A:$A,"&gt;"&amp;(AE37),Master3!$A:$A,"&lt;="&amp; AI37)</f>
        <v>0</v>
      </c>
      <c r="AH37" s="107">
        <f>SUMIFS(Master3!BC:BC,Master3!BB:BB,AD37)</f>
        <v>0</v>
      </c>
      <c r="AI37" s="108" t="str">
        <f t="shared" si="5"/>
        <v/>
      </c>
      <c r="AJ37" s="112" t="e">
        <f>_xlfn.XLOOKUP(AK37,Master3!B:B,Master3!A:A)</f>
        <v>#N/A</v>
      </c>
      <c r="AK37" s="106"/>
      <c r="AL37" s="67">
        <f>SUMIFS(Master3!$Z:$Z,Master3!$A:$A,"&gt;="&amp;(AJ37),Master3!$A:$A,"&lt;="&amp;AP37-1)</f>
        <v>0</v>
      </c>
      <c r="AM37" s="67">
        <f>SUMIFS(Master3!$J:$J,Master3!$A:$A,"&gt;="&amp;(AJ37),Master3!$A:$A,"&lt;="&amp;AP37-1)</f>
        <v>0</v>
      </c>
      <c r="AN37" s="93">
        <f>SUMIFS(Master3!BF:BF,Master3!BE:BE,AK37)</f>
        <v>0</v>
      </c>
      <c r="AO37" s="100" t="str">
        <f>IFERROR(_xlfn.XLOOKUP(AP37,Master3!$A:$A,Master3!$B:$B),"")</f>
        <v/>
      </c>
      <c r="AP37" s="92" t="str">
        <f t="shared" si="6"/>
        <v/>
      </c>
      <c r="AQ37" s="67">
        <f>SUMIFS(Master3!$Z:$Z,Master3!$A:$A,"&gt;"&amp;(AP37),Master3!$A:$A,"&lt;="&amp;AU37-1)</f>
        <v>0</v>
      </c>
      <c r="AR37" s="67">
        <f>SUMIFS(Master3!$J:$J,Master3!$A:$A,"&gt;"&amp;(AP37),Master3!$A:$A,"&lt;="&amp;AU37-1)</f>
        <v>0</v>
      </c>
      <c r="AS37" s="93">
        <f>SUMIFS(Master3!BO:BO,Master3!BN:BN,AO37)</f>
        <v>0</v>
      </c>
      <c r="AT37" s="100" t="str">
        <f>IFERROR(_xlfn.XLOOKUP(AU37,Master3!$A:$A,Master3!$B:$B)," ")</f>
        <v xml:space="preserve"> </v>
      </c>
      <c r="AU37" s="92" t="str">
        <f t="shared" si="7"/>
        <v/>
      </c>
      <c r="AV37" s="67">
        <f>SUMIFS(Master3!$Z:$Z,Master3!$A:$A,"&gt;"&amp;AU37,Master3!$A:$A,"&lt;="&amp; AY37)</f>
        <v>0</v>
      </c>
      <c r="AW37" s="67">
        <f>SUMIFS(Master3!$J:$J,Master3!$A:$A,"&gt;"&amp;AU37,Master3!$A:$A,"&lt;="&amp; AY37)</f>
        <v>0</v>
      </c>
      <c r="AX37" s="92">
        <f>SUMIFS(Master3!BF:BF,Master3!BE:BE,AT37)</f>
        <v>0</v>
      </c>
      <c r="AY37" s="93" t="str">
        <f t="shared" si="8"/>
        <v/>
      </c>
      <c r="AZ37" s="112" t="e">
        <f>_xlfn.XLOOKUP(BA37,Master3!B:B,Master3!A:A)</f>
        <v>#N/A</v>
      </c>
      <c r="BA37" s="103"/>
      <c r="BB37" s="107">
        <f>SUMIFS(Master3!AR:AR,Master3!$A:$A,"&gt;="&amp;(AZ37),Master3!$A:$A,"&lt;="&amp;BF37-1)</f>
        <v>0</v>
      </c>
      <c r="BC37" s="109">
        <f>SUMIFS(Master3!$K:$K,Master3!$A:$A,"&gt;="&amp;(AZ37),Master3!$A:$A,"&lt;="&amp;BF37-1)</f>
        <v>0</v>
      </c>
      <c r="BD37" s="108">
        <f>SUMIFS(Master3!BI:BI,Master3!BH:BH,BA37)</f>
        <v>0</v>
      </c>
      <c r="BE37" s="110" t="str">
        <f>IFERROR(_xlfn.XLOOKUP(BF37,Master3!$A:$A,Master3!$B:$B),"")</f>
        <v/>
      </c>
      <c r="BF37" s="107" t="str">
        <f t="shared" si="9"/>
        <v/>
      </c>
      <c r="BG37" s="107">
        <f>SUMIFS(Master3!AR:AR,Master3!$A:$A,"&gt;="&amp;(BF37),Master3!$A:$A,"&lt;="&amp;BK37-1)</f>
        <v>0</v>
      </c>
      <c r="BH37" s="109">
        <f>SUMIFS(Master3!$K:$K,Master3!$A:$A,"&gt;="&amp;(BF37),Master3!$A:$A,"&lt;="&amp;BK37-1)</f>
        <v>0</v>
      </c>
      <c r="BI37" s="108">
        <f>SUMIFS(Master3!BQ:BQ,Master3!BP:BP,BE37)</f>
        <v>0</v>
      </c>
      <c r="BJ37" s="110" t="str">
        <f>IFERROR(_xlfn.XLOOKUP(BK37,Master3!$A:$A,Master3!$B:$B)," ")</f>
        <v xml:space="preserve"> </v>
      </c>
      <c r="BK37" s="107" t="str">
        <f t="shared" si="10"/>
        <v/>
      </c>
      <c r="BL37" s="107">
        <f>SUMIFS(Master3!$AU:$AU,Master3!$A:$A,"&gt;"&amp;(BK37),Master3!$A:$A,"&lt;="&amp; BO37)</f>
        <v>0</v>
      </c>
      <c r="BM37" s="109">
        <f>SUMIFS(Master3!$K:$K,Master3!$A:$A,"&gt;"&amp;(BK37),Master3!$A:$A,"&lt;="&amp; BO37)</f>
        <v>0</v>
      </c>
      <c r="BN37" s="107">
        <f>SUMIFS(Master3!BI:BI,Master3!BH:BH,BJ37)</f>
        <v>0</v>
      </c>
      <c r="BO37" s="108" t="str">
        <f t="shared" si="11"/>
        <v/>
      </c>
    </row>
    <row r="38" spans="1:67" x14ac:dyDescent="0.25">
      <c r="A38" s="86">
        <v>44211.329861111109</v>
      </c>
      <c r="B38" s="111" t="e">
        <f>_xlfn.XLOOKUP(C38,Master3!B:B,Master3!A:A)</f>
        <v>#N/A</v>
      </c>
      <c r="C38" s="106"/>
      <c r="D38" s="91" t="str">
        <f>IFERROR(_xlfn.XLOOKUP(B38,Master3!A:A,Master3!G:G),"")</f>
        <v/>
      </c>
      <c r="E38" s="94" t="str">
        <f>IFERROR(AVERAGEIFS(Master3!$U:$U,Master3!$A:$A,"&gt;"&amp;(B38-1),Master3!$A:$A,"&lt;="&amp;S38),"")</f>
        <v/>
      </c>
      <c r="F38" s="98">
        <f>SUMIFS(Master3!$V:$V,Master3!$A:$A,"&gt;="&amp;(B38),Master3!$A:$A,"&lt;="&amp;J38-1)</f>
        <v>0</v>
      </c>
      <c r="G38" s="91">
        <f>SUMIFS(Master3!$H:$H,Master3!$A:$A,"&gt;="&amp;(B38),Master3!$A:$A,"&lt;="&amp;J38-1)</f>
        <v>0</v>
      </c>
      <c r="H38" s="99">
        <f>SUMIFS(Master3!AZ:AZ,Master3!AY:AY,C38)</f>
        <v>0</v>
      </c>
      <c r="I38" s="100" t="str">
        <f>IFERROR(_xlfn.XLOOKUP(J38,Master3!$A:$A,Master3!$B:$B),"")</f>
        <v/>
      </c>
      <c r="J38" s="92" t="str">
        <f t="shared" si="0"/>
        <v/>
      </c>
      <c r="K38" s="92">
        <f>SUMIFS(Master3!$V:$V,Master3!$A:$A,"&gt;="&amp;(J38),Master3!$A:$A,"&lt;="&amp;O38-1)</f>
        <v>0</v>
      </c>
      <c r="L38" s="92">
        <f>SUMIFS(Master3!$H:$H,Master3!$A:$A,"&gt;="&amp;(J38),Master3!$A:$A,"&lt;="&amp;O38-1)</f>
        <v>0</v>
      </c>
      <c r="M38" s="93">
        <f>SUMIFS(Master3!BK:BK,Master3!BJ:BJ,I38)</f>
        <v>0</v>
      </c>
      <c r="N38" s="100" t="str">
        <f>IFERROR(_xlfn.XLOOKUP(O38,Master3!$A:$A,Master3!$B:$B)," ")</f>
        <v xml:space="preserve"> </v>
      </c>
      <c r="O38" s="92" t="str">
        <f t="shared" si="1"/>
        <v/>
      </c>
      <c r="P38" s="92">
        <f>SUMIFS(Master3!$V:$V,Master3!$A:$A,"&gt;="&amp;O38,Master3!$A:$A,"&lt;="&amp; S38)</f>
        <v>0</v>
      </c>
      <c r="Q38" s="92">
        <f>SUMIFS(Master3!$H:$H,Master3!$A:$A,"&gt;="&amp;O38,Master3!$A:$A,"&lt;="&amp; S38)</f>
        <v>0</v>
      </c>
      <c r="R38" s="92">
        <f>SUMIFS(Master3!AZ:AZ,Master3!AY:AY,N38)</f>
        <v>0</v>
      </c>
      <c r="S38" s="93" t="str">
        <f t="shared" si="2"/>
        <v/>
      </c>
      <c r="T38" s="112" t="e">
        <f>_xlfn.XLOOKUP(U38,Master3!B:B,Master3!A:A)</f>
        <v>#N/A</v>
      </c>
      <c r="U38" s="103"/>
      <c r="V38" s="109">
        <f>SUMIFS(Master3!X:X,Master3!$A:$A,"&gt;="&amp;(T38),Master3!$A:$A,"&lt;="&amp;Z38-1)</f>
        <v>0</v>
      </c>
      <c r="W38" s="107">
        <f>SUMIFS(Master3!I:I,Master3!$A:$A,"&gt;="&amp;(T38),Master3!$A:$A,"&lt;="&amp;Z38-1)</f>
        <v>0</v>
      </c>
      <c r="X38" s="108">
        <f>SUMIFS(Master3!BC:BC,Master3!BB:BB,U38)</f>
        <v>0</v>
      </c>
      <c r="Y38" s="110" t="str">
        <f>IFERROR(_xlfn.XLOOKUP(Z38,Master3!$A:$A,Master3!$B:$B),"")</f>
        <v/>
      </c>
      <c r="Z38" s="107" t="str">
        <f t="shared" si="3"/>
        <v/>
      </c>
      <c r="AA38" s="107">
        <f>SUMIFS(Master3!$X:$X,Master3!$A:$A,"&gt;="&amp;(Z38),Master3!$A:$A,"&lt;="&amp;AE38-1)</f>
        <v>0</v>
      </c>
      <c r="AB38" s="107">
        <f>SUMIFS(Master3!$I:$I,Master3!$A:$A,"&gt;="&amp;(Z38),Master3!$A:$A,"&lt;="&amp;AE38-1)</f>
        <v>0</v>
      </c>
      <c r="AC38" s="108">
        <f>SUMIFS(Master3!BM:BM,Master3!BL:BL,Y38)</f>
        <v>0</v>
      </c>
      <c r="AD38" s="110" t="str">
        <f>IFERROR(_xlfn.XLOOKUP(AE38,Master3!$A:$A,Master3!$B:$B)," ")</f>
        <v xml:space="preserve"> </v>
      </c>
      <c r="AE38" s="107" t="str">
        <f t="shared" si="4"/>
        <v/>
      </c>
      <c r="AF38" s="109">
        <f>SUMIFS(Master3!$X:$X,Master3!$A:$A,"&gt;"&amp;(AE38),Master3!$A:$A,"&lt;="&amp; AI38)</f>
        <v>0</v>
      </c>
      <c r="AG38" s="107">
        <f>SUMIFS(Master3!$I:$I,Master3!$A:$A,"&gt;"&amp;(AE38),Master3!$A:$A,"&lt;="&amp; AI38)</f>
        <v>0</v>
      </c>
      <c r="AH38" s="107">
        <f>SUMIFS(Master3!BC:BC,Master3!BB:BB,AD38)</f>
        <v>0</v>
      </c>
      <c r="AI38" s="108" t="str">
        <f t="shared" si="5"/>
        <v/>
      </c>
      <c r="AJ38" s="112" t="e">
        <f>_xlfn.XLOOKUP(AK38,Master3!B:B,Master3!A:A)</f>
        <v>#N/A</v>
      </c>
      <c r="AK38" s="106">
        <v>44211.329861111109</v>
      </c>
      <c r="AL38" s="67">
        <f>SUMIFS(Master3!$Z:$Z,Master3!$A:$A,"&gt;="&amp;(AJ38),Master3!$A:$A,"&lt;="&amp;AP38-1)</f>
        <v>0</v>
      </c>
      <c r="AM38" s="67">
        <f>SUMIFS(Master3!$J:$J,Master3!$A:$A,"&gt;="&amp;(AJ38),Master3!$A:$A,"&lt;="&amp;AP38-1)</f>
        <v>0</v>
      </c>
      <c r="AN38" s="93">
        <f>SUMIFS(Master3!BF:BF,Master3!BE:BE,AK38)</f>
        <v>0</v>
      </c>
      <c r="AO38" s="100" t="str">
        <f>IFERROR(_xlfn.XLOOKUP(AP38,Master3!$A:$A,Master3!$B:$B),"")</f>
        <v/>
      </c>
      <c r="AP38" s="92" t="str">
        <f t="shared" si="6"/>
        <v/>
      </c>
      <c r="AQ38" s="67">
        <f>SUMIFS(Master3!$Z:$Z,Master3!$A:$A,"&gt;"&amp;(AP38),Master3!$A:$A,"&lt;="&amp;AU38-1)</f>
        <v>0</v>
      </c>
      <c r="AR38" s="67">
        <f>SUMIFS(Master3!$J:$J,Master3!$A:$A,"&gt;"&amp;(AP38),Master3!$A:$A,"&lt;="&amp;AU38-1)</f>
        <v>0</v>
      </c>
      <c r="AS38" s="93">
        <f>SUMIFS(Master3!BO:BO,Master3!BN:BN,AO38)</f>
        <v>0</v>
      </c>
      <c r="AT38" s="100" t="str">
        <f>IFERROR(_xlfn.XLOOKUP(AU38,Master3!$A:$A,Master3!$B:$B)," ")</f>
        <v xml:space="preserve"> </v>
      </c>
      <c r="AU38" s="92" t="str">
        <f t="shared" si="7"/>
        <v/>
      </c>
      <c r="AV38" s="67">
        <f>SUMIFS(Master3!$Z:$Z,Master3!$A:$A,"&gt;"&amp;AU38,Master3!$A:$A,"&lt;="&amp; AY38)</f>
        <v>0</v>
      </c>
      <c r="AW38" s="67">
        <f>SUMIFS(Master3!$J:$J,Master3!$A:$A,"&gt;"&amp;AU38,Master3!$A:$A,"&lt;="&amp; AY38)</f>
        <v>0</v>
      </c>
      <c r="AX38" s="92">
        <f>SUMIFS(Master3!BF:BF,Master3!BE:BE,AT38)</f>
        <v>0</v>
      </c>
      <c r="AY38" s="93" t="str">
        <f t="shared" si="8"/>
        <v/>
      </c>
      <c r="AZ38" s="112" t="e">
        <f>_xlfn.XLOOKUP(BA38,Master3!B:B,Master3!A:A)</f>
        <v>#N/A</v>
      </c>
      <c r="BA38" s="103">
        <v>44211.329861111109</v>
      </c>
      <c r="BB38" s="107">
        <f>SUMIFS(Master3!AR:AR,Master3!$A:$A,"&gt;="&amp;(AZ38),Master3!$A:$A,"&lt;="&amp;BF38-1)</f>
        <v>0</v>
      </c>
      <c r="BC38" s="109">
        <f>SUMIFS(Master3!$K:$K,Master3!$A:$A,"&gt;="&amp;(AZ38),Master3!$A:$A,"&lt;="&amp;BF38-1)</f>
        <v>0</v>
      </c>
      <c r="BD38" s="108">
        <f>SUMIFS(Master3!BI:BI,Master3!BH:BH,BA38)</f>
        <v>0</v>
      </c>
      <c r="BE38" s="110" t="str">
        <f>IFERROR(_xlfn.XLOOKUP(BF38,Master3!$A:$A,Master3!$B:$B),"")</f>
        <v/>
      </c>
      <c r="BF38" s="107" t="str">
        <f t="shared" si="9"/>
        <v/>
      </c>
      <c r="BG38" s="107">
        <f>SUMIFS(Master3!AR:AR,Master3!$A:$A,"&gt;="&amp;(BF38),Master3!$A:$A,"&lt;="&amp;BK38-1)</f>
        <v>0</v>
      </c>
      <c r="BH38" s="109">
        <f>SUMIFS(Master3!$K:$K,Master3!$A:$A,"&gt;="&amp;(BF38),Master3!$A:$A,"&lt;="&amp;BK38-1)</f>
        <v>0</v>
      </c>
      <c r="BI38" s="108">
        <f>SUMIFS(Master3!BQ:BQ,Master3!BP:BP,BE38)</f>
        <v>0</v>
      </c>
      <c r="BJ38" s="110" t="str">
        <f>IFERROR(_xlfn.XLOOKUP(BK38,Master3!$A:$A,Master3!$B:$B)," ")</f>
        <v xml:space="preserve"> </v>
      </c>
      <c r="BK38" s="107" t="str">
        <f t="shared" si="10"/>
        <v/>
      </c>
      <c r="BL38" s="107">
        <f>SUMIFS(Master3!$AU:$AU,Master3!$A:$A,"&gt;"&amp;(BK38),Master3!$A:$A,"&lt;="&amp; BO38)</f>
        <v>0</v>
      </c>
      <c r="BM38" s="109">
        <f>SUMIFS(Master3!$K:$K,Master3!$A:$A,"&gt;"&amp;(BK38),Master3!$A:$A,"&lt;="&amp; BO38)</f>
        <v>0</v>
      </c>
      <c r="BN38" s="107">
        <f>SUMIFS(Master3!BI:BI,Master3!BH:BH,BJ38)</f>
        <v>0</v>
      </c>
      <c r="BO38" s="108" t="str">
        <f t="shared" si="11"/>
        <v/>
      </c>
    </row>
    <row r="39" spans="1:67" x14ac:dyDescent="0.25">
      <c r="A39" s="86">
        <v>44212.159722222219</v>
      </c>
      <c r="B39" s="111" t="e">
        <f>_xlfn.XLOOKUP(C39,Master3!B:B,Master3!A:A)</f>
        <v>#N/A</v>
      </c>
      <c r="C39" s="106">
        <v>44212.159722222219</v>
      </c>
      <c r="D39" s="91" t="str">
        <f>IFERROR(_xlfn.XLOOKUP(B39,Master3!A:A,Master3!G:G),"")</f>
        <v/>
      </c>
      <c r="E39" s="94" t="str">
        <f>IFERROR(AVERAGEIFS(Master3!$U:$U,Master3!$A:$A,"&gt;"&amp;(B39-1),Master3!$A:$A,"&lt;="&amp;S39),"")</f>
        <v/>
      </c>
      <c r="F39" s="98">
        <f>SUMIFS(Master3!$V:$V,Master3!$A:$A,"&gt;="&amp;(B39),Master3!$A:$A,"&lt;="&amp;J39-1)</f>
        <v>0</v>
      </c>
      <c r="G39" s="91">
        <f>SUMIFS(Master3!$H:$H,Master3!$A:$A,"&gt;="&amp;(B39),Master3!$A:$A,"&lt;="&amp;J39-1)</f>
        <v>0</v>
      </c>
      <c r="H39" s="99">
        <f>SUMIFS(Master3!AZ:AZ,Master3!AY:AY,C39)</f>
        <v>0</v>
      </c>
      <c r="I39" s="100" t="str">
        <f>IFERROR(_xlfn.XLOOKUP(J39,Master3!$A:$A,Master3!$B:$B),"")</f>
        <v/>
      </c>
      <c r="J39" s="92" t="str">
        <f t="shared" si="0"/>
        <v/>
      </c>
      <c r="K39" s="92">
        <f>SUMIFS(Master3!$V:$V,Master3!$A:$A,"&gt;="&amp;(J39),Master3!$A:$A,"&lt;="&amp;O39-1)</f>
        <v>0</v>
      </c>
      <c r="L39" s="92">
        <f>SUMIFS(Master3!$H:$H,Master3!$A:$A,"&gt;="&amp;(J39),Master3!$A:$A,"&lt;="&amp;O39-1)</f>
        <v>0</v>
      </c>
      <c r="M39" s="93">
        <f>SUMIFS(Master3!BK:BK,Master3!BJ:BJ,I39)</f>
        <v>0</v>
      </c>
      <c r="N39" s="100" t="str">
        <f>IFERROR(_xlfn.XLOOKUP(O39,Master3!$A:$A,Master3!$B:$B)," ")</f>
        <v xml:space="preserve"> </v>
      </c>
      <c r="O39" s="92" t="str">
        <f t="shared" si="1"/>
        <v/>
      </c>
      <c r="P39" s="92">
        <f>SUMIFS(Master3!$V:$V,Master3!$A:$A,"&gt;="&amp;O39,Master3!$A:$A,"&lt;="&amp; S39)</f>
        <v>0</v>
      </c>
      <c r="Q39" s="92">
        <f>SUMIFS(Master3!$H:$H,Master3!$A:$A,"&gt;="&amp;O39,Master3!$A:$A,"&lt;="&amp; S39)</f>
        <v>0</v>
      </c>
      <c r="R39" s="92">
        <f>SUMIFS(Master3!AZ:AZ,Master3!AY:AY,N39)</f>
        <v>0</v>
      </c>
      <c r="S39" s="93" t="str">
        <f t="shared" si="2"/>
        <v/>
      </c>
      <c r="T39" s="112" t="e">
        <f>_xlfn.XLOOKUP(U39,Master3!B:B,Master3!A:A)</f>
        <v>#N/A</v>
      </c>
      <c r="U39" s="103"/>
      <c r="V39" s="109">
        <f>SUMIFS(Master3!X:X,Master3!$A:$A,"&gt;="&amp;(T39),Master3!$A:$A,"&lt;="&amp;Z39-1)</f>
        <v>0</v>
      </c>
      <c r="W39" s="107">
        <f>SUMIFS(Master3!I:I,Master3!$A:$A,"&gt;="&amp;(T39),Master3!$A:$A,"&lt;="&amp;Z39-1)</f>
        <v>0</v>
      </c>
      <c r="X39" s="108">
        <f>SUMIFS(Master3!BC:BC,Master3!BB:BB,U39)</f>
        <v>0</v>
      </c>
      <c r="Y39" s="110" t="str">
        <f>IFERROR(_xlfn.XLOOKUP(Z39,Master3!$A:$A,Master3!$B:$B),"")</f>
        <v/>
      </c>
      <c r="Z39" s="107" t="str">
        <f t="shared" si="3"/>
        <v/>
      </c>
      <c r="AA39" s="107">
        <f>SUMIFS(Master3!$X:$X,Master3!$A:$A,"&gt;="&amp;(Z39),Master3!$A:$A,"&lt;="&amp;AE39-1)</f>
        <v>0</v>
      </c>
      <c r="AB39" s="107">
        <f>SUMIFS(Master3!$I:$I,Master3!$A:$A,"&gt;="&amp;(Z39),Master3!$A:$A,"&lt;="&amp;AE39-1)</f>
        <v>0</v>
      </c>
      <c r="AC39" s="108">
        <f>SUMIFS(Master3!BM:BM,Master3!BL:BL,Y39)</f>
        <v>0</v>
      </c>
      <c r="AD39" s="110" t="str">
        <f>IFERROR(_xlfn.XLOOKUP(AE39,Master3!$A:$A,Master3!$B:$B)," ")</f>
        <v xml:space="preserve"> </v>
      </c>
      <c r="AE39" s="107" t="str">
        <f t="shared" si="4"/>
        <v/>
      </c>
      <c r="AF39" s="109">
        <f>SUMIFS(Master3!$X:$X,Master3!$A:$A,"&gt;"&amp;(AE39),Master3!$A:$A,"&lt;="&amp; AI39)</f>
        <v>0</v>
      </c>
      <c r="AG39" s="107">
        <f>SUMIFS(Master3!$I:$I,Master3!$A:$A,"&gt;"&amp;(AE39),Master3!$A:$A,"&lt;="&amp; AI39)</f>
        <v>0</v>
      </c>
      <c r="AH39" s="107">
        <f>SUMIFS(Master3!BC:BC,Master3!BB:BB,AD39)</f>
        <v>0</v>
      </c>
      <c r="AI39" s="108" t="str">
        <f t="shared" si="5"/>
        <v/>
      </c>
      <c r="AJ39" s="112" t="e">
        <f>_xlfn.XLOOKUP(AK39,Master3!B:B,Master3!A:A)</f>
        <v>#N/A</v>
      </c>
      <c r="AK39" s="106"/>
      <c r="AL39" s="67">
        <f>SUMIFS(Master3!$Z:$Z,Master3!$A:$A,"&gt;="&amp;(AJ39),Master3!$A:$A,"&lt;="&amp;AP39-1)</f>
        <v>0</v>
      </c>
      <c r="AM39" s="67">
        <f>SUMIFS(Master3!$J:$J,Master3!$A:$A,"&gt;="&amp;(AJ39),Master3!$A:$A,"&lt;="&amp;AP39-1)</f>
        <v>0</v>
      </c>
      <c r="AN39" s="93">
        <f>SUMIFS(Master3!BF:BF,Master3!BE:BE,AK39)</f>
        <v>0</v>
      </c>
      <c r="AO39" s="100" t="str">
        <f>IFERROR(_xlfn.XLOOKUP(AP39,Master3!$A:$A,Master3!$B:$B),"")</f>
        <v/>
      </c>
      <c r="AP39" s="92" t="str">
        <f t="shared" si="6"/>
        <v/>
      </c>
      <c r="AQ39" s="67">
        <f>SUMIFS(Master3!$Z:$Z,Master3!$A:$A,"&gt;"&amp;(AP39),Master3!$A:$A,"&lt;="&amp;AU39-1)</f>
        <v>0</v>
      </c>
      <c r="AR39" s="67">
        <f>SUMIFS(Master3!$J:$J,Master3!$A:$A,"&gt;"&amp;(AP39),Master3!$A:$A,"&lt;="&amp;AU39-1)</f>
        <v>0</v>
      </c>
      <c r="AS39" s="93">
        <f>SUMIFS(Master3!BO:BO,Master3!BN:BN,AO39)</f>
        <v>0</v>
      </c>
      <c r="AT39" s="100" t="str">
        <f>IFERROR(_xlfn.XLOOKUP(AU39,Master3!$A:$A,Master3!$B:$B)," ")</f>
        <v xml:space="preserve"> </v>
      </c>
      <c r="AU39" s="92" t="str">
        <f t="shared" si="7"/>
        <v/>
      </c>
      <c r="AV39" s="67">
        <f>SUMIFS(Master3!$Z:$Z,Master3!$A:$A,"&gt;"&amp;AU39,Master3!$A:$A,"&lt;="&amp; AY39)</f>
        <v>0</v>
      </c>
      <c r="AW39" s="67">
        <f>SUMIFS(Master3!$J:$J,Master3!$A:$A,"&gt;"&amp;AU39,Master3!$A:$A,"&lt;="&amp; AY39)</f>
        <v>0</v>
      </c>
      <c r="AX39" s="92">
        <f>SUMIFS(Master3!BF:BF,Master3!BE:BE,AT39)</f>
        <v>0</v>
      </c>
      <c r="AY39" s="93" t="str">
        <f t="shared" si="8"/>
        <v/>
      </c>
      <c r="AZ39" s="112" t="e">
        <f>_xlfn.XLOOKUP(BA39,Master3!B:B,Master3!A:A)</f>
        <v>#N/A</v>
      </c>
      <c r="BA39" s="103"/>
      <c r="BB39" s="107">
        <f>SUMIFS(Master3!AR:AR,Master3!$A:$A,"&gt;="&amp;(AZ39),Master3!$A:$A,"&lt;="&amp;BF39-1)</f>
        <v>0</v>
      </c>
      <c r="BC39" s="109">
        <f>SUMIFS(Master3!$K:$K,Master3!$A:$A,"&gt;="&amp;(AZ39),Master3!$A:$A,"&lt;="&amp;BF39-1)</f>
        <v>0</v>
      </c>
      <c r="BD39" s="108">
        <f>SUMIFS(Master3!BI:BI,Master3!BH:BH,BA39)</f>
        <v>0</v>
      </c>
      <c r="BE39" s="110" t="str">
        <f>IFERROR(_xlfn.XLOOKUP(BF39,Master3!$A:$A,Master3!$B:$B),"")</f>
        <v/>
      </c>
      <c r="BF39" s="107" t="str">
        <f t="shared" si="9"/>
        <v/>
      </c>
      <c r="BG39" s="107">
        <f>SUMIFS(Master3!AR:AR,Master3!$A:$A,"&gt;="&amp;(BF39),Master3!$A:$A,"&lt;="&amp;BK39-1)</f>
        <v>0</v>
      </c>
      <c r="BH39" s="109">
        <f>SUMIFS(Master3!$K:$K,Master3!$A:$A,"&gt;="&amp;(BF39),Master3!$A:$A,"&lt;="&amp;BK39-1)</f>
        <v>0</v>
      </c>
      <c r="BI39" s="108">
        <f>SUMIFS(Master3!BQ:BQ,Master3!BP:BP,BE39)</f>
        <v>0</v>
      </c>
      <c r="BJ39" s="110" t="str">
        <f>IFERROR(_xlfn.XLOOKUP(BK39,Master3!$A:$A,Master3!$B:$B)," ")</f>
        <v xml:space="preserve"> </v>
      </c>
      <c r="BK39" s="107" t="str">
        <f t="shared" si="10"/>
        <v/>
      </c>
      <c r="BL39" s="107">
        <f>SUMIFS(Master3!$AU:$AU,Master3!$A:$A,"&gt;"&amp;(BK39),Master3!$A:$A,"&lt;="&amp; BO39)</f>
        <v>0</v>
      </c>
      <c r="BM39" s="109">
        <f>SUMIFS(Master3!$K:$K,Master3!$A:$A,"&gt;"&amp;(BK39),Master3!$A:$A,"&lt;="&amp; BO39)</f>
        <v>0</v>
      </c>
      <c r="BN39" s="107">
        <f>SUMIFS(Master3!BI:BI,Master3!BH:BH,BJ39)</f>
        <v>0</v>
      </c>
      <c r="BO39" s="108" t="str">
        <f t="shared" si="11"/>
        <v/>
      </c>
    </row>
    <row r="40" spans="1:67" x14ac:dyDescent="0.25">
      <c r="A40" s="86">
        <v>44212.246527777781</v>
      </c>
      <c r="B40" s="111" t="e">
        <f>_xlfn.XLOOKUP(C40,Master3!B:B,Master3!A:A)</f>
        <v>#N/A</v>
      </c>
      <c r="C40" s="106"/>
      <c r="D40" s="91" t="str">
        <f>IFERROR(_xlfn.XLOOKUP(B40,Master3!A:A,Master3!G:G),"")</f>
        <v/>
      </c>
      <c r="E40" s="94" t="str">
        <f>IFERROR(AVERAGEIFS(Master3!$U:$U,Master3!$A:$A,"&gt;"&amp;(B40-1),Master3!$A:$A,"&lt;="&amp;S40),"")</f>
        <v/>
      </c>
      <c r="F40" s="98">
        <f>SUMIFS(Master3!$V:$V,Master3!$A:$A,"&gt;="&amp;(B40),Master3!$A:$A,"&lt;="&amp;J40-1)</f>
        <v>0</v>
      </c>
      <c r="G40" s="91">
        <f>SUMIFS(Master3!$H:$H,Master3!$A:$A,"&gt;="&amp;(B40),Master3!$A:$A,"&lt;="&amp;J40-1)</f>
        <v>0</v>
      </c>
      <c r="H40" s="99">
        <f>SUMIFS(Master3!AZ:AZ,Master3!AY:AY,C40)</f>
        <v>0</v>
      </c>
      <c r="I40" s="100" t="str">
        <f>IFERROR(_xlfn.XLOOKUP(J40,Master3!$A:$A,Master3!$B:$B),"")</f>
        <v/>
      </c>
      <c r="J40" s="92" t="str">
        <f t="shared" si="0"/>
        <v/>
      </c>
      <c r="K40" s="92">
        <f>SUMIFS(Master3!$V:$V,Master3!$A:$A,"&gt;="&amp;(J40),Master3!$A:$A,"&lt;="&amp;O40-1)</f>
        <v>0</v>
      </c>
      <c r="L40" s="92">
        <f>SUMIFS(Master3!$H:$H,Master3!$A:$A,"&gt;="&amp;(J40),Master3!$A:$A,"&lt;="&amp;O40-1)</f>
        <v>0</v>
      </c>
      <c r="M40" s="93">
        <f>SUMIFS(Master3!BK:BK,Master3!BJ:BJ,I40)</f>
        <v>0</v>
      </c>
      <c r="N40" s="100" t="str">
        <f>IFERROR(_xlfn.XLOOKUP(O40,Master3!$A:$A,Master3!$B:$B)," ")</f>
        <v xml:space="preserve"> </v>
      </c>
      <c r="O40" s="92" t="str">
        <f t="shared" si="1"/>
        <v/>
      </c>
      <c r="P40" s="92">
        <f>SUMIFS(Master3!$V:$V,Master3!$A:$A,"&gt;="&amp;O40,Master3!$A:$A,"&lt;="&amp; S40)</f>
        <v>0</v>
      </c>
      <c r="Q40" s="92">
        <f>SUMIFS(Master3!$H:$H,Master3!$A:$A,"&gt;="&amp;O40,Master3!$A:$A,"&lt;="&amp; S40)</f>
        <v>0</v>
      </c>
      <c r="R40" s="92">
        <f>SUMIFS(Master3!AZ:AZ,Master3!AY:AY,N40)</f>
        <v>0</v>
      </c>
      <c r="S40" s="93" t="str">
        <f t="shared" si="2"/>
        <v/>
      </c>
      <c r="T40" s="112" t="e">
        <f>_xlfn.XLOOKUP(U40,Master3!B:B,Master3!A:A)</f>
        <v>#N/A</v>
      </c>
      <c r="U40" s="103">
        <v>44212.246527777781</v>
      </c>
      <c r="V40" s="109">
        <f>SUMIFS(Master3!X:X,Master3!$A:$A,"&gt;="&amp;(T40),Master3!$A:$A,"&lt;="&amp;Z40-1)</f>
        <v>0</v>
      </c>
      <c r="W40" s="107">
        <f>SUMIFS(Master3!I:I,Master3!$A:$A,"&gt;="&amp;(T40),Master3!$A:$A,"&lt;="&amp;Z40-1)</f>
        <v>0</v>
      </c>
      <c r="X40" s="108">
        <f>SUMIFS(Master3!BC:BC,Master3!BB:BB,U40)</f>
        <v>0</v>
      </c>
      <c r="Y40" s="110" t="str">
        <f>IFERROR(_xlfn.XLOOKUP(Z40,Master3!$A:$A,Master3!$B:$B),"")</f>
        <v/>
      </c>
      <c r="Z40" s="107" t="str">
        <f t="shared" si="3"/>
        <v/>
      </c>
      <c r="AA40" s="107">
        <f>SUMIFS(Master3!$X:$X,Master3!$A:$A,"&gt;="&amp;(Z40),Master3!$A:$A,"&lt;="&amp;AE40-1)</f>
        <v>0</v>
      </c>
      <c r="AB40" s="107">
        <f>SUMIFS(Master3!$I:$I,Master3!$A:$A,"&gt;="&amp;(Z40),Master3!$A:$A,"&lt;="&amp;AE40-1)</f>
        <v>0</v>
      </c>
      <c r="AC40" s="108">
        <f>SUMIFS(Master3!BM:BM,Master3!BL:BL,Y40)</f>
        <v>0</v>
      </c>
      <c r="AD40" s="110" t="str">
        <f>IFERROR(_xlfn.XLOOKUP(AE40,Master3!$A:$A,Master3!$B:$B)," ")</f>
        <v xml:space="preserve"> </v>
      </c>
      <c r="AE40" s="107" t="str">
        <f t="shared" si="4"/>
        <v/>
      </c>
      <c r="AF40" s="109">
        <f>SUMIFS(Master3!$X:$X,Master3!$A:$A,"&gt;"&amp;(AE40),Master3!$A:$A,"&lt;="&amp; AI40)</f>
        <v>0</v>
      </c>
      <c r="AG40" s="107">
        <f>SUMIFS(Master3!$I:$I,Master3!$A:$A,"&gt;"&amp;(AE40),Master3!$A:$A,"&lt;="&amp; AI40)</f>
        <v>0</v>
      </c>
      <c r="AH40" s="107">
        <f>SUMIFS(Master3!BC:BC,Master3!BB:BB,AD40)</f>
        <v>0</v>
      </c>
      <c r="AI40" s="108" t="str">
        <f t="shared" si="5"/>
        <v/>
      </c>
      <c r="AJ40" s="112" t="e">
        <f>_xlfn.XLOOKUP(AK40,Master3!B:B,Master3!A:A)</f>
        <v>#N/A</v>
      </c>
      <c r="AK40" s="106"/>
      <c r="AL40" s="67">
        <f>SUMIFS(Master3!$Z:$Z,Master3!$A:$A,"&gt;="&amp;(AJ40),Master3!$A:$A,"&lt;="&amp;AP40-1)</f>
        <v>0</v>
      </c>
      <c r="AM40" s="67">
        <f>SUMIFS(Master3!$J:$J,Master3!$A:$A,"&gt;="&amp;(AJ40),Master3!$A:$A,"&lt;="&amp;AP40-1)</f>
        <v>0</v>
      </c>
      <c r="AN40" s="93">
        <f>SUMIFS(Master3!BF:BF,Master3!BE:BE,AK40)</f>
        <v>0</v>
      </c>
      <c r="AO40" s="100" t="str">
        <f>IFERROR(_xlfn.XLOOKUP(AP40,Master3!$A:$A,Master3!$B:$B),"")</f>
        <v/>
      </c>
      <c r="AP40" s="92" t="str">
        <f t="shared" si="6"/>
        <v/>
      </c>
      <c r="AQ40" s="67">
        <f>SUMIFS(Master3!$Z:$Z,Master3!$A:$A,"&gt;"&amp;(AP40),Master3!$A:$A,"&lt;="&amp;AU40-1)</f>
        <v>0</v>
      </c>
      <c r="AR40" s="67">
        <f>SUMIFS(Master3!$J:$J,Master3!$A:$A,"&gt;"&amp;(AP40),Master3!$A:$A,"&lt;="&amp;AU40-1)</f>
        <v>0</v>
      </c>
      <c r="AS40" s="93">
        <f>SUMIFS(Master3!BO:BO,Master3!BN:BN,AO40)</f>
        <v>0</v>
      </c>
      <c r="AT40" s="100" t="str">
        <f>IFERROR(_xlfn.XLOOKUP(AU40,Master3!$A:$A,Master3!$B:$B)," ")</f>
        <v xml:space="preserve"> </v>
      </c>
      <c r="AU40" s="92" t="str">
        <f t="shared" si="7"/>
        <v/>
      </c>
      <c r="AV40" s="67">
        <f>SUMIFS(Master3!$Z:$Z,Master3!$A:$A,"&gt;"&amp;AU40,Master3!$A:$A,"&lt;="&amp; AY40)</f>
        <v>0</v>
      </c>
      <c r="AW40" s="67">
        <f>SUMIFS(Master3!$J:$J,Master3!$A:$A,"&gt;"&amp;AU40,Master3!$A:$A,"&lt;="&amp; AY40)</f>
        <v>0</v>
      </c>
      <c r="AX40" s="92">
        <f>SUMIFS(Master3!BF:BF,Master3!BE:BE,AT40)</f>
        <v>0</v>
      </c>
      <c r="AY40" s="93" t="str">
        <f t="shared" si="8"/>
        <v/>
      </c>
      <c r="AZ40" s="112" t="e">
        <f>_xlfn.XLOOKUP(BA40,Master3!B:B,Master3!A:A)</f>
        <v>#N/A</v>
      </c>
      <c r="BA40" s="103">
        <v>44212.246527777781</v>
      </c>
      <c r="BB40" s="107">
        <f>SUMIFS(Master3!AR:AR,Master3!$A:$A,"&gt;="&amp;(AZ40),Master3!$A:$A,"&lt;="&amp;BF40-1)</f>
        <v>0</v>
      </c>
      <c r="BC40" s="109">
        <f>SUMIFS(Master3!$K:$K,Master3!$A:$A,"&gt;="&amp;(AZ40),Master3!$A:$A,"&lt;="&amp;BF40-1)</f>
        <v>0</v>
      </c>
      <c r="BD40" s="108">
        <f>SUMIFS(Master3!BI:BI,Master3!BH:BH,BA40)</f>
        <v>0</v>
      </c>
      <c r="BE40" s="110" t="str">
        <f>IFERROR(_xlfn.XLOOKUP(BF40,Master3!$A:$A,Master3!$B:$B),"")</f>
        <v/>
      </c>
      <c r="BF40" s="107" t="str">
        <f t="shared" si="9"/>
        <v/>
      </c>
      <c r="BG40" s="107">
        <f>SUMIFS(Master3!AR:AR,Master3!$A:$A,"&gt;="&amp;(BF40),Master3!$A:$A,"&lt;="&amp;BK40-1)</f>
        <v>0</v>
      </c>
      <c r="BH40" s="109">
        <f>SUMIFS(Master3!$K:$K,Master3!$A:$A,"&gt;="&amp;(BF40),Master3!$A:$A,"&lt;="&amp;BK40-1)</f>
        <v>0</v>
      </c>
      <c r="BI40" s="108">
        <f>SUMIFS(Master3!BQ:BQ,Master3!BP:BP,BE40)</f>
        <v>0</v>
      </c>
      <c r="BJ40" s="110" t="str">
        <f>IFERROR(_xlfn.XLOOKUP(BK40,Master3!$A:$A,Master3!$B:$B)," ")</f>
        <v xml:space="preserve"> </v>
      </c>
      <c r="BK40" s="107" t="str">
        <f t="shared" si="10"/>
        <v/>
      </c>
      <c r="BL40" s="107">
        <f>SUMIFS(Master3!$AU:$AU,Master3!$A:$A,"&gt;"&amp;(BK40),Master3!$A:$A,"&lt;="&amp; BO40)</f>
        <v>0</v>
      </c>
      <c r="BM40" s="109">
        <f>SUMIFS(Master3!$K:$K,Master3!$A:$A,"&gt;"&amp;(BK40),Master3!$A:$A,"&lt;="&amp; BO40)</f>
        <v>0</v>
      </c>
      <c r="BN40" s="107">
        <f>SUMIFS(Master3!BI:BI,Master3!BH:BH,BJ40)</f>
        <v>0</v>
      </c>
      <c r="BO40" s="108" t="str">
        <f t="shared" si="11"/>
        <v/>
      </c>
    </row>
    <row r="41" spans="1:67" x14ac:dyDescent="0.25">
      <c r="A41" s="86">
        <v>44212.288194444445</v>
      </c>
      <c r="B41" s="111" t="e">
        <f>_xlfn.XLOOKUP(C41,Master3!B:B,Master3!A:A)</f>
        <v>#N/A</v>
      </c>
      <c r="C41" s="106"/>
      <c r="D41" s="91" t="str">
        <f>IFERROR(_xlfn.XLOOKUP(B41,Master3!A:A,Master3!G:G),"")</f>
        <v/>
      </c>
      <c r="E41" s="94" t="str">
        <f>IFERROR(AVERAGEIFS(Master3!$U:$U,Master3!$A:$A,"&gt;"&amp;(B41-1),Master3!$A:$A,"&lt;="&amp;S41),"")</f>
        <v/>
      </c>
      <c r="F41" s="98">
        <f>SUMIFS(Master3!$V:$V,Master3!$A:$A,"&gt;="&amp;(B41),Master3!$A:$A,"&lt;="&amp;J41-1)</f>
        <v>0</v>
      </c>
      <c r="G41" s="91">
        <f>SUMIFS(Master3!$H:$H,Master3!$A:$A,"&gt;="&amp;(B41),Master3!$A:$A,"&lt;="&amp;J41-1)</f>
        <v>0</v>
      </c>
      <c r="H41" s="99">
        <f>SUMIFS(Master3!AZ:AZ,Master3!AY:AY,C41)</f>
        <v>0</v>
      </c>
      <c r="I41" s="100" t="str">
        <f>IFERROR(_xlfn.XLOOKUP(J41,Master3!$A:$A,Master3!$B:$B),"")</f>
        <v/>
      </c>
      <c r="J41" s="92" t="str">
        <f t="shared" si="0"/>
        <v/>
      </c>
      <c r="K41" s="92">
        <f>SUMIFS(Master3!$V:$V,Master3!$A:$A,"&gt;="&amp;(J41),Master3!$A:$A,"&lt;="&amp;O41-1)</f>
        <v>0</v>
      </c>
      <c r="L41" s="92">
        <f>SUMIFS(Master3!$H:$H,Master3!$A:$A,"&gt;="&amp;(J41),Master3!$A:$A,"&lt;="&amp;O41-1)</f>
        <v>0</v>
      </c>
      <c r="M41" s="93">
        <f>SUMIFS(Master3!BK:BK,Master3!BJ:BJ,I41)</f>
        <v>0</v>
      </c>
      <c r="N41" s="100" t="str">
        <f>IFERROR(_xlfn.XLOOKUP(O41,Master3!$A:$A,Master3!$B:$B)," ")</f>
        <v xml:space="preserve"> </v>
      </c>
      <c r="O41" s="92" t="str">
        <f t="shared" si="1"/>
        <v/>
      </c>
      <c r="P41" s="92">
        <f>SUMIFS(Master3!$V:$V,Master3!$A:$A,"&gt;="&amp;O41,Master3!$A:$A,"&lt;="&amp; S41)</f>
        <v>0</v>
      </c>
      <c r="Q41" s="92">
        <f>SUMIFS(Master3!$H:$H,Master3!$A:$A,"&gt;="&amp;O41,Master3!$A:$A,"&lt;="&amp; S41)</f>
        <v>0</v>
      </c>
      <c r="R41" s="92">
        <f>SUMIFS(Master3!AZ:AZ,Master3!AY:AY,N41)</f>
        <v>0</v>
      </c>
      <c r="S41" s="93" t="str">
        <f t="shared" si="2"/>
        <v/>
      </c>
      <c r="T41" s="112" t="e">
        <f>_xlfn.XLOOKUP(U41,Master3!B:B,Master3!A:A)</f>
        <v>#N/A</v>
      </c>
      <c r="U41" s="103"/>
      <c r="V41" s="109">
        <f>SUMIFS(Master3!X:X,Master3!$A:$A,"&gt;="&amp;(T41),Master3!$A:$A,"&lt;="&amp;Z41-1)</f>
        <v>0</v>
      </c>
      <c r="W41" s="107">
        <f>SUMIFS(Master3!I:I,Master3!$A:$A,"&gt;="&amp;(T41),Master3!$A:$A,"&lt;="&amp;Z41-1)</f>
        <v>0</v>
      </c>
      <c r="X41" s="108">
        <f>SUMIFS(Master3!BC:BC,Master3!BB:BB,U41)</f>
        <v>0</v>
      </c>
      <c r="Y41" s="110" t="str">
        <f>IFERROR(_xlfn.XLOOKUP(Z41,Master3!$A:$A,Master3!$B:$B),"")</f>
        <v/>
      </c>
      <c r="Z41" s="107" t="str">
        <f t="shared" si="3"/>
        <v/>
      </c>
      <c r="AA41" s="107">
        <f>SUMIFS(Master3!$X:$X,Master3!$A:$A,"&gt;="&amp;(Z41),Master3!$A:$A,"&lt;="&amp;AE41-1)</f>
        <v>0</v>
      </c>
      <c r="AB41" s="107">
        <f>SUMIFS(Master3!$I:$I,Master3!$A:$A,"&gt;="&amp;(Z41),Master3!$A:$A,"&lt;="&amp;AE41-1)</f>
        <v>0</v>
      </c>
      <c r="AC41" s="108">
        <f>SUMIFS(Master3!BM:BM,Master3!BL:BL,Y41)</f>
        <v>0</v>
      </c>
      <c r="AD41" s="110" t="str">
        <f>IFERROR(_xlfn.XLOOKUP(AE41,Master3!$A:$A,Master3!$B:$B)," ")</f>
        <v xml:space="preserve"> </v>
      </c>
      <c r="AE41" s="107" t="str">
        <f t="shared" si="4"/>
        <v/>
      </c>
      <c r="AF41" s="109">
        <f>SUMIFS(Master3!$X:$X,Master3!$A:$A,"&gt;"&amp;(AE41),Master3!$A:$A,"&lt;="&amp; AI41)</f>
        <v>0</v>
      </c>
      <c r="AG41" s="107">
        <f>SUMIFS(Master3!$I:$I,Master3!$A:$A,"&gt;"&amp;(AE41),Master3!$A:$A,"&lt;="&amp; AI41)</f>
        <v>0</v>
      </c>
      <c r="AH41" s="107">
        <f>SUMIFS(Master3!BC:BC,Master3!BB:BB,AD41)</f>
        <v>0</v>
      </c>
      <c r="AI41" s="108" t="str">
        <f t="shared" si="5"/>
        <v/>
      </c>
      <c r="AJ41" s="112" t="e">
        <f>_xlfn.XLOOKUP(AK41,Master3!B:B,Master3!A:A)</f>
        <v>#N/A</v>
      </c>
      <c r="AK41" s="106">
        <v>44212.288194444445</v>
      </c>
      <c r="AL41" s="67">
        <f>SUMIFS(Master3!$Z:$Z,Master3!$A:$A,"&gt;="&amp;(AJ41),Master3!$A:$A,"&lt;="&amp;AP41-1)</f>
        <v>0</v>
      </c>
      <c r="AM41" s="67">
        <f>SUMIFS(Master3!$J:$J,Master3!$A:$A,"&gt;="&amp;(AJ41),Master3!$A:$A,"&lt;="&amp;AP41-1)</f>
        <v>0</v>
      </c>
      <c r="AN41" s="93">
        <f>SUMIFS(Master3!BF:BF,Master3!BE:BE,AK41)</f>
        <v>0</v>
      </c>
      <c r="AO41" s="100" t="str">
        <f>IFERROR(_xlfn.XLOOKUP(AP41,Master3!$A:$A,Master3!$B:$B),"")</f>
        <v/>
      </c>
      <c r="AP41" s="92" t="str">
        <f t="shared" si="6"/>
        <v/>
      </c>
      <c r="AQ41" s="67">
        <f>SUMIFS(Master3!$Z:$Z,Master3!$A:$A,"&gt;"&amp;(AP41),Master3!$A:$A,"&lt;="&amp;AU41-1)</f>
        <v>0</v>
      </c>
      <c r="AR41" s="67">
        <f>SUMIFS(Master3!$J:$J,Master3!$A:$A,"&gt;"&amp;(AP41),Master3!$A:$A,"&lt;="&amp;AU41-1)</f>
        <v>0</v>
      </c>
      <c r="AS41" s="93">
        <f>SUMIFS(Master3!BO:BO,Master3!BN:BN,AO41)</f>
        <v>0</v>
      </c>
      <c r="AT41" s="100" t="str">
        <f>IFERROR(_xlfn.XLOOKUP(AU41,Master3!$A:$A,Master3!$B:$B)," ")</f>
        <v xml:space="preserve"> </v>
      </c>
      <c r="AU41" s="92" t="str">
        <f t="shared" si="7"/>
        <v/>
      </c>
      <c r="AV41" s="67">
        <f>SUMIFS(Master3!$Z:$Z,Master3!$A:$A,"&gt;"&amp;AU41,Master3!$A:$A,"&lt;="&amp; AY41)</f>
        <v>0</v>
      </c>
      <c r="AW41" s="67">
        <f>SUMIFS(Master3!$J:$J,Master3!$A:$A,"&gt;"&amp;AU41,Master3!$A:$A,"&lt;="&amp; AY41)</f>
        <v>0</v>
      </c>
      <c r="AX41" s="92">
        <f>SUMIFS(Master3!BF:BF,Master3!BE:BE,AT41)</f>
        <v>0</v>
      </c>
      <c r="AY41" s="93" t="str">
        <f t="shared" si="8"/>
        <v/>
      </c>
      <c r="AZ41" s="112" t="e">
        <f>_xlfn.XLOOKUP(BA41,Master3!B:B,Master3!A:A)</f>
        <v>#N/A</v>
      </c>
      <c r="BA41" s="103"/>
      <c r="BB41" s="107">
        <f>SUMIFS(Master3!AR:AR,Master3!$A:$A,"&gt;="&amp;(AZ41),Master3!$A:$A,"&lt;="&amp;BF41-1)</f>
        <v>0</v>
      </c>
      <c r="BC41" s="109">
        <f>SUMIFS(Master3!$K:$K,Master3!$A:$A,"&gt;="&amp;(AZ41),Master3!$A:$A,"&lt;="&amp;BF41-1)</f>
        <v>0</v>
      </c>
      <c r="BD41" s="108">
        <f>SUMIFS(Master3!BI:BI,Master3!BH:BH,BA41)</f>
        <v>0</v>
      </c>
      <c r="BE41" s="110" t="str">
        <f>IFERROR(_xlfn.XLOOKUP(BF41,Master3!$A:$A,Master3!$B:$B),"")</f>
        <v/>
      </c>
      <c r="BF41" s="107" t="str">
        <f t="shared" si="9"/>
        <v/>
      </c>
      <c r="BG41" s="107">
        <f>SUMIFS(Master3!AR:AR,Master3!$A:$A,"&gt;="&amp;(BF41),Master3!$A:$A,"&lt;="&amp;BK41-1)</f>
        <v>0</v>
      </c>
      <c r="BH41" s="109">
        <f>SUMIFS(Master3!$K:$K,Master3!$A:$A,"&gt;="&amp;(BF41),Master3!$A:$A,"&lt;="&amp;BK41-1)</f>
        <v>0</v>
      </c>
      <c r="BI41" s="108">
        <f>SUMIFS(Master3!BQ:BQ,Master3!BP:BP,BE41)</f>
        <v>0</v>
      </c>
      <c r="BJ41" s="110" t="str">
        <f>IFERROR(_xlfn.XLOOKUP(BK41,Master3!$A:$A,Master3!$B:$B)," ")</f>
        <v xml:space="preserve"> </v>
      </c>
      <c r="BK41" s="107" t="str">
        <f t="shared" si="10"/>
        <v/>
      </c>
      <c r="BL41" s="107">
        <f>SUMIFS(Master3!$AU:$AU,Master3!$A:$A,"&gt;"&amp;(BK41),Master3!$A:$A,"&lt;="&amp; BO41)</f>
        <v>0</v>
      </c>
      <c r="BM41" s="109">
        <f>SUMIFS(Master3!$K:$K,Master3!$A:$A,"&gt;"&amp;(BK41),Master3!$A:$A,"&lt;="&amp; BO41)</f>
        <v>0</v>
      </c>
      <c r="BN41" s="107">
        <f>SUMIFS(Master3!BI:BI,Master3!BH:BH,BJ41)</f>
        <v>0</v>
      </c>
      <c r="BO41" s="108" t="str">
        <f t="shared" si="11"/>
        <v/>
      </c>
    </row>
    <row r="42" spans="1:67" x14ac:dyDescent="0.25">
      <c r="A42" s="86">
        <v>44213.409722222219</v>
      </c>
      <c r="B42" s="111" t="e">
        <f>_xlfn.XLOOKUP(C42,Master3!B:B,Master3!A:A)</f>
        <v>#N/A</v>
      </c>
      <c r="C42" s="106">
        <v>44213.409722222219</v>
      </c>
      <c r="D42" s="91" t="str">
        <f>IFERROR(_xlfn.XLOOKUP(B42,Master3!A:A,Master3!G:G),"")</f>
        <v/>
      </c>
      <c r="E42" s="94" t="str">
        <f>IFERROR(AVERAGEIFS(Master3!$U:$U,Master3!$A:$A,"&gt;"&amp;(B42-1),Master3!$A:$A,"&lt;="&amp;S42),"")</f>
        <v/>
      </c>
      <c r="F42" s="98">
        <f>SUMIFS(Master3!$V:$V,Master3!$A:$A,"&gt;="&amp;(B42),Master3!$A:$A,"&lt;="&amp;J42-1)</f>
        <v>0</v>
      </c>
      <c r="G42" s="91">
        <f>SUMIFS(Master3!$H:$H,Master3!$A:$A,"&gt;="&amp;(B42),Master3!$A:$A,"&lt;="&amp;J42-1)</f>
        <v>0</v>
      </c>
      <c r="H42" s="99">
        <f>SUMIFS(Master3!AZ:AZ,Master3!AY:AY,C42)</f>
        <v>0</v>
      </c>
      <c r="I42" s="100" t="str">
        <f>IFERROR(_xlfn.XLOOKUP(J42,Master3!$A:$A,Master3!$B:$B),"")</f>
        <v/>
      </c>
      <c r="J42" s="92" t="str">
        <f t="shared" si="0"/>
        <v/>
      </c>
      <c r="K42" s="92">
        <f>SUMIFS(Master3!$V:$V,Master3!$A:$A,"&gt;="&amp;(J42),Master3!$A:$A,"&lt;="&amp;O42-1)</f>
        <v>0</v>
      </c>
      <c r="L42" s="92">
        <f>SUMIFS(Master3!$H:$H,Master3!$A:$A,"&gt;="&amp;(J42),Master3!$A:$A,"&lt;="&amp;O42-1)</f>
        <v>0</v>
      </c>
      <c r="M42" s="93">
        <f>SUMIFS(Master3!BK:BK,Master3!BJ:BJ,I42)</f>
        <v>0</v>
      </c>
      <c r="N42" s="100" t="str">
        <f>IFERROR(_xlfn.XLOOKUP(O42,Master3!$A:$A,Master3!$B:$B)," ")</f>
        <v xml:space="preserve"> </v>
      </c>
      <c r="O42" s="92" t="str">
        <f t="shared" si="1"/>
        <v/>
      </c>
      <c r="P42" s="92">
        <f>SUMIFS(Master3!$V:$V,Master3!$A:$A,"&gt;="&amp;O42,Master3!$A:$A,"&lt;="&amp; S42)</f>
        <v>0</v>
      </c>
      <c r="Q42" s="92">
        <f>SUMIFS(Master3!$H:$H,Master3!$A:$A,"&gt;="&amp;O42,Master3!$A:$A,"&lt;="&amp; S42)</f>
        <v>0</v>
      </c>
      <c r="R42" s="92">
        <f>SUMIFS(Master3!AZ:AZ,Master3!AY:AY,N42)</f>
        <v>0</v>
      </c>
      <c r="S42" s="93" t="str">
        <f t="shared" si="2"/>
        <v/>
      </c>
      <c r="T42" s="112" t="e">
        <f>_xlfn.XLOOKUP(U42,Master3!B:B,Master3!A:A)</f>
        <v>#N/A</v>
      </c>
      <c r="U42" s="103"/>
      <c r="V42" s="109">
        <f>SUMIFS(Master3!X:X,Master3!$A:$A,"&gt;="&amp;(T42),Master3!$A:$A,"&lt;="&amp;Z42-1)</f>
        <v>0</v>
      </c>
      <c r="W42" s="107">
        <f>SUMIFS(Master3!I:I,Master3!$A:$A,"&gt;="&amp;(T42),Master3!$A:$A,"&lt;="&amp;Z42-1)</f>
        <v>0</v>
      </c>
      <c r="X42" s="108">
        <f>SUMIFS(Master3!BC:BC,Master3!BB:BB,U42)</f>
        <v>0</v>
      </c>
      <c r="Y42" s="110" t="str">
        <f>IFERROR(_xlfn.XLOOKUP(Z42,Master3!$A:$A,Master3!$B:$B),"")</f>
        <v/>
      </c>
      <c r="Z42" s="107" t="str">
        <f t="shared" si="3"/>
        <v/>
      </c>
      <c r="AA42" s="107">
        <f>SUMIFS(Master3!$X:$X,Master3!$A:$A,"&gt;="&amp;(Z42),Master3!$A:$A,"&lt;="&amp;AE42-1)</f>
        <v>0</v>
      </c>
      <c r="AB42" s="107">
        <f>SUMIFS(Master3!$I:$I,Master3!$A:$A,"&gt;="&amp;(Z42),Master3!$A:$A,"&lt;="&amp;AE42-1)</f>
        <v>0</v>
      </c>
      <c r="AC42" s="108">
        <f>SUMIFS(Master3!BM:BM,Master3!BL:BL,Y42)</f>
        <v>0</v>
      </c>
      <c r="AD42" s="110" t="str">
        <f>IFERROR(_xlfn.XLOOKUP(AE42,Master3!$A:$A,Master3!$B:$B)," ")</f>
        <v xml:space="preserve"> </v>
      </c>
      <c r="AE42" s="107" t="str">
        <f t="shared" si="4"/>
        <v/>
      </c>
      <c r="AF42" s="109">
        <f>SUMIFS(Master3!$X:$X,Master3!$A:$A,"&gt;"&amp;(AE42),Master3!$A:$A,"&lt;="&amp; AI42)</f>
        <v>0</v>
      </c>
      <c r="AG42" s="107">
        <f>SUMIFS(Master3!$I:$I,Master3!$A:$A,"&gt;"&amp;(AE42),Master3!$A:$A,"&lt;="&amp; AI42)</f>
        <v>0</v>
      </c>
      <c r="AH42" s="107">
        <f>SUMIFS(Master3!BC:BC,Master3!BB:BB,AD42)</f>
        <v>0</v>
      </c>
      <c r="AI42" s="108" t="str">
        <f t="shared" si="5"/>
        <v/>
      </c>
      <c r="AJ42" s="112" t="e">
        <f>_xlfn.XLOOKUP(AK42,Master3!B:B,Master3!A:A)</f>
        <v>#N/A</v>
      </c>
      <c r="AK42" s="106"/>
      <c r="AL42" s="67">
        <f>SUMIFS(Master3!$Z:$Z,Master3!$A:$A,"&gt;="&amp;(AJ42),Master3!$A:$A,"&lt;="&amp;AP42-1)</f>
        <v>0</v>
      </c>
      <c r="AM42" s="67">
        <f>SUMIFS(Master3!$J:$J,Master3!$A:$A,"&gt;="&amp;(AJ42),Master3!$A:$A,"&lt;="&amp;AP42-1)</f>
        <v>0</v>
      </c>
      <c r="AN42" s="93">
        <f>SUMIFS(Master3!BF:BF,Master3!BE:BE,AK42)</f>
        <v>0</v>
      </c>
      <c r="AO42" s="100" t="str">
        <f>IFERROR(_xlfn.XLOOKUP(AP42,Master3!$A:$A,Master3!$B:$B),"")</f>
        <v/>
      </c>
      <c r="AP42" s="92" t="str">
        <f t="shared" si="6"/>
        <v/>
      </c>
      <c r="AQ42" s="67">
        <f>SUMIFS(Master3!$Z:$Z,Master3!$A:$A,"&gt;"&amp;(AP42),Master3!$A:$A,"&lt;="&amp;AU42-1)</f>
        <v>0</v>
      </c>
      <c r="AR42" s="67">
        <f>SUMIFS(Master3!$J:$J,Master3!$A:$A,"&gt;"&amp;(AP42),Master3!$A:$A,"&lt;="&amp;AU42-1)</f>
        <v>0</v>
      </c>
      <c r="AS42" s="93">
        <f>SUMIFS(Master3!BO:BO,Master3!BN:BN,AO42)</f>
        <v>0</v>
      </c>
      <c r="AT42" s="100" t="str">
        <f>IFERROR(_xlfn.XLOOKUP(AU42,Master3!$A:$A,Master3!$B:$B)," ")</f>
        <v xml:space="preserve"> </v>
      </c>
      <c r="AU42" s="92" t="str">
        <f t="shared" si="7"/>
        <v/>
      </c>
      <c r="AV42" s="67">
        <f>SUMIFS(Master3!$Z:$Z,Master3!$A:$A,"&gt;"&amp;AU42,Master3!$A:$A,"&lt;="&amp; AY42)</f>
        <v>0</v>
      </c>
      <c r="AW42" s="67">
        <f>SUMIFS(Master3!$J:$J,Master3!$A:$A,"&gt;"&amp;AU42,Master3!$A:$A,"&lt;="&amp; AY42)</f>
        <v>0</v>
      </c>
      <c r="AX42" s="92">
        <f>SUMIFS(Master3!BF:BF,Master3!BE:BE,AT42)</f>
        <v>0</v>
      </c>
      <c r="AY42" s="93" t="str">
        <f t="shared" si="8"/>
        <v/>
      </c>
      <c r="AZ42" s="112" t="e">
        <f>_xlfn.XLOOKUP(BA42,Master3!B:B,Master3!A:A)</f>
        <v>#N/A</v>
      </c>
      <c r="BA42" s="103"/>
      <c r="BB42" s="107">
        <f>SUMIFS(Master3!AR:AR,Master3!$A:$A,"&gt;="&amp;(AZ42),Master3!$A:$A,"&lt;="&amp;BF42-1)</f>
        <v>0</v>
      </c>
      <c r="BC42" s="109">
        <f>SUMIFS(Master3!$K:$K,Master3!$A:$A,"&gt;="&amp;(AZ42),Master3!$A:$A,"&lt;="&amp;BF42-1)</f>
        <v>0</v>
      </c>
      <c r="BD42" s="108">
        <f>SUMIFS(Master3!BI:BI,Master3!BH:BH,BA42)</f>
        <v>0</v>
      </c>
      <c r="BE42" s="110" t="str">
        <f>IFERROR(_xlfn.XLOOKUP(BF42,Master3!$A:$A,Master3!$B:$B),"")</f>
        <v/>
      </c>
      <c r="BF42" s="107" t="str">
        <f t="shared" si="9"/>
        <v/>
      </c>
      <c r="BG42" s="107">
        <f>SUMIFS(Master3!AR:AR,Master3!$A:$A,"&gt;="&amp;(BF42),Master3!$A:$A,"&lt;="&amp;BK42-1)</f>
        <v>0</v>
      </c>
      <c r="BH42" s="109">
        <f>SUMIFS(Master3!$K:$K,Master3!$A:$A,"&gt;="&amp;(BF42),Master3!$A:$A,"&lt;="&amp;BK42-1)</f>
        <v>0</v>
      </c>
      <c r="BI42" s="108">
        <f>SUMIFS(Master3!BQ:BQ,Master3!BP:BP,BE42)</f>
        <v>0</v>
      </c>
      <c r="BJ42" s="110" t="str">
        <f>IFERROR(_xlfn.XLOOKUP(BK42,Master3!$A:$A,Master3!$B:$B)," ")</f>
        <v xml:space="preserve"> </v>
      </c>
      <c r="BK42" s="107" t="str">
        <f t="shared" si="10"/>
        <v/>
      </c>
      <c r="BL42" s="107">
        <f>SUMIFS(Master3!$AU:$AU,Master3!$A:$A,"&gt;"&amp;(BK42),Master3!$A:$A,"&lt;="&amp; BO42)</f>
        <v>0</v>
      </c>
      <c r="BM42" s="109">
        <f>SUMIFS(Master3!$K:$K,Master3!$A:$A,"&gt;"&amp;(BK42),Master3!$A:$A,"&lt;="&amp; BO42)</f>
        <v>0</v>
      </c>
      <c r="BN42" s="107">
        <f>SUMIFS(Master3!BI:BI,Master3!BH:BH,BJ42)</f>
        <v>0</v>
      </c>
      <c r="BO42" s="108" t="str">
        <f t="shared" si="11"/>
        <v/>
      </c>
    </row>
    <row r="43" spans="1:67" x14ac:dyDescent="0.25">
      <c r="A43" s="86">
        <v>44213.493055555555</v>
      </c>
      <c r="B43" s="111" t="e">
        <f>_xlfn.XLOOKUP(C43,Master3!B:B,Master3!A:A)</f>
        <v>#N/A</v>
      </c>
      <c r="C43" s="106"/>
      <c r="D43" s="91" t="str">
        <f>IFERROR(_xlfn.XLOOKUP(B43,Master3!A:A,Master3!G:G),"")</f>
        <v/>
      </c>
      <c r="E43" s="94" t="str">
        <f>IFERROR(AVERAGEIFS(Master3!$U:$U,Master3!$A:$A,"&gt;"&amp;(B43-1),Master3!$A:$A,"&lt;="&amp;S43),"")</f>
        <v/>
      </c>
      <c r="F43" s="98">
        <f>SUMIFS(Master3!$V:$V,Master3!$A:$A,"&gt;="&amp;(B43),Master3!$A:$A,"&lt;="&amp;J43-1)</f>
        <v>0</v>
      </c>
      <c r="G43" s="91">
        <f>SUMIFS(Master3!$H:$H,Master3!$A:$A,"&gt;="&amp;(B43),Master3!$A:$A,"&lt;="&amp;J43-1)</f>
        <v>0</v>
      </c>
      <c r="H43" s="99">
        <f>SUMIFS(Master3!AZ:AZ,Master3!AY:AY,C43)</f>
        <v>0</v>
      </c>
      <c r="I43" s="100" t="str">
        <f>IFERROR(_xlfn.XLOOKUP(J43,Master3!$A:$A,Master3!$B:$B),"")</f>
        <v/>
      </c>
      <c r="J43" s="92" t="str">
        <f t="shared" si="0"/>
        <v/>
      </c>
      <c r="K43" s="92">
        <f>SUMIFS(Master3!$V:$V,Master3!$A:$A,"&gt;="&amp;(J43),Master3!$A:$A,"&lt;="&amp;O43-1)</f>
        <v>0</v>
      </c>
      <c r="L43" s="92">
        <f>SUMIFS(Master3!$H:$H,Master3!$A:$A,"&gt;="&amp;(J43),Master3!$A:$A,"&lt;="&amp;O43-1)</f>
        <v>0</v>
      </c>
      <c r="M43" s="93">
        <f>SUMIFS(Master3!BK:BK,Master3!BJ:BJ,I43)</f>
        <v>0</v>
      </c>
      <c r="N43" s="100" t="str">
        <f>IFERROR(_xlfn.XLOOKUP(O43,Master3!$A:$A,Master3!$B:$B)," ")</f>
        <v xml:space="preserve"> </v>
      </c>
      <c r="O43" s="92" t="str">
        <f t="shared" si="1"/>
        <v/>
      </c>
      <c r="P43" s="92">
        <f>SUMIFS(Master3!$V:$V,Master3!$A:$A,"&gt;="&amp;O43,Master3!$A:$A,"&lt;="&amp; S43)</f>
        <v>0</v>
      </c>
      <c r="Q43" s="92">
        <f>SUMIFS(Master3!$H:$H,Master3!$A:$A,"&gt;="&amp;O43,Master3!$A:$A,"&lt;="&amp; S43)</f>
        <v>0</v>
      </c>
      <c r="R43" s="92">
        <f>SUMIFS(Master3!AZ:AZ,Master3!AY:AY,N43)</f>
        <v>0</v>
      </c>
      <c r="S43" s="93" t="str">
        <f t="shared" si="2"/>
        <v/>
      </c>
      <c r="T43" s="112" t="e">
        <f>_xlfn.XLOOKUP(U43,Master3!B:B,Master3!A:A)</f>
        <v>#N/A</v>
      </c>
      <c r="U43" s="103">
        <v>44213.493055555555</v>
      </c>
      <c r="V43" s="109">
        <f>SUMIFS(Master3!X:X,Master3!$A:$A,"&gt;="&amp;(T43),Master3!$A:$A,"&lt;="&amp;Z43-1)</f>
        <v>0</v>
      </c>
      <c r="W43" s="107">
        <f>SUMIFS(Master3!I:I,Master3!$A:$A,"&gt;="&amp;(T43),Master3!$A:$A,"&lt;="&amp;Z43-1)</f>
        <v>0</v>
      </c>
      <c r="X43" s="108">
        <f>SUMIFS(Master3!BC:BC,Master3!BB:BB,U43)</f>
        <v>0</v>
      </c>
      <c r="Y43" s="110" t="str">
        <f>IFERROR(_xlfn.XLOOKUP(Z43,Master3!$A:$A,Master3!$B:$B),"")</f>
        <v/>
      </c>
      <c r="Z43" s="107" t="str">
        <f t="shared" si="3"/>
        <v/>
      </c>
      <c r="AA43" s="107">
        <f>SUMIFS(Master3!$X:$X,Master3!$A:$A,"&gt;="&amp;(Z43),Master3!$A:$A,"&lt;="&amp;AE43-1)</f>
        <v>0</v>
      </c>
      <c r="AB43" s="107">
        <f>SUMIFS(Master3!$I:$I,Master3!$A:$A,"&gt;="&amp;(Z43),Master3!$A:$A,"&lt;="&amp;AE43-1)</f>
        <v>0</v>
      </c>
      <c r="AC43" s="108">
        <f>SUMIFS(Master3!BM:BM,Master3!BL:BL,Y43)</f>
        <v>0</v>
      </c>
      <c r="AD43" s="110" t="str">
        <f>IFERROR(_xlfn.XLOOKUP(AE43,Master3!$A:$A,Master3!$B:$B)," ")</f>
        <v xml:space="preserve"> </v>
      </c>
      <c r="AE43" s="107" t="str">
        <f t="shared" si="4"/>
        <v/>
      </c>
      <c r="AF43" s="109">
        <f>SUMIFS(Master3!$X:$X,Master3!$A:$A,"&gt;"&amp;(AE43),Master3!$A:$A,"&lt;="&amp; AI43)</f>
        <v>0</v>
      </c>
      <c r="AG43" s="107">
        <f>SUMIFS(Master3!$I:$I,Master3!$A:$A,"&gt;"&amp;(AE43),Master3!$A:$A,"&lt;="&amp; AI43)</f>
        <v>0</v>
      </c>
      <c r="AH43" s="107">
        <f>SUMIFS(Master3!BC:BC,Master3!BB:BB,AD43)</f>
        <v>0</v>
      </c>
      <c r="AI43" s="108" t="str">
        <f t="shared" si="5"/>
        <v/>
      </c>
      <c r="AJ43" s="112" t="e">
        <f>_xlfn.XLOOKUP(AK43,Master3!B:B,Master3!A:A)</f>
        <v>#N/A</v>
      </c>
      <c r="AK43" s="106"/>
      <c r="AL43" s="67">
        <f>SUMIFS(Master3!$Z:$Z,Master3!$A:$A,"&gt;="&amp;(AJ43),Master3!$A:$A,"&lt;="&amp;AP43-1)</f>
        <v>0</v>
      </c>
      <c r="AM43" s="67">
        <f>SUMIFS(Master3!$J:$J,Master3!$A:$A,"&gt;="&amp;(AJ43),Master3!$A:$A,"&lt;="&amp;AP43-1)</f>
        <v>0</v>
      </c>
      <c r="AN43" s="93">
        <f>SUMIFS(Master3!BF:BF,Master3!BE:BE,AK43)</f>
        <v>0</v>
      </c>
      <c r="AO43" s="100" t="str">
        <f>IFERROR(_xlfn.XLOOKUP(AP43,Master3!$A:$A,Master3!$B:$B),"")</f>
        <v/>
      </c>
      <c r="AP43" s="92" t="str">
        <f t="shared" si="6"/>
        <v/>
      </c>
      <c r="AQ43" s="67">
        <f>SUMIFS(Master3!$Z:$Z,Master3!$A:$A,"&gt;"&amp;(AP43),Master3!$A:$A,"&lt;="&amp;AU43-1)</f>
        <v>0</v>
      </c>
      <c r="AR43" s="67">
        <f>SUMIFS(Master3!$J:$J,Master3!$A:$A,"&gt;"&amp;(AP43),Master3!$A:$A,"&lt;="&amp;AU43-1)</f>
        <v>0</v>
      </c>
      <c r="AS43" s="93">
        <f>SUMIFS(Master3!BO:BO,Master3!BN:BN,AO43)</f>
        <v>0</v>
      </c>
      <c r="AT43" s="100" t="str">
        <f>IFERROR(_xlfn.XLOOKUP(AU43,Master3!$A:$A,Master3!$B:$B)," ")</f>
        <v xml:space="preserve"> </v>
      </c>
      <c r="AU43" s="92" t="str">
        <f t="shared" si="7"/>
        <v/>
      </c>
      <c r="AV43" s="67">
        <f>SUMIFS(Master3!$Z:$Z,Master3!$A:$A,"&gt;"&amp;AU43,Master3!$A:$A,"&lt;="&amp; AY43)</f>
        <v>0</v>
      </c>
      <c r="AW43" s="67">
        <f>SUMIFS(Master3!$J:$J,Master3!$A:$A,"&gt;"&amp;AU43,Master3!$A:$A,"&lt;="&amp; AY43)</f>
        <v>0</v>
      </c>
      <c r="AX43" s="92">
        <f>SUMIFS(Master3!BF:BF,Master3!BE:BE,AT43)</f>
        <v>0</v>
      </c>
      <c r="AY43" s="93" t="str">
        <f t="shared" si="8"/>
        <v/>
      </c>
      <c r="AZ43" s="112" t="e">
        <f>_xlfn.XLOOKUP(BA43,Master3!B:B,Master3!A:A)</f>
        <v>#N/A</v>
      </c>
      <c r="BA43" s="103"/>
      <c r="BB43" s="107">
        <f>SUMIFS(Master3!AR:AR,Master3!$A:$A,"&gt;="&amp;(AZ43),Master3!$A:$A,"&lt;="&amp;BF43-1)</f>
        <v>0</v>
      </c>
      <c r="BC43" s="109">
        <f>SUMIFS(Master3!$K:$K,Master3!$A:$A,"&gt;="&amp;(AZ43),Master3!$A:$A,"&lt;="&amp;BF43-1)</f>
        <v>0</v>
      </c>
      <c r="BD43" s="108">
        <f>SUMIFS(Master3!BI:BI,Master3!BH:BH,BA43)</f>
        <v>0</v>
      </c>
      <c r="BE43" s="110" t="str">
        <f>IFERROR(_xlfn.XLOOKUP(BF43,Master3!$A:$A,Master3!$B:$B),"")</f>
        <v/>
      </c>
      <c r="BF43" s="107" t="str">
        <f t="shared" si="9"/>
        <v/>
      </c>
      <c r="BG43" s="107">
        <f>SUMIFS(Master3!AR:AR,Master3!$A:$A,"&gt;="&amp;(BF43),Master3!$A:$A,"&lt;="&amp;BK43-1)</f>
        <v>0</v>
      </c>
      <c r="BH43" s="109">
        <f>SUMIFS(Master3!$K:$K,Master3!$A:$A,"&gt;="&amp;(BF43),Master3!$A:$A,"&lt;="&amp;BK43-1)</f>
        <v>0</v>
      </c>
      <c r="BI43" s="108">
        <f>SUMIFS(Master3!BQ:BQ,Master3!BP:BP,BE43)</f>
        <v>0</v>
      </c>
      <c r="BJ43" s="110" t="str">
        <f>IFERROR(_xlfn.XLOOKUP(BK43,Master3!$A:$A,Master3!$B:$B)," ")</f>
        <v xml:space="preserve"> </v>
      </c>
      <c r="BK43" s="107" t="str">
        <f t="shared" si="10"/>
        <v/>
      </c>
      <c r="BL43" s="107">
        <f>SUMIFS(Master3!$AU:$AU,Master3!$A:$A,"&gt;"&amp;(BK43),Master3!$A:$A,"&lt;="&amp; BO43)</f>
        <v>0</v>
      </c>
      <c r="BM43" s="109">
        <f>SUMIFS(Master3!$K:$K,Master3!$A:$A,"&gt;"&amp;(BK43),Master3!$A:$A,"&lt;="&amp; BO43)</f>
        <v>0</v>
      </c>
      <c r="BN43" s="107">
        <f>SUMIFS(Master3!BI:BI,Master3!BH:BH,BJ43)</f>
        <v>0</v>
      </c>
      <c r="BO43" s="108" t="str">
        <f t="shared" si="11"/>
        <v/>
      </c>
    </row>
    <row r="44" spans="1:67" x14ac:dyDescent="0.25">
      <c r="A44" s="86">
        <v>44213.5</v>
      </c>
      <c r="B44" s="111" t="e">
        <f>_xlfn.XLOOKUP(C44,Master3!B:B,Master3!A:A)</f>
        <v>#N/A</v>
      </c>
      <c r="C44" s="106"/>
      <c r="D44" s="91" t="str">
        <f>IFERROR(_xlfn.XLOOKUP(B44,Master3!A:A,Master3!G:G),"")</f>
        <v/>
      </c>
      <c r="E44" s="94" t="str">
        <f>IFERROR(AVERAGEIFS(Master3!$U:$U,Master3!$A:$A,"&gt;"&amp;(B44-1),Master3!$A:$A,"&lt;="&amp;S44),"")</f>
        <v/>
      </c>
      <c r="F44" s="98">
        <f>SUMIFS(Master3!$V:$V,Master3!$A:$A,"&gt;="&amp;(B44),Master3!$A:$A,"&lt;="&amp;J44-1)</f>
        <v>0</v>
      </c>
      <c r="G44" s="91">
        <f>SUMIFS(Master3!$H:$H,Master3!$A:$A,"&gt;="&amp;(B44),Master3!$A:$A,"&lt;="&amp;J44-1)</f>
        <v>0</v>
      </c>
      <c r="H44" s="99">
        <f>SUMIFS(Master3!AZ:AZ,Master3!AY:AY,C44)</f>
        <v>0</v>
      </c>
      <c r="I44" s="100" t="str">
        <f>IFERROR(_xlfn.XLOOKUP(J44,Master3!$A:$A,Master3!$B:$B),"")</f>
        <v/>
      </c>
      <c r="J44" s="92" t="str">
        <f t="shared" si="0"/>
        <v/>
      </c>
      <c r="K44" s="92">
        <f>SUMIFS(Master3!$V:$V,Master3!$A:$A,"&gt;="&amp;(J44),Master3!$A:$A,"&lt;="&amp;O44-1)</f>
        <v>0</v>
      </c>
      <c r="L44" s="92">
        <f>SUMIFS(Master3!$H:$H,Master3!$A:$A,"&gt;="&amp;(J44),Master3!$A:$A,"&lt;="&amp;O44-1)</f>
        <v>0</v>
      </c>
      <c r="M44" s="93">
        <f>SUMIFS(Master3!BK:BK,Master3!BJ:BJ,I44)</f>
        <v>0</v>
      </c>
      <c r="N44" s="100" t="str">
        <f>IFERROR(_xlfn.XLOOKUP(O44,Master3!$A:$A,Master3!$B:$B)," ")</f>
        <v xml:space="preserve"> </v>
      </c>
      <c r="O44" s="92" t="str">
        <f t="shared" si="1"/>
        <v/>
      </c>
      <c r="P44" s="92">
        <f>SUMIFS(Master3!$V:$V,Master3!$A:$A,"&gt;="&amp;O44,Master3!$A:$A,"&lt;="&amp; S44)</f>
        <v>0</v>
      </c>
      <c r="Q44" s="92">
        <f>SUMIFS(Master3!$H:$H,Master3!$A:$A,"&gt;="&amp;O44,Master3!$A:$A,"&lt;="&amp; S44)</f>
        <v>0</v>
      </c>
      <c r="R44" s="92">
        <f>SUMIFS(Master3!AZ:AZ,Master3!AY:AY,N44)</f>
        <v>0</v>
      </c>
      <c r="S44" s="93" t="str">
        <f t="shared" si="2"/>
        <v/>
      </c>
      <c r="T44" s="112" t="e">
        <f>_xlfn.XLOOKUP(U44,Master3!B:B,Master3!A:A)</f>
        <v>#N/A</v>
      </c>
      <c r="U44" s="103"/>
      <c r="V44" s="109">
        <f>SUMIFS(Master3!X:X,Master3!$A:$A,"&gt;="&amp;(T44),Master3!$A:$A,"&lt;="&amp;Z44-1)</f>
        <v>0</v>
      </c>
      <c r="W44" s="107">
        <f>SUMIFS(Master3!I:I,Master3!$A:$A,"&gt;="&amp;(T44),Master3!$A:$A,"&lt;="&amp;Z44-1)</f>
        <v>0</v>
      </c>
      <c r="X44" s="108">
        <f>SUMIFS(Master3!BC:BC,Master3!BB:BB,U44)</f>
        <v>0</v>
      </c>
      <c r="Y44" s="110" t="str">
        <f>IFERROR(_xlfn.XLOOKUP(Z44,Master3!$A:$A,Master3!$B:$B),"")</f>
        <v/>
      </c>
      <c r="Z44" s="107" t="str">
        <f t="shared" si="3"/>
        <v/>
      </c>
      <c r="AA44" s="107">
        <f>SUMIFS(Master3!$X:$X,Master3!$A:$A,"&gt;="&amp;(Z44),Master3!$A:$A,"&lt;="&amp;AE44-1)</f>
        <v>0</v>
      </c>
      <c r="AB44" s="107">
        <f>SUMIFS(Master3!$I:$I,Master3!$A:$A,"&gt;="&amp;(Z44),Master3!$A:$A,"&lt;="&amp;AE44-1)</f>
        <v>0</v>
      </c>
      <c r="AC44" s="108">
        <f>SUMIFS(Master3!BM:BM,Master3!BL:BL,Y44)</f>
        <v>0</v>
      </c>
      <c r="AD44" s="110" t="str">
        <f>IFERROR(_xlfn.XLOOKUP(AE44,Master3!$A:$A,Master3!$B:$B)," ")</f>
        <v xml:space="preserve"> </v>
      </c>
      <c r="AE44" s="107" t="str">
        <f t="shared" si="4"/>
        <v/>
      </c>
      <c r="AF44" s="109">
        <f>SUMIFS(Master3!$X:$X,Master3!$A:$A,"&gt;"&amp;(AE44),Master3!$A:$A,"&lt;="&amp; AI44)</f>
        <v>0</v>
      </c>
      <c r="AG44" s="107">
        <f>SUMIFS(Master3!$I:$I,Master3!$A:$A,"&gt;"&amp;(AE44),Master3!$A:$A,"&lt;="&amp; AI44)</f>
        <v>0</v>
      </c>
      <c r="AH44" s="107">
        <f>SUMIFS(Master3!BC:BC,Master3!BB:BB,AD44)</f>
        <v>0</v>
      </c>
      <c r="AI44" s="108" t="str">
        <f t="shared" si="5"/>
        <v/>
      </c>
      <c r="AJ44" s="112" t="e">
        <f>_xlfn.XLOOKUP(AK44,Master3!B:B,Master3!A:A)</f>
        <v>#N/A</v>
      </c>
      <c r="AK44" s="106"/>
      <c r="AL44" s="67">
        <f>SUMIFS(Master3!$Z:$Z,Master3!$A:$A,"&gt;="&amp;(AJ44),Master3!$A:$A,"&lt;="&amp;AP44-1)</f>
        <v>0</v>
      </c>
      <c r="AM44" s="67">
        <f>SUMIFS(Master3!$J:$J,Master3!$A:$A,"&gt;="&amp;(AJ44),Master3!$A:$A,"&lt;="&amp;AP44-1)</f>
        <v>0</v>
      </c>
      <c r="AN44" s="93">
        <f>SUMIFS(Master3!BF:BF,Master3!BE:BE,AK44)</f>
        <v>0</v>
      </c>
      <c r="AO44" s="100" t="str">
        <f>IFERROR(_xlfn.XLOOKUP(AP44,Master3!$A:$A,Master3!$B:$B),"")</f>
        <v/>
      </c>
      <c r="AP44" s="92" t="str">
        <f t="shared" si="6"/>
        <v/>
      </c>
      <c r="AQ44" s="67">
        <f>SUMIFS(Master3!$Z:$Z,Master3!$A:$A,"&gt;"&amp;(AP44),Master3!$A:$A,"&lt;="&amp;AU44-1)</f>
        <v>0</v>
      </c>
      <c r="AR44" s="67">
        <f>SUMIFS(Master3!$J:$J,Master3!$A:$A,"&gt;"&amp;(AP44),Master3!$A:$A,"&lt;="&amp;AU44-1)</f>
        <v>0</v>
      </c>
      <c r="AS44" s="93">
        <f>SUMIFS(Master3!BO:BO,Master3!BN:BN,AO44)</f>
        <v>0</v>
      </c>
      <c r="AT44" s="100" t="str">
        <f>IFERROR(_xlfn.XLOOKUP(AU44,Master3!$A:$A,Master3!$B:$B)," ")</f>
        <v xml:space="preserve"> </v>
      </c>
      <c r="AU44" s="92" t="str">
        <f t="shared" si="7"/>
        <v/>
      </c>
      <c r="AV44" s="67">
        <f>SUMIFS(Master3!$Z:$Z,Master3!$A:$A,"&gt;"&amp;AU44,Master3!$A:$A,"&lt;="&amp; AY44)</f>
        <v>0</v>
      </c>
      <c r="AW44" s="67">
        <f>SUMIFS(Master3!$J:$J,Master3!$A:$A,"&gt;"&amp;AU44,Master3!$A:$A,"&lt;="&amp; AY44)</f>
        <v>0</v>
      </c>
      <c r="AX44" s="92">
        <f>SUMIFS(Master3!BF:BF,Master3!BE:BE,AT44)</f>
        <v>0</v>
      </c>
      <c r="AY44" s="93" t="str">
        <f t="shared" si="8"/>
        <v/>
      </c>
      <c r="AZ44" s="112" t="e">
        <f>_xlfn.XLOOKUP(BA44,Master3!B:B,Master3!A:A)</f>
        <v>#N/A</v>
      </c>
      <c r="BA44" s="103">
        <v>44213.5</v>
      </c>
      <c r="BB44" s="107">
        <f>SUMIFS(Master3!AR:AR,Master3!$A:$A,"&gt;="&amp;(AZ44),Master3!$A:$A,"&lt;="&amp;BF44-1)</f>
        <v>0</v>
      </c>
      <c r="BC44" s="109">
        <f>SUMIFS(Master3!$K:$K,Master3!$A:$A,"&gt;="&amp;(AZ44),Master3!$A:$A,"&lt;="&amp;BF44-1)</f>
        <v>0</v>
      </c>
      <c r="BD44" s="108">
        <f>SUMIFS(Master3!BI:BI,Master3!BH:BH,BA44)</f>
        <v>0</v>
      </c>
      <c r="BE44" s="110" t="str">
        <f>IFERROR(_xlfn.XLOOKUP(BF44,Master3!$A:$A,Master3!$B:$B),"")</f>
        <v/>
      </c>
      <c r="BF44" s="107" t="str">
        <f t="shared" si="9"/>
        <v/>
      </c>
      <c r="BG44" s="107">
        <f>SUMIFS(Master3!AR:AR,Master3!$A:$A,"&gt;="&amp;(BF44),Master3!$A:$A,"&lt;="&amp;BK44-1)</f>
        <v>0</v>
      </c>
      <c r="BH44" s="109">
        <f>SUMIFS(Master3!$K:$K,Master3!$A:$A,"&gt;="&amp;(BF44),Master3!$A:$A,"&lt;="&amp;BK44-1)</f>
        <v>0</v>
      </c>
      <c r="BI44" s="108">
        <f>SUMIFS(Master3!BQ:BQ,Master3!BP:BP,BE44)</f>
        <v>0</v>
      </c>
      <c r="BJ44" s="110" t="str">
        <f>IFERROR(_xlfn.XLOOKUP(BK44,Master3!$A:$A,Master3!$B:$B)," ")</f>
        <v xml:space="preserve"> </v>
      </c>
      <c r="BK44" s="107" t="str">
        <f t="shared" si="10"/>
        <v/>
      </c>
      <c r="BL44" s="107">
        <f>SUMIFS(Master3!$AU:$AU,Master3!$A:$A,"&gt;"&amp;(BK44),Master3!$A:$A,"&lt;="&amp; BO44)</f>
        <v>0</v>
      </c>
      <c r="BM44" s="109">
        <f>SUMIFS(Master3!$K:$K,Master3!$A:$A,"&gt;"&amp;(BK44),Master3!$A:$A,"&lt;="&amp; BO44)</f>
        <v>0</v>
      </c>
      <c r="BN44" s="107">
        <f>SUMIFS(Master3!BI:BI,Master3!BH:BH,BJ44)</f>
        <v>0</v>
      </c>
      <c r="BO44" s="108" t="str">
        <f t="shared" si="11"/>
        <v/>
      </c>
    </row>
    <row r="45" spans="1:67" x14ac:dyDescent="0.25">
      <c r="A45" s="86">
        <v>44213.541666666664</v>
      </c>
      <c r="B45" s="111" t="e">
        <f>_xlfn.XLOOKUP(C45,Master3!B:B,Master3!A:A)</f>
        <v>#N/A</v>
      </c>
      <c r="C45" s="106"/>
      <c r="D45" s="91" t="str">
        <f>IFERROR(_xlfn.XLOOKUP(B45,Master3!A:A,Master3!G:G),"")</f>
        <v/>
      </c>
      <c r="E45" s="94" t="str">
        <f>IFERROR(AVERAGEIFS(Master3!$U:$U,Master3!$A:$A,"&gt;"&amp;(B45-1),Master3!$A:$A,"&lt;="&amp;S45),"")</f>
        <v/>
      </c>
      <c r="F45" s="98">
        <f>SUMIFS(Master3!$V:$V,Master3!$A:$A,"&gt;="&amp;(B45),Master3!$A:$A,"&lt;="&amp;J45-1)</f>
        <v>0</v>
      </c>
      <c r="G45" s="91">
        <f>SUMIFS(Master3!$H:$H,Master3!$A:$A,"&gt;="&amp;(B45),Master3!$A:$A,"&lt;="&amp;J45-1)</f>
        <v>0</v>
      </c>
      <c r="H45" s="99">
        <f>SUMIFS(Master3!AZ:AZ,Master3!AY:AY,C45)</f>
        <v>0</v>
      </c>
      <c r="I45" s="100" t="str">
        <f>IFERROR(_xlfn.XLOOKUP(J45,Master3!$A:$A,Master3!$B:$B),"")</f>
        <v/>
      </c>
      <c r="J45" s="92" t="str">
        <f t="shared" si="0"/>
        <v/>
      </c>
      <c r="K45" s="92">
        <f>SUMIFS(Master3!$V:$V,Master3!$A:$A,"&gt;="&amp;(J45),Master3!$A:$A,"&lt;="&amp;O45-1)</f>
        <v>0</v>
      </c>
      <c r="L45" s="92">
        <f>SUMIFS(Master3!$H:$H,Master3!$A:$A,"&gt;="&amp;(J45),Master3!$A:$A,"&lt;="&amp;O45-1)</f>
        <v>0</v>
      </c>
      <c r="M45" s="93">
        <f>SUMIFS(Master3!BK:BK,Master3!BJ:BJ,I45)</f>
        <v>0</v>
      </c>
      <c r="N45" s="100" t="str">
        <f>IFERROR(_xlfn.XLOOKUP(O45,Master3!$A:$A,Master3!$B:$B)," ")</f>
        <v xml:space="preserve"> </v>
      </c>
      <c r="O45" s="92" t="str">
        <f t="shared" si="1"/>
        <v/>
      </c>
      <c r="P45" s="92">
        <f>SUMIFS(Master3!$V:$V,Master3!$A:$A,"&gt;="&amp;O45,Master3!$A:$A,"&lt;="&amp; S45)</f>
        <v>0</v>
      </c>
      <c r="Q45" s="92">
        <f>SUMIFS(Master3!$H:$H,Master3!$A:$A,"&gt;="&amp;O45,Master3!$A:$A,"&lt;="&amp; S45)</f>
        <v>0</v>
      </c>
      <c r="R45" s="92">
        <f>SUMIFS(Master3!AZ:AZ,Master3!AY:AY,N45)</f>
        <v>0</v>
      </c>
      <c r="S45" s="93" t="str">
        <f t="shared" si="2"/>
        <v/>
      </c>
      <c r="T45" s="112" t="e">
        <f>_xlfn.XLOOKUP(U45,Master3!B:B,Master3!A:A)</f>
        <v>#N/A</v>
      </c>
      <c r="U45" s="103"/>
      <c r="V45" s="109">
        <f>SUMIFS(Master3!X:X,Master3!$A:$A,"&gt;="&amp;(T45),Master3!$A:$A,"&lt;="&amp;Z45-1)</f>
        <v>0</v>
      </c>
      <c r="W45" s="107">
        <f>SUMIFS(Master3!I:I,Master3!$A:$A,"&gt;="&amp;(T45),Master3!$A:$A,"&lt;="&amp;Z45-1)</f>
        <v>0</v>
      </c>
      <c r="X45" s="108">
        <f>SUMIFS(Master3!BC:BC,Master3!BB:BB,U45)</f>
        <v>0</v>
      </c>
      <c r="Y45" s="110" t="str">
        <f>IFERROR(_xlfn.XLOOKUP(Z45,Master3!$A:$A,Master3!$B:$B),"")</f>
        <v/>
      </c>
      <c r="Z45" s="107" t="str">
        <f t="shared" si="3"/>
        <v/>
      </c>
      <c r="AA45" s="107">
        <f>SUMIFS(Master3!$X:$X,Master3!$A:$A,"&gt;="&amp;(Z45),Master3!$A:$A,"&lt;="&amp;AE45-1)</f>
        <v>0</v>
      </c>
      <c r="AB45" s="107">
        <f>SUMIFS(Master3!$I:$I,Master3!$A:$A,"&gt;="&amp;(Z45),Master3!$A:$A,"&lt;="&amp;AE45-1)</f>
        <v>0</v>
      </c>
      <c r="AC45" s="108">
        <f>SUMIFS(Master3!BM:BM,Master3!BL:BL,Y45)</f>
        <v>0</v>
      </c>
      <c r="AD45" s="110" t="str">
        <f>IFERROR(_xlfn.XLOOKUP(AE45,Master3!$A:$A,Master3!$B:$B)," ")</f>
        <v xml:space="preserve"> </v>
      </c>
      <c r="AE45" s="107" t="str">
        <f t="shared" si="4"/>
        <v/>
      </c>
      <c r="AF45" s="109">
        <f>SUMIFS(Master3!$X:$X,Master3!$A:$A,"&gt;"&amp;(AE45),Master3!$A:$A,"&lt;="&amp; AI45)</f>
        <v>0</v>
      </c>
      <c r="AG45" s="107">
        <f>SUMIFS(Master3!$I:$I,Master3!$A:$A,"&gt;"&amp;(AE45),Master3!$A:$A,"&lt;="&amp; AI45)</f>
        <v>0</v>
      </c>
      <c r="AH45" s="107">
        <f>SUMIFS(Master3!BC:BC,Master3!BB:BB,AD45)</f>
        <v>0</v>
      </c>
      <c r="AI45" s="108" t="str">
        <f t="shared" si="5"/>
        <v/>
      </c>
      <c r="AJ45" s="112" t="e">
        <f>_xlfn.XLOOKUP(AK45,Master3!B:B,Master3!A:A)</f>
        <v>#N/A</v>
      </c>
      <c r="AK45" s="106">
        <v>44213.541666666664</v>
      </c>
      <c r="AL45" s="67">
        <f>SUMIFS(Master3!$Z:$Z,Master3!$A:$A,"&gt;="&amp;(AJ45),Master3!$A:$A,"&lt;="&amp;AP45-1)</f>
        <v>0</v>
      </c>
      <c r="AM45" s="67">
        <f>SUMIFS(Master3!$J:$J,Master3!$A:$A,"&gt;="&amp;(AJ45),Master3!$A:$A,"&lt;="&amp;AP45-1)</f>
        <v>0</v>
      </c>
      <c r="AN45" s="93">
        <f>SUMIFS(Master3!BF:BF,Master3!BE:BE,AK45)</f>
        <v>0</v>
      </c>
      <c r="AO45" s="100" t="str">
        <f>IFERROR(_xlfn.XLOOKUP(AP45,Master3!$A:$A,Master3!$B:$B),"")</f>
        <v/>
      </c>
      <c r="AP45" s="92" t="str">
        <f t="shared" si="6"/>
        <v/>
      </c>
      <c r="AQ45" s="67">
        <f>SUMIFS(Master3!$Z:$Z,Master3!$A:$A,"&gt;"&amp;(AP45),Master3!$A:$A,"&lt;="&amp;AU45-1)</f>
        <v>0</v>
      </c>
      <c r="AR45" s="67">
        <f>SUMIFS(Master3!$J:$J,Master3!$A:$A,"&gt;"&amp;(AP45),Master3!$A:$A,"&lt;="&amp;AU45-1)</f>
        <v>0</v>
      </c>
      <c r="AS45" s="93">
        <f>SUMIFS(Master3!BO:BO,Master3!BN:BN,AO45)</f>
        <v>0</v>
      </c>
      <c r="AT45" s="100" t="str">
        <f>IFERROR(_xlfn.XLOOKUP(AU45,Master3!$A:$A,Master3!$B:$B)," ")</f>
        <v xml:space="preserve"> </v>
      </c>
      <c r="AU45" s="92" t="str">
        <f t="shared" si="7"/>
        <v/>
      </c>
      <c r="AV45" s="67">
        <f>SUMIFS(Master3!$Z:$Z,Master3!$A:$A,"&gt;"&amp;AU45,Master3!$A:$A,"&lt;="&amp; AY45)</f>
        <v>0</v>
      </c>
      <c r="AW45" s="67">
        <f>SUMIFS(Master3!$J:$J,Master3!$A:$A,"&gt;"&amp;AU45,Master3!$A:$A,"&lt;="&amp; AY45)</f>
        <v>0</v>
      </c>
      <c r="AX45" s="92">
        <f>SUMIFS(Master3!BF:BF,Master3!BE:BE,AT45)</f>
        <v>0</v>
      </c>
      <c r="AY45" s="93" t="str">
        <f t="shared" si="8"/>
        <v/>
      </c>
      <c r="AZ45" s="112" t="e">
        <f>_xlfn.XLOOKUP(BA45,Master3!B:B,Master3!A:A)</f>
        <v>#N/A</v>
      </c>
      <c r="BA45" s="103"/>
      <c r="BB45" s="107">
        <f>SUMIFS(Master3!AR:AR,Master3!$A:$A,"&gt;="&amp;(AZ45),Master3!$A:$A,"&lt;="&amp;BF45-1)</f>
        <v>0</v>
      </c>
      <c r="BC45" s="109">
        <f>SUMIFS(Master3!$K:$K,Master3!$A:$A,"&gt;="&amp;(AZ45),Master3!$A:$A,"&lt;="&amp;BF45-1)</f>
        <v>0</v>
      </c>
      <c r="BD45" s="108">
        <f>SUMIFS(Master3!BI:BI,Master3!BH:BH,BA45)</f>
        <v>0</v>
      </c>
      <c r="BE45" s="110" t="str">
        <f>IFERROR(_xlfn.XLOOKUP(BF45,Master3!$A:$A,Master3!$B:$B),"")</f>
        <v/>
      </c>
      <c r="BF45" s="107" t="str">
        <f t="shared" si="9"/>
        <v/>
      </c>
      <c r="BG45" s="107">
        <f>SUMIFS(Master3!AR:AR,Master3!$A:$A,"&gt;="&amp;(BF45),Master3!$A:$A,"&lt;="&amp;BK45-1)</f>
        <v>0</v>
      </c>
      <c r="BH45" s="109">
        <f>SUMIFS(Master3!$K:$K,Master3!$A:$A,"&gt;="&amp;(BF45),Master3!$A:$A,"&lt;="&amp;BK45-1)</f>
        <v>0</v>
      </c>
      <c r="BI45" s="108">
        <f>SUMIFS(Master3!BQ:BQ,Master3!BP:BP,BE45)</f>
        <v>0</v>
      </c>
      <c r="BJ45" s="110" t="str">
        <f>IFERROR(_xlfn.XLOOKUP(BK45,Master3!$A:$A,Master3!$B:$B)," ")</f>
        <v xml:space="preserve"> </v>
      </c>
      <c r="BK45" s="107" t="str">
        <f t="shared" si="10"/>
        <v/>
      </c>
      <c r="BL45" s="107">
        <f>SUMIFS(Master3!$AU:$AU,Master3!$A:$A,"&gt;"&amp;(BK45),Master3!$A:$A,"&lt;="&amp; BO45)</f>
        <v>0</v>
      </c>
      <c r="BM45" s="109">
        <f>SUMIFS(Master3!$K:$K,Master3!$A:$A,"&gt;"&amp;(BK45),Master3!$A:$A,"&lt;="&amp; BO45)</f>
        <v>0</v>
      </c>
      <c r="BN45" s="107">
        <f>SUMIFS(Master3!BI:BI,Master3!BH:BH,BJ45)</f>
        <v>0</v>
      </c>
      <c r="BO45" s="108" t="str">
        <f t="shared" si="11"/>
        <v/>
      </c>
    </row>
    <row r="46" spans="1:67" x14ac:dyDescent="0.25">
      <c r="A46" s="86">
        <v>44214.243055555555</v>
      </c>
      <c r="B46" s="111" t="e">
        <f>_xlfn.XLOOKUP(C46,Master3!B:B,Master3!A:A)</f>
        <v>#N/A</v>
      </c>
      <c r="C46" s="106">
        <v>44214.243055555555</v>
      </c>
      <c r="D46" s="91" t="str">
        <f>IFERROR(_xlfn.XLOOKUP(B46,Master3!A:A,Master3!G:G),"")</f>
        <v/>
      </c>
      <c r="E46" s="94" t="str">
        <f>IFERROR(AVERAGEIFS(Master3!$U:$U,Master3!$A:$A,"&gt;"&amp;(B46-1),Master3!$A:$A,"&lt;="&amp;S46),"")</f>
        <v/>
      </c>
      <c r="F46" s="98">
        <f>SUMIFS(Master3!$V:$V,Master3!$A:$A,"&gt;="&amp;(B46),Master3!$A:$A,"&lt;="&amp;J46-1)</f>
        <v>0</v>
      </c>
      <c r="G46" s="91">
        <f>SUMIFS(Master3!$H:$H,Master3!$A:$A,"&gt;="&amp;(B46),Master3!$A:$A,"&lt;="&amp;J46-1)</f>
        <v>0</v>
      </c>
      <c r="H46" s="99">
        <f>SUMIFS(Master3!AZ:AZ,Master3!AY:AY,C46)</f>
        <v>0</v>
      </c>
      <c r="I46" s="100" t="str">
        <f>IFERROR(_xlfn.XLOOKUP(J46,Master3!$A:$A,Master3!$B:$B),"")</f>
        <v/>
      </c>
      <c r="J46" s="92" t="str">
        <f t="shared" si="0"/>
        <v/>
      </c>
      <c r="K46" s="92">
        <f>SUMIFS(Master3!$V:$V,Master3!$A:$A,"&gt;="&amp;(J46),Master3!$A:$A,"&lt;="&amp;O46-1)</f>
        <v>0</v>
      </c>
      <c r="L46" s="92">
        <f>SUMIFS(Master3!$H:$H,Master3!$A:$A,"&gt;="&amp;(J46),Master3!$A:$A,"&lt;="&amp;O46-1)</f>
        <v>0</v>
      </c>
      <c r="M46" s="93">
        <f>SUMIFS(Master3!BK:BK,Master3!BJ:BJ,I46)</f>
        <v>0</v>
      </c>
      <c r="N46" s="100" t="str">
        <f>IFERROR(_xlfn.XLOOKUP(O46,Master3!$A:$A,Master3!$B:$B)," ")</f>
        <v xml:space="preserve"> </v>
      </c>
      <c r="O46" s="92" t="str">
        <f t="shared" si="1"/>
        <v/>
      </c>
      <c r="P46" s="92">
        <f>SUMIFS(Master3!$V:$V,Master3!$A:$A,"&gt;="&amp;O46,Master3!$A:$A,"&lt;="&amp; S46)</f>
        <v>0</v>
      </c>
      <c r="Q46" s="92">
        <f>SUMIFS(Master3!$H:$H,Master3!$A:$A,"&gt;="&amp;O46,Master3!$A:$A,"&lt;="&amp; S46)</f>
        <v>0</v>
      </c>
      <c r="R46" s="92">
        <f>SUMIFS(Master3!AZ:AZ,Master3!AY:AY,N46)</f>
        <v>0</v>
      </c>
      <c r="S46" s="93" t="str">
        <f t="shared" si="2"/>
        <v/>
      </c>
      <c r="T46" s="112" t="e">
        <f>_xlfn.XLOOKUP(U46,Master3!B:B,Master3!A:A)</f>
        <v>#N/A</v>
      </c>
      <c r="U46" s="103"/>
      <c r="V46" s="109">
        <f>SUMIFS(Master3!X:X,Master3!$A:$A,"&gt;="&amp;(T46),Master3!$A:$A,"&lt;="&amp;Z46-1)</f>
        <v>0</v>
      </c>
      <c r="W46" s="107">
        <f>SUMIFS(Master3!I:I,Master3!$A:$A,"&gt;="&amp;(T46),Master3!$A:$A,"&lt;="&amp;Z46-1)</f>
        <v>0</v>
      </c>
      <c r="X46" s="108">
        <f>SUMIFS(Master3!BC:BC,Master3!BB:BB,U46)</f>
        <v>0</v>
      </c>
      <c r="Y46" s="110" t="str">
        <f>IFERROR(_xlfn.XLOOKUP(Z46,Master3!$A:$A,Master3!$B:$B),"")</f>
        <v/>
      </c>
      <c r="Z46" s="107" t="str">
        <f t="shared" si="3"/>
        <v/>
      </c>
      <c r="AA46" s="107">
        <f>SUMIFS(Master3!$X:$X,Master3!$A:$A,"&gt;="&amp;(Z46),Master3!$A:$A,"&lt;="&amp;AE46-1)</f>
        <v>0</v>
      </c>
      <c r="AB46" s="107">
        <f>SUMIFS(Master3!$I:$I,Master3!$A:$A,"&gt;="&amp;(Z46),Master3!$A:$A,"&lt;="&amp;AE46-1)</f>
        <v>0</v>
      </c>
      <c r="AC46" s="108">
        <f>SUMIFS(Master3!BM:BM,Master3!BL:BL,Y46)</f>
        <v>0</v>
      </c>
      <c r="AD46" s="110" t="str">
        <f>IFERROR(_xlfn.XLOOKUP(AE46,Master3!$A:$A,Master3!$B:$B)," ")</f>
        <v xml:space="preserve"> </v>
      </c>
      <c r="AE46" s="107" t="str">
        <f t="shared" si="4"/>
        <v/>
      </c>
      <c r="AF46" s="109">
        <f>SUMIFS(Master3!$X:$X,Master3!$A:$A,"&gt;"&amp;(AE46),Master3!$A:$A,"&lt;="&amp; AI46)</f>
        <v>0</v>
      </c>
      <c r="AG46" s="107">
        <f>SUMIFS(Master3!$I:$I,Master3!$A:$A,"&gt;"&amp;(AE46),Master3!$A:$A,"&lt;="&amp; AI46)</f>
        <v>0</v>
      </c>
      <c r="AH46" s="107">
        <f>SUMIFS(Master3!BC:BC,Master3!BB:BB,AD46)</f>
        <v>0</v>
      </c>
      <c r="AI46" s="108" t="str">
        <f t="shared" si="5"/>
        <v/>
      </c>
      <c r="AJ46" s="112" t="e">
        <f>_xlfn.XLOOKUP(AK46,Master3!B:B,Master3!A:A)</f>
        <v>#N/A</v>
      </c>
      <c r="AK46" s="106"/>
      <c r="AL46" s="67">
        <f>SUMIFS(Master3!$Z:$Z,Master3!$A:$A,"&gt;="&amp;(AJ46),Master3!$A:$A,"&lt;="&amp;AP46-1)</f>
        <v>0</v>
      </c>
      <c r="AM46" s="67">
        <f>SUMIFS(Master3!$J:$J,Master3!$A:$A,"&gt;="&amp;(AJ46),Master3!$A:$A,"&lt;="&amp;AP46-1)</f>
        <v>0</v>
      </c>
      <c r="AN46" s="93">
        <f>SUMIFS(Master3!BF:BF,Master3!BE:BE,AK46)</f>
        <v>0</v>
      </c>
      <c r="AO46" s="100" t="str">
        <f>IFERROR(_xlfn.XLOOKUP(AP46,Master3!$A:$A,Master3!$B:$B),"")</f>
        <v/>
      </c>
      <c r="AP46" s="92" t="str">
        <f t="shared" si="6"/>
        <v/>
      </c>
      <c r="AQ46" s="67">
        <f>SUMIFS(Master3!$Z:$Z,Master3!$A:$A,"&gt;"&amp;(AP46),Master3!$A:$A,"&lt;="&amp;AU46-1)</f>
        <v>0</v>
      </c>
      <c r="AR46" s="67">
        <f>SUMIFS(Master3!$J:$J,Master3!$A:$A,"&gt;"&amp;(AP46),Master3!$A:$A,"&lt;="&amp;AU46-1)</f>
        <v>0</v>
      </c>
      <c r="AS46" s="93">
        <f>SUMIFS(Master3!BO:BO,Master3!BN:BN,AO46)</f>
        <v>0</v>
      </c>
      <c r="AT46" s="100" t="str">
        <f>IFERROR(_xlfn.XLOOKUP(AU46,Master3!$A:$A,Master3!$B:$B)," ")</f>
        <v xml:space="preserve"> </v>
      </c>
      <c r="AU46" s="92" t="str">
        <f t="shared" si="7"/>
        <v/>
      </c>
      <c r="AV46" s="67">
        <f>SUMIFS(Master3!$Z:$Z,Master3!$A:$A,"&gt;"&amp;AU46,Master3!$A:$A,"&lt;="&amp; AY46)</f>
        <v>0</v>
      </c>
      <c r="AW46" s="67">
        <f>SUMIFS(Master3!$J:$J,Master3!$A:$A,"&gt;"&amp;AU46,Master3!$A:$A,"&lt;="&amp; AY46)</f>
        <v>0</v>
      </c>
      <c r="AX46" s="92">
        <f>SUMIFS(Master3!BF:BF,Master3!BE:BE,AT46)</f>
        <v>0</v>
      </c>
      <c r="AY46" s="93" t="str">
        <f t="shared" si="8"/>
        <v/>
      </c>
      <c r="AZ46" s="112" t="e">
        <f>_xlfn.XLOOKUP(BA46,Master3!B:B,Master3!A:A)</f>
        <v>#N/A</v>
      </c>
      <c r="BA46" s="103"/>
      <c r="BB46" s="107">
        <f>SUMIFS(Master3!AR:AR,Master3!$A:$A,"&gt;="&amp;(AZ46),Master3!$A:$A,"&lt;="&amp;BF46-1)</f>
        <v>0</v>
      </c>
      <c r="BC46" s="109">
        <f>SUMIFS(Master3!$K:$K,Master3!$A:$A,"&gt;="&amp;(AZ46),Master3!$A:$A,"&lt;="&amp;BF46-1)</f>
        <v>0</v>
      </c>
      <c r="BD46" s="108">
        <f>SUMIFS(Master3!BI:BI,Master3!BH:BH,BA46)</f>
        <v>0</v>
      </c>
      <c r="BE46" s="110" t="str">
        <f>IFERROR(_xlfn.XLOOKUP(BF46,Master3!$A:$A,Master3!$B:$B),"")</f>
        <v/>
      </c>
      <c r="BF46" s="107" t="str">
        <f t="shared" si="9"/>
        <v/>
      </c>
      <c r="BG46" s="107">
        <f>SUMIFS(Master3!AR:AR,Master3!$A:$A,"&gt;="&amp;(BF46),Master3!$A:$A,"&lt;="&amp;BK46-1)</f>
        <v>0</v>
      </c>
      <c r="BH46" s="109">
        <f>SUMIFS(Master3!$K:$K,Master3!$A:$A,"&gt;="&amp;(BF46),Master3!$A:$A,"&lt;="&amp;BK46-1)</f>
        <v>0</v>
      </c>
      <c r="BI46" s="108">
        <f>SUMIFS(Master3!BQ:BQ,Master3!BP:BP,BE46)</f>
        <v>0</v>
      </c>
      <c r="BJ46" s="110" t="str">
        <f>IFERROR(_xlfn.XLOOKUP(BK46,Master3!$A:$A,Master3!$B:$B)," ")</f>
        <v xml:space="preserve"> </v>
      </c>
      <c r="BK46" s="107" t="str">
        <f t="shared" si="10"/>
        <v/>
      </c>
      <c r="BL46" s="107">
        <f>SUMIFS(Master3!$AU:$AU,Master3!$A:$A,"&gt;"&amp;(BK46),Master3!$A:$A,"&lt;="&amp; BO46)</f>
        <v>0</v>
      </c>
      <c r="BM46" s="109">
        <f>SUMIFS(Master3!$K:$K,Master3!$A:$A,"&gt;"&amp;(BK46),Master3!$A:$A,"&lt;="&amp; BO46)</f>
        <v>0</v>
      </c>
      <c r="BN46" s="107">
        <f>SUMIFS(Master3!BI:BI,Master3!BH:BH,BJ46)</f>
        <v>0</v>
      </c>
      <c r="BO46" s="108" t="str">
        <f t="shared" si="11"/>
        <v/>
      </c>
    </row>
    <row r="47" spans="1:67" x14ac:dyDescent="0.25">
      <c r="A47" s="86">
        <v>44214.319444444445</v>
      </c>
      <c r="B47" s="111" t="e">
        <f>_xlfn.XLOOKUP(C47,Master3!B:B,Master3!A:A)</f>
        <v>#N/A</v>
      </c>
      <c r="C47" s="106"/>
      <c r="D47" s="91" t="str">
        <f>IFERROR(_xlfn.XLOOKUP(B47,Master3!A:A,Master3!G:G),"")</f>
        <v/>
      </c>
      <c r="E47" s="94" t="str">
        <f>IFERROR(AVERAGEIFS(Master3!$U:$U,Master3!$A:$A,"&gt;"&amp;(B47-1),Master3!$A:$A,"&lt;="&amp;S47),"")</f>
        <v/>
      </c>
      <c r="F47" s="98">
        <f>SUMIFS(Master3!$V:$V,Master3!$A:$A,"&gt;="&amp;(B47),Master3!$A:$A,"&lt;="&amp;J47-1)</f>
        <v>0</v>
      </c>
      <c r="G47" s="91">
        <f>SUMIFS(Master3!$H:$H,Master3!$A:$A,"&gt;="&amp;(B47),Master3!$A:$A,"&lt;="&amp;J47-1)</f>
        <v>0</v>
      </c>
      <c r="H47" s="99">
        <f>SUMIFS(Master3!AZ:AZ,Master3!AY:AY,C47)</f>
        <v>0</v>
      </c>
      <c r="I47" s="100" t="str">
        <f>IFERROR(_xlfn.XLOOKUP(J47,Master3!$A:$A,Master3!$B:$B),"")</f>
        <v/>
      </c>
      <c r="J47" s="92" t="str">
        <f t="shared" si="0"/>
        <v/>
      </c>
      <c r="K47" s="92">
        <f>SUMIFS(Master3!$V:$V,Master3!$A:$A,"&gt;="&amp;(J47),Master3!$A:$A,"&lt;="&amp;O47-1)</f>
        <v>0</v>
      </c>
      <c r="L47" s="92">
        <f>SUMIFS(Master3!$H:$H,Master3!$A:$A,"&gt;="&amp;(J47),Master3!$A:$A,"&lt;="&amp;O47-1)</f>
        <v>0</v>
      </c>
      <c r="M47" s="93">
        <f>SUMIFS(Master3!BK:BK,Master3!BJ:BJ,I47)</f>
        <v>0</v>
      </c>
      <c r="N47" s="100" t="str">
        <f>IFERROR(_xlfn.XLOOKUP(O47,Master3!$A:$A,Master3!$B:$B)," ")</f>
        <v xml:space="preserve"> </v>
      </c>
      <c r="O47" s="92" t="str">
        <f t="shared" si="1"/>
        <v/>
      </c>
      <c r="P47" s="92">
        <f>SUMIFS(Master3!$V:$V,Master3!$A:$A,"&gt;="&amp;O47,Master3!$A:$A,"&lt;="&amp; S47)</f>
        <v>0</v>
      </c>
      <c r="Q47" s="92">
        <f>SUMIFS(Master3!$H:$H,Master3!$A:$A,"&gt;="&amp;O47,Master3!$A:$A,"&lt;="&amp; S47)</f>
        <v>0</v>
      </c>
      <c r="R47" s="92">
        <f>SUMIFS(Master3!AZ:AZ,Master3!AY:AY,N47)</f>
        <v>0</v>
      </c>
      <c r="S47" s="93" t="str">
        <f t="shared" si="2"/>
        <v/>
      </c>
      <c r="T47" s="112" t="e">
        <f>_xlfn.XLOOKUP(U47,Master3!B:B,Master3!A:A)</f>
        <v>#N/A</v>
      </c>
      <c r="U47" s="103"/>
      <c r="V47" s="109">
        <f>SUMIFS(Master3!X:X,Master3!$A:$A,"&gt;="&amp;(T47),Master3!$A:$A,"&lt;="&amp;Z47-1)</f>
        <v>0</v>
      </c>
      <c r="W47" s="107">
        <f>SUMIFS(Master3!I:I,Master3!$A:$A,"&gt;="&amp;(T47),Master3!$A:$A,"&lt;="&amp;Z47-1)</f>
        <v>0</v>
      </c>
      <c r="X47" s="108">
        <f>SUMIFS(Master3!BC:BC,Master3!BB:BB,U47)</f>
        <v>0</v>
      </c>
      <c r="Y47" s="110" t="str">
        <f>IFERROR(_xlfn.XLOOKUP(Z47,Master3!$A:$A,Master3!$B:$B),"")</f>
        <v/>
      </c>
      <c r="Z47" s="107" t="str">
        <f t="shared" si="3"/>
        <v/>
      </c>
      <c r="AA47" s="107">
        <f>SUMIFS(Master3!$X:$X,Master3!$A:$A,"&gt;="&amp;(Z47),Master3!$A:$A,"&lt;="&amp;AE47-1)</f>
        <v>0</v>
      </c>
      <c r="AB47" s="107">
        <f>SUMIFS(Master3!$I:$I,Master3!$A:$A,"&gt;="&amp;(Z47),Master3!$A:$A,"&lt;="&amp;AE47-1)</f>
        <v>0</v>
      </c>
      <c r="AC47" s="108">
        <f>SUMIFS(Master3!BM:BM,Master3!BL:BL,Y47)</f>
        <v>0</v>
      </c>
      <c r="AD47" s="110" t="str">
        <f>IFERROR(_xlfn.XLOOKUP(AE47,Master3!$A:$A,Master3!$B:$B)," ")</f>
        <v xml:space="preserve"> </v>
      </c>
      <c r="AE47" s="107" t="str">
        <f t="shared" si="4"/>
        <v/>
      </c>
      <c r="AF47" s="109">
        <f>SUMIFS(Master3!$X:$X,Master3!$A:$A,"&gt;"&amp;(AE47),Master3!$A:$A,"&lt;="&amp; AI47)</f>
        <v>0</v>
      </c>
      <c r="AG47" s="107">
        <f>SUMIFS(Master3!$I:$I,Master3!$A:$A,"&gt;"&amp;(AE47),Master3!$A:$A,"&lt;="&amp; AI47)</f>
        <v>0</v>
      </c>
      <c r="AH47" s="107">
        <f>SUMIFS(Master3!BC:BC,Master3!BB:BB,AD47)</f>
        <v>0</v>
      </c>
      <c r="AI47" s="108" t="str">
        <f t="shared" si="5"/>
        <v/>
      </c>
      <c r="AJ47" s="112" t="e">
        <f>_xlfn.XLOOKUP(AK47,Master3!B:B,Master3!A:A)</f>
        <v>#N/A</v>
      </c>
      <c r="AK47" s="106"/>
      <c r="AL47" s="67">
        <f>SUMIFS(Master3!$Z:$Z,Master3!$A:$A,"&gt;="&amp;(AJ47),Master3!$A:$A,"&lt;="&amp;AP47-1)</f>
        <v>0</v>
      </c>
      <c r="AM47" s="67">
        <f>SUMIFS(Master3!$J:$J,Master3!$A:$A,"&gt;="&amp;(AJ47),Master3!$A:$A,"&lt;="&amp;AP47-1)</f>
        <v>0</v>
      </c>
      <c r="AN47" s="93">
        <f>SUMIFS(Master3!BF:BF,Master3!BE:BE,AK47)</f>
        <v>0</v>
      </c>
      <c r="AO47" s="100" t="str">
        <f>IFERROR(_xlfn.XLOOKUP(AP47,Master3!$A:$A,Master3!$B:$B),"")</f>
        <v/>
      </c>
      <c r="AP47" s="92" t="str">
        <f t="shared" si="6"/>
        <v/>
      </c>
      <c r="AQ47" s="67">
        <f>SUMIFS(Master3!$Z:$Z,Master3!$A:$A,"&gt;"&amp;(AP47),Master3!$A:$A,"&lt;="&amp;AU47-1)</f>
        <v>0</v>
      </c>
      <c r="AR47" s="67">
        <f>SUMIFS(Master3!$J:$J,Master3!$A:$A,"&gt;"&amp;(AP47),Master3!$A:$A,"&lt;="&amp;AU47-1)</f>
        <v>0</v>
      </c>
      <c r="AS47" s="93">
        <f>SUMIFS(Master3!BO:BO,Master3!BN:BN,AO47)</f>
        <v>0</v>
      </c>
      <c r="AT47" s="100" t="str">
        <f>IFERROR(_xlfn.XLOOKUP(AU47,Master3!$A:$A,Master3!$B:$B)," ")</f>
        <v xml:space="preserve"> </v>
      </c>
      <c r="AU47" s="92" t="str">
        <f t="shared" si="7"/>
        <v/>
      </c>
      <c r="AV47" s="67">
        <f>SUMIFS(Master3!$Z:$Z,Master3!$A:$A,"&gt;"&amp;AU47,Master3!$A:$A,"&lt;="&amp; AY47)</f>
        <v>0</v>
      </c>
      <c r="AW47" s="67">
        <f>SUMIFS(Master3!$J:$J,Master3!$A:$A,"&gt;"&amp;AU47,Master3!$A:$A,"&lt;="&amp; AY47)</f>
        <v>0</v>
      </c>
      <c r="AX47" s="92">
        <f>SUMIFS(Master3!BF:BF,Master3!BE:BE,AT47)</f>
        <v>0</v>
      </c>
      <c r="AY47" s="93" t="str">
        <f t="shared" si="8"/>
        <v/>
      </c>
      <c r="AZ47" s="112" t="e">
        <f>_xlfn.XLOOKUP(BA47,Master3!B:B,Master3!A:A)</f>
        <v>#N/A</v>
      </c>
      <c r="BA47" s="103">
        <v>44214.319444444445</v>
      </c>
      <c r="BB47" s="107">
        <f>SUMIFS(Master3!AR:AR,Master3!$A:$A,"&gt;="&amp;(AZ47),Master3!$A:$A,"&lt;="&amp;BF47-1)</f>
        <v>0</v>
      </c>
      <c r="BC47" s="109">
        <f>SUMIFS(Master3!$K:$K,Master3!$A:$A,"&gt;="&amp;(AZ47),Master3!$A:$A,"&lt;="&amp;BF47-1)</f>
        <v>0</v>
      </c>
      <c r="BD47" s="108">
        <f>SUMIFS(Master3!BI:BI,Master3!BH:BH,BA47)</f>
        <v>0</v>
      </c>
      <c r="BE47" s="110" t="str">
        <f>IFERROR(_xlfn.XLOOKUP(BF47,Master3!$A:$A,Master3!$B:$B),"")</f>
        <v/>
      </c>
      <c r="BF47" s="107" t="str">
        <f t="shared" si="9"/>
        <v/>
      </c>
      <c r="BG47" s="107">
        <f>SUMIFS(Master3!AR:AR,Master3!$A:$A,"&gt;="&amp;(BF47),Master3!$A:$A,"&lt;="&amp;BK47-1)</f>
        <v>0</v>
      </c>
      <c r="BH47" s="109">
        <f>SUMIFS(Master3!$K:$K,Master3!$A:$A,"&gt;="&amp;(BF47),Master3!$A:$A,"&lt;="&amp;BK47-1)</f>
        <v>0</v>
      </c>
      <c r="BI47" s="108">
        <f>SUMIFS(Master3!BQ:BQ,Master3!BP:BP,BE47)</f>
        <v>0</v>
      </c>
      <c r="BJ47" s="110" t="str">
        <f>IFERROR(_xlfn.XLOOKUP(BK47,Master3!$A:$A,Master3!$B:$B)," ")</f>
        <v xml:space="preserve"> </v>
      </c>
      <c r="BK47" s="107" t="str">
        <f t="shared" si="10"/>
        <v/>
      </c>
      <c r="BL47" s="107">
        <f>SUMIFS(Master3!$AU:$AU,Master3!$A:$A,"&gt;"&amp;(BK47),Master3!$A:$A,"&lt;="&amp; BO47)</f>
        <v>0</v>
      </c>
      <c r="BM47" s="109">
        <f>SUMIFS(Master3!$K:$K,Master3!$A:$A,"&gt;"&amp;(BK47),Master3!$A:$A,"&lt;="&amp; BO47)</f>
        <v>0</v>
      </c>
      <c r="BN47" s="107">
        <f>SUMIFS(Master3!BI:BI,Master3!BH:BH,BJ47)</f>
        <v>0</v>
      </c>
      <c r="BO47" s="108" t="str">
        <f t="shared" si="11"/>
        <v/>
      </c>
    </row>
    <row r="48" spans="1:67" x14ac:dyDescent="0.25">
      <c r="A48" s="86">
        <v>44214.333333333336</v>
      </c>
      <c r="B48" s="111" t="e">
        <f>_xlfn.XLOOKUP(C48,Master3!B:B,Master3!A:A)</f>
        <v>#N/A</v>
      </c>
      <c r="C48" s="106"/>
      <c r="D48" s="91" t="str">
        <f>IFERROR(_xlfn.XLOOKUP(B48,Master3!A:A,Master3!G:G),"")</f>
        <v/>
      </c>
      <c r="E48" s="94" t="str">
        <f>IFERROR(AVERAGEIFS(Master3!$U:$U,Master3!$A:$A,"&gt;"&amp;(B48-1),Master3!$A:$A,"&lt;="&amp;S48),"")</f>
        <v/>
      </c>
      <c r="F48" s="98">
        <f>SUMIFS(Master3!$V:$V,Master3!$A:$A,"&gt;="&amp;(B48),Master3!$A:$A,"&lt;="&amp;J48-1)</f>
        <v>0</v>
      </c>
      <c r="G48" s="91">
        <f>SUMIFS(Master3!$H:$H,Master3!$A:$A,"&gt;="&amp;(B48),Master3!$A:$A,"&lt;="&amp;J48-1)</f>
        <v>0</v>
      </c>
      <c r="H48" s="99">
        <f>SUMIFS(Master3!AZ:AZ,Master3!AY:AY,C48)</f>
        <v>0</v>
      </c>
      <c r="I48" s="100" t="str">
        <f>IFERROR(_xlfn.XLOOKUP(J48,Master3!$A:$A,Master3!$B:$B),"")</f>
        <v/>
      </c>
      <c r="J48" s="92" t="str">
        <f t="shared" si="0"/>
        <v/>
      </c>
      <c r="K48" s="92">
        <f>SUMIFS(Master3!$V:$V,Master3!$A:$A,"&gt;="&amp;(J48),Master3!$A:$A,"&lt;="&amp;O48-1)</f>
        <v>0</v>
      </c>
      <c r="L48" s="92">
        <f>SUMIFS(Master3!$H:$H,Master3!$A:$A,"&gt;="&amp;(J48),Master3!$A:$A,"&lt;="&amp;O48-1)</f>
        <v>0</v>
      </c>
      <c r="M48" s="93">
        <f>SUMIFS(Master3!BK:BK,Master3!BJ:BJ,I48)</f>
        <v>0</v>
      </c>
      <c r="N48" s="100" t="str">
        <f>IFERROR(_xlfn.XLOOKUP(O48,Master3!$A:$A,Master3!$B:$B)," ")</f>
        <v xml:space="preserve"> </v>
      </c>
      <c r="O48" s="92" t="str">
        <f t="shared" si="1"/>
        <v/>
      </c>
      <c r="P48" s="92">
        <f>SUMIFS(Master3!$V:$V,Master3!$A:$A,"&gt;="&amp;O48,Master3!$A:$A,"&lt;="&amp; S48)</f>
        <v>0</v>
      </c>
      <c r="Q48" s="92">
        <f>SUMIFS(Master3!$H:$H,Master3!$A:$A,"&gt;="&amp;O48,Master3!$A:$A,"&lt;="&amp; S48)</f>
        <v>0</v>
      </c>
      <c r="R48" s="92">
        <f>SUMIFS(Master3!AZ:AZ,Master3!AY:AY,N48)</f>
        <v>0</v>
      </c>
      <c r="S48" s="93" t="str">
        <f t="shared" si="2"/>
        <v/>
      </c>
      <c r="T48" s="112" t="e">
        <f>_xlfn.XLOOKUP(U48,Master3!B:B,Master3!A:A)</f>
        <v>#N/A</v>
      </c>
      <c r="U48" s="103">
        <v>44214.333333333336</v>
      </c>
      <c r="V48" s="109">
        <f>SUMIFS(Master3!X:X,Master3!$A:$A,"&gt;="&amp;(T48),Master3!$A:$A,"&lt;="&amp;Z48-1)</f>
        <v>0</v>
      </c>
      <c r="W48" s="107">
        <f>SUMIFS(Master3!I:I,Master3!$A:$A,"&gt;="&amp;(T48),Master3!$A:$A,"&lt;="&amp;Z48-1)</f>
        <v>0</v>
      </c>
      <c r="X48" s="108">
        <f>SUMIFS(Master3!BC:BC,Master3!BB:BB,U48)</f>
        <v>0</v>
      </c>
      <c r="Y48" s="110" t="str">
        <f>IFERROR(_xlfn.XLOOKUP(Z48,Master3!$A:$A,Master3!$B:$B),"")</f>
        <v/>
      </c>
      <c r="Z48" s="107" t="str">
        <f t="shared" si="3"/>
        <v/>
      </c>
      <c r="AA48" s="107">
        <f>SUMIFS(Master3!$X:$X,Master3!$A:$A,"&gt;="&amp;(Z48),Master3!$A:$A,"&lt;="&amp;AE48-1)</f>
        <v>0</v>
      </c>
      <c r="AB48" s="107">
        <f>SUMIFS(Master3!$I:$I,Master3!$A:$A,"&gt;="&amp;(Z48),Master3!$A:$A,"&lt;="&amp;AE48-1)</f>
        <v>0</v>
      </c>
      <c r="AC48" s="108">
        <f>SUMIFS(Master3!BM:BM,Master3!BL:BL,Y48)</f>
        <v>0</v>
      </c>
      <c r="AD48" s="110" t="str">
        <f>IFERROR(_xlfn.XLOOKUP(AE48,Master3!$A:$A,Master3!$B:$B)," ")</f>
        <v xml:space="preserve"> </v>
      </c>
      <c r="AE48" s="107" t="str">
        <f t="shared" si="4"/>
        <v/>
      </c>
      <c r="AF48" s="109">
        <f>SUMIFS(Master3!$X:$X,Master3!$A:$A,"&gt;"&amp;(AE48),Master3!$A:$A,"&lt;="&amp; AI48)</f>
        <v>0</v>
      </c>
      <c r="AG48" s="107">
        <f>SUMIFS(Master3!$I:$I,Master3!$A:$A,"&gt;"&amp;(AE48),Master3!$A:$A,"&lt;="&amp; AI48)</f>
        <v>0</v>
      </c>
      <c r="AH48" s="107">
        <f>SUMIFS(Master3!BC:BC,Master3!BB:BB,AD48)</f>
        <v>0</v>
      </c>
      <c r="AI48" s="108" t="str">
        <f t="shared" si="5"/>
        <v/>
      </c>
      <c r="AJ48" s="112" t="e">
        <f>_xlfn.XLOOKUP(AK48,Master3!B:B,Master3!A:A)</f>
        <v>#N/A</v>
      </c>
      <c r="AK48" s="106">
        <v>44214.333333333336</v>
      </c>
      <c r="AL48" s="67">
        <f>SUMIFS(Master3!$Z:$Z,Master3!$A:$A,"&gt;="&amp;(AJ48),Master3!$A:$A,"&lt;="&amp;AP48-1)</f>
        <v>0</v>
      </c>
      <c r="AM48" s="67">
        <f>SUMIFS(Master3!$J:$J,Master3!$A:$A,"&gt;="&amp;(AJ48),Master3!$A:$A,"&lt;="&amp;AP48-1)</f>
        <v>0</v>
      </c>
      <c r="AN48" s="93">
        <f>SUMIFS(Master3!BF:BF,Master3!BE:BE,AK48)</f>
        <v>0</v>
      </c>
      <c r="AO48" s="100" t="str">
        <f>IFERROR(_xlfn.XLOOKUP(AP48,Master3!$A:$A,Master3!$B:$B),"")</f>
        <v/>
      </c>
      <c r="AP48" s="92" t="str">
        <f t="shared" si="6"/>
        <v/>
      </c>
      <c r="AQ48" s="67">
        <f>SUMIFS(Master3!$Z:$Z,Master3!$A:$A,"&gt;"&amp;(AP48),Master3!$A:$A,"&lt;="&amp;AU48-1)</f>
        <v>0</v>
      </c>
      <c r="AR48" s="67">
        <f>SUMIFS(Master3!$J:$J,Master3!$A:$A,"&gt;"&amp;(AP48),Master3!$A:$A,"&lt;="&amp;AU48-1)</f>
        <v>0</v>
      </c>
      <c r="AS48" s="93">
        <f>SUMIFS(Master3!BO:BO,Master3!BN:BN,AO48)</f>
        <v>0</v>
      </c>
      <c r="AT48" s="100" t="str">
        <f>IFERROR(_xlfn.XLOOKUP(AU48,Master3!$A:$A,Master3!$B:$B)," ")</f>
        <v xml:space="preserve"> </v>
      </c>
      <c r="AU48" s="92" t="str">
        <f t="shared" si="7"/>
        <v/>
      </c>
      <c r="AV48" s="67">
        <f>SUMIFS(Master3!$Z:$Z,Master3!$A:$A,"&gt;"&amp;AU48,Master3!$A:$A,"&lt;="&amp; AY48)</f>
        <v>0</v>
      </c>
      <c r="AW48" s="67">
        <f>SUMIFS(Master3!$J:$J,Master3!$A:$A,"&gt;"&amp;AU48,Master3!$A:$A,"&lt;="&amp; AY48)</f>
        <v>0</v>
      </c>
      <c r="AX48" s="92">
        <f>SUMIFS(Master3!BF:BF,Master3!BE:BE,AT48)</f>
        <v>0</v>
      </c>
      <c r="AY48" s="93" t="str">
        <f t="shared" si="8"/>
        <v/>
      </c>
      <c r="AZ48" s="112" t="e">
        <f>_xlfn.XLOOKUP(BA48,Master3!B:B,Master3!A:A)</f>
        <v>#N/A</v>
      </c>
      <c r="BA48" s="103"/>
      <c r="BB48" s="107">
        <f>SUMIFS(Master3!AR:AR,Master3!$A:$A,"&gt;="&amp;(AZ48),Master3!$A:$A,"&lt;="&amp;BF48-1)</f>
        <v>0</v>
      </c>
      <c r="BC48" s="109">
        <f>SUMIFS(Master3!$K:$K,Master3!$A:$A,"&gt;="&amp;(AZ48),Master3!$A:$A,"&lt;="&amp;BF48-1)</f>
        <v>0</v>
      </c>
      <c r="BD48" s="108">
        <f>SUMIFS(Master3!BI:BI,Master3!BH:BH,BA48)</f>
        <v>0</v>
      </c>
      <c r="BE48" s="110" t="str">
        <f>IFERROR(_xlfn.XLOOKUP(BF48,Master3!$A:$A,Master3!$B:$B),"")</f>
        <v/>
      </c>
      <c r="BF48" s="107" t="str">
        <f t="shared" si="9"/>
        <v/>
      </c>
      <c r="BG48" s="107">
        <f>SUMIFS(Master3!AR:AR,Master3!$A:$A,"&gt;="&amp;(BF48),Master3!$A:$A,"&lt;="&amp;BK48-1)</f>
        <v>0</v>
      </c>
      <c r="BH48" s="109">
        <f>SUMIFS(Master3!$K:$K,Master3!$A:$A,"&gt;="&amp;(BF48),Master3!$A:$A,"&lt;="&amp;BK48-1)</f>
        <v>0</v>
      </c>
      <c r="BI48" s="108">
        <f>SUMIFS(Master3!BQ:BQ,Master3!BP:BP,BE48)</f>
        <v>0</v>
      </c>
      <c r="BJ48" s="110" t="str">
        <f>IFERROR(_xlfn.XLOOKUP(BK48,Master3!$A:$A,Master3!$B:$B)," ")</f>
        <v xml:space="preserve"> </v>
      </c>
      <c r="BK48" s="107" t="str">
        <f t="shared" si="10"/>
        <v/>
      </c>
      <c r="BL48" s="107">
        <f>SUMIFS(Master3!$AU:$AU,Master3!$A:$A,"&gt;"&amp;(BK48),Master3!$A:$A,"&lt;="&amp; BO48)</f>
        <v>0</v>
      </c>
      <c r="BM48" s="109">
        <f>SUMIFS(Master3!$K:$K,Master3!$A:$A,"&gt;"&amp;(BK48),Master3!$A:$A,"&lt;="&amp; BO48)</f>
        <v>0</v>
      </c>
      <c r="BN48" s="107">
        <f>SUMIFS(Master3!BI:BI,Master3!BH:BH,BJ48)</f>
        <v>0</v>
      </c>
      <c r="BO48" s="108" t="str">
        <f t="shared" si="11"/>
        <v/>
      </c>
    </row>
    <row r="49" spans="1:67" x14ac:dyDescent="0.25">
      <c r="A49" s="86">
        <v>44215.375</v>
      </c>
      <c r="B49" s="111" t="e">
        <f>_xlfn.XLOOKUP(C49,Master3!B:B,Master3!A:A)</f>
        <v>#N/A</v>
      </c>
      <c r="C49" s="106">
        <v>44215.375</v>
      </c>
      <c r="D49" s="91" t="str">
        <f>IFERROR(_xlfn.XLOOKUP(B49,Master3!A:A,Master3!G:G),"")</f>
        <v/>
      </c>
      <c r="E49" s="94" t="str">
        <f>IFERROR(AVERAGEIFS(Master3!$U:$U,Master3!$A:$A,"&gt;"&amp;(B49-1),Master3!$A:$A,"&lt;="&amp;S49),"")</f>
        <v/>
      </c>
      <c r="F49" s="98">
        <f>SUMIFS(Master3!$V:$V,Master3!$A:$A,"&gt;="&amp;(B49),Master3!$A:$A,"&lt;="&amp;J49-1)</f>
        <v>0</v>
      </c>
      <c r="G49" s="91">
        <f>SUMIFS(Master3!$H:$H,Master3!$A:$A,"&gt;="&amp;(B49),Master3!$A:$A,"&lt;="&amp;J49-1)</f>
        <v>0</v>
      </c>
      <c r="H49" s="99">
        <f>SUMIFS(Master3!AZ:AZ,Master3!AY:AY,C49)</f>
        <v>0</v>
      </c>
      <c r="I49" s="100" t="str">
        <f>IFERROR(_xlfn.XLOOKUP(J49,Master3!$A:$A,Master3!$B:$B),"")</f>
        <v/>
      </c>
      <c r="J49" s="92" t="str">
        <f t="shared" si="0"/>
        <v/>
      </c>
      <c r="K49" s="92">
        <f>SUMIFS(Master3!$V:$V,Master3!$A:$A,"&gt;="&amp;(J49),Master3!$A:$A,"&lt;="&amp;O49-1)</f>
        <v>0</v>
      </c>
      <c r="L49" s="92">
        <f>SUMIFS(Master3!$H:$H,Master3!$A:$A,"&gt;="&amp;(J49),Master3!$A:$A,"&lt;="&amp;O49-1)</f>
        <v>0</v>
      </c>
      <c r="M49" s="93">
        <f>SUMIFS(Master3!BK:BK,Master3!BJ:BJ,I49)</f>
        <v>0</v>
      </c>
      <c r="N49" s="100" t="str">
        <f>IFERROR(_xlfn.XLOOKUP(O49,Master3!$A:$A,Master3!$B:$B)," ")</f>
        <v xml:space="preserve"> </v>
      </c>
      <c r="O49" s="92" t="str">
        <f t="shared" si="1"/>
        <v/>
      </c>
      <c r="P49" s="92">
        <f>SUMIFS(Master3!$V:$V,Master3!$A:$A,"&gt;="&amp;O49,Master3!$A:$A,"&lt;="&amp; S49)</f>
        <v>0</v>
      </c>
      <c r="Q49" s="92">
        <f>SUMIFS(Master3!$H:$H,Master3!$A:$A,"&gt;="&amp;O49,Master3!$A:$A,"&lt;="&amp; S49)</f>
        <v>0</v>
      </c>
      <c r="R49" s="92">
        <f>SUMIFS(Master3!AZ:AZ,Master3!AY:AY,N49)</f>
        <v>0</v>
      </c>
      <c r="S49" s="93" t="str">
        <f t="shared" si="2"/>
        <v/>
      </c>
      <c r="T49" s="112" t="e">
        <f>_xlfn.XLOOKUP(U49,Master3!B:B,Master3!A:A)</f>
        <v>#N/A</v>
      </c>
      <c r="U49" s="103"/>
      <c r="V49" s="109">
        <f>SUMIFS(Master3!X:X,Master3!$A:$A,"&gt;="&amp;(T49),Master3!$A:$A,"&lt;="&amp;Z49-1)</f>
        <v>0</v>
      </c>
      <c r="W49" s="107">
        <f>SUMIFS(Master3!I:I,Master3!$A:$A,"&gt;="&amp;(T49),Master3!$A:$A,"&lt;="&amp;Z49-1)</f>
        <v>0</v>
      </c>
      <c r="X49" s="108">
        <f>SUMIFS(Master3!BC:BC,Master3!BB:BB,U49)</f>
        <v>0</v>
      </c>
      <c r="Y49" s="110" t="str">
        <f>IFERROR(_xlfn.XLOOKUP(Z49,Master3!$A:$A,Master3!$B:$B),"")</f>
        <v/>
      </c>
      <c r="Z49" s="107" t="str">
        <f t="shared" si="3"/>
        <v/>
      </c>
      <c r="AA49" s="107">
        <f>SUMIFS(Master3!$X:$X,Master3!$A:$A,"&gt;="&amp;(Z49),Master3!$A:$A,"&lt;="&amp;AE49-1)</f>
        <v>0</v>
      </c>
      <c r="AB49" s="107">
        <f>SUMIFS(Master3!$I:$I,Master3!$A:$A,"&gt;="&amp;(Z49),Master3!$A:$A,"&lt;="&amp;AE49-1)</f>
        <v>0</v>
      </c>
      <c r="AC49" s="108">
        <f>SUMIFS(Master3!BM:BM,Master3!BL:BL,Y49)</f>
        <v>0</v>
      </c>
      <c r="AD49" s="110" t="str">
        <f>IFERROR(_xlfn.XLOOKUP(AE49,Master3!$A:$A,Master3!$B:$B)," ")</f>
        <v xml:space="preserve"> </v>
      </c>
      <c r="AE49" s="107" t="str">
        <f t="shared" si="4"/>
        <v/>
      </c>
      <c r="AF49" s="109">
        <f>SUMIFS(Master3!$X:$X,Master3!$A:$A,"&gt;"&amp;(AE49),Master3!$A:$A,"&lt;="&amp; AI49)</f>
        <v>0</v>
      </c>
      <c r="AG49" s="107">
        <f>SUMIFS(Master3!$I:$I,Master3!$A:$A,"&gt;"&amp;(AE49),Master3!$A:$A,"&lt;="&amp; AI49)</f>
        <v>0</v>
      </c>
      <c r="AH49" s="107">
        <f>SUMIFS(Master3!BC:BC,Master3!BB:BB,AD49)</f>
        <v>0</v>
      </c>
      <c r="AI49" s="108" t="str">
        <f t="shared" si="5"/>
        <v/>
      </c>
      <c r="AJ49" s="112" t="e">
        <f>_xlfn.XLOOKUP(AK49,Master3!B:B,Master3!A:A)</f>
        <v>#N/A</v>
      </c>
      <c r="AK49" s="106"/>
      <c r="AL49" s="67">
        <f>SUMIFS(Master3!$Z:$Z,Master3!$A:$A,"&gt;="&amp;(AJ49),Master3!$A:$A,"&lt;="&amp;AP49-1)</f>
        <v>0</v>
      </c>
      <c r="AM49" s="67">
        <f>SUMIFS(Master3!$J:$J,Master3!$A:$A,"&gt;="&amp;(AJ49),Master3!$A:$A,"&lt;="&amp;AP49-1)</f>
        <v>0</v>
      </c>
      <c r="AN49" s="93">
        <f>SUMIFS(Master3!BF:BF,Master3!BE:BE,AK49)</f>
        <v>0</v>
      </c>
      <c r="AO49" s="100" t="str">
        <f>IFERROR(_xlfn.XLOOKUP(AP49,Master3!$A:$A,Master3!$B:$B),"")</f>
        <v/>
      </c>
      <c r="AP49" s="92" t="str">
        <f t="shared" si="6"/>
        <v/>
      </c>
      <c r="AQ49" s="67">
        <f>SUMIFS(Master3!$Z:$Z,Master3!$A:$A,"&gt;"&amp;(AP49),Master3!$A:$A,"&lt;="&amp;AU49-1)</f>
        <v>0</v>
      </c>
      <c r="AR49" s="67">
        <f>SUMIFS(Master3!$J:$J,Master3!$A:$A,"&gt;"&amp;(AP49),Master3!$A:$A,"&lt;="&amp;AU49-1)</f>
        <v>0</v>
      </c>
      <c r="AS49" s="93">
        <f>SUMIFS(Master3!BO:BO,Master3!BN:BN,AO49)</f>
        <v>0</v>
      </c>
      <c r="AT49" s="100" t="str">
        <f>IFERROR(_xlfn.XLOOKUP(AU49,Master3!$A:$A,Master3!$B:$B)," ")</f>
        <v xml:space="preserve"> </v>
      </c>
      <c r="AU49" s="92" t="str">
        <f t="shared" si="7"/>
        <v/>
      </c>
      <c r="AV49" s="67">
        <f>SUMIFS(Master3!$Z:$Z,Master3!$A:$A,"&gt;"&amp;AU49,Master3!$A:$A,"&lt;="&amp; AY49)</f>
        <v>0</v>
      </c>
      <c r="AW49" s="67">
        <f>SUMIFS(Master3!$J:$J,Master3!$A:$A,"&gt;"&amp;AU49,Master3!$A:$A,"&lt;="&amp; AY49)</f>
        <v>0</v>
      </c>
      <c r="AX49" s="92">
        <f>SUMIFS(Master3!BF:BF,Master3!BE:BE,AT49)</f>
        <v>0</v>
      </c>
      <c r="AY49" s="93" t="str">
        <f t="shared" si="8"/>
        <v/>
      </c>
      <c r="AZ49" s="112" t="e">
        <f>_xlfn.XLOOKUP(BA49,Master3!B:B,Master3!A:A)</f>
        <v>#N/A</v>
      </c>
      <c r="BA49" s="103"/>
      <c r="BB49" s="107">
        <f>SUMIFS(Master3!AR:AR,Master3!$A:$A,"&gt;="&amp;(AZ49),Master3!$A:$A,"&lt;="&amp;BF49-1)</f>
        <v>0</v>
      </c>
      <c r="BC49" s="109">
        <f>SUMIFS(Master3!$K:$K,Master3!$A:$A,"&gt;="&amp;(AZ49),Master3!$A:$A,"&lt;="&amp;BF49-1)</f>
        <v>0</v>
      </c>
      <c r="BD49" s="108">
        <f>SUMIFS(Master3!BI:BI,Master3!BH:BH,BA49)</f>
        <v>0</v>
      </c>
      <c r="BE49" s="110" t="str">
        <f>IFERROR(_xlfn.XLOOKUP(BF49,Master3!$A:$A,Master3!$B:$B),"")</f>
        <v/>
      </c>
      <c r="BF49" s="107" t="str">
        <f t="shared" si="9"/>
        <v/>
      </c>
      <c r="BG49" s="107">
        <f>SUMIFS(Master3!AR:AR,Master3!$A:$A,"&gt;="&amp;(BF49),Master3!$A:$A,"&lt;="&amp;BK49-1)</f>
        <v>0</v>
      </c>
      <c r="BH49" s="109">
        <f>SUMIFS(Master3!$K:$K,Master3!$A:$A,"&gt;="&amp;(BF49),Master3!$A:$A,"&lt;="&amp;BK49-1)</f>
        <v>0</v>
      </c>
      <c r="BI49" s="108">
        <f>SUMIFS(Master3!BQ:BQ,Master3!BP:BP,BE49)</f>
        <v>0</v>
      </c>
      <c r="BJ49" s="110" t="str">
        <f>IFERROR(_xlfn.XLOOKUP(BK49,Master3!$A:$A,Master3!$B:$B)," ")</f>
        <v xml:space="preserve"> </v>
      </c>
      <c r="BK49" s="107" t="str">
        <f t="shared" si="10"/>
        <v/>
      </c>
      <c r="BL49" s="107">
        <f>SUMIFS(Master3!$AU:$AU,Master3!$A:$A,"&gt;"&amp;(BK49),Master3!$A:$A,"&lt;="&amp; BO49)</f>
        <v>0</v>
      </c>
      <c r="BM49" s="109">
        <f>SUMIFS(Master3!$K:$K,Master3!$A:$A,"&gt;"&amp;(BK49),Master3!$A:$A,"&lt;="&amp; BO49)</f>
        <v>0</v>
      </c>
      <c r="BN49" s="107">
        <f>SUMIFS(Master3!BI:BI,Master3!BH:BH,BJ49)</f>
        <v>0</v>
      </c>
      <c r="BO49" s="108" t="str">
        <f t="shared" si="11"/>
        <v/>
      </c>
    </row>
    <row r="50" spans="1:67" x14ac:dyDescent="0.25">
      <c r="A50" s="86">
        <v>44215.454861111109</v>
      </c>
      <c r="B50" s="111" t="e">
        <f>_xlfn.XLOOKUP(C50,Master3!B:B,Master3!A:A)</f>
        <v>#N/A</v>
      </c>
      <c r="C50" s="106"/>
      <c r="D50" s="91" t="str">
        <f>IFERROR(_xlfn.XLOOKUP(B50,Master3!A:A,Master3!G:G),"")</f>
        <v/>
      </c>
      <c r="E50" s="94" t="str">
        <f>IFERROR(AVERAGEIFS(Master3!$U:$U,Master3!$A:$A,"&gt;"&amp;(B50-1),Master3!$A:$A,"&lt;="&amp;S50),"")</f>
        <v/>
      </c>
      <c r="F50" s="98">
        <f>SUMIFS(Master3!$V:$V,Master3!$A:$A,"&gt;="&amp;(B50),Master3!$A:$A,"&lt;="&amp;J50-1)</f>
        <v>0</v>
      </c>
      <c r="G50" s="91">
        <f>SUMIFS(Master3!$H:$H,Master3!$A:$A,"&gt;="&amp;(B50),Master3!$A:$A,"&lt;="&amp;J50-1)</f>
        <v>0</v>
      </c>
      <c r="H50" s="99">
        <f>SUMIFS(Master3!AZ:AZ,Master3!AY:AY,C50)</f>
        <v>0</v>
      </c>
      <c r="I50" s="100" t="str">
        <f>IFERROR(_xlfn.XLOOKUP(J50,Master3!$A:$A,Master3!$B:$B),"")</f>
        <v/>
      </c>
      <c r="J50" s="92" t="str">
        <f t="shared" si="0"/>
        <v/>
      </c>
      <c r="K50" s="92">
        <f>SUMIFS(Master3!$V:$V,Master3!$A:$A,"&gt;="&amp;(J50),Master3!$A:$A,"&lt;="&amp;O50-1)</f>
        <v>0</v>
      </c>
      <c r="L50" s="92">
        <f>SUMIFS(Master3!$H:$H,Master3!$A:$A,"&gt;="&amp;(J50),Master3!$A:$A,"&lt;="&amp;O50-1)</f>
        <v>0</v>
      </c>
      <c r="M50" s="93">
        <f>SUMIFS(Master3!BK:BK,Master3!BJ:BJ,I50)</f>
        <v>0</v>
      </c>
      <c r="N50" s="100" t="str">
        <f>IFERROR(_xlfn.XLOOKUP(O50,Master3!$A:$A,Master3!$B:$B)," ")</f>
        <v xml:space="preserve"> </v>
      </c>
      <c r="O50" s="92" t="str">
        <f t="shared" si="1"/>
        <v/>
      </c>
      <c r="P50" s="92">
        <f>SUMIFS(Master3!$V:$V,Master3!$A:$A,"&gt;="&amp;O50,Master3!$A:$A,"&lt;="&amp; S50)</f>
        <v>0</v>
      </c>
      <c r="Q50" s="92">
        <f>SUMIFS(Master3!$H:$H,Master3!$A:$A,"&gt;="&amp;O50,Master3!$A:$A,"&lt;="&amp; S50)</f>
        <v>0</v>
      </c>
      <c r="R50" s="92">
        <f>SUMIFS(Master3!AZ:AZ,Master3!AY:AY,N50)</f>
        <v>0</v>
      </c>
      <c r="S50" s="93" t="str">
        <f t="shared" si="2"/>
        <v/>
      </c>
      <c r="T50" s="112" t="e">
        <f>_xlfn.XLOOKUP(U50,Master3!B:B,Master3!A:A)</f>
        <v>#N/A</v>
      </c>
      <c r="U50" s="103"/>
      <c r="V50" s="109">
        <f>SUMIFS(Master3!X:X,Master3!$A:$A,"&gt;="&amp;(T50),Master3!$A:$A,"&lt;="&amp;Z50-1)</f>
        <v>0</v>
      </c>
      <c r="W50" s="107">
        <f>SUMIFS(Master3!I:I,Master3!$A:$A,"&gt;="&amp;(T50),Master3!$A:$A,"&lt;="&amp;Z50-1)</f>
        <v>0</v>
      </c>
      <c r="X50" s="108">
        <f>SUMIFS(Master3!BC:BC,Master3!BB:BB,U50)</f>
        <v>0</v>
      </c>
      <c r="Y50" s="110" t="str">
        <f>IFERROR(_xlfn.XLOOKUP(Z50,Master3!$A:$A,Master3!$B:$B),"")</f>
        <v/>
      </c>
      <c r="Z50" s="107" t="str">
        <f t="shared" si="3"/>
        <v/>
      </c>
      <c r="AA50" s="107">
        <f>SUMIFS(Master3!$X:$X,Master3!$A:$A,"&gt;="&amp;(Z50),Master3!$A:$A,"&lt;="&amp;AE50-1)</f>
        <v>0</v>
      </c>
      <c r="AB50" s="107">
        <f>SUMIFS(Master3!$I:$I,Master3!$A:$A,"&gt;="&amp;(Z50),Master3!$A:$A,"&lt;="&amp;AE50-1)</f>
        <v>0</v>
      </c>
      <c r="AC50" s="108">
        <f>SUMIFS(Master3!BM:BM,Master3!BL:BL,Y50)</f>
        <v>0</v>
      </c>
      <c r="AD50" s="110" t="str">
        <f>IFERROR(_xlfn.XLOOKUP(AE50,Master3!$A:$A,Master3!$B:$B)," ")</f>
        <v xml:space="preserve"> </v>
      </c>
      <c r="AE50" s="107" t="str">
        <f t="shared" si="4"/>
        <v/>
      </c>
      <c r="AF50" s="109">
        <f>SUMIFS(Master3!$X:$X,Master3!$A:$A,"&gt;"&amp;(AE50),Master3!$A:$A,"&lt;="&amp; AI50)</f>
        <v>0</v>
      </c>
      <c r="AG50" s="107">
        <f>SUMIFS(Master3!$I:$I,Master3!$A:$A,"&gt;"&amp;(AE50),Master3!$A:$A,"&lt;="&amp; AI50)</f>
        <v>0</v>
      </c>
      <c r="AH50" s="107">
        <f>SUMIFS(Master3!BC:BC,Master3!BB:BB,AD50)</f>
        <v>0</v>
      </c>
      <c r="AI50" s="108" t="str">
        <f t="shared" si="5"/>
        <v/>
      </c>
      <c r="AJ50" s="112" t="e">
        <f>_xlfn.XLOOKUP(AK50,Master3!B:B,Master3!A:A)</f>
        <v>#N/A</v>
      </c>
      <c r="AK50" s="106"/>
      <c r="AL50" s="67">
        <f>SUMIFS(Master3!$Z:$Z,Master3!$A:$A,"&gt;="&amp;(AJ50),Master3!$A:$A,"&lt;="&amp;AP50-1)</f>
        <v>0</v>
      </c>
      <c r="AM50" s="67">
        <f>SUMIFS(Master3!$J:$J,Master3!$A:$A,"&gt;="&amp;(AJ50),Master3!$A:$A,"&lt;="&amp;AP50-1)</f>
        <v>0</v>
      </c>
      <c r="AN50" s="93">
        <f>SUMIFS(Master3!BF:BF,Master3!BE:BE,AK50)</f>
        <v>0</v>
      </c>
      <c r="AO50" s="100" t="str">
        <f>IFERROR(_xlfn.XLOOKUP(AP50,Master3!$A:$A,Master3!$B:$B),"")</f>
        <v/>
      </c>
      <c r="AP50" s="92" t="str">
        <f t="shared" si="6"/>
        <v/>
      </c>
      <c r="AQ50" s="67">
        <f>SUMIFS(Master3!$Z:$Z,Master3!$A:$A,"&gt;"&amp;(AP50),Master3!$A:$A,"&lt;="&amp;AU50-1)</f>
        <v>0</v>
      </c>
      <c r="AR50" s="67">
        <f>SUMIFS(Master3!$J:$J,Master3!$A:$A,"&gt;"&amp;(AP50),Master3!$A:$A,"&lt;="&amp;AU50-1)</f>
        <v>0</v>
      </c>
      <c r="AS50" s="93">
        <f>SUMIFS(Master3!BO:BO,Master3!BN:BN,AO50)</f>
        <v>0</v>
      </c>
      <c r="AT50" s="100" t="str">
        <f>IFERROR(_xlfn.XLOOKUP(AU50,Master3!$A:$A,Master3!$B:$B)," ")</f>
        <v xml:space="preserve"> </v>
      </c>
      <c r="AU50" s="92" t="str">
        <f t="shared" si="7"/>
        <v/>
      </c>
      <c r="AV50" s="67">
        <f>SUMIFS(Master3!$Z:$Z,Master3!$A:$A,"&gt;"&amp;AU50,Master3!$A:$A,"&lt;="&amp; AY50)</f>
        <v>0</v>
      </c>
      <c r="AW50" s="67">
        <f>SUMIFS(Master3!$J:$J,Master3!$A:$A,"&gt;"&amp;AU50,Master3!$A:$A,"&lt;="&amp; AY50)</f>
        <v>0</v>
      </c>
      <c r="AX50" s="92">
        <f>SUMIFS(Master3!BF:BF,Master3!BE:BE,AT50)</f>
        <v>0</v>
      </c>
      <c r="AY50" s="93" t="str">
        <f t="shared" si="8"/>
        <v/>
      </c>
      <c r="AZ50" s="112" t="e">
        <f>_xlfn.XLOOKUP(BA50,Master3!B:B,Master3!A:A)</f>
        <v>#N/A</v>
      </c>
      <c r="BA50" s="103">
        <v>44215.454861111109</v>
      </c>
      <c r="BB50" s="107">
        <f>SUMIFS(Master3!AR:AR,Master3!$A:$A,"&gt;="&amp;(AZ50),Master3!$A:$A,"&lt;="&amp;BF50-1)</f>
        <v>0</v>
      </c>
      <c r="BC50" s="109">
        <f>SUMIFS(Master3!$K:$K,Master3!$A:$A,"&gt;="&amp;(AZ50),Master3!$A:$A,"&lt;="&amp;BF50-1)</f>
        <v>0</v>
      </c>
      <c r="BD50" s="108">
        <f>SUMIFS(Master3!BI:BI,Master3!BH:BH,BA50)</f>
        <v>0</v>
      </c>
      <c r="BE50" s="110" t="str">
        <f>IFERROR(_xlfn.XLOOKUP(BF50,Master3!$A:$A,Master3!$B:$B),"")</f>
        <v/>
      </c>
      <c r="BF50" s="107" t="str">
        <f t="shared" si="9"/>
        <v/>
      </c>
      <c r="BG50" s="107">
        <f>SUMIFS(Master3!AR:AR,Master3!$A:$A,"&gt;="&amp;(BF50),Master3!$A:$A,"&lt;="&amp;BK50-1)</f>
        <v>0</v>
      </c>
      <c r="BH50" s="109">
        <f>SUMIFS(Master3!$K:$K,Master3!$A:$A,"&gt;="&amp;(BF50),Master3!$A:$A,"&lt;="&amp;BK50-1)</f>
        <v>0</v>
      </c>
      <c r="BI50" s="108">
        <f>SUMIFS(Master3!BQ:BQ,Master3!BP:BP,BE50)</f>
        <v>0</v>
      </c>
      <c r="BJ50" s="110" t="str">
        <f>IFERROR(_xlfn.XLOOKUP(BK50,Master3!$A:$A,Master3!$B:$B)," ")</f>
        <v xml:space="preserve"> </v>
      </c>
      <c r="BK50" s="107" t="str">
        <f t="shared" si="10"/>
        <v/>
      </c>
      <c r="BL50" s="107">
        <f>SUMIFS(Master3!$AU:$AU,Master3!$A:$A,"&gt;"&amp;(BK50),Master3!$A:$A,"&lt;="&amp; BO50)</f>
        <v>0</v>
      </c>
      <c r="BM50" s="109">
        <f>SUMIFS(Master3!$K:$K,Master3!$A:$A,"&gt;"&amp;(BK50),Master3!$A:$A,"&lt;="&amp; BO50)</f>
        <v>0</v>
      </c>
      <c r="BN50" s="107">
        <f>SUMIFS(Master3!BI:BI,Master3!BH:BH,BJ50)</f>
        <v>0</v>
      </c>
      <c r="BO50" s="108" t="str">
        <f t="shared" si="11"/>
        <v/>
      </c>
    </row>
    <row r="51" spans="1:67" x14ac:dyDescent="0.25">
      <c r="A51" s="86">
        <v>44215.458333333336</v>
      </c>
      <c r="B51" s="111" t="e">
        <f>_xlfn.XLOOKUP(C51,Master3!B:B,Master3!A:A)</f>
        <v>#N/A</v>
      </c>
      <c r="C51" s="106"/>
      <c r="D51" s="91" t="str">
        <f>IFERROR(_xlfn.XLOOKUP(B51,Master3!A:A,Master3!G:G),"")</f>
        <v/>
      </c>
      <c r="E51" s="94" t="str">
        <f>IFERROR(AVERAGEIFS(Master3!$U:$U,Master3!$A:$A,"&gt;"&amp;(B51-1),Master3!$A:$A,"&lt;="&amp;S51),"")</f>
        <v/>
      </c>
      <c r="F51" s="98">
        <f>SUMIFS(Master3!$V:$V,Master3!$A:$A,"&gt;="&amp;(B51),Master3!$A:$A,"&lt;="&amp;J51-1)</f>
        <v>0</v>
      </c>
      <c r="G51" s="91">
        <f>SUMIFS(Master3!$H:$H,Master3!$A:$A,"&gt;="&amp;(B51),Master3!$A:$A,"&lt;="&amp;J51-1)</f>
        <v>0</v>
      </c>
      <c r="H51" s="99">
        <f>SUMIFS(Master3!AZ:AZ,Master3!AY:AY,C51)</f>
        <v>0</v>
      </c>
      <c r="I51" s="100" t="str">
        <f>IFERROR(_xlfn.XLOOKUP(J51,Master3!$A:$A,Master3!$B:$B),"")</f>
        <v/>
      </c>
      <c r="J51" s="92" t="str">
        <f t="shared" si="0"/>
        <v/>
      </c>
      <c r="K51" s="92">
        <f>SUMIFS(Master3!$V:$V,Master3!$A:$A,"&gt;="&amp;(J51),Master3!$A:$A,"&lt;="&amp;O51-1)</f>
        <v>0</v>
      </c>
      <c r="L51" s="92">
        <f>SUMIFS(Master3!$H:$H,Master3!$A:$A,"&gt;="&amp;(J51),Master3!$A:$A,"&lt;="&amp;O51-1)</f>
        <v>0</v>
      </c>
      <c r="M51" s="93">
        <f>SUMIFS(Master3!BK:BK,Master3!BJ:BJ,I51)</f>
        <v>0</v>
      </c>
      <c r="N51" s="100" t="str">
        <f>IFERROR(_xlfn.XLOOKUP(O51,Master3!$A:$A,Master3!$B:$B)," ")</f>
        <v xml:space="preserve"> </v>
      </c>
      <c r="O51" s="92" t="str">
        <f t="shared" si="1"/>
        <v/>
      </c>
      <c r="P51" s="92">
        <f>SUMIFS(Master3!$V:$V,Master3!$A:$A,"&gt;="&amp;O51,Master3!$A:$A,"&lt;="&amp; S51)</f>
        <v>0</v>
      </c>
      <c r="Q51" s="92">
        <f>SUMIFS(Master3!$H:$H,Master3!$A:$A,"&gt;="&amp;O51,Master3!$A:$A,"&lt;="&amp; S51)</f>
        <v>0</v>
      </c>
      <c r="R51" s="92">
        <f>SUMIFS(Master3!AZ:AZ,Master3!AY:AY,N51)</f>
        <v>0</v>
      </c>
      <c r="S51" s="93" t="str">
        <f t="shared" si="2"/>
        <v/>
      </c>
      <c r="T51" s="112" t="e">
        <f>_xlfn.XLOOKUP(U51,Master3!B:B,Master3!A:A)</f>
        <v>#N/A</v>
      </c>
      <c r="U51" s="103">
        <v>44215.458333333336</v>
      </c>
      <c r="V51" s="109">
        <f>SUMIFS(Master3!X:X,Master3!$A:$A,"&gt;="&amp;(T51),Master3!$A:$A,"&lt;="&amp;Z51-1)</f>
        <v>0</v>
      </c>
      <c r="W51" s="107">
        <f>SUMIFS(Master3!I:I,Master3!$A:$A,"&gt;="&amp;(T51),Master3!$A:$A,"&lt;="&amp;Z51-1)</f>
        <v>0</v>
      </c>
      <c r="X51" s="108">
        <f>SUMIFS(Master3!BC:BC,Master3!BB:BB,U51)</f>
        <v>0</v>
      </c>
      <c r="Y51" s="110" t="str">
        <f>IFERROR(_xlfn.XLOOKUP(Z51,Master3!$A:$A,Master3!$B:$B),"")</f>
        <v/>
      </c>
      <c r="Z51" s="107" t="str">
        <f t="shared" si="3"/>
        <v/>
      </c>
      <c r="AA51" s="107">
        <f>SUMIFS(Master3!$X:$X,Master3!$A:$A,"&gt;="&amp;(Z51),Master3!$A:$A,"&lt;="&amp;AE51-1)</f>
        <v>0</v>
      </c>
      <c r="AB51" s="107">
        <f>SUMIFS(Master3!$I:$I,Master3!$A:$A,"&gt;="&amp;(Z51),Master3!$A:$A,"&lt;="&amp;AE51-1)</f>
        <v>0</v>
      </c>
      <c r="AC51" s="108">
        <f>SUMIFS(Master3!BM:BM,Master3!BL:BL,Y51)</f>
        <v>0</v>
      </c>
      <c r="AD51" s="110" t="str">
        <f>IFERROR(_xlfn.XLOOKUP(AE51,Master3!$A:$A,Master3!$B:$B)," ")</f>
        <v xml:space="preserve"> </v>
      </c>
      <c r="AE51" s="107" t="str">
        <f t="shared" si="4"/>
        <v/>
      </c>
      <c r="AF51" s="109">
        <f>SUMIFS(Master3!$X:$X,Master3!$A:$A,"&gt;"&amp;(AE51),Master3!$A:$A,"&lt;="&amp; AI51)</f>
        <v>0</v>
      </c>
      <c r="AG51" s="107">
        <f>SUMIFS(Master3!$I:$I,Master3!$A:$A,"&gt;"&amp;(AE51),Master3!$A:$A,"&lt;="&amp; AI51)</f>
        <v>0</v>
      </c>
      <c r="AH51" s="107">
        <f>SUMIFS(Master3!BC:BC,Master3!BB:BB,AD51)</f>
        <v>0</v>
      </c>
      <c r="AI51" s="108" t="str">
        <f t="shared" si="5"/>
        <v/>
      </c>
      <c r="AJ51" s="112" t="e">
        <f>_xlfn.XLOOKUP(AK51,Master3!B:B,Master3!A:A)</f>
        <v>#N/A</v>
      </c>
      <c r="AK51" s="106">
        <v>44215.458333333336</v>
      </c>
      <c r="AL51" s="67">
        <f>SUMIFS(Master3!$Z:$Z,Master3!$A:$A,"&gt;="&amp;(AJ51),Master3!$A:$A,"&lt;="&amp;AP51-1)</f>
        <v>0</v>
      </c>
      <c r="AM51" s="67">
        <f>SUMIFS(Master3!$J:$J,Master3!$A:$A,"&gt;="&amp;(AJ51),Master3!$A:$A,"&lt;="&amp;AP51-1)</f>
        <v>0</v>
      </c>
      <c r="AN51" s="93">
        <f>SUMIFS(Master3!BF:BF,Master3!BE:BE,AK51)</f>
        <v>0</v>
      </c>
      <c r="AO51" s="100" t="str">
        <f>IFERROR(_xlfn.XLOOKUP(AP51,Master3!$A:$A,Master3!$B:$B),"")</f>
        <v/>
      </c>
      <c r="AP51" s="92" t="str">
        <f t="shared" si="6"/>
        <v/>
      </c>
      <c r="AQ51" s="67">
        <f>SUMIFS(Master3!$Z:$Z,Master3!$A:$A,"&gt;"&amp;(AP51),Master3!$A:$A,"&lt;="&amp;AU51-1)</f>
        <v>0</v>
      </c>
      <c r="AR51" s="67">
        <f>SUMIFS(Master3!$J:$J,Master3!$A:$A,"&gt;"&amp;(AP51),Master3!$A:$A,"&lt;="&amp;AU51-1)</f>
        <v>0</v>
      </c>
      <c r="AS51" s="93">
        <f>SUMIFS(Master3!BO:BO,Master3!BN:BN,AO51)</f>
        <v>0</v>
      </c>
      <c r="AT51" s="100" t="str">
        <f>IFERROR(_xlfn.XLOOKUP(AU51,Master3!$A:$A,Master3!$B:$B)," ")</f>
        <v xml:space="preserve"> </v>
      </c>
      <c r="AU51" s="92" t="str">
        <f t="shared" si="7"/>
        <v/>
      </c>
      <c r="AV51" s="67">
        <f>SUMIFS(Master3!$Z:$Z,Master3!$A:$A,"&gt;"&amp;AU51,Master3!$A:$A,"&lt;="&amp; AY51)</f>
        <v>0</v>
      </c>
      <c r="AW51" s="67">
        <f>SUMIFS(Master3!$J:$J,Master3!$A:$A,"&gt;"&amp;AU51,Master3!$A:$A,"&lt;="&amp; AY51)</f>
        <v>0</v>
      </c>
      <c r="AX51" s="92">
        <f>SUMIFS(Master3!BF:BF,Master3!BE:BE,AT51)</f>
        <v>0</v>
      </c>
      <c r="AY51" s="93" t="str">
        <f t="shared" si="8"/>
        <v/>
      </c>
      <c r="AZ51" s="112" t="e">
        <f>_xlfn.XLOOKUP(BA51,Master3!B:B,Master3!A:A)</f>
        <v>#N/A</v>
      </c>
      <c r="BA51" s="103"/>
      <c r="BB51" s="107">
        <f>SUMIFS(Master3!AR:AR,Master3!$A:$A,"&gt;="&amp;(AZ51),Master3!$A:$A,"&lt;="&amp;BF51-1)</f>
        <v>0</v>
      </c>
      <c r="BC51" s="109">
        <f>SUMIFS(Master3!$K:$K,Master3!$A:$A,"&gt;="&amp;(AZ51),Master3!$A:$A,"&lt;="&amp;BF51-1)</f>
        <v>0</v>
      </c>
      <c r="BD51" s="108">
        <f>SUMIFS(Master3!BI:BI,Master3!BH:BH,BA51)</f>
        <v>0</v>
      </c>
      <c r="BE51" s="110" t="str">
        <f>IFERROR(_xlfn.XLOOKUP(BF51,Master3!$A:$A,Master3!$B:$B),"")</f>
        <v/>
      </c>
      <c r="BF51" s="107" t="str">
        <f t="shared" si="9"/>
        <v/>
      </c>
      <c r="BG51" s="107">
        <f>SUMIFS(Master3!AR:AR,Master3!$A:$A,"&gt;="&amp;(BF51),Master3!$A:$A,"&lt;="&amp;BK51-1)</f>
        <v>0</v>
      </c>
      <c r="BH51" s="109">
        <f>SUMIFS(Master3!$K:$K,Master3!$A:$A,"&gt;="&amp;(BF51),Master3!$A:$A,"&lt;="&amp;BK51-1)</f>
        <v>0</v>
      </c>
      <c r="BI51" s="108">
        <f>SUMIFS(Master3!BQ:BQ,Master3!BP:BP,BE51)</f>
        <v>0</v>
      </c>
      <c r="BJ51" s="110" t="str">
        <f>IFERROR(_xlfn.XLOOKUP(BK51,Master3!$A:$A,Master3!$B:$B)," ")</f>
        <v xml:space="preserve"> </v>
      </c>
      <c r="BK51" s="107" t="str">
        <f t="shared" si="10"/>
        <v/>
      </c>
      <c r="BL51" s="107">
        <f>SUMIFS(Master3!$AU:$AU,Master3!$A:$A,"&gt;"&amp;(BK51),Master3!$A:$A,"&lt;="&amp; BO51)</f>
        <v>0</v>
      </c>
      <c r="BM51" s="109">
        <f>SUMIFS(Master3!$K:$K,Master3!$A:$A,"&gt;"&amp;(BK51),Master3!$A:$A,"&lt;="&amp; BO51)</f>
        <v>0</v>
      </c>
      <c r="BN51" s="107">
        <f>SUMIFS(Master3!BI:BI,Master3!BH:BH,BJ51)</f>
        <v>0</v>
      </c>
      <c r="BO51" s="108" t="str">
        <f t="shared" si="11"/>
        <v/>
      </c>
    </row>
    <row r="52" spans="1:67" x14ac:dyDescent="0.25">
      <c r="A52" s="86">
        <v>44216.125</v>
      </c>
      <c r="B52" s="111" t="e">
        <f>_xlfn.XLOOKUP(C52,Master3!B:B,Master3!A:A)</f>
        <v>#N/A</v>
      </c>
      <c r="C52" s="106">
        <v>44216.125</v>
      </c>
      <c r="D52" s="91" t="str">
        <f>IFERROR(_xlfn.XLOOKUP(B52,Master3!A:A,Master3!G:G),"")</f>
        <v/>
      </c>
      <c r="E52" s="94" t="str">
        <f>IFERROR(AVERAGEIFS(Master3!$U:$U,Master3!$A:$A,"&gt;"&amp;(B52-1),Master3!$A:$A,"&lt;="&amp;S52),"")</f>
        <v/>
      </c>
      <c r="F52" s="98">
        <f>SUMIFS(Master3!$V:$V,Master3!$A:$A,"&gt;="&amp;(B52),Master3!$A:$A,"&lt;="&amp;J52-1)</f>
        <v>0</v>
      </c>
      <c r="G52" s="91">
        <f>SUMIFS(Master3!$H:$H,Master3!$A:$A,"&gt;="&amp;(B52),Master3!$A:$A,"&lt;="&amp;J52-1)</f>
        <v>0</v>
      </c>
      <c r="H52" s="99">
        <f>SUMIFS(Master3!AZ:AZ,Master3!AY:AY,C52)</f>
        <v>0</v>
      </c>
      <c r="I52" s="100" t="str">
        <f>IFERROR(_xlfn.XLOOKUP(J52,Master3!$A:$A,Master3!$B:$B),"")</f>
        <v/>
      </c>
      <c r="J52" s="92" t="str">
        <f t="shared" si="0"/>
        <v/>
      </c>
      <c r="K52" s="92">
        <f>SUMIFS(Master3!$V:$V,Master3!$A:$A,"&gt;="&amp;(J52),Master3!$A:$A,"&lt;="&amp;O52-1)</f>
        <v>0</v>
      </c>
      <c r="L52" s="92">
        <f>SUMIFS(Master3!$H:$H,Master3!$A:$A,"&gt;="&amp;(J52),Master3!$A:$A,"&lt;="&amp;O52-1)</f>
        <v>0</v>
      </c>
      <c r="M52" s="93">
        <f>SUMIFS(Master3!BK:BK,Master3!BJ:BJ,I52)</f>
        <v>0</v>
      </c>
      <c r="N52" s="100" t="str">
        <f>IFERROR(_xlfn.XLOOKUP(O52,Master3!$A:$A,Master3!$B:$B)," ")</f>
        <v xml:space="preserve"> </v>
      </c>
      <c r="O52" s="92" t="str">
        <f t="shared" si="1"/>
        <v/>
      </c>
      <c r="P52" s="92">
        <f>SUMIFS(Master3!$V:$V,Master3!$A:$A,"&gt;="&amp;O52,Master3!$A:$A,"&lt;="&amp; S52)</f>
        <v>0</v>
      </c>
      <c r="Q52" s="92">
        <f>SUMIFS(Master3!$H:$H,Master3!$A:$A,"&gt;="&amp;O52,Master3!$A:$A,"&lt;="&amp; S52)</f>
        <v>0</v>
      </c>
      <c r="R52" s="92">
        <f>SUMIFS(Master3!AZ:AZ,Master3!AY:AY,N52)</f>
        <v>0</v>
      </c>
      <c r="S52" s="93" t="str">
        <f t="shared" si="2"/>
        <v/>
      </c>
      <c r="T52" s="112" t="e">
        <f>_xlfn.XLOOKUP(U52,Master3!B:B,Master3!A:A)</f>
        <v>#N/A</v>
      </c>
      <c r="U52" s="103"/>
      <c r="V52" s="109">
        <f>SUMIFS(Master3!X:X,Master3!$A:$A,"&gt;="&amp;(T52),Master3!$A:$A,"&lt;="&amp;Z52-1)</f>
        <v>0</v>
      </c>
      <c r="W52" s="107">
        <f>SUMIFS(Master3!I:I,Master3!$A:$A,"&gt;="&amp;(T52),Master3!$A:$A,"&lt;="&amp;Z52-1)</f>
        <v>0</v>
      </c>
      <c r="X52" s="108">
        <f>SUMIFS(Master3!BC:BC,Master3!BB:BB,U52)</f>
        <v>0</v>
      </c>
      <c r="Y52" s="110" t="str">
        <f>IFERROR(_xlfn.XLOOKUP(Z52,Master3!$A:$A,Master3!$B:$B),"")</f>
        <v/>
      </c>
      <c r="Z52" s="107" t="str">
        <f t="shared" si="3"/>
        <v/>
      </c>
      <c r="AA52" s="107">
        <f>SUMIFS(Master3!$X:$X,Master3!$A:$A,"&gt;="&amp;(Z52),Master3!$A:$A,"&lt;="&amp;AE52-1)</f>
        <v>0</v>
      </c>
      <c r="AB52" s="107">
        <f>SUMIFS(Master3!$I:$I,Master3!$A:$A,"&gt;="&amp;(Z52),Master3!$A:$A,"&lt;="&amp;AE52-1)</f>
        <v>0</v>
      </c>
      <c r="AC52" s="108">
        <f>SUMIFS(Master3!BM:BM,Master3!BL:BL,Y52)</f>
        <v>0</v>
      </c>
      <c r="AD52" s="110" t="str">
        <f>IFERROR(_xlfn.XLOOKUP(AE52,Master3!$A:$A,Master3!$B:$B)," ")</f>
        <v xml:space="preserve"> </v>
      </c>
      <c r="AE52" s="107" t="str">
        <f t="shared" si="4"/>
        <v/>
      </c>
      <c r="AF52" s="109">
        <f>SUMIFS(Master3!$X:$X,Master3!$A:$A,"&gt;"&amp;(AE52),Master3!$A:$A,"&lt;="&amp; AI52)</f>
        <v>0</v>
      </c>
      <c r="AG52" s="107">
        <f>SUMIFS(Master3!$I:$I,Master3!$A:$A,"&gt;"&amp;(AE52),Master3!$A:$A,"&lt;="&amp; AI52)</f>
        <v>0</v>
      </c>
      <c r="AH52" s="107">
        <f>SUMIFS(Master3!BC:BC,Master3!BB:BB,AD52)</f>
        <v>0</v>
      </c>
      <c r="AI52" s="108" t="str">
        <f t="shared" si="5"/>
        <v/>
      </c>
      <c r="AJ52" s="112" t="e">
        <f>_xlfn.XLOOKUP(AK52,Master3!B:B,Master3!A:A)</f>
        <v>#N/A</v>
      </c>
      <c r="AK52" s="106"/>
      <c r="AL52" s="67">
        <f>SUMIFS(Master3!$Z:$Z,Master3!$A:$A,"&gt;="&amp;(AJ52),Master3!$A:$A,"&lt;="&amp;AP52-1)</f>
        <v>0</v>
      </c>
      <c r="AM52" s="67">
        <f>SUMIFS(Master3!$J:$J,Master3!$A:$A,"&gt;="&amp;(AJ52),Master3!$A:$A,"&lt;="&amp;AP52-1)</f>
        <v>0</v>
      </c>
      <c r="AN52" s="93">
        <f>SUMIFS(Master3!BF:BF,Master3!BE:BE,AK52)</f>
        <v>0</v>
      </c>
      <c r="AO52" s="100" t="str">
        <f>IFERROR(_xlfn.XLOOKUP(AP52,Master3!$A:$A,Master3!$B:$B),"")</f>
        <v/>
      </c>
      <c r="AP52" s="92" t="str">
        <f t="shared" si="6"/>
        <v/>
      </c>
      <c r="AQ52" s="67">
        <f>SUMIFS(Master3!$Z:$Z,Master3!$A:$A,"&gt;"&amp;(AP52),Master3!$A:$A,"&lt;="&amp;AU52-1)</f>
        <v>0</v>
      </c>
      <c r="AR52" s="67">
        <f>SUMIFS(Master3!$J:$J,Master3!$A:$A,"&gt;"&amp;(AP52),Master3!$A:$A,"&lt;="&amp;AU52-1)</f>
        <v>0</v>
      </c>
      <c r="AS52" s="93">
        <f>SUMIFS(Master3!BO:BO,Master3!BN:BN,AO52)</f>
        <v>0</v>
      </c>
      <c r="AT52" s="100" t="str">
        <f>IFERROR(_xlfn.XLOOKUP(AU52,Master3!$A:$A,Master3!$B:$B)," ")</f>
        <v xml:space="preserve"> </v>
      </c>
      <c r="AU52" s="92" t="str">
        <f t="shared" si="7"/>
        <v/>
      </c>
      <c r="AV52" s="67">
        <f>SUMIFS(Master3!$Z:$Z,Master3!$A:$A,"&gt;"&amp;AU52,Master3!$A:$A,"&lt;="&amp; AY52)</f>
        <v>0</v>
      </c>
      <c r="AW52" s="67">
        <f>SUMIFS(Master3!$J:$J,Master3!$A:$A,"&gt;"&amp;AU52,Master3!$A:$A,"&lt;="&amp; AY52)</f>
        <v>0</v>
      </c>
      <c r="AX52" s="92">
        <f>SUMIFS(Master3!BF:BF,Master3!BE:BE,AT52)</f>
        <v>0</v>
      </c>
      <c r="AY52" s="93" t="str">
        <f t="shared" si="8"/>
        <v/>
      </c>
      <c r="AZ52" s="112" t="e">
        <f>_xlfn.XLOOKUP(BA52,Master3!B:B,Master3!A:A)</f>
        <v>#N/A</v>
      </c>
      <c r="BA52" s="103"/>
      <c r="BB52" s="107">
        <f>SUMIFS(Master3!AR:AR,Master3!$A:$A,"&gt;="&amp;(AZ52),Master3!$A:$A,"&lt;="&amp;BF52-1)</f>
        <v>0</v>
      </c>
      <c r="BC52" s="109">
        <f>SUMIFS(Master3!$K:$K,Master3!$A:$A,"&gt;="&amp;(AZ52),Master3!$A:$A,"&lt;="&amp;BF52-1)</f>
        <v>0</v>
      </c>
      <c r="BD52" s="108">
        <f>SUMIFS(Master3!BI:BI,Master3!BH:BH,BA52)</f>
        <v>0</v>
      </c>
      <c r="BE52" s="110" t="str">
        <f>IFERROR(_xlfn.XLOOKUP(BF52,Master3!$A:$A,Master3!$B:$B),"")</f>
        <v/>
      </c>
      <c r="BF52" s="107" t="str">
        <f t="shared" si="9"/>
        <v/>
      </c>
      <c r="BG52" s="107">
        <f>SUMIFS(Master3!AR:AR,Master3!$A:$A,"&gt;="&amp;(BF52),Master3!$A:$A,"&lt;="&amp;BK52-1)</f>
        <v>0</v>
      </c>
      <c r="BH52" s="109">
        <f>SUMIFS(Master3!$K:$K,Master3!$A:$A,"&gt;="&amp;(BF52),Master3!$A:$A,"&lt;="&amp;BK52-1)</f>
        <v>0</v>
      </c>
      <c r="BI52" s="108">
        <f>SUMIFS(Master3!BQ:BQ,Master3!BP:BP,BE52)</f>
        <v>0</v>
      </c>
      <c r="BJ52" s="110" t="str">
        <f>IFERROR(_xlfn.XLOOKUP(BK52,Master3!$A:$A,Master3!$B:$B)," ")</f>
        <v xml:space="preserve"> </v>
      </c>
      <c r="BK52" s="107" t="str">
        <f t="shared" si="10"/>
        <v/>
      </c>
      <c r="BL52" s="107">
        <f>SUMIFS(Master3!$AU:$AU,Master3!$A:$A,"&gt;"&amp;(BK52),Master3!$A:$A,"&lt;="&amp; BO52)</f>
        <v>0</v>
      </c>
      <c r="BM52" s="109">
        <f>SUMIFS(Master3!$K:$K,Master3!$A:$A,"&gt;"&amp;(BK52),Master3!$A:$A,"&lt;="&amp; BO52)</f>
        <v>0</v>
      </c>
      <c r="BN52" s="107">
        <f>SUMIFS(Master3!BI:BI,Master3!BH:BH,BJ52)</f>
        <v>0</v>
      </c>
      <c r="BO52" s="108" t="str">
        <f t="shared" si="11"/>
        <v/>
      </c>
    </row>
    <row r="53" spans="1:67" x14ac:dyDescent="0.25">
      <c r="A53" s="86">
        <v>44216.159722222219</v>
      </c>
      <c r="B53" s="111" t="e">
        <f>_xlfn.XLOOKUP(C53,Master3!B:B,Master3!A:A)</f>
        <v>#N/A</v>
      </c>
      <c r="C53" s="106"/>
      <c r="D53" s="91" t="str">
        <f>IFERROR(_xlfn.XLOOKUP(B53,Master3!A:A,Master3!G:G),"")</f>
        <v/>
      </c>
      <c r="E53" s="94" t="str">
        <f>IFERROR(AVERAGEIFS(Master3!$U:$U,Master3!$A:$A,"&gt;"&amp;(B53-1),Master3!$A:$A,"&lt;="&amp;S53),"")</f>
        <v/>
      </c>
      <c r="F53" s="98">
        <f>SUMIFS(Master3!$V:$V,Master3!$A:$A,"&gt;="&amp;(B53),Master3!$A:$A,"&lt;="&amp;J53-1)</f>
        <v>0</v>
      </c>
      <c r="G53" s="91">
        <f>SUMIFS(Master3!$H:$H,Master3!$A:$A,"&gt;="&amp;(B53),Master3!$A:$A,"&lt;="&amp;J53-1)</f>
        <v>0</v>
      </c>
      <c r="H53" s="99">
        <f>SUMIFS(Master3!AZ:AZ,Master3!AY:AY,C53)</f>
        <v>0</v>
      </c>
      <c r="I53" s="100" t="str">
        <f>IFERROR(_xlfn.XLOOKUP(J53,Master3!$A:$A,Master3!$B:$B),"")</f>
        <v/>
      </c>
      <c r="J53" s="92" t="str">
        <f t="shared" si="0"/>
        <v/>
      </c>
      <c r="K53" s="92">
        <f>SUMIFS(Master3!$V:$V,Master3!$A:$A,"&gt;="&amp;(J53),Master3!$A:$A,"&lt;="&amp;O53-1)</f>
        <v>0</v>
      </c>
      <c r="L53" s="92">
        <f>SUMIFS(Master3!$H:$H,Master3!$A:$A,"&gt;="&amp;(J53),Master3!$A:$A,"&lt;="&amp;O53-1)</f>
        <v>0</v>
      </c>
      <c r="M53" s="93">
        <f>SUMIFS(Master3!BK:BK,Master3!BJ:BJ,I53)</f>
        <v>0</v>
      </c>
      <c r="N53" s="100" t="str">
        <f>IFERROR(_xlfn.XLOOKUP(O53,Master3!$A:$A,Master3!$B:$B)," ")</f>
        <v xml:space="preserve"> </v>
      </c>
      <c r="O53" s="92" t="str">
        <f t="shared" si="1"/>
        <v/>
      </c>
      <c r="P53" s="92">
        <f>SUMIFS(Master3!$V:$V,Master3!$A:$A,"&gt;="&amp;O53,Master3!$A:$A,"&lt;="&amp; S53)</f>
        <v>0</v>
      </c>
      <c r="Q53" s="92">
        <f>SUMIFS(Master3!$H:$H,Master3!$A:$A,"&gt;="&amp;O53,Master3!$A:$A,"&lt;="&amp; S53)</f>
        <v>0</v>
      </c>
      <c r="R53" s="92">
        <f>SUMIFS(Master3!AZ:AZ,Master3!AY:AY,N53)</f>
        <v>0</v>
      </c>
      <c r="S53" s="93" t="str">
        <f t="shared" si="2"/>
        <v/>
      </c>
      <c r="T53" s="112" t="e">
        <f>_xlfn.XLOOKUP(U53,Master3!B:B,Master3!A:A)</f>
        <v>#N/A</v>
      </c>
      <c r="U53" s="103"/>
      <c r="V53" s="109">
        <f>SUMIFS(Master3!X:X,Master3!$A:$A,"&gt;="&amp;(T53),Master3!$A:$A,"&lt;="&amp;Z53-1)</f>
        <v>0</v>
      </c>
      <c r="W53" s="107">
        <f>SUMIFS(Master3!I:I,Master3!$A:$A,"&gt;="&amp;(T53),Master3!$A:$A,"&lt;="&amp;Z53-1)</f>
        <v>0</v>
      </c>
      <c r="X53" s="108">
        <f>SUMIFS(Master3!BC:BC,Master3!BB:BB,U53)</f>
        <v>0</v>
      </c>
      <c r="Y53" s="110" t="str">
        <f>IFERROR(_xlfn.XLOOKUP(Z53,Master3!$A:$A,Master3!$B:$B),"")</f>
        <v/>
      </c>
      <c r="Z53" s="107" t="str">
        <f t="shared" si="3"/>
        <v/>
      </c>
      <c r="AA53" s="107">
        <f>SUMIFS(Master3!$X:$X,Master3!$A:$A,"&gt;="&amp;(Z53),Master3!$A:$A,"&lt;="&amp;AE53-1)</f>
        <v>0</v>
      </c>
      <c r="AB53" s="107">
        <f>SUMIFS(Master3!$I:$I,Master3!$A:$A,"&gt;="&amp;(Z53),Master3!$A:$A,"&lt;="&amp;AE53-1)</f>
        <v>0</v>
      </c>
      <c r="AC53" s="108">
        <f>SUMIFS(Master3!BM:BM,Master3!BL:BL,Y53)</f>
        <v>0</v>
      </c>
      <c r="AD53" s="110" t="str">
        <f>IFERROR(_xlfn.XLOOKUP(AE53,Master3!$A:$A,Master3!$B:$B)," ")</f>
        <v xml:space="preserve"> </v>
      </c>
      <c r="AE53" s="107" t="str">
        <f t="shared" si="4"/>
        <v/>
      </c>
      <c r="AF53" s="109">
        <f>SUMIFS(Master3!$X:$X,Master3!$A:$A,"&gt;"&amp;(AE53),Master3!$A:$A,"&lt;="&amp; AI53)</f>
        <v>0</v>
      </c>
      <c r="AG53" s="107">
        <f>SUMIFS(Master3!$I:$I,Master3!$A:$A,"&gt;"&amp;(AE53),Master3!$A:$A,"&lt;="&amp; AI53)</f>
        <v>0</v>
      </c>
      <c r="AH53" s="107">
        <f>SUMIFS(Master3!BC:BC,Master3!BB:BB,AD53)</f>
        <v>0</v>
      </c>
      <c r="AI53" s="108" t="str">
        <f t="shared" si="5"/>
        <v/>
      </c>
      <c r="AJ53" s="112" t="e">
        <f>_xlfn.XLOOKUP(AK53,Master3!B:B,Master3!A:A)</f>
        <v>#N/A</v>
      </c>
      <c r="AK53" s="106"/>
      <c r="AL53" s="67">
        <f>SUMIFS(Master3!$Z:$Z,Master3!$A:$A,"&gt;="&amp;(AJ53),Master3!$A:$A,"&lt;="&amp;AP53-1)</f>
        <v>0</v>
      </c>
      <c r="AM53" s="67">
        <f>SUMIFS(Master3!$J:$J,Master3!$A:$A,"&gt;="&amp;(AJ53),Master3!$A:$A,"&lt;="&amp;AP53-1)</f>
        <v>0</v>
      </c>
      <c r="AN53" s="93">
        <f>SUMIFS(Master3!BF:BF,Master3!BE:BE,AK53)</f>
        <v>0</v>
      </c>
      <c r="AO53" s="100" t="str">
        <f>IFERROR(_xlfn.XLOOKUP(AP53,Master3!$A:$A,Master3!$B:$B),"")</f>
        <v/>
      </c>
      <c r="AP53" s="92" t="str">
        <f t="shared" si="6"/>
        <v/>
      </c>
      <c r="AQ53" s="67">
        <f>SUMIFS(Master3!$Z:$Z,Master3!$A:$A,"&gt;"&amp;(AP53),Master3!$A:$A,"&lt;="&amp;AU53-1)</f>
        <v>0</v>
      </c>
      <c r="AR53" s="67">
        <f>SUMIFS(Master3!$J:$J,Master3!$A:$A,"&gt;"&amp;(AP53),Master3!$A:$A,"&lt;="&amp;AU53-1)</f>
        <v>0</v>
      </c>
      <c r="AS53" s="93">
        <f>SUMIFS(Master3!BO:BO,Master3!BN:BN,AO53)</f>
        <v>0</v>
      </c>
      <c r="AT53" s="100" t="str">
        <f>IFERROR(_xlfn.XLOOKUP(AU53,Master3!$A:$A,Master3!$B:$B)," ")</f>
        <v xml:space="preserve"> </v>
      </c>
      <c r="AU53" s="92" t="str">
        <f t="shared" si="7"/>
        <v/>
      </c>
      <c r="AV53" s="67">
        <f>SUMIFS(Master3!$Z:$Z,Master3!$A:$A,"&gt;"&amp;AU53,Master3!$A:$A,"&lt;="&amp; AY53)</f>
        <v>0</v>
      </c>
      <c r="AW53" s="67">
        <f>SUMIFS(Master3!$J:$J,Master3!$A:$A,"&gt;"&amp;AU53,Master3!$A:$A,"&lt;="&amp; AY53)</f>
        <v>0</v>
      </c>
      <c r="AX53" s="92">
        <f>SUMIFS(Master3!BF:BF,Master3!BE:BE,AT53)</f>
        <v>0</v>
      </c>
      <c r="AY53" s="93" t="str">
        <f t="shared" si="8"/>
        <v/>
      </c>
      <c r="AZ53" s="112" t="e">
        <f>_xlfn.XLOOKUP(BA53,Master3!B:B,Master3!A:A)</f>
        <v>#N/A</v>
      </c>
      <c r="BA53" s="103">
        <v>44216.159722222219</v>
      </c>
      <c r="BB53" s="107">
        <f>SUMIFS(Master3!AR:AR,Master3!$A:$A,"&gt;="&amp;(AZ53),Master3!$A:$A,"&lt;="&amp;BF53-1)</f>
        <v>0</v>
      </c>
      <c r="BC53" s="109">
        <f>SUMIFS(Master3!$K:$K,Master3!$A:$A,"&gt;="&amp;(AZ53),Master3!$A:$A,"&lt;="&amp;BF53-1)</f>
        <v>0</v>
      </c>
      <c r="BD53" s="108">
        <f>SUMIFS(Master3!BI:BI,Master3!BH:BH,BA53)</f>
        <v>0</v>
      </c>
      <c r="BE53" s="110" t="str">
        <f>IFERROR(_xlfn.XLOOKUP(BF53,Master3!$A:$A,Master3!$B:$B),"")</f>
        <v/>
      </c>
      <c r="BF53" s="107" t="str">
        <f t="shared" si="9"/>
        <v/>
      </c>
      <c r="BG53" s="107">
        <f>SUMIFS(Master3!AR:AR,Master3!$A:$A,"&gt;="&amp;(BF53),Master3!$A:$A,"&lt;="&amp;BK53-1)</f>
        <v>0</v>
      </c>
      <c r="BH53" s="109">
        <f>SUMIFS(Master3!$K:$K,Master3!$A:$A,"&gt;="&amp;(BF53),Master3!$A:$A,"&lt;="&amp;BK53-1)</f>
        <v>0</v>
      </c>
      <c r="BI53" s="108">
        <f>SUMIFS(Master3!BQ:BQ,Master3!BP:BP,BE53)</f>
        <v>0</v>
      </c>
      <c r="BJ53" s="110" t="str">
        <f>IFERROR(_xlfn.XLOOKUP(BK53,Master3!$A:$A,Master3!$B:$B)," ")</f>
        <v xml:space="preserve"> </v>
      </c>
      <c r="BK53" s="107" t="str">
        <f t="shared" si="10"/>
        <v/>
      </c>
      <c r="BL53" s="107">
        <f>SUMIFS(Master3!$AU:$AU,Master3!$A:$A,"&gt;"&amp;(BK53),Master3!$A:$A,"&lt;="&amp; BO53)</f>
        <v>0</v>
      </c>
      <c r="BM53" s="109">
        <f>SUMIFS(Master3!$K:$K,Master3!$A:$A,"&gt;"&amp;(BK53),Master3!$A:$A,"&lt;="&amp; BO53)</f>
        <v>0</v>
      </c>
      <c r="BN53" s="107">
        <f>SUMIFS(Master3!BI:BI,Master3!BH:BH,BJ53)</f>
        <v>0</v>
      </c>
      <c r="BO53" s="108" t="str">
        <f t="shared" si="11"/>
        <v/>
      </c>
    </row>
    <row r="54" spans="1:67" x14ac:dyDescent="0.25">
      <c r="A54" s="86">
        <v>44216.166666666664</v>
      </c>
      <c r="B54" s="111" t="e">
        <f>_xlfn.XLOOKUP(C54,Master3!B:B,Master3!A:A)</f>
        <v>#N/A</v>
      </c>
      <c r="C54" s="106"/>
      <c r="D54" s="91" t="str">
        <f>IFERROR(_xlfn.XLOOKUP(B54,Master3!A:A,Master3!G:G),"")</f>
        <v/>
      </c>
      <c r="E54" s="94" t="str">
        <f>IFERROR(AVERAGEIFS(Master3!$U:$U,Master3!$A:$A,"&gt;"&amp;(B54-1),Master3!$A:$A,"&lt;="&amp;S54),"")</f>
        <v/>
      </c>
      <c r="F54" s="98">
        <f>SUMIFS(Master3!$V:$V,Master3!$A:$A,"&gt;="&amp;(B54),Master3!$A:$A,"&lt;="&amp;J54-1)</f>
        <v>0</v>
      </c>
      <c r="G54" s="91">
        <f>SUMIFS(Master3!$H:$H,Master3!$A:$A,"&gt;="&amp;(B54),Master3!$A:$A,"&lt;="&amp;J54-1)</f>
        <v>0</v>
      </c>
      <c r="H54" s="99">
        <f>SUMIFS(Master3!AZ:AZ,Master3!AY:AY,C54)</f>
        <v>0</v>
      </c>
      <c r="I54" s="100" t="str">
        <f>IFERROR(_xlfn.XLOOKUP(J54,Master3!$A:$A,Master3!$B:$B),"")</f>
        <v/>
      </c>
      <c r="J54" s="92" t="str">
        <f t="shared" si="0"/>
        <v/>
      </c>
      <c r="K54" s="92">
        <f>SUMIFS(Master3!$V:$V,Master3!$A:$A,"&gt;="&amp;(J54),Master3!$A:$A,"&lt;="&amp;O54-1)</f>
        <v>0</v>
      </c>
      <c r="L54" s="92">
        <f>SUMIFS(Master3!$H:$H,Master3!$A:$A,"&gt;="&amp;(J54),Master3!$A:$A,"&lt;="&amp;O54-1)</f>
        <v>0</v>
      </c>
      <c r="M54" s="93">
        <f>SUMIFS(Master3!BK:BK,Master3!BJ:BJ,I54)</f>
        <v>0</v>
      </c>
      <c r="N54" s="100" t="str">
        <f>IFERROR(_xlfn.XLOOKUP(O54,Master3!$A:$A,Master3!$B:$B)," ")</f>
        <v xml:space="preserve"> </v>
      </c>
      <c r="O54" s="92" t="str">
        <f t="shared" si="1"/>
        <v/>
      </c>
      <c r="P54" s="92">
        <f>SUMIFS(Master3!$V:$V,Master3!$A:$A,"&gt;="&amp;O54,Master3!$A:$A,"&lt;="&amp; S54)</f>
        <v>0</v>
      </c>
      <c r="Q54" s="92">
        <f>SUMIFS(Master3!$H:$H,Master3!$A:$A,"&gt;="&amp;O54,Master3!$A:$A,"&lt;="&amp; S54)</f>
        <v>0</v>
      </c>
      <c r="R54" s="92">
        <f>SUMIFS(Master3!AZ:AZ,Master3!AY:AY,N54)</f>
        <v>0</v>
      </c>
      <c r="S54" s="93" t="str">
        <f t="shared" si="2"/>
        <v/>
      </c>
      <c r="T54" s="112" t="e">
        <f>_xlfn.XLOOKUP(U54,Master3!B:B,Master3!A:A)</f>
        <v>#N/A</v>
      </c>
      <c r="U54" s="103">
        <v>44216.166666666664</v>
      </c>
      <c r="V54" s="109">
        <f>SUMIFS(Master3!X:X,Master3!$A:$A,"&gt;="&amp;(T54),Master3!$A:$A,"&lt;="&amp;Z54-1)</f>
        <v>0</v>
      </c>
      <c r="W54" s="107">
        <f>SUMIFS(Master3!I:I,Master3!$A:$A,"&gt;="&amp;(T54),Master3!$A:$A,"&lt;="&amp;Z54-1)</f>
        <v>0</v>
      </c>
      <c r="X54" s="108">
        <f>SUMIFS(Master3!BC:BC,Master3!BB:BB,U54)</f>
        <v>0</v>
      </c>
      <c r="Y54" s="110" t="str">
        <f>IFERROR(_xlfn.XLOOKUP(Z54,Master3!$A:$A,Master3!$B:$B),"")</f>
        <v/>
      </c>
      <c r="Z54" s="107" t="str">
        <f t="shared" si="3"/>
        <v/>
      </c>
      <c r="AA54" s="107">
        <f>SUMIFS(Master3!$X:$X,Master3!$A:$A,"&gt;="&amp;(Z54),Master3!$A:$A,"&lt;="&amp;AE54-1)</f>
        <v>0</v>
      </c>
      <c r="AB54" s="107">
        <f>SUMIFS(Master3!$I:$I,Master3!$A:$A,"&gt;="&amp;(Z54),Master3!$A:$A,"&lt;="&amp;AE54-1)</f>
        <v>0</v>
      </c>
      <c r="AC54" s="108">
        <f>SUMIFS(Master3!BM:BM,Master3!BL:BL,Y54)</f>
        <v>0</v>
      </c>
      <c r="AD54" s="110" t="str">
        <f>IFERROR(_xlfn.XLOOKUP(AE54,Master3!$A:$A,Master3!$B:$B)," ")</f>
        <v xml:space="preserve"> </v>
      </c>
      <c r="AE54" s="107" t="str">
        <f t="shared" si="4"/>
        <v/>
      </c>
      <c r="AF54" s="109">
        <f>SUMIFS(Master3!$X:$X,Master3!$A:$A,"&gt;"&amp;(AE54),Master3!$A:$A,"&lt;="&amp; AI54)</f>
        <v>0</v>
      </c>
      <c r="AG54" s="107">
        <f>SUMIFS(Master3!$I:$I,Master3!$A:$A,"&gt;"&amp;(AE54),Master3!$A:$A,"&lt;="&amp; AI54)</f>
        <v>0</v>
      </c>
      <c r="AH54" s="107">
        <f>SUMIFS(Master3!BC:BC,Master3!BB:BB,AD54)</f>
        <v>0</v>
      </c>
      <c r="AI54" s="108" t="str">
        <f t="shared" si="5"/>
        <v/>
      </c>
      <c r="AJ54" s="112" t="e">
        <f>_xlfn.XLOOKUP(AK54,Master3!B:B,Master3!A:A)</f>
        <v>#N/A</v>
      </c>
      <c r="AK54" s="106">
        <v>44216.166666666664</v>
      </c>
      <c r="AL54" s="67">
        <f>SUMIFS(Master3!$Z:$Z,Master3!$A:$A,"&gt;="&amp;(AJ54),Master3!$A:$A,"&lt;="&amp;AP54-1)</f>
        <v>0</v>
      </c>
      <c r="AM54" s="67">
        <f>SUMIFS(Master3!$J:$J,Master3!$A:$A,"&gt;="&amp;(AJ54),Master3!$A:$A,"&lt;="&amp;AP54-1)</f>
        <v>0</v>
      </c>
      <c r="AN54" s="93">
        <f>SUMIFS(Master3!BF:BF,Master3!BE:BE,AK54)</f>
        <v>0</v>
      </c>
      <c r="AO54" s="100" t="str">
        <f>IFERROR(_xlfn.XLOOKUP(AP54,Master3!$A:$A,Master3!$B:$B),"")</f>
        <v/>
      </c>
      <c r="AP54" s="92" t="str">
        <f t="shared" si="6"/>
        <v/>
      </c>
      <c r="AQ54" s="67">
        <f>SUMIFS(Master3!$Z:$Z,Master3!$A:$A,"&gt;"&amp;(AP54),Master3!$A:$A,"&lt;="&amp;AU54-1)</f>
        <v>0</v>
      </c>
      <c r="AR54" s="67">
        <f>SUMIFS(Master3!$J:$J,Master3!$A:$A,"&gt;"&amp;(AP54),Master3!$A:$A,"&lt;="&amp;AU54-1)</f>
        <v>0</v>
      </c>
      <c r="AS54" s="93">
        <f>SUMIFS(Master3!BO:BO,Master3!BN:BN,AO54)</f>
        <v>0</v>
      </c>
      <c r="AT54" s="100" t="str">
        <f>IFERROR(_xlfn.XLOOKUP(AU54,Master3!$A:$A,Master3!$B:$B)," ")</f>
        <v xml:space="preserve"> </v>
      </c>
      <c r="AU54" s="92" t="str">
        <f t="shared" si="7"/>
        <v/>
      </c>
      <c r="AV54" s="67">
        <f>SUMIFS(Master3!$Z:$Z,Master3!$A:$A,"&gt;"&amp;AU54,Master3!$A:$A,"&lt;="&amp; AY54)</f>
        <v>0</v>
      </c>
      <c r="AW54" s="67">
        <f>SUMIFS(Master3!$J:$J,Master3!$A:$A,"&gt;"&amp;AU54,Master3!$A:$A,"&lt;="&amp; AY54)</f>
        <v>0</v>
      </c>
      <c r="AX54" s="92">
        <f>SUMIFS(Master3!BF:BF,Master3!BE:BE,AT54)</f>
        <v>0</v>
      </c>
      <c r="AY54" s="93" t="str">
        <f t="shared" si="8"/>
        <v/>
      </c>
      <c r="AZ54" s="112" t="e">
        <f>_xlfn.XLOOKUP(BA54,Master3!B:B,Master3!A:A)</f>
        <v>#N/A</v>
      </c>
      <c r="BA54" s="103"/>
      <c r="BB54" s="107">
        <f>SUMIFS(Master3!AR:AR,Master3!$A:$A,"&gt;="&amp;(AZ54),Master3!$A:$A,"&lt;="&amp;BF54-1)</f>
        <v>0</v>
      </c>
      <c r="BC54" s="109">
        <f>SUMIFS(Master3!$K:$K,Master3!$A:$A,"&gt;="&amp;(AZ54),Master3!$A:$A,"&lt;="&amp;BF54-1)</f>
        <v>0</v>
      </c>
      <c r="BD54" s="108">
        <f>SUMIFS(Master3!BI:BI,Master3!BH:BH,BA54)</f>
        <v>0</v>
      </c>
      <c r="BE54" s="110" t="str">
        <f>IFERROR(_xlfn.XLOOKUP(BF54,Master3!$A:$A,Master3!$B:$B),"")</f>
        <v/>
      </c>
      <c r="BF54" s="107" t="str">
        <f t="shared" si="9"/>
        <v/>
      </c>
      <c r="BG54" s="107">
        <f>SUMIFS(Master3!AR:AR,Master3!$A:$A,"&gt;="&amp;(BF54),Master3!$A:$A,"&lt;="&amp;BK54-1)</f>
        <v>0</v>
      </c>
      <c r="BH54" s="109">
        <f>SUMIFS(Master3!$K:$K,Master3!$A:$A,"&gt;="&amp;(BF54),Master3!$A:$A,"&lt;="&amp;BK54-1)</f>
        <v>0</v>
      </c>
      <c r="BI54" s="108">
        <f>SUMIFS(Master3!BQ:BQ,Master3!BP:BP,BE54)</f>
        <v>0</v>
      </c>
      <c r="BJ54" s="110" t="str">
        <f>IFERROR(_xlfn.XLOOKUP(BK54,Master3!$A:$A,Master3!$B:$B)," ")</f>
        <v xml:space="preserve"> </v>
      </c>
      <c r="BK54" s="107" t="str">
        <f t="shared" si="10"/>
        <v/>
      </c>
      <c r="BL54" s="107">
        <f>SUMIFS(Master3!$AU:$AU,Master3!$A:$A,"&gt;"&amp;(BK54),Master3!$A:$A,"&lt;="&amp; BO54)</f>
        <v>0</v>
      </c>
      <c r="BM54" s="109">
        <f>SUMIFS(Master3!$K:$K,Master3!$A:$A,"&gt;"&amp;(BK54),Master3!$A:$A,"&lt;="&amp; BO54)</f>
        <v>0</v>
      </c>
      <c r="BN54" s="107">
        <f>SUMIFS(Master3!BI:BI,Master3!BH:BH,BJ54)</f>
        <v>0</v>
      </c>
      <c r="BO54" s="108" t="str">
        <f t="shared" si="11"/>
        <v/>
      </c>
    </row>
    <row r="55" spans="1:67" x14ac:dyDescent="0.25">
      <c r="A55" s="86">
        <v>44218.371527777781</v>
      </c>
      <c r="B55" s="111" t="e">
        <f>_xlfn.XLOOKUP(C55,Master3!B:B,Master3!A:A)</f>
        <v>#N/A</v>
      </c>
      <c r="C55" s="106">
        <v>44218.371527777781</v>
      </c>
      <c r="D55" s="91" t="str">
        <f>IFERROR(_xlfn.XLOOKUP(B55,Master3!A:A,Master3!G:G),"")</f>
        <v/>
      </c>
      <c r="E55" s="94" t="str">
        <f>IFERROR(AVERAGEIFS(Master3!$U:$U,Master3!$A:$A,"&gt;"&amp;(B55-1),Master3!$A:$A,"&lt;="&amp;S55),"")</f>
        <v/>
      </c>
      <c r="F55" s="98">
        <f>SUMIFS(Master3!$V:$V,Master3!$A:$A,"&gt;="&amp;(B55),Master3!$A:$A,"&lt;="&amp;J55-1)</f>
        <v>0</v>
      </c>
      <c r="G55" s="91">
        <f>SUMIFS(Master3!$H:$H,Master3!$A:$A,"&gt;="&amp;(B55),Master3!$A:$A,"&lt;="&amp;J55-1)</f>
        <v>0</v>
      </c>
      <c r="H55" s="99">
        <f>SUMIFS(Master3!AZ:AZ,Master3!AY:AY,C55)</f>
        <v>0</v>
      </c>
      <c r="I55" s="100" t="str">
        <f>IFERROR(_xlfn.XLOOKUP(J55,Master3!$A:$A,Master3!$B:$B),"")</f>
        <v/>
      </c>
      <c r="J55" s="92" t="str">
        <f t="shared" si="0"/>
        <v/>
      </c>
      <c r="K55" s="92">
        <f>SUMIFS(Master3!$V:$V,Master3!$A:$A,"&gt;="&amp;(J55),Master3!$A:$A,"&lt;="&amp;O55-1)</f>
        <v>0</v>
      </c>
      <c r="L55" s="92">
        <f>SUMIFS(Master3!$H:$H,Master3!$A:$A,"&gt;="&amp;(J55),Master3!$A:$A,"&lt;="&amp;O55-1)</f>
        <v>0</v>
      </c>
      <c r="M55" s="93">
        <f>SUMIFS(Master3!BK:BK,Master3!BJ:BJ,I55)</f>
        <v>0</v>
      </c>
      <c r="N55" s="100" t="str">
        <f>IFERROR(_xlfn.XLOOKUP(O55,Master3!$A:$A,Master3!$B:$B)," ")</f>
        <v xml:space="preserve"> </v>
      </c>
      <c r="O55" s="92" t="str">
        <f t="shared" si="1"/>
        <v/>
      </c>
      <c r="P55" s="92">
        <f>SUMIFS(Master3!$V:$V,Master3!$A:$A,"&gt;="&amp;O55,Master3!$A:$A,"&lt;="&amp; S55)</f>
        <v>0</v>
      </c>
      <c r="Q55" s="92">
        <f>SUMIFS(Master3!$H:$H,Master3!$A:$A,"&gt;="&amp;O55,Master3!$A:$A,"&lt;="&amp; S55)</f>
        <v>0</v>
      </c>
      <c r="R55" s="92">
        <f>SUMIFS(Master3!AZ:AZ,Master3!AY:AY,N55)</f>
        <v>0</v>
      </c>
      <c r="S55" s="93" t="str">
        <f t="shared" si="2"/>
        <v/>
      </c>
      <c r="T55" s="112" t="e">
        <f>_xlfn.XLOOKUP(U55,Master3!B:B,Master3!A:A)</f>
        <v>#N/A</v>
      </c>
      <c r="U55" s="103"/>
      <c r="V55" s="109">
        <f>SUMIFS(Master3!X:X,Master3!$A:$A,"&gt;="&amp;(T55),Master3!$A:$A,"&lt;="&amp;Z55-1)</f>
        <v>0</v>
      </c>
      <c r="W55" s="107">
        <f>SUMIFS(Master3!I:I,Master3!$A:$A,"&gt;="&amp;(T55),Master3!$A:$A,"&lt;="&amp;Z55-1)</f>
        <v>0</v>
      </c>
      <c r="X55" s="108">
        <f>SUMIFS(Master3!BC:BC,Master3!BB:BB,U55)</f>
        <v>0</v>
      </c>
      <c r="Y55" s="110" t="str">
        <f>IFERROR(_xlfn.XLOOKUP(Z55,Master3!$A:$A,Master3!$B:$B),"")</f>
        <v/>
      </c>
      <c r="Z55" s="107" t="str">
        <f t="shared" si="3"/>
        <v/>
      </c>
      <c r="AA55" s="107">
        <f>SUMIFS(Master3!$X:$X,Master3!$A:$A,"&gt;="&amp;(Z55),Master3!$A:$A,"&lt;="&amp;AE55-1)</f>
        <v>0</v>
      </c>
      <c r="AB55" s="107">
        <f>SUMIFS(Master3!$I:$I,Master3!$A:$A,"&gt;="&amp;(Z55),Master3!$A:$A,"&lt;="&amp;AE55-1)</f>
        <v>0</v>
      </c>
      <c r="AC55" s="108">
        <f>SUMIFS(Master3!BM:BM,Master3!BL:BL,Y55)</f>
        <v>0</v>
      </c>
      <c r="AD55" s="110" t="str">
        <f>IFERROR(_xlfn.XLOOKUP(AE55,Master3!$A:$A,Master3!$B:$B)," ")</f>
        <v xml:space="preserve"> </v>
      </c>
      <c r="AE55" s="107" t="str">
        <f t="shared" si="4"/>
        <v/>
      </c>
      <c r="AF55" s="109">
        <f>SUMIFS(Master3!$X:$X,Master3!$A:$A,"&gt;"&amp;(AE55),Master3!$A:$A,"&lt;="&amp; AI55)</f>
        <v>0</v>
      </c>
      <c r="AG55" s="107">
        <f>SUMIFS(Master3!$I:$I,Master3!$A:$A,"&gt;"&amp;(AE55),Master3!$A:$A,"&lt;="&amp; AI55)</f>
        <v>0</v>
      </c>
      <c r="AH55" s="107">
        <f>SUMIFS(Master3!BC:BC,Master3!BB:BB,AD55)</f>
        <v>0</v>
      </c>
      <c r="AI55" s="108" t="str">
        <f t="shared" si="5"/>
        <v/>
      </c>
      <c r="AJ55" s="112" t="e">
        <f>_xlfn.XLOOKUP(AK55,Master3!B:B,Master3!A:A)</f>
        <v>#N/A</v>
      </c>
      <c r="AK55" s="106"/>
      <c r="AL55" s="67">
        <f>SUMIFS(Master3!$Z:$Z,Master3!$A:$A,"&gt;="&amp;(AJ55),Master3!$A:$A,"&lt;="&amp;AP55-1)</f>
        <v>0</v>
      </c>
      <c r="AM55" s="67">
        <f>SUMIFS(Master3!$J:$J,Master3!$A:$A,"&gt;="&amp;(AJ55),Master3!$A:$A,"&lt;="&amp;AP55-1)</f>
        <v>0</v>
      </c>
      <c r="AN55" s="93">
        <f>SUMIFS(Master3!BF:BF,Master3!BE:BE,AK55)</f>
        <v>0</v>
      </c>
      <c r="AO55" s="100" t="str">
        <f>IFERROR(_xlfn.XLOOKUP(AP55,Master3!$A:$A,Master3!$B:$B),"")</f>
        <v/>
      </c>
      <c r="AP55" s="92" t="str">
        <f t="shared" si="6"/>
        <v/>
      </c>
      <c r="AQ55" s="67">
        <f>SUMIFS(Master3!$Z:$Z,Master3!$A:$A,"&gt;"&amp;(AP55),Master3!$A:$A,"&lt;="&amp;AU55-1)</f>
        <v>0</v>
      </c>
      <c r="AR55" s="67">
        <f>SUMIFS(Master3!$J:$J,Master3!$A:$A,"&gt;"&amp;(AP55),Master3!$A:$A,"&lt;="&amp;AU55-1)</f>
        <v>0</v>
      </c>
      <c r="AS55" s="93">
        <f>SUMIFS(Master3!BO:BO,Master3!BN:BN,AO55)</f>
        <v>0</v>
      </c>
      <c r="AT55" s="100" t="str">
        <f>IFERROR(_xlfn.XLOOKUP(AU55,Master3!$A:$A,Master3!$B:$B)," ")</f>
        <v xml:space="preserve"> </v>
      </c>
      <c r="AU55" s="92" t="str">
        <f t="shared" si="7"/>
        <v/>
      </c>
      <c r="AV55" s="67">
        <f>SUMIFS(Master3!$Z:$Z,Master3!$A:$A,"&gt;"&amp;AU55,Master3!$A:$A,"&lt;="&amp; AY55)</f>
        <v>0</v>
      </c>
      <c r="AW55" s="67">
        <f>SUMIFS(Master3!$J:$J,Master3!$A:$A,"&gt;"&amp;AU55,Master3!$A:$A,"&lt;="&amp; AY55)</f>
        <v>0</v>
      </c>
      <c r="AX55" s="92">
        <f>SUMIFS(Master3!BF:BF,Master3!BE:BE,AT55)</f>
        <v>0</v>
      </c>
      <c r="AY55" s="93" t="str">
        <f t="shared" si="8"/>
        <v/>
      </c>
      <c r="AZ55" s="112" t="e">
        <f>_xlfn.XLOOKUP(BA55,Master3!B:B,Master3!A:A)</f>
        <v>#N/A</v>
      </c>
      <c r="BA55" s="103"/>
      <c r="BB55" s="107">
        <f>SUMIFS(Master3!AR:AR,Master3!$A:$A,"&gt;="&amp;(AZ55),Master3!$A:$A,"&lt;="&amp;BF55-1)</f>
        <v>0</v>
      </c>
      <c r="BC55" s="109">
        <f>SUMIFS(Master3!$K:$K,Master3!$A:$A,"&gt;="&amp;(AZ55),Master3!$A:$A,"&lt;="&amp;BF55-1)</f>
        <v>0</v>
      </c>
      <c r="BD55" s="108">
        <f>SUMIFS(Master3!BI:BI,Master3!BH:BH,BA55)</f>
        <v>0</v>
      </c>
      <c r="BE55" s="110" t="str">
        <f>IFERROR(_xlfn.XLOOKUP(BF55,Master3!$A:$A,Master3!$B:$B),"")</f>
        <v/>
      </c>
      <c r="BF55" s="107" t="str">
        <f t="shared" si="9"/>
        <v/>
      </c>
      <c r="BG55" s="107">
        <f>SUMIFS(Master3!AR:AR,Master3!$A:$A,"&gt;="&amp;(BF55),Master3!$A:$A,"&lt;="&amp;BK55-1)</f>
        <v>0</v>
      </c>
      <c r="BH55" s="109">
        <f>SUMIFS(Master3!$K:$K,Master3!$A:$A,"&gt;="&amp;(BF55),Master3!$A:$A,"&lt;="&amp;BK55-1)</f>
        <v>0</v>
      </c>
      <c r="BI55" s="108">
        <f>SUMIFS(Master3!BQ:BQ,Master3!BP:BP,BE55)</f>
        <v>0</v>
      </c>
      <c r="BJ55" s="110" t="str">
        <f>IFERROR(_xlfn.XLOOKUP(BK55,Master3!$A:$A,Master3!$B:$B)," ")</f>
        <v xml:space="preserve"> </v>
      </c>
      <c r="BK55" s="107" t="str">
        <f t="shared" si="10"/>
        <v/>
      </c>
      <c r="BL55" s="107">
        <f>SUMIFS(Master3!$AU:$AU,Master3!$A:$A,"&gt;"&amp;(BK55),Master3!$A:$A,"&lt;="&amp; BO55)</f>
        <v>0</v>
      </c>
      <c r="BM55" s="109">
        <f>SUMIFS(Master3!$K:$K,Master3!$A:$A,"&gt;"&amp;(BK55),Master3!$A:$A,"&lt;="&amp; BO55)</f>
        <v>0</v>
      </c>
      <c r="BN55" s="107">
        <f>SUMIFS(Master3!BI:BI,Master3!BH:BH,BJ55)</f>
        <v>0</v>
      </c>
      <c r="BO55" s="108" t="str">
        <f t="shared" si="11"/>
        <v/>
      </c>
    </row>
    <row r="56" spans="1:67" x14ac:dyDescent="0.25">
      <c r="A56" s="86">
        <v>44218.454861111109</v>
      </c>
      <c r="B56" s="111" t="e">
        <f>_xlfn.XLOOKUP(C56,Master3!B:B,Master3!A:A)</f>
        <v>#N/A</v>
      </c>
      <c r="C56" s="106"/>
      <c r="D56" s="91" t="str">
        <f>IFERROR(_xlfn.XLOOKUP(B56,Master3!A:A,Master3!G:G),"")</f>
        <v/>
      </c>
      <c r="E56" s="94" t="str">
        <f>IFERROR(AVERAGEIFS(Master3!$U:$U,Master3!$A:$A,"&gt;"&amp;(B56-1),Master3!$A:$A,"&lt;="&amp;S56),"")</f>
        <v/>
      </c>
      <c r="F56" s="98">
        <f>SUMIFS(Master3!$V:$V,Master3!$A:$A,"&gt;="&amp;(B56),Master3!$A:$A,"&lt;="&amp;J56-1)</f>
        <v>0</v>
      </c>
      <c r="G56" s="91">
        <f>SUMIFS(Master3!$H:$H,Master3!$A:$A,"&gt;="&amp;(B56),Master3!$A:$A,"&lt;="&amp;J56-1)</f>
        <v>0</v>
      </c>
      <c r="H56" s="99">
        <f>SUMIFS(Master3!AZ:AZ,Master3!AY:AY,C56)</f>
        <v>0</v>
      </c>
      <c r="I56" s="100" t="str">
        <f>IFERROR(_xlfn.XLOOKUP(J56,Master3!$A:$A,Master3!$B:$B),"")</f>
        <v/>
      </c>
      <c r="J56" s="92" t="str">
        <f t="shared" si="0"/>
        <v/>
      </c>
      <c r="K56" s="92">
        <f>SUMIFS(Master3!$V:$V,Master3!$A:$A,"&gt;="&amp;(J56),Master3!$A:$A,"&lt;="&amp;O56-1)</f>
        <v>0</v>
      </c>
      <c r="L56" s="92">
        <f>SUMIFS(Master3!$H:$H,Master3!$A:$A,"&gt;="&amp;(J56),Master3!$A:$A,"&lt;="&amp;O56-1)</f>
        <v>0</v>
      </c>
      <c r="M56" s="93">
        <f>SUMIFS(Master3!BK:BK,Master3!BJ:BJ,I56)</f>
        <v>0</v>
      </c>
      <c r="N56" s="100" t="str">
        <f>IFERROR(_xlfn.XLOOKUP(O56,Master3!$A:$A,Master3!$B:$B)," ")</f>
        <v xml:space="preserve"> </v>
      </c>
      <c r="O56" s="92" t="str">
        <f t="shared" si="1"/>
        <v/>
      </c>
      <c r="P56" s="92">
        <f>SUMIFS(Master3!$V:$V,Master3!$A:$A,"&gt;="&amp;O56,Master3!$A:$A,"&lt;="&amp; S56)</f>
        <v>0</v>
      </c>
      <c r="Q56" s="92">
        <f>SUMIFS(Master3!$H:$H,Master3!$A:$A,"&gt;="&amp;O56,Master3!$A:$A,"&lt;="&amp; S56)</f>
        <v>0</v>
      </c>
      <c r="R56" s="92">
        <f>SUMIFS(Master3!AZ:AZ,Master3!AY:AY,N56)</f>
        <v>0</v>
      </c>
      <c r="S56" s="93" t="str">
        <f t="shared" si="2"/>
        <v/>
      </c>
      <c r="T56" s="112" t="e">
        <f>_xlfn.XLOOKUP(U56,Master3!B:B,Master3!A:A)</f>
        <v>#N/A</v>
      </c>
      <c r="U56" s="103">
        <v>44218.454861111109</v>
      </c>
      <c r="V56" s="109">
        <f>SUMIFS(Master3!X:X,Master3!$A:$A,"&gt;="&amp;(T56),Master3!$A:$A,"&lt;="&amp;Z56-1)</f>
        <v>0</v>
      </c>
      <c r="W56" s="107">
        <f>SUMIFS(Master3!I:I,Master3!$A:$A,"&gt;="&amp;(T56),Master3!$A:$A,"&lt;="&amp;Z56-1)</f>
        <v>0</v>
      </c>
      <c r="X56" s="108">
        <f>SUMIFS(Master3!BC:BC,Master3!BB:BB,U56)</f>
        <v>0</v>
      </c>
      <c r="Y56" s="110" t="str">
        <f>IFERROR(_xlfn.XLOOKUP(Z56,Master3!$A:$A,Master3!$B:$B),"")</f>
        <v/>
      </c>
      <c r="Z56" s="107" t="str">
        <f t="shared" si="3"/>
        <v/>
      </c>
      <c r="AA56" s="107">
        <f>SUMIFS(Master3!$X:$X,Master3!$A:$A,"&gt;="&amp;(Z56),Master3!$A:$A,"&lt;="&amp;AE56-1)</f>
        <v>0</v>
      </c>
      <c r="AB56" s="107">
        <f>SUMIFS(Master3!$I:$I,Master3!$A:$A,"&gt;="&amp;(Z56),Master3!$A:$A,"&lt;="&amp;AE56-1)</f>
        <v>0</v>
      </c>
      <c r="AC56" s="108">
        <f>SUMIFS(Master3!BM:BM,Master3!BL:BL,Y56)</f>
        <v>0</v>
      </c>
      <c r="AD56" s="110" t="str">
        <f>IFERROR(_xlfn.XLOOKUP(AE56,Master3!$A:$A,Master3!$B:$B)," ")</f>
        <v xml:space="preserve"> </v>
      </c>
      <c r="AE56" s="107" t="str">
        <f t="shared" si="4"/>
        <v/>
      </c>
      <c r="AF56" s="109">
        <f>SUMIFS(Master3!$X:$X,Master3!$A:$A,"&gt;"&amp;(AE56),Master3!$A:$A,"&lt;="&amp; AI56)</f>
        <v>0</v>
      </c>
      <c r="AG56" s="107">
        <f>SUMIFS(Master3!$I:$I,Master3!$A:$A,"&gt;"&amp;(AE56),Master3!$A:$A,"&lt;="&amp; AI56)</f>
        <v>0</v>
      </c>
      <c r="AH56" s="107">
        <f>SUMIFS(Master3!BC:BC,Master3!BB:BB,AD56)</f>
        <v>0</v>
      </c>
      <c r="AI56" s="108" t="str">
        <f t="shared" si="5"/>
        <v/>
      </c>
      <c r="AJ56" s="112" t="e">
        <f>_xlfn.XLOOKUP(AK56,Master3!B:B,Master3!A:A)</f>
        <v>#N/A</v>
      </c>
      <c r="AK56" s="106">
        <v>44218.454861111109</v>
      </c>
      <c r="AL56" s="67">
        <f>SUMIFS(Master3!$Z:$Z,Master3!$A:$A,"&gt;="&amp;(AJ56),Master3!$A:$A,"&lt;="&amp;AP56-1)</f>
        <v>0</v>
      </c>
      <c r="AM56" s="67">
        <f>SUMIFS(Master3!$J:$J,Master3!$A:$A,"&gt;="&amp;(AJ56),Master3!$A:$A,"&lt;="&amp;AP56-1)</f>
        <v>0</v>
      </c>
      <c r="AN56" s="93">
        <f>SUMIFS(Master3!BF:BF,Master3!BE:BE,AK56)</f>
        <v>0</v>
      </c>
      <c r="AO56" s="100" t="str">
        <f>IFERROR(_xlfn.XLOOKUP(AP56,Master3!$A:$A,Master3!$B:$B),"")</f>
        <v/>
      </c>
      <c r="AP56" s="92" t="str">
        <f t="shared" si="6"/>
        <v/>
      </c>
      <c r="AQ56" s="67">
        <f>SUMIFS(Master3!$Z:$Z,Master3!$A:$A,"&gt;"&amp;(AP56),Master3!$A:$A,"&lt;="&amp;AU56-1)</f>
        <v>0</v>
      </c>
      <c r="AR56" s="67">
        <f>SUMIFS(Master3!$J:$J,Master3!$A:$A,"&gt;"&amp;(AP56),Master3!$A:$A,"&lt;="&amp;AU56-1)</f>
        <v>0</v>
      </c>
      <c r="AS56" s="93">
        <f>SUMIFS(Master3!BO:BO,Master3!BN:BN,AO56)</f>
        <v>0</v>
      </c>
      <c r="AT56" s="100" t="str">
        <f>IFERROR(_xlfn.XLOOKUP(AU56,Master3!$A:$A,Master3!$B:$B)," ")</f>
        <v xml:space="preserve"> </v>
      </c>
      <c r="AU56" s="92" t="str">
        <f t="shared" si="7"/>
        <v/>
      </c>
      <c r="AV56" s="67">
        <f>SUMIFS(Master3!$Z:$Z,Master3!$A:$A,"&gt;"&amp;AU56,Master3!$A:$A,"&lt;="&amp; AY56)</f>
        <v>0</v>
      </c>
      <c r="AW56" s="67">
        <f>SUMIFS(Master3!$J:$J,Master3!$A:$A,"&gt;"&amp;AU56,Master3!$A:$A,"&lt;="&amp; AY56)</f>
        <v>0</v>
      </c>
      <c r="AX56" s="92">
        <f>SUMIFS(Master3!BF:BF,Master3!BE:BE,AT56)</f>
        <v>0</v>
      </c>
      <c r="AY56" s="93" t="str">
        <f t="shared" si="8"/>
        <v/>
      </c>
      <c r="AZ56" s="112" t="e">
        <f>_xlfn.XLOOKUP(BA56,Master3!B:B,Master3!A:A)</f>
        <v>#N/A</v>
      </c>
      <c r="BA56" s="103"/>
      <c r="BB56" s="107">
        <f>SUMIFS(Master3!AR:AR,Master3!$A:$A,"&gt;="&amp;(AZ56),Master3!$A:$A,"&lt;="&amp;BF56-1)</f>
        <v>0</v>
      </c>
      <c r="BC56" s="109">
        <f>SUMIFS(Master3!$K:$K,Master3!$A:$A,"&gt;="&amp;(AZ56),Master3!$A:$A,"&lt;="&amp;BF56-1)</f>
        <v>0</v>
      </c>
      <c r="BD56" s="108">
        <f>SUMIFS(Master3!BI:BI,Master3!BH:BH,BA56)</f>
        <v>0</v>
      </c>
      <c r="BE56" s="110" t="str">
        <f>IFERROR(_xlfn.XLOOKUP(BF56,Master3!$A:$A,Master3!$B:$B),"")</f>
        <v/>
      </c>
      <c r="BF56" s="107" t="str">
        <f t="shared" si="9"/>
        <v/>
      </c>
      <c r="BG56" s="107">
        <f>SUMIFS(Master3!AR:AR,Master3!$A:$A,"&gt;="&amp;(BF56),Master3!$A:$A,"&lt;="&amp;BK56-1)</f>
        <v>0</v>
      </c>
      <c r="BH56" s="109">
        <f>SUMIFS(Master3!$K:$K,Master3!$A:$A,"&gt;="&amp;(BF56),Master3!$A:$A,"&lt;="&amp;BK56-1)</f>
        <v>0</v>
      </c>
      <c r="BI56" s="108">
        <f>SUMIFS(Master3!BQ:BQ,Master3!BP:BP,BE56)</f>
        <v>0</v>
      </c>
      <c r="BJ56" s="110" t="str">
        <f>IFERROR(_xlfn.XLOOKUP(BK56,Master3!$A:$A,Master3!$B:$B)," ")</f>
        <v xml:space="preserve"> </v>
      </c>
      <c r="BK56" s="107" t="str">
        <f t="shared" si="10"/>
        <v/>
      </c>
      <c r="BL56" s="107">
        <f>SUMIFS(Master3!$AU:$AU,Master3!$A:$A,"&gt;"&amp;(BK56),Master3!$A:$A,"&lt;="&amp; BO56)</f>
        <v>0</v>
      </c>
      <c r="BM56" s="109">
        <f>SUMIFS(Master3!$K:$K,Master3!$A:$A,"&gt;"&amp;(BK56),Master3!$A:$A,"&lt;="&amp; BO56)</f>
        <v>0</v>
      </c>
      <c r="BN56" s="107">
        <f>SUMIFS(Master3!BI:BI,Master3!BH:BH,BJ56)</f>
        <v>0</v>
      </c>
      <c r="BO56" s="108" t="str">
        <f t="shared" si="11"/>
        <v/>
      </c>
    </row>
    <row r="57" spans="1:67" x14ac:dyDescent="0.25">
      <c r="A57" s="86">
        <v>44218.461805555555</v>
      </c>
      <c r="B57" s="111" t="e">
        <f>_xlfn.XLOOKUP(C57,Master3!B:B,Master3!A:A)</f>
        <v>#N/A</v>
      </c>
      <c r="C57" s="106"/>
      <c r="D57" s="91" t="str">
        <f>IFERROR(_xlfn.XLOOKUP(B57,Master3!A:A,Master3!G:G),"")</f>
        <v/>
      </c>
      <c r="E57" s="94" t="str">
        <f>IFERROR(AVERAGEIFS(Master3!$U:$U,Master3!$A:$A,"&gt;"&amp;(B57-1),Master3!$A:$A,"&lt;="&amp;S57),"")</f>
        <v/>
      </c>
      <c r="F57" s="98">
        <f>SUMIFS(Master3!$V:$V,Master3!$A:$A,"&gt;="&amp;(B57),Master3!$A:$A,"&lt;="&amp;J57-1)</f>
        <v>0</v>
      </c>
      <c r="G57" s="91">
        <f>SUMIFS(Master3!$H:$H,Master3!$A:$A,"&gt;="&amp;(B57),Master3!$A:$A,"&lt;="&amp;J57-1)</f>
        <v>0</v>
      </c>
      <c r="H57" s="99">
        <f>SUMIFS(Master3!AZ:AZ,Master3!AY:AY,C57)</f>
        <v>0</v>
      </c>
      <c r="I57" s="100" t="str">
        <f>IFERROR(_xlfn.XLOOKUP(J57,Master3!$A:$A,Master3!$B:$B),"")</f>
        <v/>
      </c>
      <c r="J57" s="92" t="str">
        <f t="shared" si="0"/>
        <v/>
      </c>
      <c r="K57" s="92">
        <f>SUMIFS(Master3!$V:$V,Master3!$A:$A,"&gt;="&amp;(J57),Master3!$A:$A,"&lt;="&amp;O57-1)</f>
        <v>0</v>
      </c>
      <c r="L57" s="92">
        <f>SUMIFS(Master3!$H:$H,Master3!$A:$A,"&gt;="&amp;(J57),Master3!$A:$A,"&lt;="&amp;O57-1)</f>
        <v>0</v>
      </c>
      <c r="M57" s="93">
        <f>SUMIFS(Master3!BK:BK,Master3!BJ:BJ,I57)</f>
        <v>0</v>
      </c>
      <c r="N57" s="100" t="str">
        <f>IFERROR(_xlfn.XLOOKUP(O57,Master3!$A:$A,Master3!$B:$B)," ")</f>
        <v xml:space="preserve"> </v>
      </c>
      <c r="O57" s="92" t="str">
        <f t="shared" si="1"/>
        <v/>
      </c>
      <c r="P57" s="92">
        <f>SUMIFS(Master3!$V:$V,Master3!$A:$A,"&gt;="&amp;O57,Master3!$A:$A,"&lt;="&amp; S57)</f>
        <v>0</v>
      </c>
      <c r="Q57" s="92">
        <f>SUMIFS(Master3!$H:$H,Master3!$A:$A,"&gt;="&amp;O57,Master3!$A:$A,"&lt;="&amp; S57)</f>
        <v>0</v>
      </c>
      <c r="R57" s="92">
        <f>SUMIFS(Master3!AZ:AZ,Master3!AY:AY,N57)</f>
        <v>0</v>
      </c>
      <c r="S57" s="93" t="str">
        <f t="shared" si="2"/>
        <v/>
      </c>
      <c r="T57" s="112" t="e">
        <f>_xlfn.XLOOKUP(U57,Master3!B:B,Master3!A:A)</f>
        <v>#N/A</v>
      </c>
      <c r="U57" s="103"/>
      <c r="V57" s="109">
        <f>SUMIFS(Master3!X:X,Master3!$A:$A,"&gt;="&amp;(T57),Master3!$A:$A,"&lt;="&amp;Z57-1)</f>
        <v>0</v>
      </c>
      <c r="W57" s="107">
        <f>SUMIFS(Master3!I:I,Master3!$A:$A,"&gt;="&amp;(T57),Master3!$A:$A,"&lt;="&amp;Z57-1)</f>
        <v>0</v>
      </c>
      <c r="X57" s="108">
        <f>SUMIFS(Master3!BC:BC,Master3!BB:BB,U57)</f>
        <v>0</v>
      </c>
      <c r="Y57" s="110" t="str">
        <f>IFERROR(_xlfn.XLOOKUP(Z57,Master3!$A:$A,Master3!$B:$B),"")</f>
        <v/>
      </c>
      <c r="Z57" s="107" t="str">
        <f t="shared" si="3"/>
        <v/>
      </c>
      <c r="AA57" s="107">
        <f>SUMIFS(Master3!$X:$X,Master3!$A:$A,"&gt;="&amp;(Z57),Master3!$A:$A,"&lt;="&amp;AE57-1)</f>
        <v>0</v>
      </c>
      <c r="AB57" s="107">
        <f>SUMIFS(Master3!$I:$I,Master3!$A:$A,"&gt;="&amp;(Z57),Master3!$A:$A,"&lt;="&amp;AE57-1)</f>
        <v>0</v>
      </c>
      <c r="AC57" s="108">
        <f>SUMIFS(Master3!BM:BM,Master3!BL:BL,Y57)</f>
        <v>0</v>
      </c>
      <c r="AD57" s="110" t="str">
        <f>IFERROR(_xlfn.XLOOKUP(AE57,Master3!$A:$A,Master3!$B:$B)," ")</f>
        <v xml:space="preserve"> </v>
      </c>
      <c r="AE57" s="107" t="str">
        <f t="shared" si="4"/>
        <v/>
      </c>
      <c r="AF57" s="109">
        <f>SUMIFS(Master3!$X:$X,Master3!$A:$A,"&gt;"&amp;(AE57),Master3!$A:$A,"&lt;="&amp; AI57)</f>
        <v>0</v>
      </c>
      <c r="AG57" s="107">
        <f>SUMIFS(Master3!$I:$I,Master3!$A:$A,"&gt;"&amp;(AE57),Master3!$A:$A,"&lt;="&amp; AI57)</f>
        <v>0</v>
      </c>
      <c r="AH57" s="107">
        <f>SUMIFS(Master3!BC:BC,Master3!BB:BB,AD57)</f>
        <v>0</v>
      </c>
      <c r="AI57" s="108" t="str">
        <f t="shared" si="5"/>
        <v/>
      </c>
      <c r="AJ57" s="112" t="e">
        <f>_xlfn.XLOOKUP(AK57,Master3!B:B,Master3!A:A)</f>
        <v>#N/A</v>
      </c>
      <c r="AK57" s="106"/>
      <c r="AL57" s="67">
        <f>SUMIFS(Master3!$Z:$Z,Master3!$A:$A,"&gt;="&amp;(AJ57),Master3!$A:$A,"&lt;="&amp;AP57-1)</f>
        <v>0</v>
      </c>
      <c r="AM57" s="67">
        <f>SUMIFS(Master3!$J:$J,Master3!$A:$A,"&gt;="&amp;(AJ57),Master3!$A:$A,"&lt;="&amp;AP57-1)</f>
        <v>0</v>
      </c>
      <c r="AN57" s="93">
        <f>SUMIFS(Master3!BF:BF,Master3!BE:BE,AK57)</f>
        <v>0</v>
      </c>
      <c r="AO57" s="100" t="str">
        <f>IFERROR(_xlfn.XLOOKUP(AP57,Master3!$A:$A,Master3!$B:$B),"")</f>
        <v/>
      </c>
      <c r="AP57" s="92" t="str">
        <f t="shared" si="6"/>
        <v/>
      </c>
      <c r="AQ57" s="67">
        <f>SUMIFS(Master3!$Z:$Z,Master3!$A:$A,"&gt;"&amp;(AP57),Master3!$A:$A,"&lt;="&amp;AU57-1)</f>
        <v>0</v>
      </c>
      <c r="AR57" s="67">
        <f>SUMIFS(Master3!$J:$J,Master3!$A:$A,"&gt;"&amp;(AP57),Master3!$A:$A,"&lt;="&amp;AU57-1)</f>
        <v>0</v>
      </c>
      <c r="AS57" s="93">
        <f>SUMIFS(Master3!BO:BO,Master3!BN:BN,AO57)</f>
        <v>0</v>
      </c>
      <c r="AT57" s="100" t="str">
        <f>IFERROR(_xlfn.XLOOKUP(AU57,Master3!$A:$A,Master3!$B:$B)," ")</f>
        <v xml:space="preserve"> </v>
      </c>
      <c r="AU57" s="92" t="str">
        <f t="shared" si="7"/>
        <v/>
      </c>
      <c r="AV57" s="67">
        <f>SUMIFS(Master3!$Z:$Z,Master3!$A:$A,"&gt;"&amp;AU57,Master3!$A:$A,"&lt;="&amp; AY57)</f>
        <v>0</v>
      </c>
      <c r="AW57" s="67">
        <f>SUMIFS(Master3!$J:$J,Master3!$A:$A,"&gt;"&amp;AU57,Master3!$A:$A,"&lt;="&amp; AY57)</f>
        <v>0</v>
      </c>
      <c r="AX57" s="92">
        <f>SUMIFS(Master3!BF:BF,Master3!BE:BE,AT57)</f>
        <v>0</v>
      </c>
      <c r="AY57" s="93" t="str">
        <f t="shared" si="8"/>
        <v/>
      </c>
      <c r="AZ57" s="112" t="e">
        <f>_xlfn.XLOOKUP(BA57,Master3!B:B,Master3!A:A)</f>
        <v>#N/A</v>
      </c>
      <c r="BA57" s="103">
        <v>44218.461805555555</v>
      </c>
      <c r="BB57" s="107">
        <f>SUMIFS(Master3!AR:AR,Master3!$A:$A,"&gt;="&amp;(AZ57),Master3!$A:$A,"&lt;="&amp;BF57-1)</f>
        <v>0</v>
      </c>
      <c r="BC57" s="109">
        <f>SUMIFS(Master3!$K:$K,Master3!$A:$A,"&gt;="&amp;(AZ57),Master3!$A:$A,"&lt;="&amp;BF57-1)</f>
        <v>0</v>
      </c>
      <c r="BD57" s="108">
        <f>SUMIFS(Master3!BI:BI,Master3!BH:BH,BA57)</f>
        <v>0</v>
      </c>
      <c r="BE57" s="110" t="str">
        <f>IFERROR(_xlfn.XLOOKUP(BF57,Master3!$A:$A,Master3!$B:$B),"")</f>
        <v/>
      </c>
      <c r="BF57" s="107" t="str">
        <f t="shared" si="9"/>
        <v/>
      </c>
      <c r="BG57" s="107">
        <f>SUMIFS(Master3!AR:AR,Master3!$A:$A,"&gt;="&amp;(BF57),Master3!$A:$A,"&lt;="&amp;BK57-1)</f>
        <v>0</v>
      </c>
      <c r="BH57" s="109">
        <f>SUMIFS(Master3!$K:$K,Master3!$A:$A,"&gt;="&amp;(BF57),Master3!$A:$A,"&lt;="&amp;BK57-1)</f>
        <v>0</v>
      </c>
      <c r="BI57" s="108">
        <f>SUMIFS(Master3!BQ:BQ,Master3!BP:BP,BE57)</f>
        <v>0</v>
      </c>
      <c r="BJ57" s="110" t="str">
        <f>IFERROR(_xlfn.XLOOKUP(BK57,Master3!$A:$A,Master3!$B:$B)," ")</f>
        <v xml:space="preserve"> </v>
      </c>
      <c r="BK57" s="107" t="str">
        <f t="shared" si="10"/>
        <v/>
      </c>
      <c r="BL57" s="107">
        <f>SUMIFS(Master3!$AU:$AU,Master3!$A:$A,"&gt;"&amp;(BK57),Master3!$A:$A,"&lt;="&amp; BO57)</f>
        <v>0</v>
      </c>
      <c r="BM57" s="109">
        <f>SUMIFS(Master3!$K:$K,Master3!$A:$A,"&gt;"&amp;(BK57),Master3!$A:$A,"&lt;="&amp; BO57)</f>
        <v>0</v>
      </c>
      <c r="BN57" s="107">
        <f>SUMIFS(Master3!BI:BI,Master3!BH:BH,BJ57)</f>
        <v>0</v>
      </c>
      <c r="BO57" s="108" t="str">
        <f t="shared" si="11"/>
        <v/>
      </c>
    </row>
    <row r="58" spans="1:67" x14ac:dyDescent="0.25">
      <c r="A58" s="86">
        <v>44219.288194444445</v>
      </c>
      <c r="B58" s="111" t="e">
        <f>_xlfn.XLOOKUP(C58,Master3!B:B,Master3!A:A)</f>
        <v>#N/A</v>
      </c>
      <c r="C58" s="106">
        <v>44219.288194444445</v>
      </c>
      <c r="D58" s="91" t="str">
        <f>IFERROR(_xlfn.XLOOKUP(B58,Master3!A:A,Master3!G:G),"")</f>
        <v/>
      </c>
      <c r="E58" s="94" t="str">
        <f>IFERROR(AVERAGEIFS(Master3!$U:$U,Master3!$A:$A,"&gt;"&amp;(B58-1),Master3!$A:$A,"&lt;="&amp;S58),"")</f>
        <v/>
      </c>
      <c r="F58" s="98">
        <f>SUMIFS(Master3!$V:$V,Master3!$A:$A,"&gt;="&amp;(B58),Master3!$A:$A,"&lt;="&amp;J58-1)</f>
        <v>0</v>
      </c>
      <c r="G58" s="91">
        <f>SUMIFS(Master3!$H:$H,Master3!$A:$A,"&gt;="&amp;(B58),Master3!$A:$A,"&lt;="&amp;J58-1)</f>
        <v>0</v>
      </c>
      <c r="H58" s="99">
        <f>SUMIFS(Master3!AZ:AZ,Master3!AY:AY,C58)</f>
        <v>0</v>
      </c>
      <c r="I58" s="100" t="str">
        <f>IFERROR(_xlfn.XLOOKUP(J58,Master3!$A:$A,Master3!$B:$B),"")</f>
        <v/>
      </c>
      <c r="J58" s="92" t="str">
        <f t="shared" si="0"/>
        <v/>
      </c>
      <c r="K58" s="92">
        <f>SUMIFS(Master3!$V:$V,Master3!$A:$A,"&gt;="&amp;(J58),Master3!$A:$A,"&lt;="&amp;O58-1)</f>
        <v>0</v>
      </c>
      <c r="L58" s="92">
        <f>SUMIFS(Master3!$H:$H,Master3!$A:$A,"&gt;="&amp;(J58),Master3!$A:$A,"&lt;="&amp;O58-1)</f>
        <v>0</v>
      </c>
      <c r="M58" s="93">
        <f>SUMIFS(Master3!BK:BK,Master3!BJ:BJ,I58)</f>
        <v>0</v>
      </c>
      <c r="N58" s="100" t="str">
        <f>IFERROR(_xlfn.XLOOKUP(O58,Master3!$A:$A,Master3!$B:$B)," ")</f>
        <v xml:space="preserve"> </v>
      </c>
      <c r="O58" s="92" t="str">
        <f t="shared" si="1"/>
        <v/>
      </c>
      <c r="P58" s="92">
        <f>SUMIFS(Master3!$V:$V,Master3!$A:$A,"&gt;="&amp;O58,Master3!$A:$A,"&lt;="&amp; S58)</f>
        <v>0</v>
      </c>
      <c r="Q58" s="92">
        <f>SUMIFS(Master3!$H:$H,Master3!$A:$A,"&gt;="&amp;O58,Master3!$A:$A,"&lt;="&amp; S58)</f>
        <v>0</v>
      </c>
      <c r="R58" s="92">
        <f>SUMIFS(Master3!AZ:AZ,Master3!AY:AY,N58)</f>
        <v>0</v>
      </c>
      <c r="S58" s="93" t="str">
        <f t="shared" si="2"/>
        <v/>
      </c>
      <c r="T58" s="112" t="e">
        <f>_xlfn.XLOOKUP(U58,Master3!B:B,Master3!A:A)</f>
        <v>#N/A</v>
      </c>
      <c r="U58" s="103"/>
      <c r="V58" s="109">
        <f>SUMIFS(Master3!X:X,Master3!$A:$A,"&gt;="&amp;(T58),Master3!$A:$A,"&lt;="&amp;Z58-1)</f>
        <v>0</v>
      </c>
      <c r="W58" s="107">
        <f>SUMIFS(Master3!I:I,Master3!$A:$A,"&gt;="&amp;(T58),Master3!$A:$A,"&lt;="&amp;Z58-1)</f>
        <v>0</v>
      </c>
      <c r="X58" s="108">
        <f>SUMIFS(Master3!BC:BC,Master3!BB:BB,U58)</f>
        <v>0</v>
      </c>
      <c r="Y58" s="110" t="str">
        <f>IFERROR(_xlfn.XLOOKUP(Z58,Master3!$A:$A,Master3!$B:$B),"")</f>
        <v/>
      </c>
      <c r="Z58" s="107" t="str">
        <f t="shared" si="3"/>
        <v/>
      </c>
      <c r="AA58" s="107">
        <f>SUMIFS(Master3!$X:$X,Master3!$A:$A,"&gt;="&amp;(Z58),Master3!$A:$A,"&lt;="&amp;AE58-1)</f>
        <v>0</v>
      </c>
      <c r="AB58" s="107">
        <f>SUMIFS(Master3!$I:$I,Master3!$A:$A,"&gt;="&amp;(Z58),Master3!$A:$A,"&lt;="&amp;AE58-1)</f>
        <v>0</v>
      </c>
      <c r="AC58" s="108">
        <f>SUMIFS(Master3!BM:BM,Master3!BL:BL,Y58)</f>
        <v>0</v>
      </c>
      <c r="AD58" s="110" t="str">
        <f>IFERROR(_xlfn.XLOOKUP(AE58,Master3!$A:$A,Master3!$B:$B)," ")</f>
        <v xml:space="preserve"> </v>
      </c>
      <c r="AE58" s="107" t="str">
        <f t="shared" si="4"/>
        <v/>
      </c>
      <c r="AF58" s="109">
        <f>SUMIFS(Master3!$X:$X,Master3!$A:$A,"&gt;"&amp;(AE58),Master3!$A:$A,"&lt;="&amp; AI58)</f>
        <v>0</v>
      </c>
      <c r="AG58" s="107">
        <f>SUMIFS(Master3!$I:$I,Master3!$A:$A,"&gt;"&amp;(AE58),Master3!$A:$A,"&lt;="&amp; AI58)</f>
        <v>0</v>
      </c>
      <c r="AH58" s="107">
        <f>SUMIFS(Master3!BC:BC,Master3!BB:BB,AD58)</f>
        <v>0</v>
      </c>
      <c r="AI58" s="108" t="str">
        <f t="shared" si="5"/>
        <v/>
      </c>
      <c r="AJ58" s="112" t="e">
        <f>_xlfn.XLOOKUP(AK58,Master3!B:B,Master3!A:A)</f>
        <v>#N/A</v>
      </c>
      <c r="AK58" s="106"/>
      <c r="AL58" s="67">
        <f>SUMIFS(Master3!$Z:$Z,Master3!$A:$A,"&gt;="&amp;(AJ58),Master3!$A:$A,"&lt;="&amp;AP58-1)</f>
        <v>0</v>
      </c>
      <c r="AM58" s="67">
        <f>SUMIFS(Master3!$J:$J,Master3!$A:$A,"&gt;="&amp;(AJ58),Master3!$A:$A,"&lt;="&amp;AP58-1)</f>
        <v>0</v>
      </c>
      <c r="AN58" s="93">
        <f>SUMIFS(Master3!BF:BF,Master3!BE:BE,AK58)</f>
        <v>0</v>
      </c>
      <c r="AO58" s="100" t="str">
        <f>IFERROR(_xlfn.XLOOKUP(AP58,Master3!$A:$A,Master3!$B:$B),"")</f>
        <v/>
      </c>
      <c r="AP58" s="92" t="str">
        <f t="shared" si="6"/>
        <v/>
      </c>
      <c r="AQ58" s="67">
        <f>SUMIFS(Master3!$Z:$Z,Master3!$A:$A,"&gt;"&amp;(AP58),Master3!$A:$A,"&lt;="&amp;AU58-1)</f>
        <v>0</v>
      </c>
      <c r="AR58" s="67">
        <f>SUMIFS(Master3!$J:$J,Master3!$A:$A,"&gt;"&amp;(AP58),Master3!$A:$A,"&lt;="&amp;AU58-1)</f>
        <v>0</v>
      </c>
      <c r="AS58" s="93">
        <f>SUMIFS(Master3!BO:BO,Master3!BN:BN,AO58)</f>
        <v>0</v>
      </c>
      <c r="AT58" s="100" t="str">
        <f>IFERROR(_xlfn.XLOOKUP(AU58,Master3!$A:$A,Master3!$B:$B)," ")</f>
        <v xml:space="preserve"> </v>
      </c>
      <c r="AU58" s="92" t="str">
        <f t="shared" si="7"/>
        <v/>
      </c>
      <c r="AV58" s="67">
        <f>SUMIFS(Master3!$Z:$Z,Master3!$A:$A,"&gt;"&amp;AU58,Master3!$A:$A,"&lt;="&amp; AY58)</f>
        <v>0</v>
      </c>
      <c r="AW58" s="67">
        <f>SUMIFS(Master3!$J:$J,Master3!$A:$A,"&gt;"&amp;AU58,Master3!$A:$A,"&lt;="&amp; AY58)</f>
        <v>0</v>
      </c>
      <c r="AX58" s="92">
        <f>SUMIFS(Master3!BF:BF,Master3!BE:BE,AT58)</f>
        <v>0</v>
      </c>
      <c r="AY58" s="93" t="str">
        <f t="shared" si="8"/>
        <v/>
      </c>
      <c r="AZ58" s="112" t="e">
        <f>_xlfn.XLOOKUP(BA58,Master3!B:B,Master3!A:A)</f>
        <v>#N/A</v>
      </c>
      <c r="BA58" s="103"/>
      <c r="BB58" s="107">
        <f>SUMIFS(Master3!AR:AR,Master3!$A:$A,"&gt;="&amp;(AZ58),Master3!$A:$A,"&lt;="&amp;BF58-1)</f>
        <v>0</v>
      </c>
      <c r="BC58" s="109">
        <f>SUMIFS(Master3!$K:$K,Master3!$A:$A,"&gt;="&amp;(AZ58),Master3!$A:$A,"&lt;="&amp;BF58-1)</f>
        <v>0</v>
      </c>
      <c r="BD58" s="108">
        <f>SUMIFS(Master3!BI:BI,Master3!BH:BH,BA58)</f>
        <v>0</v>
      </c>
      <c r="BE58" s="110" t="str">
        <f>IFERROR(_xlfn.XLOOKUP(BF58,Master3!$A:$A,Master3!$B:$B),"")</f>
        <v/>
      </c>
      <c r="BF58" s="107" t="str">
        <f t="shared" si="9"/>
        <v/>
      </c>
      <c r="BG58" s="107">
        <f>SUMIFS(Master3!AR:AR,Master3!$A:$A,"&gt;="&amp;(BF58),Master3!$A:$A,"&lt;="&amp;BK58-1)</f>
        <v>0</v>
      </c>
      <c r="BH58" s="109">
        <f>SUMIFS(Master3!$K:$K,Master3!$A:$A,"&gt;="&amp;(BF58),Master3!$A:$A,"&lt;="&amp;BK58-1)</f>
        <v>0</v>
      </c>
      <c r="BI58" s="108">
        <f>SUMIFS(Master3!BQ:BQ,Master3!BP:BP,BE58)</f>
        <v>0</v>
      </c>
      <c r="BJ58" s="110" t="str">
        <f>IFERROR(_xlfn.XLOOKUP(BK58,Master3!$A:$A,Master3!$B:$B)," ")</f>
        <v xml:space="preserve"> </v>
      </c>
      <c r="BK58" s="107" t="str">
        <f t="shared" si="10"/>
        <v/>
      </c>
      <c r="BL58" s="107">
        <f>SUMIFS(Master3!$AU:$AU,Master3!$A:$A,"&gt;"&amp;(BK58),Master3!$A:$A,"&lt;="&amp; BO58)</f>
        <v>0</v>
      </c>
      <c r="BM58" s="109">
        <f>SUMIFS(Master3!$K:$K,Master3!$A:$A,"&gt;"&amp;(BK58),Master3!$A:$A,"&lt;="&amp; BO58)</f>
        <v>0</v>
      </c>
      <c r="BN58" s="107">
        <f>SUMIFS(Master3!BI:BI,Master3!BH:BH,BJ58)</f>
        <v>0</v>
      </c>
      <c r="BO58" s="108" t="str">
        <f t="shared" si="11"/>
        <v/>
      </c>
    </row>
    <row r="59" spans="1:67" x14ac:dyDescent="0.25">
      <c r="A59" s="86">
        <v>44219.347222222219</v>
      </c>
      <c r="B59" s="111" t="e">
        <f>_xlfn.XLOOKUP(C59,Master3!B:B,Master3!A:A)</f>
        <v>#N/A</v>
      </c>
      <c r="C59" s="106"/>
      <c r="D59" s="91" t="str">
        <f>IFERROR(_xlfn.XLOOKUP(B59,Master3!A:A,Master3!G:G),"")</f>
        <v/>
      </c>
      <c r="E59" s="94" t="str">
        <f>IFERROR(AVERAGEIFS(Master3!$U:$U,Master3!$A:$A,"&gt;"&amp;(B59-1),Master3!$A:$A,"&lt;="&amp;S59),"")</f>
        <v/>
      </c>
      <c r="F59" s="98">
        <f>SUMIFS(Master3!$V:$V,Master3!$A:$A,"&gt;="&amp;(B59),Master3!$A:$A,"&lt;="&amp;J59-1)</f>
        <v>0</v>
      </c>
      <c r="G59" s="91">
        <f>SUMIFS(Master3!$H:$H,Master3!$A:$A,"&gt;="&amp;(B59),Master3!$A:$A,"&lt;="&amp;J59-1)</f>
        <v>0</v>
      </c>
      <c r="H59" s="99">
        <f>SUMIFS(Master3!AZ:AZ,Master3!AY:AY,C59)</f>
        <v>0</v>
      </c>
      <c r="I59" s="100" t="str">
        <f>IFERROR(_xlfn.XLOOKUP(J59,Master3!$A:$A,Master3!$B:$B),"")</f>
        <v/>
      </c>
      <c r="J59" s="92" t="str">
        <f t="shared" si="0"/>
        <v/>
      </c>
      <c r="K59" s="92">
        <f>SUMIFS(Master3!$V:$V,Master3!$A:$A,"&gt;="&amp;(J59),Master3!$A:$A,"&lt;="&amp;O59-1)</f>
        <v>0</v>
      </c>
      <c r="L59" s="92">
        <f>SUMIFS(Master3!$H:$H,Master3!$A:$A,"&gt;="&amp;(J59),Master3!$A:$A,"&lt;="&amp;O59-1)</f>
        <v>0</v>
      </c>
      <c r="M59" s="93">
        <f>SUMIFS(Master3!BK:BK,Master3!BJ:BJ,I59)</f>
        <v>0</v>
      </c>
      <c r="N59" s="100" t="str">
        <f>IFERROR(_xlfn.XLOOKUP(O59,Master3!$A:$A,Master3!$B:$B)," ")</f>
        <v xml:space="preserve"> </v>
      </c>
      <c r="O59" s="92" t="str">
        <f t="shared" si="1"/>
        <v/>
      </c>
      <c r="P59" s="92">
        <f>SUMIFS(Master3!$V:$V,Master3!$A:$A,"&gt;="&amp;O59,Master3!$A:$A,"&lt;="&amp; S59)</f>
        <v>0</v>
      </c>
      <c r="Q59" s="92">
        <f>SUMIFS(Master3!$H:$H,Master3!$A:$A,"&gt;="&amp;O59,Master3!$A:$A,"&lt;="&amp; S59)</f>
        <v>0</v>
      </c>
      <c r="R59" s="92">
        <f>SUMIFS(Master3!AZ:AZ,Master3!AY:AY,N59)</f>
        <v>0</v>
      </c>
      <c r="S59" s="93" t="str">
        <f t="shared" si="2"/>
        <v/>
      </c>
      <c r="T59" s="112" t="e">
        <f>_xlfn.XLOOKUP(U59,Master3!B:B,Master3!A:A)</f>
        <v>#N/A</v>
      </c>
      <c r="U59" s="103"/>
      <c r="V59" s="109">
        <f>SUMIFS(Master3!X:X,Master3!$A:$A,"&gt;="&amp;(T59),Master3!$A:$A,"&lt;="&amp;Z59-1)</f>
        <v>0</v>
      </c>
      <c r="W59" s="107">
        <f>SUMIFS(Master3!I:I,Master3!$A:$A,"&gt;="&amp;(T59),Master3!$A:$A,"&lt;="&amp;Z59-1)</f>
        <v>0</v>
      </c>
      <c r="X59" s="108">
        <f>SUMIFS(Master3!BC:BC,Master3!BB:BB,U59)</f>
        <v>0</v>
      </c>
      <c r="Y59" s="110" t="str">
        <f>IFERROR(_xlfn.XLOOKUP(Z59,Master3!$A:$A,Master3!$B:$B),"")</f>
        <v/>
      </c>
      <c r="Z59" s="107" t="str">
        <f t="shared" si="3"/>
        <v/>
      </c>
      <c r="AA59" s="107">
        <f>SUMIFS(Master3!$X:$X,Master3!$A:$A,"&gt;="&amp;(Z59),Master3!$A:$A,"&lt;="&amp;AE59-1)</f>
        <v>0</v>
      </c>
      <c r="AB59" s="107">
        <f>SUMIFS(Master3!$I:$I,Master3!$A:$A,"&gt;="&amp;(Z59),Master3!$A:$A,"&lt;="&amp;AE59-1)</f>
        <v>0</v>
      </c>
      <c r="AC59" s="108">
        <f>SUMIFS(Master3!BM:BM,Master3!BL:BL,Y59)</f>
        <v>0</v>
      </c>
      <c r="AD59" s="110" t="str">
        <f>IFERROR(_xlfn.XLOOKUP(AE59,Master3!$A:$A,Master3!$B:$B)," ")</f>
        <v xml:space="preserve"> </v>
      </c>
      <c r="AE59" s="107" t="str">
        <f t="shared" si="4"/>
        <v/>
      </c>
      <c r="AF59" s="109">
        <f>SUMIFS(Master3!$X:$X,Master3!$A:$A,"&gt;"&amp;(AE59),Master3!$A:$A,"&lt;="&amp; AI59)</f>
        <v>0</v>
      </c>
      <c r="AG59" s="107">
        <f>SUMIFS(Master3!$I:$I,Master3!$A:$A,"&gt;"&amp;(AE59),Master3!$A:$A,"&lt;="&amp; AI59)</f>
        <v>0</v>
      </c>
      <c r="AH59" s="107">
        <f>SUMIFS(Master3!BC:BC,Master3!BB:BB,AD59)</f>
        <v>0</v>
      </c>
      <c r="AI59" s="108" t="str">
        <f t="shared" si="5"/>
        <v/>
      </c>
      <c r="AJ59" s="112" t="e">
        <f>_xlfn.XLOOKUP(AK59,Master3!B:B,Master3!A:A)</f>
        <v>#N/A</v>
      </c>
      <c r="AK59" s="106"/>
      <c r="AL59" s="67">
        <f>SUMIFS(Master3!$Z:$Z,Master3!$A:$A,"&gt;="&amp;(AJ59),Master3!$A:$A,"&lt;="&amp;AP59-1)</f>
        <v>0</v>
      </c>
      <c r="AM59" s="67">
        <f>SUMIFS(Master3!$J:$J,Master3!$A:$A,"&gt;="&amp;(AJ59),Master3!$A:$A,"&lt;="&amp;AP59-1)</f>
        <v>0</v>
      </c>
      <c r="AN59" s="93">
        <f>SUMIFS(Master3!BF:BF,Master3!BE:BE,AK59)</f>
        <v>0</v>
      </c>
      <c r="AO59" s="100" t="str">
        <f>IFERROR(_xlfn.XLOOKUP(AP59,Master3!$A:$A,Master3!$B:$B),"")</f>
        <v/>
      </c>
      <c r="AP59" s="92" t="str">
        <f t="shared" si="6"/>
        <v/>
      </c>
      <c r="AQ59" s="67">
        <f>SUMIFS(Master3!$Z:$Z,Master3!$A:$A,"&gt;"&amp;(AP59),Master3!$A:$A,"&lt;="&amp;AU59-1)</f>
        <v>0</v>
      </c>
      <c r="AR59" s="67">
        <f>SUMIFS(Master3!$J:$J,Master3!$A:$A,"&gt;"&amp;(AP59),Master3!$A:$A,"&lt;="&amp;AU59-1)</f>
        <v>0</v>
      </c>
      <c r="AS59" s="93">
        <f>SUMIFS(Master3!BO:BO,Master3!BN:BN,AO59)</f>
        <v>0</v>
      </c>
      <c r="AT59" s="100" t="str">
        <f>IFERROR(_xlfn.XLOOKUP(AU59,Master3!$A:$A,Master3!$B:$B)," ")</f>
        <v xml:space="preserve"> </v>
      </c>
      <c r="AU59" s="92" t="str">
        <f t="shared" si="7"/>
        <v/>
      </c>
      <c r="AV59" s="67">
        <f>SUMIFS(Master3!$Z:$Z,Master3!$A:$A,"&gt;"&amp;AU59,Master3!$A:$A,"&lt;="&amp; AY59)</f>
        <v>0</v>
      </c>
      <c r="AW59" s="67">
        <f>SUMIFS(Master3!$J:$J,Master3!$A:$A,"&gt;"&amp;AU59,Master3!$A:$A,"&lt;="&amp; AY59)</f>
        <v>0</v>
      </c>
      <c r="AX59" s="92">
        <f>SUMIFS(Master3!BF:BF,Master3!BE:BE,AT59)</f>
        <v>0</v>
      </c>
      <c r="AY59" s="93" t="str">
        <f t="shared" si="8"/>
        <v/>
      </c>
      <c r="AZ59" s="112" t="e">
        <f>_xlfn.XLOOKUP(BA59,Master3!B:B,Master3!A:A)</f>
        <v>#N/A</v>
      </c>
      <c r="BA59" s="103">
        <v>44219.347222222219</v>
      </c>
      <c r="BB59" s="107">
        <f>SUMIFS(Master3!AR:AR,Master3!$A:$A,"&gt;="&amp;(AZ59),Master3!$A:$A,"&lt;="&amp;BF59-1)</f>
        <v>0</v>
      </c>
      <c r="BC59" s="109">
        <f>SUMIFS(Master3!$K:$K,Master3!$A:$A,"&gt;="&amp;(AZ59),Master3!$A:$A,"&lt;="&amp;BF59-1)</f>
        <v>0</v>
      </c>
      <c r="BD59" s="108">
        <f>SUMIFS(Master3!BI:BI,Master3!BH:BH,BA59)</f>
        <v>0</v>
      </c>
      <c r="BE59" s="110" t="str">
        <f>IFERROR(_xlfn.XLOOKUP(BF59,Master3!$A:$A,Master3!$B:$B),"")</f>
        <v/>
      </c>
      <c r="BF59" s="107" t="str">
        <f t="shared" si="9"/>
        <v/>
      </c>
      <c r="BG59" s="107">
        <f>SUMIFS(Master3!AR:AR,Master3!$A:$A,"&gt;="&amp;(BF59),Master3!$A:$A,"&lt;="&amp;BK59-1)</f>
        <v>0</v>
      </c>
      <c r="BH59" s="109">
        <f>SUMIFS(Master3!$K:$K,Master3!$A:$A,"&gt;="&amp;(BF59),Master3!$A:$A,"&lt;="&amp;BK59-1)</f>
        <v>0</v>
      </c>
      <c r="BI59" s="108">
        <f>SUMIFS(Master3!BQ:BQ,Master3!BP:BP,BE59)</f>
        <v>0</v>
      </c>
      <c r="BJ59" s="110" t="str">
        <f>IFERROR(_xlfn.XLOOKUP(BK59,Master3!$A:$A,Master3!$B:$B)," ")</f>
        <v xml:space="preserve"> </v>
      </c>
      <c r="BK59" s="107" t="str">
        <f t="shared" si="10"/>
        <v/>
      </c>
      <c r="BL59" s="107">
        <f>SUMIFS(Master3!$AU:$AU,Master3!$A:$A,"&gt;"&amp;(BK59),Master3!$A:$A,"&lt;="&amp; BO59)</f>
        <v>0</v>
      </c>
      <c r="BM59" s="109">
        <f>SUMIFS(Master3!$K:$K,Master3!$A:$A,"&gt;"&amp;(BK59),Master3!$A:$A,"&lt;="&amp; BO59)</f>
        <v>0</v>
      </c>
      <c r="BN59" s="107">
        <f>SUMIFS(Master3!BI:BI,Master3!BH:BH,BJ59)</f>
        <v>0</v>
      </c>
      <c r="BO59" s="108" t="str">
        <f t="shared" si="11"/>
        <v/>
      </c>
    </row>
    <row r="60" spans="1:67" x14ac:dyDescent="0.25">
      <c r="A60" s="86">
        <v>44219.413194444445</v>
      </c>
      <c r="B60" s="111" t="e">
        <f>_xlfn.XLOOKUP(C60,Master3!B:B,Master3!A:A)</f>
        <v>#N/A</v>
      </c>
      <c r="C60" s="106"/>
      <c r="D60" s="91" t="str">
        <f>IFERROR(_xlfn.XLOOKUP(B60,Master3!A:A,Master3!G:G),"")</f>
        <v/>
      </c>
      <c r="E60" s="94" t="str">
        <f>IFERROR(AVERAGEIFS(Master3!$U:$U,Master3!$A:$A,"&gt;"&amp;(B60-1),Master3!$A:$A,"&lt;="&amp;S60),"")</f>
        <v/>
      </c>
      <c r="F60" s="98">
        <f>SUMIFS(Master3!$V:$V,Master3!$A:$A,"&gt;="&amp;(B60),Master3!$A:$A,"&lt;="&amp;J60-1)</f>
        <v>0</v>
      </c>
      <c r="G60" s="91">
        <f>SUMIFS(Master3!$H:$H,Master3!$A:$A,"&gt;="&amp;(B60),Master3!$A:$A,"&lt;="&amp;J60-1)</f>
        <v>0</v>
      </c>
      <c r="H60" s="99">
        <f>SUMIFS(Master3!AZ:AZ,Master3!AY:AY,C60)</f>
        <v>0</v>
      </c>
      <c r="I60" s="100" t="str">
        <f>IFERROR(_xlfn.XLOOKUP(J60,Master3!$A:$A,Master3!$B:$B),"")</f>
        <v/>
      </c>
      <c r="J60" s="92" t="str">
        <f t="shared" si="0"/>
        <v/>
      </c>
      <c r="K60" s="92">
        <f>SUMIFS(Master3!$V:$V,Master3!$A:$A,"&gt;="&amp;(J60),Master3!$A:$A,"&lt;="&amp;O60-1)</f>
        <v>0</v>
      </c>
      <c r="L60" s="92">
        <f>SUMIFS(Master3!$H:$H,Master3!$A:$A,"&gt;="&amp;(J60),Master3!$A:$A,"&lt;="&amp;O60-1)</f>
        <v>0</v>
      </c>
      <c r="M60" s="93">
        <f>SUMIFS(Master3!BK:BK,Master3!BJ:BJ,I60)</f>
        <v>0</v>
      </c>
      <c r="N60" s="100" t="str">
        <f>IFERROR(_xlfn.XLOOKUP(O60,Master3!$A:$A,Master3!$B:$B)," ")</f>
        <v xml:space="preserve"> </v>
      </c>
      <c r="O60" s="92" t="str">
        <f t="shared" si="1"/>
        <v/>
      </c>
      <c r="P60" s="92">
        <f>SUMIFS(Master3!$V:$V,Master3!$A:$A,"&gt;="&amp;O60,Master3!$A:$A,"&lt;="&amp; S60)</f>
        <v>0</v>
      </c>
      <c r="Q60" s="92">
        <f>SUMIFS(Master3!$H:$H,Master3!$A:$A,"&gt;="&amp;O60,Master3!$A:$A,"&lt;="&amp; S60)</f>
        <v>0</v>
      </c>
      <c r="R60" s="92">
        <f>SUMIFS(Master3!AZ:AZ,Master3!AY:AY,N60)</f>
        <v>0</v>
      </c>
      <c r="S60" s="93" t="str">
        <f t="shared" si="2"/>
        <v/>
      </c>
      <c r="T60" s="112" t="e">
        <f>_xlfn.XLOOKUP(U60,Master3!B:B,Master3!A:A)</f>
        <v>#N/A</v>
      </c>
      <c r="U60" s="103">
        <v>44219.413194444445</v>
      </c>
      <c r="V60" s="109">
        <f>SUMIFS(Master3!X:X,Master3!$A:$A,"&gt;="&amp;(T60),Master3!$A:$A,"&lt;="&amp;Z60-1)</f>
        <v>0</v>
      </c>
      <c r="W60" s="107">
        <f>SUMIFS(Master3!I:I,Master3!$A:$A,"&gt;="&amp;(T60),Master3!$A:$A,"&lt;="&amp;Z60-1)</f>
        <v>0</v>
      </c>
      <c r="X60" s="108">
        <f>SUMIFS(Master3!BC:BC,Master3!BB:BB,U60)</f>
        <v>0</v>
      </c>
      <c r="Y60" s="110" t="str">
        <f>IFERROR(_xlfn.XLOOKUP(Z60,Master3!$A:$A,Master3!$B:$B),"")</f>
        <v/>
      </c>
      <c r="Z60" s="107" t="str">
        <f t="shared" si="3"/>
        <v/>
      </c>
      <c r="AA60" s="107">
        <f>SUMIFS(Master3!$X:$X,Master3!$A:$A,"&gt;="&amp;(Z60),Master3!$A:$A,"&lt;="&amp;AE60-1)</f>
        <v>0</v>
      </c>
      <c r="AB60" s="107">
        <f>SUMIFS(Master3!$I:$I,Master3!$A:$A,"&gt;="&amp;(Z60),Master3!$A:$A,"&lt;="&amp;AE60-1)</f>
        <v>0</v>
      </c>
      <c r="AC60" s="108">
        <f>SUMIFS(Master3!BM:BM,Master3!BL:BL,Y60)</f>
        <v>0</v>
      </c>
      <c r="AD60" s="110" t="str">
        <f>IFERROR(_xlfn.XLOOKUP(AE60,Master3!$A:$A,Master3!$B:$B)," ")</f>
        <v xml:space="preserve"> </v>
      </c>
      <c r="AE60" s="107" t="str">
        <f t="shared" si="4"/>
        <v/>
      </c>
      <c r="AF60" s="109">
        <f>SUMIFS(Master3!$X:$X,Master3!$A:$A,"&gt;"&amp;(AE60),Master3!$A:$A,"&lt;="&amp; AI60)</f>
        <v>0</v>
      </c>
      <c r="AG60" s="107">
        <f>SUMIFS(Master3!$I:$I,Master3!$A:$A,"&gt;"&amp;(AE60),Master3!$A:$A,"&lt;="&amp; AI60)</f>
        <v>0</v>
      </c>
      <c r="AH60" s="107">
        <f>SUMIFS(Master3!BC:BC,Master3!BB:BB,AD60)</f>
        <v>0</v>
      </c>
      <c r="AI60" s="108" t="str">
        <f t="shared" si="5"/>
        <v/>
      </c>
      <c r="AJ60" s="112" t="e">
        <f>_xlfn.XLOOKUP(AK60,Master3!B:B,Master3!A:A)</f>
        <v>#N/A</v>
      </c>
      <c r="AK60" s="106"/>
      <c r="AL60" s="67">
        <f>SUMIFS(Master3!$Z:$Z,Master3!$A:$A,"&gt;="&amp;(AJ60),Master3!$A:$A,"&lt;="&amp;AP60-1)</f>
        <v>0</v>
      </c>
      <c r="AM60" s="67">
        <f>SUMIFS(Master3!$J:$J,Master3!$A:$A,"&gt;="&amp;(AJ60),Master3!$A:$A,"&lt;="&amp;AP60-1)</f>
        <v>0</v>
      </c>
      <c r="AN60" s="93">
        <f>SUMIFS(Master3!BF:BF,Master3!BE:BE,AK60)</f>
        <v>0</v>
      </c>
      <c r="AO60" s="100" t="str">
        <f>IFERROR(_xlfn.XLOOKUP(AP60,Master3!$A:$A,Master3!$B:$B),"")</f>
        <v/>
      </c>
      <c r="AP60" s="92" t="str">
        <f t="shared" si="6"/>
        <v/>
      </c>
      <c r="AQ60" s="67">
        <f>SUMIFS(Master3!$Z:$Z,Master3!$A:$A,"&gt;"&amp;(AP60),Master3!$A:$A,"&lt;="&amp;AU60-1)</f>
        <v>0</v>
      </c>
      <c r="AR60" s="67">
        <f>SUMIFS(Master3!$J:$J,Master3!$A:$A,"&gt;"&amp;(AP60),Master3!$A:$A,"&lt;="&amp;AU60-1)</f>
        <v>0</v>
      </c>
      <c r="AS60" s="93">
        <f>SUMIFS(Master3!BO:BO,Master3!BN:BN,AO60)</f>
        <v>0</v>
      </c>
      <c r="AT60" s="100" t="str">
        <f>IFERROR(_xlfn.XLOOKUP(AU60,Master3!$A:$A,Master3!$B:$B)," ")</f>
        <v xml:space="preserve"> </v>
      </c>
      <c r="AU60" s="92" t="str">
        <f t="shared" si="7"/>
        <v/>
      </c>
      <c r="AV60" s="67">
        <f>SUMIFS(Master3!$Z:$Z,Master3!$A:$A,"&gt;"&amp;AU60,Master3!$A:$A,"&lt;="&amp; AY60)</f>
        <v>0</v>
      </c>
      <c r="AW60" s="67">
        <f>SUMIFS(Master3!$J:$J,Master3!$A:$A,"&gt;"&amp;AU60,Master3!$A:$A,"&lt;="&amp; AY60)</f>
        <v>0</v>
      </c>
      <c r="AX60" s="92">
        <f>SUMIFS(Master3!BF:BF,Master3!BE:BE,AT60)</f>
        <v>0</v>
      </c>
      <c r="AY60" s="93" t="str">
        <f t="shared" si="8"/>
        <v/>
      </c>
      <c r="AZ60" s="112" t="e">
        <f>_xlfn.XLOOKUP(BA60,Master3!B:B,Master3!A:A)</f>
        <v>#N/A</v>
      </c>
      <c r="BA60" s="103"/>
      <c r="BB60" s="107">
        <f>SUMIFS(Master3!AR:AR,Master3!$A:$A,"&gt;="&amp;(AZ60),Master3!$A:$A,"&lt;="&amp;BF60-1)</f>
        <v>0</v>
      </c>
      <c r="BC60" s="109">
        <f>SUMIFS(Master3!$K:$K,Master3!$A:$A,"&gt;="&amp;(AZ60),Master3!$A:$A,"&lt;="&amp;BF60-1)</f>
        <v>0</v>
      </c>
      <c r="BD60" s="108">
        <f>SUMIFS(Master3!BI:BI,Master3!BH:BH,BA60)</f>
        <v>0</v>
      </c>
      <c r="BE60" s="110" t="str">
        <f>IFERROR(_xlfn.XLOOKUP(BF60,Master3!$A:$A,Master3!$B:$B),"")</f>
        <v/>
      </c>
      <c r="BF60" s="107" t="str">
        <f t="shared" si="9"/>
        <v/>
      </c>
      <c r="BG60" s="107">
        <f>SUMIFS(Master3!AR:AR,Master3!$A:$A,"&gt;="&amp;(BF60),Master3!$A:$A,"&lt;="&amp;BK60-1)</f>
        <v>0</v>
      </c>
      <c r="BH60" s="109">
        <f>SUMIFS(Master3!$K:$K,Master3!$A:$A,"&gt;="&amp;(BF60),Master3!$A:$A,"&lt;="&amp;BK60-1)</f>
        <v>0</v>
      </c>
      <c r="BI60" s="108">
        <f>SUMIFS(Master3!BQ:BQ,Master3!BP:BP,BE60)</f>
        <v>0</v>
      </c>
      <c r="BJ60" s="110" t="str">
        <f>IFERROR(_xlfn.XLOOKUP(BK60,Master3!$A:$A,Master3!$B:$B)," ")</f>
        <v xml:space="preserve"> </v>
      </c>
      <c r="BK60" s="107" t="str">
        <f t="shared" si="10"/>
        <v/>
      </c>
      <c r="BL60" s="107">
        <f>SUMIFS(Master3!$AU:$AU,Master3!$A:$A,"&gt;"&amp;(BK60),Master3!$A:$A,"&lt;="&amp; BO60)</f>
        <v>0</v>
      </c>
      <c r="BM60" s="109">
        <f>SUMIFS(Master3!$K:$K,Master3!$A:$A,"&gt;"&amp;(BK60),Master3!$A:$A,"&lt;="&amp; BO60)</f>
        <v>0</v>
      </c>
      <c r="BN60" s="107">
        <f>SUMIFS(Master3!BI:BI,Master3!BH:BH,BJ60)</f>
        <v>0</v>
      </c>
      <c r="BO60" s="108" t="str">
        <f t="shared" si="11"/>
        <v/>
      </c>
    </row>
    <row r="61" spans="1:67" x14ac:dyDescent="0.25">
      <c r="A61" s="86">
        <v>44219.493055555555</v>
      </c>
      <c r="B61" s="111" t="e">
        <f>_xlfn.XLOOKUP(C61,Master3!B:B,Master3!A:A)</f>
        <v>#N/A</v>
      </c>
      <c r="C61" s="106"/>
      <c r="D61" s="91" t="str">
        <f>IFERROR(_xlfn.XLOOKUP(B61,Master3!A:A,Master3!G:G),"")</f>
        <v/>
      </c>
      <c r="E61" s="94" t="str">
        <f>IFERROR(AVERAGEIFS(Master3!$U:$U,Master3!$A:$A,"&gt;"&amp;(B61-1),Master3!$A:$A,"&lt;="&amp;S61),"")</f>
        <v/>
      </c>
      <c r="F61" s="98">
        <f>SUMIFS(Master3!$V:$V,Master3!$A:$A,"&gt;="&amp;(B61),Master3!$A:$A,"&lt;="&amp;J61-1)</f>
        <v>0</v>
      </c>
      <c r="G61" s="91">
        <f>SUMIFS(Master3!$H:$H,Master3!$A:$A,"&gt;="&amp;(B61),Master3!$A:$A,"&lt;="&amp;J61-1)</f>
        <v>0</v>
      </c>
      <c r="H61" s="99">
        <f>SUMIFS(Master3!AZ:AZ,Master3!AY:AY,C61)</f>
        <v>0</v>
      </c>
      <c r="I61" s="100" t="str">
        <f>IFERROR(_xlfn.XLOOKUP(J61,Master3!$A:$A,Master3!$B:$B),"")</f>
        <v/>
      </c>
      <c r="J61" s="92" t="str">
        <f t="shared" si="0"/>
        <v/>
      </c>
      <c r="K61" s="92">
        <f>SUMIFS(Master3!$V:$V,Master3!$A:$A,"&gt;="&amp;(J61),Master3!$A:$A,"&lt;="&amp;O61-1)</f>
        <v>0</v>
      </c>
      <c r="L61" s="92">
        <f>SUMIFS(Master3!$H:$H,Master3!$A:$A,"&gt;="&amp;(J61),Master3!$A:$A,"&lt;="&amp;O61-1)</f>
        <v>0</v>
      </c>
      <c r="M61" s="93">
        <f>SUMIFS(Master3!BK:BK,Master3!BJ:BJ,I61)</f>
        <v>0</v>
      </c>
      <c r="N61" s="100" t="str">
        <f>IFERROR(_xlfn.XLOOKUP(O61,Master3!$A:$A,Master3!$B:$B)," ")</f>
        <v xml:space="preserve"> </v>
      </c>
      <c r="O61" s="92" t="str">
        <f t="shared" si="1"/>
        <v/>
      </c>
      <c r="P61" s="92">
        <f>SUMIFS(Master3!$V:$V,Master3!$A:$A,"&gt;="&amp;O61,Master3!$A:$A,"&lt;="&amp; S61)</f>
        <v>0</v>
      </c>
      <c r="Q61" s="92">
        <f>SUMIFS(Master3!$H:$H,Master3!$A:$A,"&gt;="&amp;O61,Master3!$A:$A,"&lt;="&amp; S61)</f>
        <v>0</v>
      </c>
      <c r="R61" s="92">
        <f>SUMIFS(Master3!AZ:AZ,Master3!AY:AY,N61)</f>
        <v>0</v>
      </c>
      <c r="S61" s="93" t="str">
        <f t="shared" si="2"/>
        <v/>
      </c>
      <c r="T61" s="112" t="e">
        <f>_xlfn.XLOOKUP(U61,Master3!B:B,Master3!A:A)</f>
        <v>#N/A</v>
      </c>
      <c r="U61" s="103"/>
      <c r="V61" s="109">
        <f>SUMIFS(Master3!X:X,Master3!$A:$A,"&gt;="&amp;(T61),Master3!$A:$A,"&lt;="&amp;Z61-1)</f>
        <v>0</v>
      </c>
      <c r="W61" s="107">
        <f>SUMIFS(Master3!I:I,Master3!$A:$A,"&gt;="&amp;(T61),Master3!$A:$A,"&lt;="&amp;Z61-1)</f>
        <v>0</v>
      </c>
      <c r="X61" s="108">
        <f>SUMIFS(Master3!BC:BC,Master3!BB:BB,U61)</f>
        <v>0</v>
      </c>
      <c r="Y61" s="110" t="str">
        <f>IFERROR(_xlfn.XLOOKUP(Z61,Master3!$A:$A,Master3!$B:$B),"")</f>
        <v/>
      </c>
      <c r="Z61" s="107" t="str">
        <f t="shared" si="3"/>
        <v/>
      </c>
      <c r="AA61" s="107">
        <f>SUMIFS(Master3!$X:$X,Master3!$A:$A,"&gt;="&amp;(Z61),Master3!$A:$A,"&lt;="&amp;AE61-1)</f>
        <v>0</v>
      </c>
      <c r="AB61" s="107">
        <f>SUMIFS(Master3!$I:$I,Master3!$A:$A,"&gt;="&amp;(Z61),Master3!$A:$A,"&lt;="&amp;AE61-1)</f>
        <v>0</v>
      </c>
      <c r="AC61" s="108">
        <f>SUMIFS(Master3!BM:BM,Master3!BL:BL,Y61)</f>
        <v>0</v>
      </c>
      <c r="AD61" s="110" t="str">
        <f>IFERROR(_xlfn.XLOOKUP(AE61,Master3!$A:$A,Master3!$B:$B)," ")</f>
        <v xml:space="preserve"> </v>
      </c>
      <c r="AE61" s="107" t="str">
        <f t="shared" si="4"/>
        <v/>
      </c>
      <c r="AF61" s="109">
        <f>SUMIFS(Master3!$X:$X,Master3!$A:$A,"&gt;"&amp;(AE61),Master3!$A:$A,"&lt;="&amp; AI61)</f>
        <v>0</v>
      </c>
      <c r="AG61" s="107">
        <f>SUMIFS(Master3!$I:$I,Master3!$A:$A,"&gt;"&amp;(AE61),Master3!$A:$A,"&lt;="&amp; AI61)</f>
        <v>0</v>
      </c>
      <c r="AH61" s="107">
        <f>SUMIFS(Master3!BC:BC,Master3!BB:BB,AD61)</f>
        <v>0</v>
      </c>
      <c r="AI61" s="108" t="str">
        <f t="shared" si="5"/>
        <v/>
      </c>
      <c r="AJ61" s="112" t="e">
        <f>_xlfn.XLOOKUP(AK61,Master3!B:B,Master3!A:A)</f>
        <v>#N/A</v>
      </c>
      <c r="AK61" s="106">
        <v>44219.493055555555</v>
      </c>
      <c r="AL61" s="67">
        <f>SUMIFS(Master3!$Z:$Z,Master3!$A:$A,"&gt;="&amp;(AJ61),Master3!$A:$A,"&lt;="&amp;AP61-1)</f>
        <v>0</v>
      </c>
      <c r="AM61" s="67">
        <f>SUMIFS(Master3!$J:$J,Master3!$A:$A,"&gt;="&amp;(AJ61),Master3!$A:$A,"&lt;="&amp;AP61-1)</f>
        <v>0</v>
      </c>
      <c r="AN61" s="93">
        <f>SUMIFS(Master3!BF:BF,Master3!BE:BE,AK61)</f>
        <v>0</v>
      </c>
      <c r="AO61" s="100" t="str">
        <f>IFERROR(_xlfn.XLOOKUP(AP61,Master3!$A:$A,Master3!$B:$B),"")</f>
        <v/>
      </c>
      <c r="AP61" s="92" t="str">
        <f t="shared" si="6"/>
        <v/>
      </c>
      <c r="AQ61" s="67">
        <f>SUMIFS(Master3!$Z:$Z,Master3!$A:$A,"&gt;"&amp;(AP61),Master3!$A:$A,"&lt;="&amp;AU61-1)</f>
        <v>0</v>
      </c>
      <c r="AR61" s="67">
        <f>SUMIFS(Master3!$J:$J,Master3!$A:$A,"&gt;"&amp;(AP61),Master3!$A:$A,"&lt;="&amp;AU61-1)</f>
        <v>0</v>
      </c>
      <c r="AS61" s="93">
        <f>SUMIFS(Master3!BO:BO,Master3!BN:BN,AO61)</f>
        <v>0</v>
      </c>
      <c r="AT61" s="100" t="str">
        <f>IFERROR(_xlfn.XLOOKUP(AU61,Master3!$A:$A,Master3!$B:$B)," ")</f>
        <v xml:space="preserve"> </v>
      </c>
      <c r="AU61" s="92" t="str">
        <f t="shared" si="7"/>
        <v/>
      </c>
      <c r="AV61" s="67">
        <f>SUMIFS(Master3!$Z:$Z,Master3!$A:$A,"&gt;"&amp;AU61,Master3!$A:$A,"&lt;="&amp; AY61)</f>
        <v>0</v>
      </c>
      <c r="AW61" s="67">
        <f>SUMIFS(Master3!$J:$J,Master3!$A:$A,"&gt;"&amp;AU61,Master3!$A:$A,"&lt;="&amp; AY61)</f>
        <v>0</v>
      </c>
      <c r="AX61" s="92">
        <f>SUMIFS(Master3!BF:BF,Master3!BE:BE,AT61)</f>
        <v>0</v>
      </c>
      <c r="AY61" s="93" t="str">
        <f t="shared" si="8"/>
        <v/>
      </c>
      <c r="AZ61" s="112" t="e">
        <f>_xlfn.XLOOKUP(BA61,Master3!B:B,Master3!A:A)</f>
        <v>#N/A</v>
      </c>
      <c r="BA61" s="103"/>
      <c r="BB61" s="107">
        <f>SUMIFS(Master3!AR:AR,Master3!$A:$A,"&gt;="&amp;(AZ61),Master3!$A:$A,"&lt;="&amp;BF61-1)</f>
        <v>0</v>
      </c>
      <c r="BC61" s="109">
        <f>SUMIFS(Master3!$K:$K,Master3!$A:$A,"&gt;="&amp;(AZ61),Master3!$A:$A,"&lt;="&amp;BF61-1)</f>
        <v>0</v>
      </c>
      <c r="BD61" s="108">
        <f>SUMIFS(Master3!BI:BI,Master3!BH:BH,BA61)</f>
        <v>0</v>
      </c>
      <c r="BE61" s="110" t="str">
        <f>IFERROR(_xlfn.XLOOKUP(BF61,Master3!$A:$A,Master3!$B:$B),"")</f>
        <v/>
      </c>
      <c r="BF61" s="107" t="str">
        <f t="shared" si="9"/>
        <v/>
      </c>
      <c r="BG61" s="107">
        <f>SUMIFS(Master3!AR:AR,Master3!$A:$A,"&gt;="&amp;(BF61),Master3!$A:$A,"&lt;="&amp;BK61-1)</f>
        <v>0</v>
      </c>
      <c r="BH61" s="109">
        <f>SUMIFS(Master3!$K:$K,Master3!$A:$A,"&gt;="&amp;(BF61),Master3!$A:$A,"&lt;="&amp;BK61-1)</f>
        <v>0</v>
      </c>
      <c r="BI61" s="108">
        <f>SUMIFS(Master3!BQ:BQ,Master3!BP:BP,BE61)</f>
        <v>0</v>
      </c>
      <c r="BJ61" s="110" t="str">
        <f>IFERROR(_xlfn.XLOOKUP(BK61,Master3!$A:$A,Master3!$B:$B)," ")</f>
        <v xml:space="preserve"> </v>
      </c>
      <c r="BK61" s="107" t="str">
        <f t="shared" si="10"/>
        <v/>
      </c>
      <c r="BL61" s="107">
        <f>SUMIFS(Master3!$AU:$AU,Master3!$A:$A,"&gt;"&amp;(BK61),Master3!$A:$A,"&lt;="&amp; BO61)</f>
        <v>0</v>
      </c>
      <c r="BM61" s="109">
        <f>SUMIFS(Master3!$K:$K,Master3!$A:$A,"&gt;"&amp;(BK61),Master3!$A:$A,"&lt;="&amp; BO61)</f>
        <v>0</v>
      </c>
      <c r="BN61" s="107">
        <f>SUMIFS(Master3!BI:BI,Master3!BH:BH,BJ61)</f>
        <v>0</v>
      </c>
      <c r="BO61" s="108" t="str">
        <f t="shared" si="11"/>
        <v/>
      </c>
    </row>
    <row r="62" spans="1:67" x14ac:dyDescent="0.25">
      <c r="A62" s="86">
        <v>44220.083333333336</v>
      </c>
      <c r="B62" s="111" t="e">
        <f>_xlfn.XLOOKUP(C62,Master3!B:B,Master3!A:A)</f>
        <v>#N/A</v>
      </c>
      <c r="C62" s="106">
        <v>44220.083333333336</v>
      </c>
      <c r="D62" s="91" t="str">
        <f>IFERROR(_xlfn.XLOOKUP(B62,Master3!A:A,Master3!G:G),"")</f>
        <v/>
      </c>
      <c r="E62" s="94" t="str">
        <f>IFERROR(AVERAGEIFS(Master3!$U:$U,Master3!$A:$A,"&gt;"&amp;(B62-1),Master3!$A:$A,"&lt;="&amp;S62),"")</f>
        <v/>
      </c>
      <c r="F62" s="98">
        <f>SUMIFS(Master3!$V:$V,Master3!$A:$A,"&gt;="&amp;(B62),Master3!$A:$A,"&lt;="&amp;J62-1)</f>
        <v>0</v>
      </c>
      <c r="G62" s="91">
        <f>SUMIFS(Master3!$H:$H,Master3!$A:$A,"&gt;="&amp;(B62),Master3!$A:$A,"&lt;="&amp;J62-1)</f>
        <v>0</v>
      </c>
      <c r="H62" s="99">
        <f>SUMIFS(Master3!AZ:AZ,Master3!AY:AY,C62)</f>
        <v>0</v>
      </c>
      <c r="I62" s="100" t="str">
        <f>IFERROR(_xlfn.XLOOKUP(J62,Master3!$A:$A,Master3!$B:$B),"")</f>
        <v/>
      </c>
      <c r="J62" s="92" t="str">
        <f t="shared" si="0"/>
        <v/>
      </c>
      <c r="K62" s="92">
        <f>SUMIFS(Master3!$V:$V,Master3!$A:$A,"&gt;="&amp;(J62),Master3!$A:$A,"&lt;="&amp;O62-1)</f>
        <v>0</v>
      </c>
      <c r="L62" s="92">
        <f>SUMIFS(Master3!$H:$H,Master3!$A:$A,"&gt;="&amp;(J62),Master3!$A:$A,"&lt;="&amp;O62-1)</f>
        <v>0</v>
      </c>
      <c r="M62" s="93">
        <f>SUMIFS(Master3!BK:BK,Master3!BJ:BJ,I62)</f>
        <v>0</v>
      </c>
      <c r="N62" s="100" t="str">
        <f>IFERROR(_xlfn.XLOOKUP(O62,Master3!$A:$A,Master3!$B:$B)," ")</f>
        <v xml:space="preserve"> </v>
      </c>
      <c r="O62" s="92" t="str">
        <f t="shared" si="1"/>
        <v/>
      </c>
      <c r="P62" s="92">
        <f>SUMIFS(Master3!$V:$V,Master3!$A:$A,"&gt;="&amp;O62,Master3!$A:$A,"&lt;="&amp; S62)</f>
        <v>0</v>
      </c>
      <c r="Q62" s="92">
        <f>SUMIFS(Master3!$H:$H,Master3!$A:$A,"&gt;="&amp;O62,Master3!$A:$A,"&lt;="&amp; S62)</f>
        <v>0</v>
      </c>
      <c r="R62" s="92">
        <f>SUMIFS(Master3!AZ:AZ,Master3!AY:AY,N62)</f>
        <v>0</v>
      </c>
      <c r="S62" s="93" t="str">
        <f t="shared" si="2"/>
        <v/>
      </c>
      <c r="T62" s="112" t="e">
        <f>_xlfn.XLOOKUP(U62,Master3!B:B,Master3!A:A)</f>
        <v>#N/A</v>
      </c>
      <c r="U62" s="103"/>
      <c r="V62" s="109">
        <f>SUMIFS(Master3!X:X,Master3!$A:$A,"&gt;="&amp;(T62),Master3!$A:$A,"&lt;="&amp;Z62-1)</f>
        <v>0</v>
      </c>
      <c r="W62" s="107">
        <f>SUMIFS(Master3!I:I,Master3!$A:$A,"&gt;="&amp;(T62),Master3!$A:$A,"&lt;="&amp;Z62-1)</f>
        <v>0</v>
      </c>
      <c r="X62" s="108">
        <f>SUMIFS(Master3!BC:BC,Master3!BB:BB,U62)</f>
        <v>0</v>
      </c>
      <c r="Y62" s="110" t="str">
        <f>IFERROR(_xlfn.XLOOKUP(Z62,Master3!$A:$A,Master3!$B:$B),"")</f>
        <v/>
      </c>
      <c r="Z62" s="107" t="str">
        <f t="shared" si="3"/>
        <v/>
      </c>
      <c r="AA62" s="107">
        <f>SUMIFS(Master3!$X:$X,Master3!$A:$A,"&gt;="&amp;(Z62),Master3!$A:$A,"&lt;="&amp;AE62-1)</f>
        <v>0</v>
      </c>
      <c r="AB62" s="107">
        <f>SUMIFS(Master3!$I:$I,Master3!$A:$A,"&gt;="&amp;(Z62),Master3!$A:$A,"&lt;="&amp;AE62-1)</f>
        <v>0</v>
      </c>
      <c r="AC62" s="108">
        <f>SUMIFS(Master3!BM:BM,Master3!BL:BL,Y62)</f>
        <v>0</v>
      </c>
      <c r="AD62" s="110" t="str">
        <f>IFERROR(_xlfn.XLOOKUP(AE62,Master3!$A:$A,Master3!$B:$B)," ")</f>
        <v xml:space="preserve"> </v>
      </c>
      <c r="AE62" s="107" t="str">
        <f t="shared" si="4"/>
        <v/>
      </c>
      <c r="AF62" s="109">
        <f>SUMIFS(Master3!$X:$X,Master3!$A:$A,"&gt;"&amp;(AE62),Master3!$A:$A,"&lt;="&amp; AI62)</f>
        <v>0</v>
      </c>
      <c r="AG62" s="107">
        <f>SUMIFS(Master3!$I:$I,Master3!$A:$A,"&gt;"&amp;(AE62),Master3!$A:$A,"&lt;="&amp; AI62)</f>
        <v>0</v>
      </c>
      <c r="AH62" s="107">
        <f>SUMIFS(Master3!BC:BC,Master3!BB:BB,AD62)</f>
        <v>0</v>
      </c>
      <c r="AI62" s="108" t="str">
        <f t="shared" si="5"/>
        <v/>
      </c>
      <c r="AJ62" s="112" t="e">
        <f>_xlfn.XLOOKUP(AK62,Master3!B:B,Master3!A:A)</f>
        <v>#N/A</v>
      </c>
      <c r="AK62" s="106"/>
      <c r="AL62" s="67">
        <f>SUMIFS(Master3!$Z:$Z,Master3!$A:$A,"&gt;="&amp;(AJ62),Master3!$A:$A,"&lt;="&amp;AP62-1)</f>
        <v>0</v>
      </c>
      <c r="AM62" s="67">
        <f>SUMIFS(Master3!$J:$J,Master3!$A:$A,"&gt;="&amp;(AJ62),Master3!$A:$A,"&lt;="&amp;AP62-1)</f>
        <v>0</v>
      </c>
      <c r="AN62" s="93">
        <f>SUMIFS(Master3!BF:BF,Master3!BE:BE,AK62)</f>
        <v>0</v>
      </c>
      <c r="AO62" s="100" t="str">
        <f>IFERROR(_xlfn.XLOOKUP(AP62,Master3!$A:$A,Master3!$B:$B),"")</f>
        <v/>
      </c>
      <c r="AP62" s="92" t="str">
        <f t="shared" si="6"/>
        <v/>
      </c>
      <c r="AQ62" s="67">
        <f>SUMIFS(Master3!$Z:$Z,Master3!$A:$A,"&gt;"&amp;(AP62),Master3!$A:$A,"&lt;="&amp;AU62-1)</f>
        <v>0</v>
      </c>
      <c r="AR62" s="67">
        <f>SUMIFS(Master3!$J:$J,Master3!$A:$A,"&gt;"&amp;(AP62),Master3!$A:$A,"&lt;="&amp;AU62-1)</f>
        <v>0</v>
      </c>
      <c r="AS62" s="93">
        <f>SUMIFS(Master3!BO:BO,Master3!BN:BN,AO62)</f>
        <v>0</v>
      </c>
      <c r="AT62" s="100" t="str">
        <f>IFERROR(_xlfn.XLOOKUP(AU62,Master3!$A:$A,Master3!$B:$B)," ")</f>
        <v xml:space="preserve"> </v>
      </c>
      <c r="AU62" s="92" t="str">
        <f t="shared" si="7"/>
        <v/>
      </c>
      <c r="AV62" s="67">
        <f>SUMIFS(Master3!$Z:$Z,Master3!$A:$A,"&gt;"&amp;AU62,Master3!$A:$A,"&lt;="&amp; AY62)</f>
        <v>0</v>
      </c>
      <c r="AW62" s="67">
        <f>SUMIFS(Master3!$J:$J,Master3!$A:$A,"&gt;"&amp;AU62,Master3!$A:$A,"&lt;="&amp; AY62)</f>
        <v>0</v>
      </c>
      <c r="AX62" s="92">
        <f>SUMIFS(Master3!BF:BF,Master3!BE:BE,AT62)</f>
        <v>0</v>
      </c>
      <c r="AY62" s="93" t="str">
        <f t="shared" si="8"/>
        <v/>
      </c>
      <c r="AZ62" s="112" t="e">
        <f>_xlfn.XLOOKUP(BA62,Master3!B:B,Master3!A:A)</f>
        <v>#N/A</v>
      </c>
      <c r="BA62" s="103"/>
      <c r="BB62" s="107">
        <f>SUMIFS(Master3!AR:AR,Master3!$A:$A,"&gt;="&amp;(AZ62),Master3!$A:$A,"&lt;="&amp;BF62-1)</f>
        <v>0</v>
      </c>
      <c r="BC62" s="109">
        <f>SUMIFS(Master3!$K:$K,Master3!$A:$A,"&gt;="&amp;(AZ62),Master3!$A:$A,"&lt;="&amp;BF62-1)</f>
        <v>0</v>
      </c>
      <c r="BD62" s="108">
        <f>SUMIFS(Master3!BI:BI,Master3!BH:BH,BA62)</f>
        <v>0</v>
      </c>
      <c r="BE62" s="110" t="str">
        <f>IFERROR(_xlfn.XLOOKUP(BF62,Master3!$A:$A,Master3!$B:$B),"")</f>
        <v/>
      </c>
      <c r="BF62" s="107" t="str">
        <f t="shared" si="9"/>
        <v/>
      </c>
      <c r="BG62" s="107">
        <f>SUMIFS(Master3!AR:AR,Master3!$A:$A,"&gt;="&amp;(BF62),Master3!$A:$A,"&lt;="&amp;BK62-1)</f>
        <v>0</v>
      </c>
      <c r="BH62" s="109">
        <f>SUMIFS(Master3!$K:$K,Master3!$A:$A,"&gt;="&amp;(BF62),Master3!$A:$A,"&lt;="&amp;BK62-1)</f>
        <v>0</v>
      </c>
      <c r="BI62" s="108">
        <f>SUMIFS(Master3!BQ:BQ,Master3!BP:BP,BE62)</f>
        <v>0</v>
      </c>
      <c r="BJ62" s="110" t="str">
        <f>IFERROR(_xlfn.XLOOKUP(BK62,Master3!$A:$A,Master3!$B:$B)," ")</f>
        <v xml:space="preserve"> </v>
      </c>
      <c r="BK62" s="107" t="str">
        <f t="shared" si="10"/>
        <v/>
      </c>
      <c r="BL62" s="107">
        <f>SUMIFS(Master3!$AU:$AU,Master3!$A:$A,"&gt;"&amp;(BK62),Master3!$A:$A,"&lt;="&amp; BO62)</f>
        <v>0</v>
      </c>
      <c r="BM62" s="109">
        <f>SUMIFS(Master3!$K:$K,Master3!$A:$A,"&gt;"&amp;(BK62),Master3!$A:$A,"&lt;="&amp; BO62)</f>
        <v>0</v>
      </c>
      <c r="BN62" s="107">
        <f>SUMIFS(Master3!BI:BI,Master3!BH:BH,BJ62)</f>
        <v>0</v>
      </c>
      <c r="BO62" s="108" t="str">
        <f t="shared" si="11"/>
        <v/>
      </c>
    </row>
    <row r="63" spans="1:67" x14ac:dyDescent="0.25">
      <c r="A63" s="86">
        <v>44220.121527777781</v>
      </c>
      <c r="B63" s="111" t="e">
        <f>_xlfn.XLOOKUP(C63,Master3!B:B,Master3!A:A)</f>
        <v>#N/A</v>
      </c>
      <c r="C63" s="106"/>
      <c r="D63" s="91" t="str">
        <f>IFERROR(_xlfn.XLOOKUP(B63,Master3!A:A,Master3!G:G),"")</f>
        <v/>
      </c>
      <c r="E63" s="94" t="str">
        <f>IFERROR(AVERAGEIFS(Master3!$U:$U,Master3!$A:$A,"&gt;"&amp;(B63-1),Master3!$A:$A,"&lt;="&amp;S63),"")</f>
        <v/>
      </c>
      <c r="F63" s="98">
        <f>SUMIFS(Master3!$V:$V,Master3!$A:$A,"&gt;="&amp;(B63),Master3!$A:$A,"&lt;="&amp;J63-1)</f>
        <v>0</v>
      </c>
      <c r="G63" s="91">
        <f>SUMIFS(Master3!$H:$H,Master3!$A:$A,"&gt;="&amp;(B63),Master3!$A:$A,"&lt;="&amp;J63-1)</f>
        <v>0</v>
      </c>
      <c r="H63" s="99">
        <f>SUMIFS(Master3!AZ:AZ,Master3!AY:AY,C63)</f>
        <v>0</v>
      </c>
      <c r="I63" s="100" t="str">
        <f>IFERROR(_xlfn.XLOOKUP(J63,Master3!$A:$A,Master3!$B:$B),"")</f>
        <v/>
      </c>
      <c r="J63" s="92" t="str">
        <f t="shared" si="0"/>
        <v/>
      </c>
      <c r="K63" s="92">
        <f>SUMIFS(Master3!$V:$V,Master3!$A:$A,"&gt;="&amp;(J63),Master3!$A:$A,"&lt;="&amp;O63-1)</f>
        <v>0</v>
      </c>
      <c r="L63" s="92">
        <f>SUMIFS(Master3!$H:$H,Master3!$A:$A,"&gt;="&amp;(J63),Master3!$A:$A,"&lt;="&amp;O63-1)</f>
        <v>0</v>
      </c>
      <c r="M63" s="93">
        <f>SUMIFS(Master3!BK:BK,Master3!BJ:BJ,I63)</f>
        <v>0</v>
      </c>
      <c r="N63" s="100" t="str">
        <f>IFERROR(_xlfn.XLOOKUP(O63,Master3!$A:$A,Master3!$B:$B)," ")</f>
        <v xml:space="preserve"> </v>
      </c>
      <c r="O63" s="92" t="str">
        <f t="shared" si="1"/>
        <v/>
      </c>
      <c r="P63" s="92">
        <f>SUMIFS(Master3!$V:$V,Master3!$A:$A,"&gt;="&amp;O63,Master3!$A:$A,"&lt;="&amp; S63)</f>
        <v>0</v>
      </c>
      <c r="Q63" s="92">
        <f>SUMIFS(Master3!$H:$H,Master3!$A:$A,"&gt;="&amp;O63,Master3!$A:$A,"&lt;="&amp; S63)</f>
        <v>0</v>
      </c>
      <c r="R63" s="92">
        <f>SUMIFS(Master3!AZ:AZ,Master3!AY:AY,N63)</f>
        <v>0</v>
      </c>
      <c r="S63" s="93" t="str">
        <f t="shared" si="2"/>
        <v/>
      </c>
      <c r="T63" s="112" t="e">
        <f>_xlfn.XLOOKUP(U63,Master3!B:B,Master3!A:A)</f>
        <v>#N/A</v>
      </c>
      <c r="U63" s="103"/>
      <c r="V63" s="109">
        <f>SUMIFS(Master3!X:X,Master3!$A:$A,"&gt;="&amp;(T63),Master3!$A:$A,"&lt;="&amp;Z63-1)</f>
        <v>0</v>
      </c>
      <c r="W63" s="107">
        <f>SUMIFS(Master3!I:I,Master3!$A:$A,"&gt;="&amp;(T63),Master3!$A:$A,"&lt;="&amp;Z63-1)</f>
        <v>0</v>
      </c>
      <c r="X63" s="108">
        <f>SUMIFS(Master3!BC:BC,Master3!BB:BB,U63)</f>
        <v>0</v>
      </c>
      <c r="Y63" s="110" t="str">
        <f>IFERROR(_xlfn.XLOOKUP(Z63,Master3!$A:$A,Master3!$B:$B),"")</f>
        <v/>
      </c>
      <c r="Z63" s="107" t="str">
        <f t="shared" si="3"/>
        <v/>
      </c>
      <c r="AA63" s="107">
        <f>SUMIFS(Master3!$X:$X,Master3!$A:$A,"&gt;="&amp;(Z63),Master3!$A:$A,"&lt;="&amp;AE63-1)</f>
        <v>0</v>
      </c>
      <c r="AB63" s="107">
        <f>SUMIFS(Master3!$I:$I,Master3!$A:$A,"&gt;="&amp;(Z63),Master3!$A:$A,"&lt;="&amp;AE63-1)</f>
        <v>0</v>
      </c>
      <c r="AC63" s="108">
        <f>SUMIFS(Master3!BM:BM,Master3!BL:BL,Y63)</f>
        <v>0</v>
      </c>
      <c r="AD63" s="110" t="str">
        <f>IFERROR(_xlfn.XLOOKUP(AE63,Master3!$A:$A,Master3!$B:$B)," ")</f>
        <v xml:space="preserve"> </v>
      </c>
      <c r="AE63" s="107" t="str">
        <f t="shared" si="4"/>
        <v/>
      </c>
      <c r="AF63" s="109">
        <f>SUMIFS(Master3!$X:$X,Master3!$A:$A,"&gt;"&amp;(AE63),Master3!$A:$A,"&lt;="&amp; AI63)</f>
        <v>0</v>
      </c>
      <c r="AG63" s="107">
        <f>SUMIFS(Master3!$I:$I,Master3!$A:$A,"&gt;"&amp;(AE63),Master3!$A:$A,"&lt;="&amp; AI63)</f>
        <v>0</v>
      </c>
      <c r="AH63" s="107">
        <f>SUMIFS(Master3!BC:BC,Master3!BB:BB,AD63)</f>
        <v>0</v>
      </c>
      <c r="AI63" s="108" t="str">
        <f t="shared" si="5"/>
        <v/>
      </c>
      <c r="AJ63" s="112" t="e">
        <f>_xlfn.XLOOKUP(AK63,Master3!B:B,Master3!A:A)</f>
        <v>#N/A</v>
      </c>
      <c r="AK63" s="106"/>
      <c r="AL63" s="67">
        <f>SUMIFS(Master3!$Z:$Z,Master3!$A:$A,"&gt;="&amp;(AJ63),Master3!$A:$A,"&lt;="&amp;AP63-1)</f>
        <v>0</v>
      </c>
      <c r="AM63" s="67">
        <f>SUMIFS(Master3!$J:$J,Master3!$A:$A,"&gt;="&amp;(AJ63),Master3!$A:$A,"&lt;="&amp;AP63-1)</f>
        <v>0</v>
      </c>
      <c r="AN63" s="93">
        <f>SUMIFS(Master3!BF:BF,Master3!BE:BE,AK63)</f>
        <v>0</v>
      </c>
      <c r="AO63" s="100" t="str">
        <f>IFERROR(_xlfn.XLOOKUP(AP63,Master3!$A:$A,Master3!$B:$B),"")</f>
        <v/>
      </c>
      <c r="AP63" s="92" t="str">
        <f t="shared" si="6"/>
        <v/>
      </c>
      <c r="AQ63" s="67">
        <f>SUMIFS(Master3!$Z:$Z,Master3!$A:$A,"&gt;"&amp;(AP63),Master3!$A:$A,"&lt;="&amp;AU63-1)</f>
        <v>0</v>
      </c>
      <c r="AR63" s="67">
        <f>SUMIFS(Master3!$J:$J,Master3!$A:$A,"&gt;"&amp;(AP63),Master3!$A:$A,"&lt;="&amp;AU63-1)</f>
        <v>0</v>
      </c>
      <c r="AS63" s="93">
        <f>SUMIFS(Master3!BO:BO,Master3!BN:BN,AO63)</f>
        <v>0</v>
      </c>
      <c r="AT63" s="100" t="str">
        <f>IFERROR(_xlfn.XLOOKUP(AU63,Master3!$A:$A,Master3!$B:$B)," ")</f>
        <v xml:space="preserve"> </v>
      </c>
      <c r="AU63" s="92" t="str">
        <f t="shared" si="7"/>
        <v/>
      </c>
      <c r="AV63" s="67">
        <f>SUMIFS(Master3!$Z:$Z,Master3!$A:$A,"&gt;"&amp;AU63,Master3!$A:$A,"&lt;="&amp; AY63)</f>
        <v>0</v>
      </c>
      <c r="AW63" s="67">
        <f>SUMIFS(Master3!$J:$J,Master3!$A:$A,"&gt;"&amp;AU63,Master3!$A:$A,"&lt;="&amp; AY63)</f>
        <v>0</v>
      </c>
      <c r="AX63" s="92">
        <f>SUMIFS(Master3!BF:BF,Master3!BE:BE,AT63)</f>
        <v>0</v>
      </c>
      <c r="AY63" s="93" t="str">
        <f t="shared" si="8"/>
        <v/>
      </c>
      <c r="AZ63" s="112" t="e">
        <f>_xlfn.XLOOKUP(BA63,Master3!B:B,Master3!A:A)</f>
        <v>#N/A</v>
      </c>
      <c r="BA63" s="103">
        <v>44220.121527777781</v>
      </c>
      <c r="BB63" s="107">
        <f>SUMIFS(Master3!AR:AR,Master3!$A:$A,"&gt;="&amp;(AZ63),Master3!$A:$A,"&lt;="&amp;BF63-1)</f>
        <v>0</v>
      </c>
      <c r="BC63" s="109">
        <f>SUMIFS(Master3!$K:$K,Master3!$A:$A,"&gt;="&amp;(AZ63),Master3!$A:$A,"&lt;="&amp;BF63-1)</f>
        <v>0</v>
      </c>
      <c r="BD63" s="108">
        <f>SUMIFS(Master3!BI:BI,Master3!BH:BH,BA63)</f>
        <v>0</v>
      </c>
      <c r="BE63" s="110" t="str">
        <f>IFERROR(_xlfn.XLOOKUP(BF63,Master3!$A:$A,Master3!$B:$B),"")</f>
        <v/>
      </c>
      <c r="BF63" s="107" t="str">
        <f t="shared" si="9"/>
        <v/>
      </c>
      <c r="BG63" s="107">
        <f>SUMIFS(Master3!AR:AR,Master3!$A:$A,"&gt;="&amp;(BF63),Master3!$A:$A,"&lt;="&amp;BK63-1)</f>
        <v>0</v>
      </c>
      <c r="BH63" s="109">
        <f>SUMIFS(Master3!$K:$K,Master3!$A:$A,"&gt;="&amp;(BF63),Master3!$A:$A,"&lt;="&amp;BK63-1)</f>
        <v>0</v>
      </c>
      <c r="BI63" s="108">
        <f>SUMIFS(Master3!BQ:BQ,Master3!BP:BP,BE63)</f>
        <v>0</v>
      </c>
      <c r="BJ63" s="110" t="str">
        <f>IFERROR(_xlfn.XLOOKUP(BK63,Master3!$A:$A,Master3!$B:$B)," ")</f>
        <v xml:space="preserve"> </v>
      </c>
      <c r="BK63" s="107" t="str">
        <f t="shared" si="10"/>
        <v/>
      </c>
      <c r="BL63" s="107">
        <f>SUMIFS(Master3!$AU:$AU,Master3!$A:$A,"&gt;"&amp;(BK63),Master3!$A:$A,"&lt;="&amp; BO63)</f>
        <v>0</v>
      </c>
      <c r="BM63" s="109">
        <f>SUMIFS(Master3!$K:$K,Master3!$A:$A,"&gt;"&amp;(BK63),Master3!$A:$A,"&lt;="&amp; BO63)</f>
        <v>0</v>
      </c>
      <c r="BN63" s="107">
        <f>SUMIFS(Master3!BI:BI,Master3!BH:BH,BJ63)</f>
        <v>0</v>
      </c>
      <c r="BO63" s="108" t="str">
        <f t="shared" si="11"/>
        <v/>
      </c>
    </row>
    <row r="64" spans="1:67" x14ac:dyDescent="0.25">
      <c r="A64" s="86">
        <v>44220.125</v>
      </c>
      <c r="B64" s="111" t="e">
        <f>_xlfn.XLOOKUP(C64,Master3!B:B,Master3!A:A)</f>
        <v>#N/A</v>
      </c>
      <c r="C64" s="106"/>
      <c r="D64" s="91" t="str">
        <f>IFERROR(_xlfn.XLOOKUP(B64,Master3!A:A,Master3!G:G),"")</f>
        <v/>
      </c>
      <c r="E64" s="94" t="str">
        <f>IFERROR(AVERAGEIFS(Master3!$U:$U,Master3!$A:$A,"&gt;"&amp;(B64-1),Master3!$A:$A,"&lt;="&amp;S64),"")</f>
        <v/>
      </c>
      <c r="F64" s="98">
        <f>SUMIFS(Master3!$V:$V,Master3!$A:$A,"&gt;="&amp;(B64),Master3!$A:$A,"&lt;="&amp;J64-1)</f>
        <v>0</v>
      </c>
      <c r="G64" s="91">
        <f>SUMIFS(Master3!$H:$H,Master3!$A:$A,"&gt;="&amp;(B64),Master3!$A:$A,"&lt;="&amp;J64-1)</f>
        <v>0</v>
      </c>
      <c r="H64" s="99">
        <f>SUMIFS(Master3!AZ:AZ,Master3!AY:AY,C64)</f>
        <v>0</v>
      </c>
      <c r="I64" s="100" t="str">
        <f>IFERROR(_xlfn.XLOOKUP(J64,Master3!$A:$A,Master3!$B:$B),"")</f>
        <v/>
      </c>
      <c r="J64" s="92" t="str">
        <f t="shared" si="0"/>
        <v/>
      </c>
      <c r="K64" s="92">
        <f>SUMIFS(Master3!$V:$V,Master3!$A:$A,"&gt;="&amp;(J64),Master3!$A:$A,"&lt;="&amp;O64-1)</f>
        <v>0</v>
      </c>
      <c r="L64" s="92">
        <f>SUMIFS(Master3!$H:$H,Master3!$A:$A,"&gt;="&amp;(J64),Master3!$A:$A,"&lt;="&amp;O64-1)</f>
        <v>0</v>
      </c>
      <c r="M64" s="93">
        <f>SUMIFS(Master3!BK:BK,Master3!BJ:BJ,I64)</f>
        <v>0</v>
      </c>
      <c r="N64" s="100" t="str">
        <f>IFERROR(_xlfn.XLOOKUP(O64,Master3!$A:$A,Master3!$B:$B)," ")</f>
        <v xml:space="preserve"> </v>
      </c>
      <c r="O64" s="92" t="str">
        <f t="shared" si="1"/>
        <v/>
      </c>
      <c r="P64" s="92">
        <f>SUMIFS(Master3!$V:$V,Master3!$A:$A,"&gt;="&amp;O64,Master3!$A:$A,"&lt;="&amp; S64)</f>
        <v>0</v>
      </c>
      <c r="Q64" s="92">
        <f>SUMIFS(Master3!$H:$H,Master3!$A:$A,"&gt;="&amp;O64,Master3!$A:$A,"&lt;="&amp; S64)</f>
        <v>0</v>
      </c>
      <c r="R64" s="92">
        <f>SUMIFS(Master3!AZ:AZ,Master3!AY:AY,N64)</f>
        <v>0</v>
      </c>
      <c r="S64" s="93" t="str">
        <f t="shared" si="2"/>
        <v/>
      </c>
      <c r="T64" s="112" t="e">
        <f>_xlfn.XLOOKUP(U64,Master3!B:B,Master3!A:A)</f>
        <v>#N/A</v>
      </c>
      <c r="U64" s="103">
        <v>44220.125</v>
      </c>
      <c r="V64" s="109">
        <f>SUMIFS(Master3!X:X,Master3!$A:$A,"&gt;="&amp;(T64),Master3!$A:$A,"&lt;="&amp;Z64-1)</f>
        <v>0</v>
      </c>
      <c r="W64" s="107">
        <f>SUMIFS(Master3!I:I,Master3!$A:$A,"&gt;="&amp;(T64),Master3!$A:$A,"&lt;="&amp;Z64-1)</f>
        <v>0</v>
      </c>
      <c r="X64" s="108">
        <f>SUMIFS(Master3!BC:BC,Master3!BB:BB,U64)</f>
        <v>0</v>
      </c>
      <c r="Y64" s="110" t="str">
        <f>IFERROR(_xlfn.XLOOKUP(Z64,Master3!$A:$A,Master3!$B:$B),"")</f>
        <v/>
      </c>
      <c r="Z64" s="107" t="str">
        <f t="shared" si="3"/>
        <v/>
      </c>
      <c r="AA64" s="107">
        <f>SUMIFS(Master3!$X:$X,Master3!$A:$A,"&gt;="&amp;(Z64),Master3!$A:$A,"&lt;="&amp;AE64-1)</f>
        <v>0</v>
      </c>
      <c r="AB64" s="107">
        <f>SUMIFS(Master3!$I:$I,Master3!$A:$A,"&gt;="&amp;(Z64),Master3!$A:$A,"&lt;="&amp;AE64-1)</f>
        <v>0</v>
      </c>
      <c r="AC64" s="108">
        <f>SUMIFS(Master3!BM:BM,Master3!BL:BL,Y64)</f>
        <v>0</v>
      </c>
      <c r="AD64" s="110" t="str">
        <f>IFERROR(_xlfn.XLOOKUP(AE64,Master3!$A:$A,Master3!$B:$B)," ")</f>
        <v xml:space="preserve"> </v>
      </c>
      <c r="AE64" s="107" t="str">
        <f t="shared" si="4"/>
        <v/>
      </c>
      <c r="AF64" s="109">
        <f>SUMIFS(Master3!$X:$X,Master3!$A:$A,"&gt;"&amp;(AE64),Master3!$A:$A,"&lt;="&amp; AI64)</f>
        <v>0</v>
      </c>
      <c r="AG64" s="107">
        <f>SUMIFS(Master3!$I:$I,Master3!$A:$A,"&gt;"&amp;(AE64),Master3!$A:$A,"&lt;="&amp; AI64)</f>
        <v>0</v>
      </c>
      <c r="AH64" s="107">
        <f>SUMIFS(Master3!BC:BC,Master3!BB:BB,AD64)</f>
        <v>0</v>
      </c>
      <c r="AI64" s="108" t="str">
        <f t="shared" si="5"/>
        <v/>
      </c>
      <c r="AJ64" s="112" t="e">
        <f>_xlfn.XLOOKUP(AK64,Master3!B:B,Master3!A:A)</f>
        <v>#N/A</v>
      </c>
      <c r="AK64" s="106"/>
      <c r="AL64" s="67">
        <f>SUMIFS(Master3!$Z:$Z,Master3!$A:$A,"&gt;="&amp;(AJ64),Master3!$A:$A,"&lt;="&amp;AP64-1)</f>
        <v>0</v>
      </c>
      <c r="AM64" s="67">
        <f>SUMIFS(Master3!$J:$J,Master3!$A:$A,"&gt;="&amp;(AJ64),Master3!$A:$A,"&lt;="&amp;AP64-1)</f>
        <v>0</v>
      </c>
      <c r="AN64" s="93">
        <f>SUMIFS(Master3!BF:BF,Master3!BE:BE,AK64)</f>
        <v>0</v>
      </c>
      <c r="AO64" s="100" t="str">
        <f>IFERROR(_xlfn.XLOOKUP(AP64,Master3!$A:$A,Master3!$B:$B),"")</f>
        <v/>
      </c>
      <c r="AP64" s="92" t="str">
        <f t="shared" si="6"/>
        <v/>
      </c>
      <c r="AQ64" s="67">
        <f>SUMIFS(Master3!$Z:$Z,Master3!$A:$A,"&gt;"&amp;(AP64),Master3!$A:$A,"&lt;="&amp;AU64-1)</f>
        <v>0</v>
      </c>
      <c r="AR64" s="67">
        <f>SUMIFS(Master3!$J:$J,Master3!$A:$A,"&gt;"&amp;(AP64),Master3!$A:$A,"&lt;="&amp;AU64-1)</f>
        <v>0</v>
      </c>
      <c r="AS64" s="93">
        <f>SUMIFS(Master3!BO:BO,Master3!BN:BN,AO64)</f>
        <v>0</v>
      </c>
      <c r="AT64" s="100" t="str">
        <f>IFERROR(_xlfn.XLOOKUP(AU64,Master3!$A:$A,Master3!$B:$B)," ")</f>
        <v xml:space="preserve"> </v>
      </c>
      <c r="AU64" s="92" t="str">
        <f t="shared" si="7"/>
        <v/>
      </c>
      <c r="AV64" s="67">
        <f>SUMIFS(Master3!$Z:$Z,Master3!$A:$A,"&gt;"&amp;AU64,Master3!$A:$A,"&lt;="&amp; AY64)</f>
        <v>0</v>
      </c>
      <c r="AW64" s="67">
        <f>SUMIFS(Master3!$J:$J,Master3!$A:$A,"&gt;"&amp;AU64,Master3!$A:$A,"&lt;="&amp; AY64)</f>
        <v>0</v>
      </c>
      <c r="AX64" s="92">
        <f>SUMIFS(Master3!BF:BF,Master3!BE:BE,AT64)</f>
        <v>0</v>
      </c>
      <c r="AY64" s="93" t="str">
        <f t="shared" si="8"/>
        <v/>
      </c>
      <c r="AZ64" s="112" t="e">
        <f>_xlfn.XLOOKUP(BA64,Master3!B:B,Master3!A:A)</f>
        <v>#N/A</v>
      </c>
      <c r="BA64" s="103"/>
      <c r="BB64" s="107">
        <f>SUMIFS(Master3!AR:AR,Master3!$A:$A,"&gt;="&amp;(AZ64),Master3!$A:$A,"&lt;="&amp;BF64-1)</f>
        <v>0</v>
      </c>
      <c r="BC64" s="109">
        <f>SUMIFS(Master3!$K:$K,Master3!$A:$A,"&gt;="&amp;(AZ64),Master3!$A:$A,"&lt;="&amp;BF64-1)</f>
        <v>0</v>
      </c>
      <c r="BD64" s="108">
        <f>SUMIFS(Master3!BI:BI,Master3!BH:BH,BA64)</f>
        <v>0</v>
      </c>
      <c r="BE64" s="110" t="str">
        <f>IFERROR(_xlfn.XLOOKUP(BF64,Master3!$A:$A,Master3!$B:$B),"")</f>
        <v/>
      </c>
      <c r="BF64" s="107" t="str">
        <f t="shared" si="9"/>
        <v/>
      </c>
      <c r="BG64" s="107">
        <f>SUMIFS(Master3!AR:AR,Master3!$A:$A,"&gt;="&amp;(BF64),Master3!$A:$A,"&lt;="&amp;BK64-1)</f>
        <v>0</v>
      </c>
      <c r="BH64" s="109">
        <f>SUMIFS(Master3!$K:$K,Master3!$A:$A,"&gt;="&amp;(BF64),Master3!$A:$A,"&lt;="&amp;BK64-1)</f>
        <v>0</v>
      </c>
      <c r="BI64" s="108">
        <f>SUMIFS(Master3!BQ:BQ,Master3!BP:BP,BE64)</f>
        <v>0</v>
      </c>
      <c r="BJ64" s="110" t="str">
        <f>IFERROR(_xlfn.XLOOKUP(BK64,Master3!$A:$A,Master3!$B:$B)," ")</f>
        <v xml:space="preserve"> </v>
      </c>
      <c r="BK64" s="107" t="str">
        <f t="shared" si="10"/>
        <v/>
      </c>
      <c r="BL64" s="107">
        <f>SUMIFS(Master3!$AU:$AU,Master3!$A:$A,"&gt;"&amp;(BK64),Master3!$A:$A,"&lt;="&amp; BO64)</f>
        <v>0</v>
      </c>
      <c r="BM64" s="109">
        <f>SUMIFS(Master3!$K:$K,Master3!$A:$A,"&gt;"&amp;(BK64),Master3!$A:$A,"&lt;="&amp; BO64)</f>
        <v>0</v>
      </c>
      <c r="BN64" s="107">
        <f>SUMIFS(Master3!BI:BI,Master3!BH:BH,BJ64)</f>
        <v>0</v>
      </c>
      <c r="BO64" s="108" t="str">
        <f t="shared" si="11"/>
        <v/>
      </c>
    </row>
    <row r="65" spans="1:67" x14ac:dyDescent="0.25">
      <c r="A65" s="86">
        <v>44220.371527777781</v>
      </c>
      <c r="B65" s="111" t="e">
        <f>_xlfn.XLOOKUP(C65,Master3!B:B,Master3!A:A)</f>
        <v>#N/A</v>
      </c>
      <c r="C65" s="106"/>
      <c r="D65" s="91" t="str">
        <f>IFERROR(_xlfn.XLOOKUP(B65,Master3!A:A,Master3!G:G),"")</f>
        <v/>
      </c>
      <c r="E65" s="94" t="str">
        <f>IFERROR(AVERAGEIFS(Master3!$U:$U,Master3!$A:$A,"&gt;"&amp;(B65-1),Master3!$A:$A,"&lt;="&amp;S65),"")</f>
        <v/>
      </c>
      <c r="F65" s="98">
        <f>SUMIFS(Master3!$V:$V,Master3!$A:$A,"&gt;="&amp;(B65),Master3!$A:$A,"&lt;="&amp;J65-1)</f>
        <v>0</v>
      </c>
      <c r="G65" s="91">
        <f>SUMIFS(Master3!$H:$H,Master3!$A:$A,"&gt;="&amp;(B65),Master3!$A:$A,"&lt;="&amp;J65-1)</f>
        <v>0</v>
      </c>
      <c r="H65" s="99">
        <f>SUMIFS(Master3!AZ:AZ,Master3!AY:AY,C65)</f>
        <v>0</v>
      </c>
      <c r="I65" s="100" t="str">
        <f>IFERROR(_xlfn.XLOOKUP(J65,Master3!$A:$A,Master3!$B:$B),"")</f>
        <v/>
      </c>
      <c r="J65" s="92" t="str">
        <f t="shared" si="0"/>
        <v/>
      </c>
      <c r="K65" s="92">
        <f>SUMIFS(Master3!$V:$V,Master3!$A:$A,"&gt;="&amp;(J65),Master3!$A:$A,"&lt;="&amp;O65-1)</f>
        <v>0</v>
      </c>
      <c r="L65" s="92">
        <f>SUMIFS(Master3!$H:$H,Master3!$A:$A,"&gt;="&amp;(J65),Master3!$A:$A,"&lt;="&amp;O65-1)</f>
        <v>0</v>
      </c>
      <c r="M65" s="93">
        <f>SUMIFS(Master3!BK:BK,Master3!BJ:BJ,I65)</f>
        <v>0</v>
      </c>
      <c r="N65" s="100" t="str">
        <f>IFERROR(_xlfn.XLOOKUP(O65,Master3!$A:$A,Master3!$B:$B)," ")</f>
        <v xml:space="preserve"> </v>
      </c>
      <c r="O65" s="92" t="str">
        <f t="shared" si="1"/>
        <v/>
      </c>
      <c r="P65" s="92">
        <f>SUMIFS(Master3!$V:$V,Master3!$A:$A,"&gt;="&amp;O65,Master3!$A:$A,"&lt;="&amp; S65)</f>
        <v>0</v>
      </c>
      <c r="Q65" s="92">
        <f>SUMIFS(Master3!$H:$H,Master3!$A:$A,"&gt;="&amp;O65,Master3!$A:$A,"&lt;="&amp; S65)</f>
        <v>0</v>
      </c>
      <c r="R65" s="92">
        <f>SUMIFS(Master3!AZ:AZ,Master3!AY:AY,N65)</f>
        <v>0</v>
      </c>
      <c r="S65" s="93" t="str">
        <f t="shared" si="2"/>
        <v/>
      </c>
      <c r="T65" s="112" t="e">
        <f>_xlfn.XLOOKUP(U65,Master3!B:B,Master3!A:A)</f>
        <v>#N/A</v>
      </c>
      <c r="U65" s="103"/>
      <c r="V65" s="109">
        <f>SUMIFS(Master3!X:X,Master3!$A:$A,"&gt;="&amp;(T65),Master3!$A:$A,"&lt;="&amp;Z65-1)</f>
        <v>0</v>
      </c>
      <c r="W65" s="107">
        <f>SUMIFS(Master3!I:I,Master3!$A:$A,"&gt;="&amp;(T65),Master3!$A:$A,"&lt;="&amp;Z65-1)</f>
        <v>0</v>
      </c>
      <c r="X65" s="108">
        <f>SUMIFS(Master3!BC:BC,Master3!BB:BB,U65)</f>
        <v>0</v>
      </c>
      <c r="Y65" s="110" t="str">
        <f>IFERROR(_xlfn.XLOOKUP(Z65,Master3!$A:$A,Master3!$B:$B),"")</f>
        <v/>
      </c>
      <c r="Z65" s="107" t="str">
        <f t="shared" si="3"/>
        <v/>
      </c>
      <c r="AA65" s="107">
        <f>SUMIFS(Master3!$X:$X,Master3!$A:$A,"&gt;="&amp;(Z65),Master3!$A:$A,"&lt;="&amp;AE65-1)</f>
        <v>0</v>
      </c>
      <c r="AB65" s="107">
        <f>SUMIFS(Master3!$I:$I,Master3!$A:$A,"&gt;="&amp;(Z65),Master3!$A:$A,"&lt;="&amp;AE65-1)</f>
        <v>0</v>
      </c>
      <c r="AC65" s="108">
        <f>SUMIFS(Master3!BM:BM,Master3!BL:BL,Y65)</f>
        <v>0</v>
      </c>
      <c r="AD65" s="110" t="str">
        <f>IFERROR(_xlfn.XLOOKUP(AE65,Master3!$A:$A,Master3!$B:$B)," ")</f>
        <v xml:space="preserve"> </v>
      </c>
      <c r="AE65" s="107" t="str">
        <f t="shared" si="4"/>
        <v/>
      </c>
      <c r="AF65" s="109">
        <f>SUMIFS(Master3!$X:$X,Master3!$A:$A,"&gt;"&amp;(AE65),Master3!$A:$A,"&lt;="&amp; AI65)</f>
        <v>0</v>
      </c>
      <c r="AG65" s="107">
        <f>SUMIFS(Master3!$I:$I,Master3!$A:$A,"&gt;"&amp;(AE65),Master3!$A:$A,"&lt;="&amp; AI65)</f>
        <v>0</v>
      </c>
      <c r="AH65" s="107">
        <f>SUMIFS(Master3!BC:BC,Master3!BB:BB,AD65)</f>
        <v>0</v>
      </c>
      <c r="AI65" s="108" t="str">
        <f t="shared" si="5"/>
        <v/>
      </c>
      <c r="AJ65" s="112" t="e">
        <f>_xlfn.XLOOKUP(AK65,Master3!B:B,Master3!A:A)</f>
        <v>#N/A</v>
      </c>
      <c r="AK65" s="106">
        <v>44220.371527777781</v>
      </c>
      <c r="AL65" s="67">
        <f>SUMIFS(Master3!$Z:$Z,Master3!$A:$A,"&gt;="&amp;(AJ65),Master3!$A:$A,"&lt;="&amp;AP65-1)</f>
        <v>0</v>
      </c>
      <c r="AM65" s="67">
        <f>SUMIFS(Master3!$J:$J,Master3!$A:$A,"&gt;="&amp;(AJ65),Master3!$A:$A,"&lt;="&amp;AP65-1)</f>
        <v>0</v>
      </c>
      <c r="AN65" s="93">
        <f>SUMIFS(Master3!BF:BF,Master3!BE:BE,AK65)</f>
        <v>0</v>
      </c>
      <c r="AO65" s="100" t="str">
        <f>IFERROR(_xlfn.XLOOKUP(AP65,Master3!$A:$A,Master3!$B:$B),"")</f>
        <v/>
      </c>
      <c r="AP65" s="92" t="str">
        <f t="shared" si="6"/>
        <v/>
      </c>
      <c r="AQ65" s="67">
        <f>SUMIFS(Master3!$Z:$Z,Master3!$A:$A,"&gt;"&amp;(AP65),Master3!$A:$A,"&lt;="&amp;AU65-1)</f>
        <v>0</v>
      </c>
      <c r="AR65" s="67">
        <f>SUMIFS(Master3!$J:$J,Master3!$A:$A,"&gt;"&amp;(AP65),Master3!$A:$A,"&lt;="&amp;AU65-1)</f>
        <v>0</v>
      </c>
      <c r="AS65" s="93">
        <f>SUMIFS(Master3!BO:BO,Master3!BN:BN,AO65)</f>
        <v>0</v>
      </c>
      <c r="AT65" s="100" t="str">
        <f>IFERROR(_xlfn.XLOOKUP(AU65,Master3!$A:$A,Master3!$B:$B)," ")</f>
        <v xml:space="preserve"> </v>
      </c>
      <c r="AU65" s="92" t="str">
        <f t="shared" si="7"/>
        <v/>
      </c>
      <c r="AV65" s="67">
        <f>SUMIFS(Master3!$Z:$Z,Master3!$A:$A,"&gt;"&amp;AU65,Master3!$A:$A,"&lt;="&amp; AY65)</f>
        <v>0</v>
      </c>
      <c r="AW65" s="67">
        <f>SUMIFS(Master3!$J:$J,Master3!$A:$A,"&gt;"&amp;AU65,Master3!$A:$A,"&lt;="&amp; AY65)</f>
        <v>0</v>
      </c>
      <c r="AX65" s="92">
        <f>SUMIFS(Master3!BF:BF,Master3!BE:BE,AT65)</f>
        <v>0</v>
      </c>
      <c r="AY65" s="93" t="str">
        <f t="shared" si="8"/>
        <v/>
      </c>
      <c r="AZ65" s="112" t="e">
        <f>_xlfn.XLOOKUP(BA65,Master3!B:B,Master3!A:A)</f>
        <v>#N/A</v>
      </c>
      <c r="BA65" s="103"/>
      <c r="BB65" s="107">
        <f>SUMIFS(Master3!AR:AR,Master3!$A:$A,"&gt;="&amp;(AZ65),Master3!$A:$A,"&lt;="&amp;BF65-1)</f>
        <v>0</v>
      </c>
      <c r="BC65" s="109">
        <f>SUMIFS(Master3!$K:$K,Master3!$A:$A,"&gt;="&amp;(AZ65),Master3!$A:$A,"&lt;="&amp;BF65-1)</f>
        <v>0</v>
      </c>
      <c r="BD65" s="108">
        <f>SUMIFS(Master3!BI:BI,Master3!BH:BH,BA65)</f>
        <v>0</v>
      </c>
      <c r="BE65" s="110" t="str">
        <f>IFERROR(_xlfn.XLOOKUP(BF65,Master3!$A:$A,Master3!$B:$B),"")</f>
        <v/>
      </c>
      <c r="BF65" s="107" t="str">
        <f t="shared" si="9"/>
        <v/>
      </c>
      <c r="BG65" s="107">
        <f>SUMIFS(Master3!AR:AR,Master3!$A:$A,"&gt;="&amp;(BF65),Master3!$A:$A,"&lt;="&amp;BK65-1)</f>
        <v>0</v>
      </c>
      <c r="BH65" s="109">
        <f>SUMIFS(Master3!$K:$K,Master3!$A:$A,"&gt;="&amp;(BF65),Master3!$A:$A,"&lt;="&amp;BK65-1)</f>
        <v>0</v>
      </c>
      <c r="BI65" s="108">
        <f>SUMIFS(Master3!BQ:BQ,Master3!BP:BP,BE65)</f>
        <v>0</v>
      </c>
      <c r="BJ65" s="110" t="str">
        <f>IFERROR(_xlfn.XLOOKUP(BK65,Master3!$A:$A,Master3!$B:$B)," ")</f>
        <v xml:space="preserve"> </v>
      </c>
      <c r="BK65" s="107" t="str">
        <f t="shared" si="10"/>
        <v/>
      </c>
      <c r="BL65" s="107">
        <f>SUMIFS(Master3!$AU:$AU,Master3!$A:$A,"&gt;"&amp;(BK65),Master3!$A:$A,"&lt;="&amp; BO65)</f>
        <v>0</v>
      </c>
      <c r="BM65" s="109">
        <f>SUMIFS(Master3!$K:$K,Master3!$A:$A,"&gt;"&amp;(BK65),Master3!$A:$A,"&lt;="&amp; BO65)</f>
        <v>0</v>
      </c>
      <c r="BN65" s="107">
        <f>SUMIFS(Master3!BI:BI,Master3!BH:BH,BJ65)</f>
        <v>0</v>
      </c>
      <c r="BO65" s="108" t="str">
        <f t="shared" si="11"/>
        <v/>
      </c>
    </row>
    <row r="66" spans="1:67" x14ac:dyDescent="0.25">
      <c r="A66" s="86">
        <v>44220.913194444445</v>
      </c>
      <c r="B66" s="111" t="e">
        <f>_xlfn.XLOOKUP(C66,Master3!B:B,Master3!A:A)</f>
        <v>#N/A</v>
      </c>
      <c r="C66" s="106"/>
      <c r="D66" s="91" t="str">
        <f>IFERROR(_xlfn.XLOOKUP(B66,Master3!A:A,Master3!G:G),"")</f>
        <v/>
      </c>
      <c r="E66" s="94" t="str">
        <f>IFERROR(AVERAGEIFS(Master3!$U:$U,Master3!$A:$A,"&gt;"&amp;(B66-1),Master3!$A:$A,"&lt;="&amp;S66),"")</f>
        <v/>
      </c>
      <c r="F66" s="98">
        <f>SUMIFS(Master3!$V:$V,Master3!$A:$A,"&gt;="&amp;(B66),Master3!$A:$A,"&lt;="&amp;J66-1)</f>
        <v>0</v>
      </c>
      <c r="G66" s="91">
        <f>SUMIFS(Master3!$H:$H,Master3!$A:$A,"&gt;="&amp;(B66),Master3!$A:$A,"&lt;="&amp;J66-1)</f>
        <v>0</v>
      </c>
      <c r="H66" s="99">
        <f>SUMIFS(Master3!AZ:AZ,Master3!AY:AY,C66)</f>
        <v>0</v>
      </c>
      <c r="I66" s="100" t="str">
        <f>IFERROR(_xlfn.XLOOKUP(J66,Master3!$A:$A,Master3!$B:$B),"")</f>
        <v/>
      </c>
      <c r="J66" s="92" t="str">
        <f t="shared" ref="J66:J129" si="12">IFERROR((B66+H66),"")</f>
        <v/>
      </c>
      <c r="K66" s="92">
        <f>SUMIFS(Master3!$V:$V,Master3!$A:$A,"&gt;="&amp;(J66),Master3!$A:$A,"&lt;="&amp;O66-1)</f>
        <v>0</v>
      </c>
      <c r="L66" s="92">
        <f>SUMIFS(Master3!$H:$H,Master3!$A:$A,"&gt;="&amp;(J66),Master3!$A:$A,"&lt;="&amp;O66-1)</f>
        <v>0</v>
      </c>
      <c r="M66" s="93">
        <f>SUMIFS(Master3!BK:BK,Master3!BJ:BJ,I66)</f>
        <v>0</v>
      </c>
      <c r="N66" s="100" t="str">
        <f>IFERROR(_xlfn.XLOOKUP(O66,Master3!$A:$A,Master3!$B:$B)," ")</f>
        <v xml:space="preserve"> </v>
      </c>
      <c r="O66" s="92" t="str">
        <f t="shared" ref="O66:O129" si="13">IFERROR(J66+M66,"")</f>
        <v/>
      </c>
      <c r="P66" s="92">
        <f>SUMIFS(Master3!$V:$V,Master3!$A:$A,"&gt;="&amp;O66,Master3!$A:$A,"&lt;="&amp; S66)</f>
        <v>0</v>
      </c>
      <c r="Q66" s="92">
        <f>SUMIFS(Master3!$H:$H,Master3!$A:$A,"&gt;="&amp;O66,Master3!$A:$A,"&lt;="&amp; S66)</f>
        <v>0</v>
      </c>
      <c r="R66" s="92">
        <f>SUMIFS(Master3!AZ:AZ,Master3!AY:AY,N66)</f>
        <v>0</v>
      </c>
      <c r="S66" s="93" t="str">
        <f t="shared" ref="S66:S129" si="14">IFERROR(O66+R66,"")</f>
        <v/>
      </c>
      <c r="T66" s="112" t="e">
        <f>_xlfn.XLOOKUP(U66,Master3!B:B,Master3!A:A)</f>
        <v>#N/A</v>
      </c>
      <c r="U66" s="103">
        <v>44220.913194444445</v>
      </c>
      <c r="V66" s="109">
        <f>SUMIFS(Master3!X:X,Master3!$A:$A,"&gt;="&amp;(T66),Master3!$A:$A,"&lt;="&amp;Z66-1)</f>
        <v>0</v>
      </c>
      <c r="W66" s="107">
        <f>SUMIFS(Master3!I:I,Master3!$A:$A,"&gt;="&amp;(T66),Master3!$A:$A,"&lt;="&amp;Z66-1)</f>
        <v>0</v>
      </c>
      <c r="X66" s="108">
        <f>SUMIFS(Master3!BC:BC,Master3!BB:BB,U66)</f>
        <v>0</v>
      </c>
      <c r="Y66" s="110" t="str">
        <f>IFERROR(_xlfn.XLOOKUP(Z66,Master3!$A:$A,Master3!$B:$B),"")</f>
        <v/>
      </c>
      <c r="Z66" s="107" t="str">
        <f t="shared" ref="Z66:Z129" si="15">IFERROR((T66+X66),"")</f>
        <v/>
      </c>
      <c r="AA66" s="107">
        <f>SUMIFS(Master3!$X:$X,Master3!$A:$A,"&gt;="&amp;(Z66),Master3!$A:$A,"&lt;="&amp;AE66-1)</f>
        <v>0</v>
      </c>
      <c r="AB66" s="107">
        <f>SUMIFS(Master3!$I:$I,Master3!$A:$A,"&gt;="&amp;(Z66),Master3!$A:$A,"&lt;="&amp;AE66-1)</f>
        <v>0</v>
      </c>
      <c r="AC66" s="108">
        <f>SUMIFS(Master3!BM:BM,Master3!BL:BL,Y66)</f>
        <v>0</v>
      </c>
      <c r="AD66" s="110" t="str">
        <f>IFERROR(_xlfn.XLOOKUP(AE66,Master3!$A:$A,Master3!$B:$B)," ")</f>
        <v xml:space="preserve"> </v>
      </c>
      <c r="AE66" s="107" t="str">
        <f t="shared" ref="AE66:AE129" si="16">IFERROR(Z66+AC66,"")</f>
        <v/>
      </c>
      <c r="AF66" s="109">
        <f>SUMIFS(Master3!$X:$X,Master3!$A:$A,"&gt;"&amp;(AE66),Master3!$A:$A,"&lt;="&amp; AI66)</f>
        <v>0</v>
      </c>
      <c r="AG66" s="107">
        <f>SUMIFS(Master3!$I:$I,Master3!$A:$A,"&gt;"&amp;(AE66),Master3!$A:$A,"&lt;="&amp; AI66)</f>
        <v>0</v>
      </c>
      <c r="AH66" s="107">
        <f>SUMIFS(Master3!BC:BC,Master3!BB:BB,AD66)</f>
        <v>0</v>
      </c>
      <c r="AI66" s="108" t="str">
        <f t="shared" ref="AI66:AI129" si="17">IFERROR(AE66+AH66,"")</f>
        <v/>
      </c>
      <c r="AJ66" s="112" t="e">
        <f>_xlfn.XLOOKUP(AK66,Master3!B:B,Master3!A:A)</f>
        <v>#N/A</v>
      </c>
      <c r="AK66" s="106"/>
      <c r="AL66" s="67">
        <f>SUMIFS(Master3!$Z:$Z,Master3!$A:$A,"&gt;="&amp;(AJ66),Master3!$A:$A,"&lt;="&amp;AP66-1)</f>
        <v>0</v>
      </c>
      <c r="AM66" s="67">
        <f>SUMIFS(Master3!$J:$J,Master3!$A:$A,"&gt;="&amp;(AJ66),Master3!$A:$A,"&lt;="&amp;AP66-1)</f>
        <v>0</v>
      </c>
      <c r="AN66" s="93">
        <f>SUMIFS(Master3!BF:BF,Master3!BE:BE,AK66)</f>
        <v>0</v>
      </c>
      <c r="AO66" s="100" t="str">
        <f>IFERROR(_xlfn.XLOOKUP(AP66,Master3!$A:$A,Master3!$B:$B),"")</f>
        <v/>
      </c>
      <c r="AP66" s="92" t="str">
        <f t="shared" ref="AP66:AP129" si="18">IFERROR((AJ66+AN66),"")</f>
        <v/>
      </c>
      <c r="AQ66" s="67">
        <f>SUMIFS(Master3!$Z:$Z,Master3!$A:$A,"&gt;"&amp;(AP66),Master3!$A:$A,"&lt;="&amp;AU66-1)</f>
        <v>0</v>
      </c>
      <c r="AR66" s="67">
        <f>SUMIFS(Master3!$J:$J,Master3!$A:$A,"&gt;"&amp;(AP66),Master3!$A:$A,"&lt;="&amp;AU66-1)</f>
        <v>0</v>
      </c>
      <c r="AS66" s="93">
        <f>SUMIFS(Master3!BO:BO,Master3!BN:BN,AO66)</f>
        <v>0</v>
      </c>
      <c r="AT66" s="100" t="str">
        <f>IFERROR(_xlfn.XLOOKUP(AU66,Master3!$A:$A,Master3!$B:$B)," ")</f>
        <v xml:space="preserve"> </v>
      </c>
      <c r="AU66" s="92" t="str">
        <f t="shared" ref="AU66:AU129" si="19">IFERROR(AP66+AS66,"")</f>
        <v/>
      </c>
      <c r="AV66" s="67">
        <f>SUMIFS(Master3!$Z:$Z,Master3!$A:$A,"&gt;"&amp;AU66,Master3!$A:$A,"&lt;="&amp; AY66)</f>
        <v>0</v>
      </c>
      <c r="AW66" s="67">
        <f>SUMIFS(Master3!$J:$J,Master3!$A:$A,"&gt;"&amp;AU66,Master3!$A:$A,"&lt;="&amp; AY66)</f>
        <v>0</v>
      </c>
      <c r="AX66" s="92">
        <f>SUMIFS(Master3!BF:BF,Master3!BE:BE,AT66)</f>
        <v>0</v>
      </c>
      <c r="AY66" s="93" t="str">
        <f t="shared" ref="AY66:AY129" si="20">IFERROR(AU66+AX66,"")</f>
        <v/>
      </c>
      <c r="AZ66" s="112" t="e">
        <f>_xlfn.XLOOKUP(BA66,Master3!B:B,Master3!A:A)</f>
        <v>#N/A</v>
      </c>
      <c r="BA66" s="103"/>
      <c r="BB66" s="107">
        <f>SUMIFS(Master3!AR:AR,Master3!$A:$A,"&gt;="&amp;(AZ66),Master3!$A:$A,"&lt;="&amp;BF66-1)</f>
        <v>0</v>
      </c>
      <c r="BC66" s="109">
        <f>SUMIFS(Master3!$K:$K,Master3!$A:$A,"&gt;="&amp;(AZ66),Master3!$A:$A,"&lt;="&amp;BF66-1)</f>
        <v>0</v>
      </c>
      <c r="BD66" s="108">
        <f>SUMIFS(Master3!BI:BI,Master3!BH:BH,BA66)</f>
        <v>0</v>
      </c>
      <c r="BE66" s="110" t="str">
        <f>IFERROR(_xlfn.XLOOKUP(BF66,Master3!$A:$A,Master3!$B:$B),"")</f>
        <v/>
      </c>
      <c r="BF66" s="107" t="str">
        <f t="shared" ref="BF66:BF129" si="21">IFERROR((AZ66+BD66),"")</f>
        <v/>
      </c>
      <c r="BG66" s="107">
        <f>SUMIFS(Master3!AR:AR,Master3!$A:$A,"&gt;="&amp;(BF66),Master3!$A:$A,"&lt;="&amp;BK66-1)</f>
        <v>0</v>
      </c>
      <c r="BH66" s="109">
        <f>SUMIFS(Master3!$K:$K,Master3!$A:$A,"&gt;="&amp;(BF66),Master3!$A:$A,"&lt;="&amp;BK66-1)</f>
        <v>0</v>
      </c>
      <c r="BI66" s="108">
        <f>SUMIFS(Master3!BQ:BQ,Master3!BP:BP,BE66)</f>
        <v>0</v>
      </c>
      <c r="BJ66" s="110" t="str">
        <f>IFERROR(_xlfn.XLOOKUP(BK66,Master3!$A:$A,Master3!$B:$B)," ")</f>
        <v xml:space="preserve"> </v>
      </c>
      <c r="BK66" s="107" t="str">
        <f t="shared" ref="BK66:BK129" si="22">IFERROR(BF66+BI66,"")</f>
        <v/>
      </c>
      <c r="BL66" s="107">
        <f>SUMIFS(Master3!$AU:$AU,Master3!$A:$A,"&gt;"&amp;(BK66),Master3!$A:$A,"&lt;="&amp; BO66)</f>
        <v>0</v>
      </c>
      <c r="BM66" s="109">
        <f>SUMIFS(Master3!$K:$K,Master3!$A:$A,"&gt;"&amp;(BK66),Master3!$A:$A,"&lt;="&amp; BO66)</f>
        <v>0</v>
      </c>
      <c r="BN66" s="107">
        <f>SUMIFS(Master3!BI:BI,Master3!BH:BH,BJ66)</f>
        <v>0</v>
      </c>
      <c r="BO66" s="108" t="str">
        <f t="shared" ref="BO66:BO129" si="23">IFERROR(BK66+BN66,"")</f>
        <v/>
      </c>
    </row>
    <row r="67" spans="1:67" x14ac:dyDescent="0.25">
      <c r="A67" s="86">
        <v>44222.076388888891</v>
      </c>
      <c r="B67" s="111" t="e">
        <f>_xlfn.XLOOKUP(C67,Master3!B:B,Master3!A:A)</f>
        <v>#N/A</v>
      </c>
      <c r="C67" s="106">
        <v>44222.076388888891</v>
      </c>
      <c r="D67" s="91" t="str">
        <f>IFERROR(_xlfn.XLOOKUP(B67,Master3!A:A,Master3!G:G),"")</f>
        <v/>
      </c>
      <c r="E67" s="94" t="str">
        <f>IFERROR(AVERAGEIFS(Master3!$U:$U,Master3!$A:$A,"&gt;"&amp;(B67-1),Master3!$A:$A,"&lt;="&amp;S67),"")</f>
        <v/>
      </c>
      <c r="F67" s="98">
        <f>SUMIFS(Master3!$V:$V,Master3!$A:$A,"&gt;="&amp;(B67),Master3!$A:$A,"&lt;="&amp;J67-1)</f>
        <v>0</v>
      </c>
      <c r="G67" s="91">
        <f>SUMIFS(Master3!$H:$H,Master3!$A:$A,"&gt;="&amp;(B67),Master3!$A:$A,"&lt;="&amp;J67-1)</f>
        <v>0</v>
      </c>
      <c r="H67" s="99">
        <f>SUMIFS(Master3!AZ:AZ,Master3!AY:AY,C67)</f>
        <v>0</v>
      </c>
      <c r="I67" s="100" t="str">
        <f>IFERROR(_xlfn.XLOOKUP(J67,Master3!$A:$A,Master3!$B:$B),"")</f>
        <v/>
      </c>
      <c r="J67" s="92" t="str">
        <f t="shared" si="12"/>
        <v/>
      </c>
      <c r="K67" s="92">
        <f>SUMIFS(Master3!$V:$V,Master3!$A:$A,"&gt;="&amp;(J67),Master3!$A:$A,"&lt;="&amp;O67-1)</f>
        <v>0</v>
      </c>
      <c r="L67" s="92">
        <f>SUMIFS(Master3!$H:$H,Master3!$A:$A,"&gt;="&amp;(J67),Master3!$A:$A,"&lt;="&amp;O67-1)</f>
        <v>0</v>
      </c>
      <c r="M67" s="93">
        <f>SUMIFS(Master3!BK:BK,Master3!BJ:BJ,I67)</f>
        <v>0</v>
      </c>
      <c r="N67" s="100" t="str">
        <f>IFERROR(_xlfn.XLOOKUP(O67,Master3!$A:$A,Master3!$B:$B)," ")</f>
        <v xml:space="preserve"> </v>
      </c>
      <c r="O67" s="92" t="str">
        <f t="shared" si="13"/>
        <v/>
      </c>
      <c r="P67" s="92">
        <f>SUMIFS(Master3!$V:$V,Master3!$A:$A,"&gt;="&amp;O67,Master3!$A:$A,"&lt;="&amp; S67)</f>
        <v>0</v>
      </c>
      <c r="Q67" s="92">
        <f>SUMIFS(Master3!$H:$H,Master3!$A:$A,"&gt;="&amp;O67,Master3!$A:$A,"&lt;="&amp; S67)</f>
        <v>0</v>
      </c>
      <c r="R67" s="92">
        <f>SUMIFS(Master3!AZ:AZ,Master3!AY:AY,N67)</f>
        <v>0</v>
      </c>
      <c r="S67" s="93" t="str">
        <f t="shared" si="14"/>
        <v/>
      </c>
      <c r="T67" s="112" t="e">
        <f>_xlfn.XLOOKUP(U67,Master3!B:B,Master3!A:A)</f>
        <v>#N/A</v>
      </c>
      <c r="U67" s="103"/>
      <c r="V67" s="109">
        <f>SUMIFS(Master3!X:X,Master3!$A:$A,"&gt;="&amp;(T67),Master3!$A:$A,"&lt;="&amp;Z67-1)</f>
        <v>0</v>
      </c>
      <c r="W67" s="107">
        <f>SUMIFS(Master3!I:I,Master3!$A:$A,"&gt;="&amp;(T67),Master3!$A:$A,"&lt;="&amp;Z67-1)</f>
        <v>0</v>
      </c>
      <c r="X67" s="108">
        <f>SUMIFS(Master3!BC:BC,Master3!BB:BB,U67)</f>
        <v>0</v>
      </c>
      <c r="Y67" s="110" t="str">
        <f>IFERROR(_xlfn.XLOOKUP(Z67,Master3!$A:$A,Master3!$B:$B),"")</f>
        <v/>
      </c>
      <c r="Z67" s="107" t="str">
        <f t="shared" si="15"/>
        <v/>
      </c>
      <c r="AA67" s="107">
        <f>SUMIFS(Master3!$X:$X,Master3!$A:$A,"&gt;="&amp;(Z67),Master3!$A:$A,"&lt;="&amp;AE67-1)</f>
        <v>0</v>
      </c>
      <c r="AB67" s="107">
        <f>SUMIFS(Master3!$I:$I,Master3!$A:$A,"&gt;="&amp;(Z67),Master3!$A:$A,"&lt;="&amp;AE67-1)</f>
        <v>0</v>
      </c>
      <c r="AC67" s="108">
        <f>SUMIFS(Master3!BM:BM,Master3!BL:BL,Y67)</f>
        <v>0</v>
      </c>
      <c r="AD67" s="110" t="str">
        <f>IFERROR(_xlfn.XLOOKUP(AE67,Master3!$A:$A,Master3!$B:$B)," ")</f>
        <v xml:space="preserve"> </v>
      </c>
      <c r="AE67" s="107" t="str">
        <f t="shared" si="16"/>
        <v/>
      </c>
      <c r="AF67" s="109">
        <f>SUMIFS(Master3!$X:$X,Master3!$A:$A,"&gt;"&amp;(AE67),Master3!$A:$A,"&lt;="&amp; AI67)</f>
        <v>0</v>
      </c>
      <c r="AG67" s="107">
        <f>SUMIFS(Master3!$I:$I,Master3!$A:$A,"&gt;"&amp;(AE67),Master3!$A:$A,"&lt;="&amp; AI67)</f>
        <v>0</v>
      </c>
      <c r="AH67" s="107">
        <f>SUMIFS(Master3!BC:BC,Master3!BB:BB,AD67)</f>
        <v>0</v>
      </c>
      <c r="AI67" s="108" t="str">
        <f t="shared" si="17"/>
        <v/>
      </c>
      <c r="AJ67" s="112" t="e">
        <f>_xlfn.XLOOKUP(AK67,Master3!B:B,Master3!A:A)</f>
        <v>#N/A</v>
      </c>
      <c r="AK67" s="106"/>
      <c r="AL67" s="67">
        <f>SUMIFS(Master3!$Z:$Z,Master3!$A:$A,"&gt;="&amp;(AJ67),Master3!$A:$A,"&lt;="&amp;AP67-1)</f>
        <v>0</v>
      </c>
      <c r="AM67" s="67">
        <f>SUMIFS(Master3!$J:$J,Master3!$A:$A,"&gt;="&amp;(AJ67),Master3!$A:$A,"&lt;="&amp;AP67-1)</f>
        <v>0</v>
      </c>
      <c r="AN67" s="93">
        <f>SUMIFS(Master3!BF:BF,Master3!BE:BE,AK67)</f>
        <v>0</v>
      </c>
      <c r="AO67" s="100" t="str">
        <f>IFERROR(_xlfn.XLOOKUP(AP67,Master3!$A:$A,Master3!$B:$B),"")</f>
        <v/>
      </c>
      <c r="AP67" s="92" t="str">
        <f t="shared" si="18"/>
        <v/>
      </c>
      <c r="AQ67" s="67">
        <f>SUMIFS(Master3!$Z:$Z,Master3!$A:$A,"&gt;"&amp;(AP67),Master3!$A:$A,"&lt;="&amp;AU67-1)</f>
        <v>0</v>
      </c>
      <c r="AR67" s="67">
        <f>SUMIFS(Master3!$J:$J,Master3!$A:$A,"&gt;"&amp;(AP67),Master3!$A:$A,"&lt;="&amp;AU67-1)</f>
        <v>0</v>
      </c>
      <c r="AS67" s="93">
        <f>SUMIFS(Master3!BO:BO,Master3!BN:BN,AO67)</f>
        <v>0</v>
      </c>
      <c r="AT67" s="100" t="str">
        <f>IFERROR(_xlfn.XLOOKUP(AU67,Master3!$A:$A,Master3!$B:$B)," ")</f>
        <v xml:space="preserve"> </v>
      </c>
      <c r="AU67" s="92" t="str">
        <f t="shared" si="19"/>
        <v/>
      </c>
      <c r="AV67" s="67">
        <f>SUMIFS(Master3!$Z:$Z,Master3!$A:$A,"&gt;"&amp;AU67,Master3!$A:$A,"&lt;="&amp; AY67)</f>
        <v>0</v>
      </c>
      <c r="AW67" s="67">
        <f>SUMIFS(Master3!$J:$J,Master3!$A:$A,"&gt;"&amp;AU67,Master3!$A:$A,"&lt;="&amp; AY67)</f>
        <v>0</v>
      </c>
      <c r="AX67" s="92">
        <f>SUMIFS(Master3!BF:BF,Master3!BE:BE,AT67)</f>
        <v>0</v>
      </c>
      <c r="AY67" s="93" t="str">
        <f t="shared" si="20"/>
        <v/>
      </c>
      <c r="AZ67" s="112" t="e">
        <f>_xlfn.XLOOKUP(BA67,Master3!B:B,Master3!A:A)</f>
        <v>#N/A</v>
      </c>
      <c r="BA67" s="103"/>
      <c r="BB67" s="107">
        <f>SUMIFS(Master3!AR:AR,Master3!$A:$A,"&gt;="&amp;(AZ67),Master3!$A:$A,"&lt;="&amp;BF67-1)</f>
        <v>0</v>
      </c>
      <c r="BC67" s="109">
        <f>SUMIFS(Master3!$K:$K,Master3!$A:$A,"&gt;="&amp;(AZ67),Master3!$A:$A,"&lt;="&amp;BF67-1)</f>
        <v>0</v>
      </c>
      <c r="BD67" s="108">
        <f>SUMIFS(Master3!BI:BI,Master3!BH:BH,BA67)</f>
        <v>0</v>
      </c>
      <c r="BE67" s="110" t="str">
        <f>IFERROR(_xlfn.XLOOKUP(BF67,Master3!$A:$A,Master3!$B:$B),"")</f>
        <v/>
      </c>
      <c r="BF67" s="107" t="str">
        <f t="shared" si="21"/>
        <v/>
      </c>
      <c r="BG67" s="107">
        <f>SUMIFS(Master3!AR:AR,Master3!$A:$A,"&gt;="&amp;(BF67),Master3!$A:$A,"&lt;="&amp;BK67-1)</f>
        <v>0</v>
      </c>
      <c r="BH67" s="109">
        <f>SUMIFS(Master3!$K:$K,Master3!$A:$A,"&gt;="&amp;(BF67),Master3!$A:$A,"&lt;="&amp;BK67-1)</f>
        <v>0</v>
      </c>
      <c r="BI67" s="108">
        <f>SUMIFS(Master3!BQ:BQ,Master3!BP:BP,BE67)</f>
        <v>0</v>
      </c>
      <c r="BJ67" s="110" t="str">
        <f>IFERROR(_xlfn.XLOOKUP(BK67,Master3!$A:$A,Master3!$B:$B)," ")</f>
        <v xml:space="preserve"> </v>
      </c>
      <c r="BK67" s="107" t="str">
        <f t="shared" si="22"/>
        <v/>
      </c>
      <c r="BL67" s="107">
        <f>SUMIFS(Master3!$AU:$AU,Master3!$A:$A,"&gt;"&amp;(BK67),Master3!$A:$A,"&lt;="&amp; BO67)</f>
        <v>0</v>
      </c>
      <c r="BM67" s="109">
        <f>SUMIFS(Master3!$K:$K,Master3!$A:$A,"&gt;"&amp;(BK67),Master3!$A:$A,"&lt;="&amp; BO67)</f>
        <v>0</v>
      </c>
      <c r="BN67" s="107">
        <f>SUMIFS(Master3!BI:BI,Master3!BH:BH,BJ67)</f>
        <v>0</v>
      </c>
      <c r="BO67" s="108" t="str">
        <f t="shared" si="23"/>
        <v/>
      </c>
    </row>
    <row r="68" spans="1:67" x14ac:dyDescent="0.25">
      <c r="A68" s="86">
        <v>44222.121527777781</v>
      </c>
      <c r="B68" s="111" t="e">
        <f>_xlfn.XLOOKUP(C68,Master3!B:B,Master3!A:A)</f>
        <v>#N/A</v>
      </c>
      <c r="C68" s="106"/>
      <c r="D68" s="91" t="str">
        <f>IFERROR(_xlfn.XLOOKUP(B68,Master3!A:A,Master3!G:G),"")</f>
        <v/>
      </c>
      <c r="E68" s="94" t="str">
        <f>IFERROR(AVERAGEIFS(Master3!$U:$U,Master3!$A:$A,"&gt;"&amp;(B68-1),Master3!$A:$A,"&lt;="&amp;S68),"")</f>
        <v/>
      </c>
      <c r="F68" s="98">
        <f>SUMIFS(Master3!$V:$V,Master3!$A:$A,"&gt;="&amp;(B68),Master3!$A:$A,"&lt;="&amp;J68-1)</f>
        <v>0</v>
      </c>
      <c r="G68" s="91">
        <f>SUMIFS(Master3!$H:$H,Master3!$A:$A,"&gt;="&amp;(B68),Master3!$A:$A,"&lt;="&amp;J68-1)</f>
        <v>0</v>
      </c>
      <c r="H68" s="99">
        <f>SUMIFS(Master3!AZ:AZ,Master3!AY:AY,C68)</f>
        <v>0</v>
      </c>
      <c r="I68" s="100" t="str">
        <f>IFERROR(_xlfn.XLOOKUP(J68,Master3!$A:$A,Master3!$B:$B),"")</f>
        <v/>
      </c>
      <c r="J68" s="92" t="str">
        <f t="shared" si="12"/>
        <v/>
      </c>
      <c r="K68" s="92">
        <f>SUMIFS(Master3!$V:$V,Master3!$A:$A,"&gt;="&amp;(J68),Master3!$A:$A,"&lt;="&amp;O68-1)</f>
        <v>0</v>
      </c>
      <c r="L68" s="92">
        <f>SUMIFS(Master3!$H:$H,Master3!$A:$A,"&gt;="&amp;(J68),Master3!$A:$A,"&lt;="&amp;O68-1)</f>
        <v>0</v>
      </c>
      <c r="M68" s="93">
        <f>SUMIFS(Master3!BK:BK,Master3!BJ:BJ,I68)</f>
        <v>0</v>
      </c>
      <c r="N68" s="100" t="str">
        <f>IFERROR(_xlfn.XLOOKUP(O68,Master3!$A:$A,Master3!$B:$B)," ")</f>
        <v xml:space="preserve"> </v>
      </c>
      <c r="O68" s="92" t="str">
        <f t="shared" si="13"/>
        <v/>
      </c>
      <c r="P68" s="92">
        <f>SUMIFS(Master3!$V:$V,Master3!$A:$A,"&gt;="&amp;O68,Master3!$A:$A,"&lt;="&amp; S68)</f>
        <v>0</v>
      </c>
      <c r="Q68" s="92">
        <f>SUMIFS(Master3!$H:$H,Master3!$A:$A,"&gt;="&amp;O68,Master3!$A:$A,"&lt;="&amp; S68)</f>
        <v>0</v>
      </c>
      <c r="R68" s="92">
        <f>SUMIFS(Master3!AZ:AZ,Master3!AY:AY,N68)</f>
        <v>0</v>
      </c>
      <c r="S68" s="93" t="str">
        <f t="shared" si="14"/>
        <v/>
      </c>
      <c r="T68" s="112" t="e">
        <f>_xlfn.XLOOKUP(U68,Master3!B:B,Master3!A:A)</f>
        <v>#N/A</v>
      </c>
      <c r="U68" s="103">
        <v>44222.121527777781</v>
      </c>
      <c r="V68" s="109">
        <f>SUMIFS(Master3!X:X,Master3!$A:$A,"&gt;="&amp;(T68),Master3!$A:$A,"&lt;="&amp;Z68-1)</f>
        <v>0</v>
      </c>
      <c r="W68" s="107">
        <f>SUMIFS(Master3!I:I,Master3!$A:$A,"&gt;="&amp;(T68),Master3!$A:$A,"&lt;="&amp;Z68-1)</f>
        <v>0</v>
      </c>
      <c r="X68" s="108">
        <f>SUMIFS(Master3!BC:BC,Master3!BB:BB,U68)</f>
        <v>0</v>
      </c>
      <c r="Y68" s="110" t="str">
        <f>IFERROR(_xlfn.XLOOKUP(Z68,Master3!$A:$A,Master3!$B:$B),"")</f>
        <v/>
      </c>
      <c r="Z68" s="107" t="str">
        <f t="shared" si="15"/>
        <v/>
      </c>
      <c r="AA68" s="107">
        <f>SUMIFS(Master3!$X:$X,Master3!$A:$A,"&gt;="&amp;(Z68),Master3!$A:$A,"&lt;="&amp;AE68-1)</f>
        <v>0</v>
      </c>
      <c r="AB68" s="107">
        <f>SUMIFS(Master3!$I:$I,Master3!$A:$A,"&gt;="&amp;(Z68),Master3!$A:$A,"&lt;="&amp;AE68-1)</f>
        <v>0</v>
      </c>
      <c r="AC68" s="108">
        <f>SUMIFS(Master3!BM:BM,Master3!BL:BL,Y68)</f>
        <v>0</v>
      </c>
      <c r="AD68" s="110" t="str">
        <f>IFERROR(_xlfn.XLOOKUP(AE68,Master3!$A:$A,Master3!$B:$B)," ")</f>
        <v xml:space="preserve"> </v>
      </c>
      <c r="AE68" s="107" t="str">
        <f t="shared" si="16"/>
        <v/>
      </c>
      <c r="AF68" s="109">
        <f>SUMIFS(Master3!$X:$X,Master3!$A:$A,"&gt;"&amp;(AE68),Master3!$A:$A,"&lt;="&amp; AI68)</f>
        <v>0</v>
      </c>
      <c r="AG68" s="107">
        <f>SUMIFS(Master3!$I:$I,Master3!$A:$A,"&gt;"&amp;(AE68),Master3!$A:$A,"&lt;="&amp; AI68)</f>
        <v>0</v>
      </c>
      <c r="AH68" s="107">
        <f>SUMIFS(Master3!BC:BC,Master3!BB:BB,AD68)</f>
        <v>0</v>
      </c>
      <c r="AI68" s="108" t="str">
        <f t="shared" si="17"/>
        <v/>
      </c>
      <c r="AJ68" s="112" t="e">
        <f>_xlfn.XLOOKUP(AK68,Master3!B:B,Master3!A:A)</f>
        <v>#N/A</v>
      </c>
      <c r="AK68" s="106">
        <v>44222.121527777781</v>
      </c>
      <c r="AL68" s="67">
        <f>SUMIFS(Master3!$Z:$Z,Master3!$A:$A,"&gt;="&amp;(AJ68),Master3!$A:$A,"&lt;="&amp;AP68-1)</f>
        <v>0</v>
      </c>
      <c r="AM68" s="67">
        <f>SUMIFS(Master3!$J:$J,Master3!$A:$A,"&gt;="&amp;(AJ68),Master3!$A:$A,"&lt;="&amp;AP68-1)</f>
        <v>0</v>
      </c>
      <c r="AN68" s="93">
        <f>SUMIFS(Master3!BF:BF,Master3!BE:BE,AK68)</f>
        <v>0</v>
      </c>
      <c r="AO68" s="100" t="str">
        <f>IFERROR(_xlfn.XLOOKUP(AP68,Master3!$A:$A,Master3!$B:$B),"")</f>
        <v/>
      </c>
      <c r="AP68" s="92" t="str">
        <f t="shared" si="18"/>
        <v/>
      </c>
      <c r="AQ68" s="67">
        <f>SUMIFS(Master3!$Z:$Z,Master3!$A:$A,"&gt;"&amp;(AP68),Master3!$A:$A,"&lt;="&amp;AU68-1)</f>
        <v>0</v>
      </c>
      <c r="AR68" s="67">
        <f>SUMIFS(Master3!$J:$J,Master3!$A:$A,"&gt;"&amp;(AP68),Master3!$A:$A,"&lt;="&amp;AU68-1)</f>
        <v>0</v>
      </c>
      <c r="AS68" s="93">
        <f>SUMIFS(Master3!BO:BO,Master3!BN:BN,AO68)</f>
        <v>0</v>
      </c>
      <c r="AT68" s="100" t="str">
        <f>IFERROR(_xlfn.XLOOKUP(AU68,Master3!$A:$A,Master3!$B:$B)," ")</f>
        <v xml:space="preserve"> </v>
      </c>
      <c r="AU68" s="92" t="str">
        <f t="shared" si="19"/>
        <v/>
      </c>
      <c r="AV68" s="67">
        <f>SUMIFS(Master3!$Z:$Z,Master3!$A:$A,"&gt;"&amp;AU68,Master3!$A:$A,"&lt;="&amp; AY68)</f>
        <v>0</v>
      </c>
      <c r="AW68" s="67">
        <f>SUMIFS(Master3!$J:$J,Master3!$A:$A,"&gt;"&amp;AU68,Master3!$A:$A,"&lt;="&amp; AY68)</f>
        <v>0</v>
      </c>
      <c r="AX68" s="92">
        <f>SUMIFS(Master3!BF:BF,Master3!BE:BE,AT68)</f>
        <v>0</v>
      </c>
      <c r="AY68" s="93" t="str">
        <f t="shared" si="20"/>
        <v/>
      </c>
      <c r="AZ68" s="112" t="e">
        <f>_xlfn.XLOOKUP(BA68,Master3!B:B,Master3!A:A)</f>
        <v>#N/A</v>
      </c>
      <c r="BA68" s="103">
        <v>44222.121527777781</v>
      </c>
      <c r="BB68" s="107">
        <f>SUMIFS(Master3!AR:AR,Master3!$A:$A,"&gt;="&amp;(AZ68),Master3!$A:$A,"&lt;="&amp;BF68-1)</f>
        <v>0</v>
      </c>
      <c r="BC68" s="109">
        <f>SUMIFS(Master3!$K:$K,Master3!$A:$A,"&gt;="&amp;(AZ68),Master3!$A:$A,"&lt;="&amp;BF68-1)</f>
        <v>0</v>
      </c>
      <c r="BD68" s="108">
        <f>SUMIFS(Master3!BI:BI,Master3!BH:BH,BA68)</f>
        <v>0</v>
      </c>
      <c r="BE68" s="110" t="str">
        <f>IFERROR(_xlfn.XLOOKUP(BF68,Master3!$A:$A,Master3!$B:$B),"")</f>
        <v/>
      </c>
      <c r="BF68" s="107" t="str">
        <f t="shared" si="21"/>
        <v/>
      </c>
      <c r="BG68" s="107">
        <f>SUMIFS(Master3!AR:AR,Master3!$A:$A,"&gt;="&amp;(BF68),Master3!$A:$A,"&lt;="&amp;BK68-1)</f>
        <v>0</v>
      </c>
      <c r="BH68" s="109">
        <f>SUMIFS(Master3!$K:$K,Master3!$A:$A,"&gt;="&amp;(BF68),Master3!$A:$A,"&lt;="&amp;BK68-1)</f>
        <v>0</v>
      </c>
      <c r="BI68" s="108">
        <f>SUMIFS(Master3!BQ:BQ,Master3!BP:BP,BE68)</f>
        <v>0</v>
      </c>
      <c r="BJ68" s="110" t="str">
        <f>IFERROR(_xlfn.XLOOKUP(BK68,Master3!$A:$A,Master3!$B:$B)," ")</f>
        <v xml:space="preserve"> </v>
      </c>
      <c r="BK68" s="107" t="str">
        <f t="shared" si="22"/>
        <v/>
      </c>
      <c r="BL68" s="107">
        <f>SUMIFS(Master3!$AU:$AU,Master3!$A:$A,"&gt;"&amp;(BK68),Master3!$A:$A,"&lt;="&amp; BO68)</f>
        <v>0</v>
      </c>
      <c r="BM68" s="109">
        <f>SUMIFS(Master3!$K:$K,Master3!$A:$A,"&gt;"&amp;(BK68),Master3!$A:$A,"&lt;="&amp; BO68)</f>
        <v>0</v>
      </c>
      <c r="BN68" s="107">
        <f>SUMIFS(Master3!BI:BI,Master3!BH:BH,BJ68)</f>
        <v>0</v>
      </c>
      <c r="BO68" s="108" t="str">
        <f t="shared" si="23"/>
        <v/>
      </c>
    </row>
    <row r="69" spans="1:67" x14ac:dyDescent="0.25">
      <c r="A69" s="86">
        <v>44223.076388888891</v>
      </c>
      <c r="B69" s="111" t="e">
        <f>_xlfn.XLOOKUP(C69,Master3!B:B,Master3!A:A)</f>
        <v>#N/A</v>
      </c>
      <c r="C69" s="106">
        <v>44223.076388888891</v>
      </c>
      <c r="D69" s="91" t="str">
        <f>IFERROR(_xlfn.XLOOKUP(B69,Master3!A:A,Master3!G:G),"")</f>
        <v/>
      </c>
      <c r="E69" s="94" t="str">
        <f>IFERROR(AVERAGEIFS(Master3!$U:$U,Master3!$A:$A,"&gt;"&amp;(B69-1),Master3!$A:$A,"&lt;="&amp;S69),"")</f>
        <v/>
      </c>
      <c r="F69" s="98">
        <f>SUMIFS(Master3!$V:$V,Master3!$A:$A,"&gt;="&amp;(B69),Master3!$A:$A,"&lt;="&amp;J69-1)</f>
        <v>0</v>
      </c>
      <c r="G69" s="91">
        <f>SUMIFS(Master3!$H:$H,Master3!$A:$A,"&gt;="&amp;(B69),Master3!$A:$A,"&lt;="&amp;J69-1)</f>
        <v>0</v>
      </c>
      <c r="H69" s="99">
        <f>SUMIFS(Master3!AZ:AZ,Master3!AY:AY,C69)</f>
        <v>0</v>
      </c>
      <c r="I69" s="100" t="str">
        <f>IFERROR(_xlfn.XLOOKUP(J69,Master3!$A:$A,Master3!$B:$B),"")</f>
        <v/>
      </c>
      <c r="J69" s="92" t="str">
        <f t="shared" si="12"/>
        <v/>
      </c>
      <c r="K69" s="92">
        <f>SUMIFS(Master3!$V:$V,Master3!$A:$A,"&gt;="&amp;(J69),Master3!$A:$A,"&lt;="&amp;O69-1)</f>
        <v>0</v>
      </c>
      <c r="L69" s="92">
        <f>SUMIFS(Master3!$H:$H,Master3!$A:$A,"&gt;="&amp;(J69),Master3!$A:$A,"&lt;="&amp;O69-1)</f>
        <v>0</v>
      </c>
      <c r="M69" s="93">
        <f>SUMIFS(Master3!BK:BK,Master3!BJ:BJ,I69)</f>
        <v>0</v>
      </c>
      <c r="N69" s="100" t="str">
        <f>IFERROR(_xlfn.XLOOKUP(O69,Master3!$A:$A,Master3!$B:$B)," ")</f>
        <v xml:space="preserve"> </v>
      </c>
      <c r="O69" s="92" t="str">
        <f t="shared" si="13"/>
        <v/>
      </c>
      <c r="P69" s="92">
        <f>SUMIFS(Master3!$V:$V,Master3!$A:$A,"&gt;="&amp;O69,Master3!$A:$A,"&lt;="&amp; S69)</f>
        <v>0</v>
      </c>
      <c r="Q69" s="92">
        <f>SUMIFS(Master3!$H:$H,Master3!$A:$A,"&gt;="&amp;O69,Master3!$A:$A,"&lt;="&amp; S69)</f>
        <v>0</v>
      </c>
      <c r="R69" s="92">
        <f>SUMIFS(Master3!AZ:AZ,Master3!AY:AY,N69)</f>
        <v>0</v>
      </c>
      <c r="S69" s="93" t="str">
        <f t="shared" si="14"/>
        <v/>
      </c>
      <c r="T69" s="112" t="e">
        <f>_xlfn.XLOOKUP(U69,Master3!B:B,Master3!A:A)</f>
        <v>#N/A</v>
      </c>
      <c r="U69" s="103"/>
      <c r="V69" s="109">
        <f>SUMIFS(Master3!X:X,Master3!$A:$A,"&gt;="&amp;(T69),Master3!$A:$A,"&lt;="&amp;Z69-1)</f>
        <v>0</v>
      </c>
      <c r="W69" s="107">
        <f>SUMIFS(Master3!I:I,Master3!$A:$A,"&gt;="&amp;(T69),Master3!$A:$A,"&lt;="&amp;Z69-1)</f>
        <v>0</v>
      </c>
      <c r="X69" s="108">
        <f>SUMIFS(Master3!BC:BC,Master3!BB:BB,U69)</f>
        <v>0</v>
      </c>
      <c r="Y69" s="110" t="str">
        <f>IFERROR(_xlfn.XLOOKUP(Z69,Master3!$A:$A,Master3!$B:$B),"")</f>
        <v/>
      </c>
      <c r="Z69" s="107" t="str">
        <f t="shared" si="15"/>
        <v/>
      </c>
      <c r="AA69" s="107">
        <f>SUMIFS(Master3!$X:$X,Master3!$A:$A,"&gt;="&amp;(Z69),Master3!$A:$A,"&lt;="&amp;AE69-1)</f>
        <v>0</v>
      </c>
      <c r="AB69" s="107">
        <f>SUMIFS(Master3!$I:$I,Master3!$A:$A,"&gt;="&amp;(Z69),Master3!$A:$A,"&lt;="&amp;AE69-1)</f>
        <v>0</v>
      </c>
      <c r="AC69" s="108">
        <f>SUMIFS(Master3!BM:BM,Master3!BL:BL,Y69)</f>
        <v>0</v>
      </c>
      <c r="AD69" s="110" t="str">
        <f>IFERROR(_xlfn.XLOOKUP(AE69,Master3!$A:$A,Master3!$B:$B)," ")</f>
        <v xml:space="preserve"> </v>
      </c>
      <c r="AE69" s="107" t="str">
        <f t="shared" si="16"/>
        <v/>
      </c>
      <c r="AF69" s="109">
        <f>SUMIFS(Master3!$X:$X,Master3!$A:$A,"&gt;"&amp;(AE69),Master3!$A:$A,"&lt;="&amp; AI69)</f>
        <v>0</v>
      </c>
      <c r="AG69" s="107">
        <f>SUMIFS(Master3!$I:$I,Master3!$A:$A,"&gt;"&amp;(AE69),Master3!$A:$A,"&lt;="&amp; AI69)</f>
        <v>0</v>
      </c>
      <c r="AH69" s="107">
        <f>SUMIFS(Master3!BC:BC,Master3!BB:BB,AD69)</f>
        <v>0</v>
      </c>
      <c r="AI69" s="108" t="str">
        <f t="shared" si="17"/>
        <v/>
      </c>
      <c r="AJ69" s="112" t="e">
        <f>_xlfn.XLOOKUP(AK69,Master3!B:B,Master3!A:A)</f>
        <v>#N/A</v>
      </c>
      <c r="AK69" s="106"/>
      <c r="AL69" s="67">
        <f>SUMIFS(Master3!$Z:$Z,Master3!$A:$A,"&gt;="&amp;(AJ69),Master3!$A:$A,"&lt;="&amp;AP69-1)</f>
        <v>0</v>
      </c>
      <c r="AM69" s="67">
        <f>SUMIFS(Master3!$J:$J,Master3!$A:$A,"&gt;="&amp;(AJ69),Master3!$A:$A,"&lt;="&amp;AP69-1)</f>
        <v>0</v>
      </c>
      <c r="AN69" s="93">
        <f>SUMIFS(Master3!BF:BF,Master3!BE:BE,AK69)</f>
        <v>0</v>
      </c>
      <c r="AO69" s="100" t="str">
        <f>IFERROR(_xlfn.XLOOKUP(AP69,Master3!$A:$A,Master3!$B:$B),"")</f>
        <v/>
      </c>
      <c r="AP69" s="92" t="str">
        <f t="shared" si="18"/>
        <v/>
      </c>
      <c r="AQ69" s="67">
        <f>SUMIFS(Master3!$Z:$Z,Master3!$A:$A,"&gt;"&amp;(AP69),Master3!$A:$A,"&lt;="&amp;AU69-1)</f>
        <v>0</v>
      </c>
      <c r="AR69" s="67">
        <f>SUMIFS(Master3!$J:$J,Master3!$A:$A,"&gt;"&amp;(AP69),Master3!$A:$A,"&lt;="&amp;AU69-1)</f>
        <v>0</v>
      </c>
      <c r="AS69" s="93">
        <f>SUMIFS(Master3!BO:BO,Master3!BN:BN,AO69)</f>
        <v>0</v>
      </c>
      <c r="AT69" s="100" t="str">
        <f>IFERROR(_xlfn.XLOOKUP(AU69,Master3!$A:$A,Master3!$B:$B)," ")</f>
        <v xml:space="preserve"> </v>
      </c>
      <c r="AU69" s="92" t="str">
        <f t="shared" si="19"/>
        <v/>
      </c>
      <c r="AV69" s="67">
        <f>SUMIFS(Master3!$Z:$Z,Master3!$A:$A,"&gt;"&amp;AU69,Master3!$A:$A,"&lt;="&amp; AY69)</f>
        <v>0</v>
      </c>
      <c r="AW69" s="67">
        <f>SUMIFS(Master3!$J:$J,Master3!$A:$A,"&gt;"&amp;AU69,Master3!$A:$A,"&lt;="&amp; AY69)</f>
        <v>0</v>
      </c>
      <c r="AX69" s="92">
        <f>SUMIFS(Master3!BF:BF,Master3!BE:BE,AT69)</f>
        <v>0</v>
      </c>
      <c r="AY69" s="93" t="str">
        <f t="shared" si="20"/>
        <v/>
      </c>
      <c r="AZ69" s="112" t="e">
        <f>_xlfn.XLOOKUP(BA69,Master3!B:B,Master3!A:A)</f>
        <v>#N/A</v>
      </c>
      <c r="BA69" s="103"/>
      <c r="BB69" s="107">
        <f>SUMIFS(Master3!AR:AR,Master3!$A:$A,"&gt;="&amp;(AZ69),Master3!$A:$A,"&lt;="&amp;BF69-1)</f>
        <v>0</v>
      </c>
      <c r="BC69" s="109">
        <f>SUMIFS(Master3!$K:$K,Master3!$A:$A,"&gt;="&amp;(AZ69),Master3!$A:$A,"&lt;="&amp;BF69-1)</f>
        <v>0</v>
      </c>
      <c r="BD69" s="108">
        <f>SUMIFS(Master3!BI:BI,Master3!BH:BH,BA69)</f>
        <v>0</v>
      </c>
      <c r="BE69" s="110" t="str">
        <f>IFERROR(_xlfn.XLOOKUP(BF69,Master3!$A:$A,Master3!$B:$B),"")</f>
        <v/>
      </c>
      <c r="BF69" s="107" t="str">
        <f t="shared" si="21"/>
        <v/>
      </c>
      <c r="BG69" s="107">
        <f>SUMIFS(Master3!AR:AR,Master3!$A:$A,"&gt;="&amp;(BF69),Master3!$A:$A,"&lt;="&amp;BK69-1)</f>
        <v>0</v>
      </c>
      <c r="BH69" s="109">
        <f>SUMIFS(Master3!$K:$K,Master3!$A:$A,"&gt;="&amp;(BF69),Master3!$A:$A,"&lt;="&amp;BK69-1)</f>
        <v>0</v>
      </c>
      <c r="BI69" s="108">
        <f>SUMIFS(Master3!BQ:BQ,Master3!BP:BP,BE69)</f>
        <v>0</v>
      </c>
      <c r="BJ69" s="110" t="str">
        <f>IFERROR(_xlfn.XLOOKUP(BK69,Master3!$A:$A,Master3!$B:$B)," ")</f>
        <v xml:space="preserve"> </v>
      </c>
      <c r="BK69" s="107" t="str">
        <f t="shared" si="22"/>
        <v/>
      </c>
      <c r="BL69" s="107">
        <f>SUMIFS(Master3!$AU:$AU,Master3!$A:$A,"&gt;"&amp;(BK69),Master3!$A:$A,"&lt;="&amp; BO69)</f>
        <v>0</v>
      </c>
      <c r="BM69" s="109">
        <f>SUMIFS(Master3!$K:$K,Master3!$A:$A,"&gt;"&amp;(BK69),Master3!$A:$A,"&lt;="&amp; BO69)</f>
        <v>0</v>
      </c>
      <c r="BN69" s="107">
        <f>SUMIFS(Master3!BI:BI,Master3!BH:BH,BJ69)</f>
        <v>0</v>
      </c>
      <c r="BO69" s="108" t="str">
        <f t="shared" si="23"/>
        <v/>
      </c>
    </row>
    <row r="70" spans="1:67" x14ac:dyDescent="0.25">
      <c r="A70" s="86">
        <v>44223.118055555555</v>
      </c>
      <c r="B70" s="111" t="e">
        <f>_xlfn.XLOOKUP(C70,Master3!B:B,Master3!A:A)</f>
        <v>#N/A</v>
      </c>
      <c r="C70" s="106"/>
      <c r="D70" s="91" t="str">
        <f>IFERROR(_xlfn.XLOOKUP(B70,Master3!A:A,Master3!G:G),"")</f>
        <v/>
      </c>
      <c r="E70" s="94" t="str">
        <f>IFERROR(AVERAGEIFS(Master3!$U:$U,Master3!$A:$A,"&gt;"&amp;(B70-1),Master3!$A:$A,"&lt;="&amp;S70),"")</f>
        <v/>
      </c>
      <c r="F70" s="98">
        <f>SUMIFS(Master3!$V:$V,Master3!$A:$A,"&gt;="&amp;(B70),Master3!$A:$A,"&lt;="&amp;J70-1)</f>
        <v>0</v>
      </c>
      <c r="G70" s="91">
        <f>SUMIFS(Master3!$H:$H,Master3!$A:$A,"&gt;="&amp;(B70),Master3!$A:$A,"&lt;="&amp;J70-1)</f>
        <v>0</v>
      </c>
      <c r="H70" s="99">
        <f>SUMIFS(Master3!AZ:AZ,Master3!AY:AY,C70)</f>
        <v>0</v>
      </c>
      <c r="I70" s="100" t="str">
        <f>IFERROR(_xlfn.XLOOKUP(J70,Master3!$A:$A,Master3!$B:$B),"")</f>
        <v/>
      </c>
      <c r="J70" s="92" t="str">
        <f t="shared" si="12"/>
        <v/>
      </c>
      <c r="K70" s="92">
        <f>SUMIFS(Master3!$V:$V,Master3!$A:$A,"&gt;="&amp;(J70),Master3!$A:$A,"&lt;="&amp;O70-1)</f>
        <v>0</v>
      </c>
      <c r="L70" s="92">
        <f>SUMIFS(Master3!$H:$H,Master3!$A:$A,"&gt;="&amp;(J70),Master3!$A:$A,"&lt;="&amp;O70-1)</f>
        <v>0</v>
      </c>
      <c r="M70" s="93">
        <f>SUMIFS(Master3!BK:BK,Master3!BJ:BJ,I70)</f>
        <v>0</v>
      </c>
      <c r="N70" s="100" t="str">
        <f>IFERROR(_xlfn.XLOOKUP(O70,Master3!$A:$A,Master3!$B:$B)," ")</f>
        <v xml:space="preserve"> </v>
      </c>
      <c r="O70" s="92" t="str">
        <f t="shared" si="13"/>
        <v/>
      </c>
      <c r="P70" s="92">
        <f>SUMIFS(Master3!$V:$V,Master3!$A:$A,"&gt;="&amp;O70,Master3!$A:$A,"&lt;="&amp; S70)</f>
        <v>0</v>
      </c>
      <c r="Q70" s="92">
        <f>SUMIFS(Master3!$H:$H,Master3!$A:$A,"&gt;="&amp;O70,Master3!$A:$A,"&lt;="&amp; S70)</f>
        <v>0</v>
      </c>
      <c r="R70" s="92">
        <f>SUMIFS(Master3!AZ:AZ,Master3!AY:AY,N70)</f>
        <v>0</v>
      </c>
      <c r="S70" s="93" t="str">
        <f t="shared" si="14"/>
        <v/>
      </c>
      <c r="T70" s="112" t="e">
        <f>_xlfn.XLOOKUP(U70,Master3!B:B,Master3!A:A)</f>
        <v>#N/A</v>
      </c>
      <c r="U70" s="103">
        <v>44223.118055555555</v>
      </c>
      <c r="V70" s="109">
        <f>SUMIFS(Master3!X:X,Master3!$A:$A,"&gt;="&amp;(T70),Master3!$A:$A,"&lt;="&amp;Z70-1)</f>
        <v>0</v>
      </c>
      <c r="W70" s="107">
        <f>SUMIFS(Master3!I:I,Master3!$A:$A,"&gt;="&amp;(T70),Master3!$A:$A,"&lt;="&amp;Z70-1)</f>
        <v>0</v>
      </c>
      <c r="X70" s="108">
        <f>SUMIFS(Master3!BC:BC,Master3!BB:BB,U70)</f>
        <v>0</v>
      </c>
      <c r="Y70" s="110" t="str">
        <f>IFERROR(_xlfn.XLOOKUP(Z70,Master3!$A:$A,Master3!$B:$B),"")</f>
        <v/>
      </c>
      <c r="Z70" s="107" t="str">
        <f t="shared" si="15"/>
        <v/>
      </c>
      <c r="AA70" s="107">
        <f>SUMIFS(Master3!$X:$X,Master3!$A:$A,"&gt;="&amp;(Z70),Master3!$A:$A,"&lt;="&amp;AE70-1)</f>
        <v>0</v>
      </c>
      <c r="AB70" s="107">
        <f>SUMIFS(Master3!$I:$I,Master3!$A:$A,"&gt;="&amp;(Z70),Master3!$A:$A,"&lt;="&amp;AE70-1)</f>
        <v>0</v>
      </c>
      <c r="AC70" s="108">
        <f>SUMIFS(Master3!BM:BM,Master3!BL:BL,Y70)</f>
        <v>0</v>
      </c>
      <c r="AD70" s="110" t="str">
        <f>IFERROR(_xlfn.XLOOKUP(AE70,Master3!$A:$A,Master3!$B:$B)," ")</f>
        <v xml:space="preserve"> </v>
      </c>
      <c r="AE70" s="107" t="str">
        <f t="shared" si="16"/>
        <v/>
      </c>
      <c r="AF70" s="109">
        <f>SUMIFS(Master3!$X:$X,Master3!$A:$A,"&gt;"&amp;(AE70),Master3!$A:$A,"&lt;="&amp; AI70)</f>
        <v>0</v>
      </c>
      <c r="AG70" s="107">
        <f>SUMIFS(Master3!$I:$I,Master3!$A:$A,"&gt;"&amp;(AE70),Master3!$A:$A,"&lt;="&amp; AI70)</f>
        <v>0</v>
      </c>
      <c r="AH70" s="107">
        <f>SUMIFS(Master3!BC:BC,Master3!BB:BB,AD70)</f>
        <v>0</v>
      </c>
      <c r="AI70" s="108" t="str">
        <f t="shared" si="17"/>
        <v/>
      </c>
      <c r="AJ70" s="112" t="e">
        <f>_xlfn.XLOOKUP(AK70,Master3!B:B,Master3!A:A)</f>
        <v>#N/A</v>
      </c>
      <c r="AK70" s="106">
        <v>44223.118055555555</v>
      </c>
      <c r="AL70" s="67">
        <f>SUMIFS(Master3!$Z:$Z,Master3!$A:$A,"&gt;="&amp;(AJ70),Master3!$A:$A,"&lt;="&amp;AP70-1)</f>
        <v>0</v>
      </c>
      <c r="AM70" s="67">
        <f>SUMIFS(Master3!$J:$J,Master3!$A:$A,"&gt;="&amp;(AJ70),Master3!$A:$A,"&lt;="&amp;AP70-1)</f>
        <v>0</v>
      </c>
      <c r="AN70" s="93">
        <f>SUMIFS(Master3!BF:BF,Master3!BE:BE,AK70)</f>
        <v>0</v>
      </c>
      <c r="AO70" s="100" t="str">
        <f>IFERROR(_xlfn.XLOOKUP(AP70,Master3!$A:$A,Master3!$B:$B),"")</f>
        <v/>
      </c>
      <c r="AP70" s="92" t="str">
        <f t="shared" si="18"/>
        <v/>
      </c>
      <c r="AQ70" s="67">
        <f>SUMIFS(Master3!$Z:$Z,Master3!$A:$A,"&gt;"&amp;(AP70),Master3!$A:$A,"&lt;="&amp;AU70-1)</f>
        <v>0</v>
      </c>
      <c r="AR70" s="67">
        <f>SUMIFS(Master3!$J:$J,Master3!$A:$A,"&gt;"&amp;(AP70),Master3!$A:$A,"&lt;="&amp;AU70-1)</f>
        <v>0</v>
      </c>
      <c r="AS70" s="93">
        <f>SUMIFS(Master3!BO:BO,Master3!BN:BN,AO70)</f>
        <v>0</v>
      </c>
      <c r="AT70" s="100" t="str">
        <f>IFERROR(_xlfn.XLOOKUP(AU70,Master3!$A:$A,Master3!$B:$B)," ")</f>
        <v xml:space="preserve"> </v>
      </c>
      <c r="AU70" s="92" t="str">
        <f t="shared" si="19"/>
        <v/>
      </c>
      <c r="AV70" s="67">
        <f>SUMIFS(Master3!$Z:$Z,Master3!$A:$A,"&gt;"&amp;AU70,Master3!$A:$A,"&lt;="&amp; AY70)</f>
        <v>0</v>
      </c>
      <c r="AW70" s="67">
        <f>SUMIFS(Master3!$J:$J,Master3!$A:$A,"&gt;"&amp;AU70,Master3!$A:$A,"&lt;="&amp; AY70)</f>
        <v>0</v>
      </c>
      <c r="AX70" s="92">
        <f>SUMIFS(Master3!BF:BF,Master3!BE:BE,AT70)</f>
        <v>0</v>
      </c>
      <c r="AY70" s="93" t="str">
        <f t="shared" si="20"/>
        <v/>
      </c>
      <c r="AZ70" s="112" t="e">
        <f>_xlfn.XLOOKUP(BA70,Master3!B:B,Master3!A:A)</f>
        <v>#N/A</v>
      </c>
      <c r="BA70" s="103"/>
      <c r="BB70" s="107">
        <f>SUMIFS(Master3!AR:AR,Master3!$A:$A,"&gt;="&amp;(AZ70),Master3!$A:$A,"&lt;="&amp;BF70-1)</f>
        <v>0</v>
      </c>
      <c r="BC70" s="109">
        <f>SUMIFS(Master3!$K:$K,Master3!$A:$A,"&gt;="&amp;(AZ70),Master3!$A:$A,"&lt;="&amp;BF70-1)</f>
        <v>0</v>
      </c>
      <c r="BD70" s="108">
        <f>SUMIFS(Master3!BI:BI,Master3!BH:BH,BA70)</f>
        <v>0</v>
      </c>
      <c r="BE70" s="110" t="str">
        <f>IFERROR(_xlfn.XLOOKUP(BF70,Master3!$A:$A,Master3!$B:$B),"")</f>
        <v/>
      </c>
      <c r="BF70" s="107" t="str">
        <f t="shared" si="21"/>
        <v/>
      </c>
      <c r="BG70" s="107">
        <f>SUMIFS(Master3!AR:AR,Master3!$A:$A,"&gt;="&amp;(BF70),Master3!$A:$A,"&lt;="&amp;BK70-1)</f>
        <v>0</v>
      </c>
      <c r="BH70" s="109">
        <f>SUMIFS(Master3!$K:$K,Master3!$A:$A,"&gt;="&amp;(BF70),Master3!$A:$A,"&lt;="&amp;BK70-1)</f>
        <v>0</v>
      </c>
      <c r="BI70" s="108">
        <f>SUMIFS(Master3!BQ:BQ,Master3!BP:BP,BE70)</f>
        <v>0</v>
      </c>
      <c r="BJ70" s="110" t="str">
        <f>IFERROR(_xlfn.XLOOKUP(BK70,Master3!$A:$A,Master3!$B:$B)," ")</f>
        <v xml:space="preserve"> </v>
      </c>
      <c r="BK70" s="107" t="str">
        <f t="shared" si="22"/>
        <v/>
      </c>
      <c r="BL70" s="107">
        <f>SUMIFS(Master3!$AU:$AU,Master3!$A:$A,"&gt;"&amp;(BK70),Master3!$A:$A,"&lt;="&amp; BO70)</f>
        <v>0</v>
      </c>
      <c r="BM70" s="109">
        <f>SUMIFS(Master3!$K:$K,Master3!$A:$A,"&gt;"&amp;(BK70),Master3!$A:$A,"&lt;="&amp; BO70)</f>
        <v>0</v>
      </c>
      <c r="BN70" s="107">
        <f>SUMIFS(Master3!BI:BI,Master3!BH:BH,BJ70)</f>
        <v>0</v>
      </c>
      <c r="BO70" s="108" t="str">
        <f t="shared" si="23"/>
        <v/>
      </c>
    </row>
    <row r="71" spans="1:67" x14ac:dyDescent="0.25">
      <c r="A71" s="86">
        <v>44223.128472222219</v>
      </c>
      <c r="B71" s="111" t="e">
        <f>_xlfn.XLOOKUP(C71,Master3!B:B,Master3!A:A)</f>
        <v>#N/A</v>
      </c>
      <c r="C71" s="106"/>
      <c r="D71" s="91" t="str">
        <f>IFERROR(_xlfn.XLOOKUP(B71,Master3!A:A,Master3!G:G),"")</f>
        <v/>
      </c>
      <c r="E71" s="94" t="str">
        <f>IFERROR(AVERAGEIFS(Master3!$U:$U,Master3!$A:$A,"&gt;"&amp;(B71-1),Master3!$A:$A,"&lt;="&amp;S71),"")</f>
        <v/>
      </c>
      <c r="F71" s="98">
        <f>SUMIFS(Master3!$V:$V,Master3!$A:$A,"&gt;="&amp;(B71),Master3!$A:$A,"&lt;="&amp;J71-1)</f>
        <v>0</v>
      </c>
      <c r="G71" s="91">
        <f>SUMIFS(Master3!$H:$H,Master3!$A:$A,"&gt;="&amp;(B71),Master3!$A:$A,"&lt;="&amp;J71-1)</f>
        <v>0</v>
      </c>
      <c r="H71" s="99">
        <f>SUMIFS(Master3!AZ:AZ,Master3!AY:AY,C71)</f>
        <v>0</v>
      </c>
      <c r="I71" s="100" t="str">
        <f>IFERROR(_xlfn.XLOOKUP(J71,Master3!$A:$A,Master3!$B:$B),"")</f>
        <v/>
      </c>
      <c r="J71" s="92" t="str">
        <f t="shared" si="12"/>
        <v/>
      </c>
      <c r="K71" s="92">
        <f>SUMIFS(Master3!$V:$V,Master3!$A:$A,"&gt;="&amp;(J71),Master3!$A:$A,"&lt;="&amp;O71-1)</f>
        <v>0</v>
      </c>
      <c r="L71" s="92">
        <f>SUMIFS(Master3!$H:$H,Master3!$A:$A,"&gt;="&amp;(J71),Master3!$A:$A,"&lt;="&amp;O71-1)</f>
        <v>0</v>
      </c>
      <c r="M71" s="93">
        <f>SUMIFS(Master3!BK:BK,Master3!BJ:BJ,I71)</f>
        <v>0</v>
      </c>
      <c r="N71" s="100" t="str">
        <f>IFERROR(_xlfn.XLOOKUP(O71,Master3!$A:$A,Master3!$B:$B)," ")</f>
        <v xml:space="preserve"> </v>
      </c>
      <c r="O71" s="92" t="str">
        <f t="shared" si="13"/>
        <v/>
      </c>
      <c r="P71" s="92">
        <f>SUMIFS(Master3!$V:$V,Master3!$A:$A,"&gt;="&amp;O71,Master3!$A:$A,"&lt;="&amp; S71)</f>
        <v>0</v>
      </c>
      <c r="Q71" s="92">
        <f>SUMIFS(Master3!$H:$H,Master3!$A:$A,"&gt;="&amp;O71,Master3!$A:$A,"&lt;="&amp; S71)</f>
        <v>0</v>
      </c>
      <c r="R71" s="92">
        <f>SUMIFS(Master3!AZ:AZ,Master3!AY:AY,N71)</f>
        <v>0</v>
      </c>
      <c r="S71" s="93" t="str">
        <f t="shared" si="14"/>
        <v/>
      </c>
      <c r="T71" s="112" t="e">
        <f>_xlfn.XLOOKUP(U71,Master3!B:B,Master3!A:A)</f>
        <v>#N/A</v>
      </c>
      <c r="U71" s="103"/>
      <c r="V71" s="109">
        <f>SUMIFS(Master3!X:X,Master3!$A:$A,"&gt;="&amp;(T71),Master3!$A:$A,"&lt;="&amp;Z71-1)</f>
        <v>0</v>
      </c>
      <c r="W71" s="107">
        <f>SUMIFS(Master3!I:I,Master3!$A:$A,"&gt;="&amp;(T71),Master3!$A:$A,"&lt;="&amp;Z71-1)</f>
        <v>0</v>
      </c>
      <c r="X71" s="108">
        <f>SUMIFS(Master3!BC:BC,Master3!BB:BB,U71)</f>
        <v>0</v>
      </c>
      <c r="Y71" s="110" t="str">
        <f>IFERROR(_xlfn.XLOOKUP(Z71,Master3!$A:$A,Master3!$B:$B),"")</f>
        <v/>
      </c>
      <c r="Z71" s="107" t="str">
        <f t="shared" si="15"/>
        <v/>
      </c>
      <c r="AA71" s="107">
        <f>SUMIFS(Master3!$X:$X,Master3!$A:$A,"&gt;="&amp;(Z71),Master3!$A:$A,"&lt;="&amp;AE71-1)</f>
        <v>0</v>
      </c>
      <c r="AB71" s="107">
        <f>SUMIFS(Master3!$I:$I,Master3!$A:$A,"&gt;="&amp;(Z71),Master3!$A:$A,"&lt;="&amp;AE71-1)</f>
        <v>0</v>
      </c>
      <c r="AC71" s="108">
        <f>SUMIFS(Master3!BM:BM,Master3!BL:BL,Y71)</f>
        <v>0</v>
      </c>
      <c r="AD71" s="110" t="str">
        <f>IFERROR(_xlfn.XLOOKUP(AE71,Master3!$A:$A,Master3!$B:$B)," ")</f>
        <v xml:space="preserve"> </v>
      </c>
      <c r="AE71" s="107" t="str">
        <f t="shared" si="16"/>
        <v/>
      </c>
      <c r="AF71" s="109">
        <f>SUMIFS(Master3!$X:$X,Master3!$A:$A,"&gt;"&amp;(AE71),Master3!$A:$A,"&lt;="&amp; AI71)</f>
        <v>0</v>
      </c>
      <c r="AG71" s="107">
        <f>SUMIFS(Master3!$I:$I,Master3!$A:$A,"&gt;"&amp;(AE71),Master3!$A:$A,"&lt;="&amp; AI71)</f>
        <v>0</v>
      </c>
      <c r="AH71" s="107">
        <f>SUMIFS(Master3!BC:BC,Master3!BB:BB,AD71)</f>
        <v>0</v>
      </c>
      <c r="AI71" s="108" t="str">
        <f t="shared" si="17"/>
        <v/>
      </c>
      <c r="AJ71" s="112" t="e">
        <f>_xlfn.XLOOKUP(AK71,Master3!B:B,Master3!A:A)</f>
        <v>#N/A</v>
      </c>
      <c r="AK71" s="106"/>
      <c r="AL71" s="67">
        <f>SUMIFS(Master3!$Z:$Z,Master3!$A:$A,"&gt;="&amp;(AJ71),Master3!$A:$A,"&lt;="&amp;AP71-1)</f>
        <v>0</v>
      </c>
      <c r="AM71" s="67">
        <f>SUMIFS(Master3!$J:$J,Master3!$A:$A,"&gt;="&amp;(AJ71),Master3!$A:$A,"&lt;="&amp;AP71-1)</f>
        <v>0</v>
      </c>
      <c r="AN71" s="93">
        <f>SUMIFS(Master3!BF:BF,Master3!BE:BE,AK71)</f>
        <v>0</v>
      </c>
      <c r="AO71" s="100" t="str">
        <f>IFERROR(_xlfn.XLOOKUP(AP71,Master3!$A:$A,Master3!$B:$B),"")</f>
        <v/>
      </c>
      <c r="AP71" s="92" t="str">
        <f t="shared" si="18"/>
        <v/>
      </c>
      <c r="AQ71" s="67">
        <f>SUMIFS(Master3!$Z:$Z,Master3!$A:$A,"&gt;"&amp;(AP71),Master3!$A:$A,"&lt;="&amp;AU71-1)</f>
        <v>0</v>
      </c>
      <c r="AR71" s="67">
        <f>SUMIFS(Master3!$J:$J,Master3!$A:$A,"&gt;"&amp;(AP71),Master3!$A:$A,"&lt;="&amp;AU71-1)</f>
        <v>0</v>
      </c>
      <c r="AS71" s="93">
        <f>SUMIFS(Master3!BO:BO,Master3!BN:BN,AO71)</f>
        <v>0</v>
      </c>
      <c r="AT71" s="100" t="str">
        <f>IFERROR(_xlfn.XLOOKUP(AU71,Master3!$A:$A,Master3!$B:$B)," ")</f>
        <v xml:space="preserve"> </v>
      </c>
      <c r="AU71" s="92" t="str">
        <f t="shared" si="19"/>
        <v/>
      </c>
      <c r="AV71" s="67">
        <f>SUMIFS(Master3!$Z:$Z,Master3!$A:$A,"&gt;"&amp;AU71,Master3!$A:$A,"&lt;="&amp; AY71)</f>
        <v>0</v>
      </c>
      <c r="AW71" s="67">
        <f>SUMIFS(Master3!$J:$J,Master3!$A:$A,"&gt;"&amp;AU71,Master3!$A:$A,"&lt;="&amp; AY71)</f>
        <v>0</v>
      </c>
      <c r="AX71" s="92">
        <f>SUMIFS(Master3!BF:BF,Master3!BE:BE,AT71)</f>
        <v>0</v>
      </c>
      <c r="AY71" s="93" t="str">
        <f t="shared" si="20"/>
        <v/>
      </c>
      <c r="AZ71" s="112" t="e">
        <f>_xlfn.XLOOKUP(BA71,Master3!B:B,Master3!A:A)</f>
        <v>#N/A</v>
      </c>
      <c r="BA71" s="103">
        <v>44223.128472222219</v>
      </c>
      <c r="BB71" s="107">
        <f>SUMIFS(Master3!AR:AR,Master3!$A:$A,"&gt;="&amp;(AZ71),Master3!$A:$A,"&lt;="&amp;BF71-1)</f>
        <v>0</v>
      </c>
      <c r="BC71" s="109">
        <f>SUMIFS(Master3!$K:$K,Master3!$A:$A,"&gt;="&amp;(AZ71),Master3!$A:$A,"&lt;="&amp;BF71-1)</f>
        <v>0</v>
      </c>
      <c r="BD71" s="108">
        <f>SUMIFS(Master3!BI:BI,Master3!BH:BH,BA71)</f>
        <v>0</v>
      </c>
      <c r="BE71" s="110" t="str">
        <f>IFERROR(_xlfn.XLOOKUP(BF71,Master3!$A:$A,Master3!$B:$B),"")</f>
        <v/>
      </c>
      <c r="BF71" s="107" t="str">
        <f t="shared" si="21"/>
        <v/>
      </c>
      <c r="BG71" s="107">
        <f>SUMIFS(Master3!AR:AR,Master3!$A:$A,"&gt;="&amp;(BF71),Master3!$A:$A,"&lt;="&amp;BK71-1)</f>
        <v>0</v>
      </c>
      <c r="BH71" s="109">
        <f>SUMIFS(Master3!$K:$K,Master3!$A:$A,"&gt;="&amp;(BF71),Master3!$A:$A,"&lt;="&amp;BK71-1)</f>
        <v>0</v>
      </c>
      <c r="BI71" s="108">
        <f>SUMIFS(Master3!BQ:BQ,Master3!BP:BP,BE71)</f>
        <v>0</v>
      </c>
      <c r="BJ71" s="110" t="str">
        <f>IFERROR(_xlfn.XLOOKUP(BK71,Master3!$A:$A,Master3!$B:$B)," ")</f>
        <v xml:space="preserve"> </v>
      </c>
      <c r="BK71" s="107" t="str">
        <f t="shared" si="22"/>
        <v/>
      </c>
      <c r="BL71" s="107">
        <f>SUMIFS(Master3!$AU:$AU,Master3!$A:$A,"&gt;"&amp;(BK71),Master3!$A:$A,"&lt;="&amp; BO71)</f>
        <v>0</v>
      </c>
      <c r="BM71" s="109">
        <f>SUMIFS(Master3!$K:$K,Master3!$A:$A,"&gt;"&amp;(BK71),Master3!$A:$A,"&lt;="&amp; BO71)</f>
        <v>0</v>
      </c>
      <c r="BN71" s="107">
        <f>SUMIFS(Master3!BI:BI,Master3!BH:BH,BJ71)</f>
        <v>0</v>
      </c>
      <c r="BO71" s="108" t="str">
        <f t="shared" si="23"/>
        <v/>
      </c>
    </row>
    <row r="72" spans="1:67" x14ac:dyDescent="0.25">
      <c r="A72" s="86">
        <v>44224.149305555555</v>
      </c>
      <c r="B72" s="111" t="e">
        <f>_xlfn.XLOOKUP(C72,Master3!B:B,Master3!A:A)</f>
        <v>#N/A</v>
      </c>
      <c r="C72" s="106">
        <v>44224.149305555555</v>
      </c>
      <c r="D72" s="91" t="str">
        <f>IFERROR(_xlfn.XLOOKUP(B72,Master3!A:A,Master3!G:G),"")</f>
        <v/>
      </c>
      <c r="E72" s="94" t="str">
        <f>IFERROR(AVERAGEIFS(Master3!$U:$U,Master3!$A:$A,"&gt;"&amp;(B72-1),Master3!$A:$A,"&lt;="&amp;S72),"")</f>
        <v/>
      </c>
      <c r="F72" s="98">
        <f>SUMIFS(Master3!$V:$V,Master3!$A:$A,"&gt;="&amp;(B72),Master3!$A:$A,"&lt;="&amp;J72-1)</f>
        <v>0</v>
      </c>
      <c r="G72" s="91">
        <f>SUMIFS(Master3!$H:$H,Master3!$A:$A,"&gt;="&amp;(B72),Master3!$A:$A,"&lt;="&amp;J72-1)</f>
        <v>0</v>
      </c>
      <c r="H72" s="99">
        <f>SUMIFS(Master3!AZ:AZ,Master3!AY:AY,C72)</f>
        <v>0</v>
      </c>
      <c r="I72" s="100" t="str">
        <f>IFERROR(_xlfn.XLOOKUP(J72,Master3!$A:$A,Master3!$B:$B),"")</f>
        <v/>
      </c>
      <c r="J72" s="92" t="str">
        <f t="shared" si="12"/>
        <v/>
      </c>
      <c r="K72" s="92">
        <f>SUMIFS(Master3!$V:$V,Master3!$A:$A,"&gt;="&amp;(J72),Master3!$A:$A,"&lt;="&amp;O72-1)</f>
        <v>0</v>
      </c>
      <c r="L72" s="92">
        <f>SUMIFS(Master3!$H:$H,Master3!$A:$A,"&gt;="&amp;(J72),Master3!$A:$A,"&lt;="&amp;O72-1)</f>
        <v>0</v>
      </c>
      <c r="M72" s="93">
        <f>SUMIFS(Master3!BK:BK,Master3!BJ:BJ,I72)</f>
        <v>0</v>
      </c>
      <c r="N72" s="100" t="str">
        <f>IFERROR(_xlfn.XLOOKUP(O72,Master3!$A:$A,Master3!$B:$B)," ")</f>
        <v xml:space="preserve"> </v>
      </c>
      <c r="O72" s="92" t="str">
        <f t="shared" si="13"/>
        <v/>
      </c>
      <c r="P72" s="92">
        <f>SUMIFS(Master3!$V:$V,Master3!$A:$A,"&gt;="&amp;O72,Master3!$A:$A,"&lt;="&amp; S72)</f>
        <v>0</v>
      </c>
      <c r="Q72" s="92">
        <f>SUMIFS(Master3!$H:$H,Master3!$A:$A,"&gt;="&amp;O72,Master3!$A:$A,"&lt;="&amp; S72)</f>
        <v>0</v>
      </c>
      <c r="R72" s="92">
        <f>SUMIFS(Master3!AZ:AZ,Master3!AY:AY,N72)</f>
        <v>0</v>
      </c>
      <c r="S72" s="93" t="str">
        <f t="shared" si="14"/>
        <v/>
      </c>
      <c r="T72" s="112" t="e">
        <f>_xlfn.XLOOKUP(U72,Master3!B:B,Master3!A:A)</f>
        <v>#N/A</v>
      </c>
      <c r="U72" s="103"/>
      <c r="V72" s="109">
        <f>SUMIFS(Master3!X:X,Master3!$A:$A,"&gt;="&amp;(T72),Master3!$A:$A,"&lt;="&amp;Z72-1)</f>
        <v>0</v>
      </c>
      <c r="W72" s="107">
        <f>SUMIFS(Master3!I:I,Master3!$A:$A,"&gt;="&amp;(T72),Master3!$A:$A,"&lt;="&amp;Z72-1)</f>
        <v>0</v>
      </c>
      <c r="X72" s="108">
        <f>SUMIFS(Master3!BC:BC,Master3!BB:BB,U72)</f>
        <v>0</v>
      </c>
      <c r="Y72" s="110" t="str">
        <f>IFERROR(_xlfn.XLOOKUP(Z72,Master3!$A:$A,Master3!$B:$B),"")</f>
        <v/>
      </c>
      <c r="Z72" s="107" t="str">
        <f t="shared" si="15"/>
        <v/>
      </c>
      <c r="AA72" s="107">
        <f>SUMIFS(Master3!$X:$X,Master3!$A:$A,"&gt;="&amp;(Z72),Master3!$A:$A,"&lt;="&amp;AE72-1)</f>
        <v>0</v>
      </c>
      <c r="AB72" s="107">
        <f>SUMIFS(Master3!$I:$I,Master3!$A:$A,"&gt;="&amp;(Z72),Master3!$A:$A,"&lt;="&amp;AE72-1)</f>
        <v>0</v>
      </c>
      <c r="AC72" s="108">
        <f>SUMIFS(Master3!BM:BM,Master3!BL:BL,Y72)</f>
        <v>0</v>
      </c>
      <c r="AD72" s="110" t="str">
        <f>IFERROR(_xlfn.XLOOKUP(AE72,Master3!$A:$A,Master3!$B:$B)," ")</f>
        <v xml:space="preserve"> </v>
      </c>
      <c r="AE72" s="107" t="str">
        <f t="shared" si="16"/>
        <v/>
      </c>
      <c r="AF72" s="109">
        <f>SUMIFS(Master3!$X:$X,Master3!$A:$A,"&gt;"&amp;(AE72),Master3!$A:$A,"&lt;="&amp; AI72)</f>
        <v>0</v>
      </c>
      <c r="AG72" s="107">
        <f>SUMIFS(Master3!$I:$I,Master3!$A:$A,"&gt;"&amp;(AE72),Master3!$A:$A,"&lt;="&amp; AI72)</f>
        <v>0</v>
      </c>
      <c r="AH72" s="107">
        <f>SUMIFS(Master3!BC:BC,Master3!BB:BB,AD72)</f>
        <v>0</v>
      </c>
      <c r="AI72" s="108" t="str">
        <f t="shared" si="17"/>
        <v/>
      </c>
      <c r="AJ72" s="112" t="e">
        <f>_xlfn.XLOOKUP(AK72,Master3!B:B,Master3!A:A)</f>
        <v>#N/A</v>
      </c>
      <c r="AK72" s="106"/>
      <c r="AL72" s="67">
        <f>SUMIFS(Master3!$Z:$Z,Master3!$A:$A,"&gt;="&amp;(AJ72),Master3!$A:$A,"&lt;="&amp;AP72-1)</f>
        <v>0</v>
      </c>
      <c r="AM72" s="67">
        <f>SUMIFS(Master3!$J:$J,Master3!$A:$A,"&gt;="&amp;(AJ72),Master3!$A:$A,"&lt;="&amp;AP72-1)</f>
        <v>0</v>
      </c>
      <c r="AN72" s="93">
        <f>SUMIFS(Master3!BF:BF,Master3!BE:BE,AK72)</f>
        <v>0</v>
      </c>
      <c r="AO72" s="100" t="str">
        <f>IFERROR(_xlfn.XLOOKUP(AP72,Master3!$A:$A,Master3!$B:$B),"")</f>
        <v/>
      </c>
      <c r="AP72" s="92" t="str">
        <f t="shared" si="18"/>
        <v/>
      </c>
      <c r="AQ72" s="67">
        <f>SUMIFS(Master3!$Z:$Z,Master3!$A:$A,"&gt;"&amp;(AP72),Master3!$A:$A,"&lt;="&amp;AU72-1)</f>
        <v>0</v>
      </c>
      <c r="AR72" s="67">
        <f>SUMIFS(Master3!$J:$J,Master3!$A:$A,"&gt;"&amp;(AP72),Master3!$A:$A,"&lt;="&amp;AU72-1)</f>
        <v>0</v>
      </c>
      <c r="AS72" s="93">
        <f>SUMIFS(Master3!BO:BO,Master3!BN:BN,AO72)</f>
        <v>0</v>
      </c>
      <c r="AT72" s="100" t="str">
        <f>IFERROR(_xlfn.XLOOKUP(AU72,Master3!$A:$A,Master3!$B:$B)," ")</f>
        <v xml:space="preserve"> </v>
      </c>
      <c r="AU72" s="92" t="str">
        <f t="shared" si="19"/>
        <v/>
      </c>
      <c r="AV72" s="67">
        <f>SUMIFS(Master3!$Z:$Z,Master3!$A:$A,"&gt;"&amp;AU72,Master3!$A:$A,"&lt;="&amp; AY72)</f>
        <v>0</v>
      </c>
      <c r="AW72" s="67">
        <f>SUMIFS(Master3!$J:$J,Master3!$A:$A,"&gt;"&amp;AU72,Master3!$A:$A,"&lt;="&amp; AY72)</f>
        <v>0</v>
      </c>
      <c r="AX72" s="92">
        <f>SUMIFS(Master3!BF:BF,Master3!BE:BE,AT72)</f>
        <v>0</v>
      </c>
      <c r="AY72" s="93" t="str">
        <f t="shared" si="20"/>
        <v/>
      </c>
      <c r="AZ72" s="112" t="e">
        <f>_xlfn.XLOOKUP(BA72,Master3!B:B,Master3!A:A)</f>
        <v>#N/A</v>
      </c>
      <c r="BA72" s="103"/>
      <c r="BB72" s="107">
        <f>SUMIFS(Master3!AR:AR,Master3!$A:$A,"&gt;="&amp;(AZ72),Master3!$A:$A,"&lt;="&amp;BF72-1)</f>
        <v>0</v>
      </c>
      <c r="BC72" s="109">
        <f>SUMIFS(Master3!$K:$K,Master3!$A:$A,"&gt;="&amp;(AZ72),Master3!$A:$A,"&lt;="&amp;BF72-1)</f>
        <v>0</v>
      </c>
      <c r="BD72" s="108">
        <f>SUMIFS(Master3!BI:BI,Master3!BH:BH,BA72)</f>
        <v>0</v>
      </c>
      <c r="BE72" s="110" t="str">
        <f>IFERROR(_xlfn.XLOOKUP(BF72,Master3!$A:$A,Master3!$B:$B),"")</f>
        <v/>
      </c>
      <c r="BF72" s="107" t="str">
        <f t="shared" si="21"/>
        <v/>
      </c>
      <c r="BG72" s="107">
        <f>SUMIFS(Master3!AR:AR,Master3!$A:$A,"&gt;="&amp;(BF72),Master3!$A:$A,"&lt;="&amp;BK72-1)</f>
        <v>0</v>
      </c>
      <c r="BH72" s="109">
        <f>SUMIFS(Master3!$K:$K,Master3!$A:$A,"&gt;="&amp;(BF72),Master3!$A:$A,"&lt;="&amp;BK72-1)</f>
        <v>0</v>
      </c>
      <c r="BI72" s="108">
        <f>SUMIFS(Master3!BQ:BQ,Master3!BP:BP,BE72)</f>
        <v>0</v>
      </c>
      <c r="BJ72" s="110" t="str">
        <f>IFERROR(_xlfn.XLOOKUP(BK72,Master3!$A:$A,Master3!$B:$B)," ")</f>
        <v xml:space="preserve"> </v>
      </c>
      <c r="BK72" s="107" t="str">
        <f t="shared" si="22"/>
        <v/>
      </c>
      <c r="BL72" s="107">
        <f>SUMIFS(Master3!$AU:$AU,Master3!$A:$A,"&gt;"&amp;(BK72),Master3!$A:$A,"&lt;="&amp; BO72)</f>
        <v>0</v>
      </c>
      <c r="BM72" s="109">
        <f>SUMIFS(Master3!$K:$K,Master3!$A:$A,"&gt;"&amp;(BK72),Master3!$A:$A,"&lt;="&amp; BO72)</f>
        <v>0</v>
      </c>
      <c r="BN72" s="107">
        <f>SUMIFS(Master3!BI:BI,Master3!BH:BH,BJ72)</f>
        <v>0</v>
      </c>
      <c r="BO72" s="108" t="str">
        <f t="shared" si="23"/>
        <v/>
      </c>
    </row>
    <row r="73" spans="1:67" x14ac:dyDescent="0.25">
      <c r="A73" s="86">
        <v>44224.194444444445</v>
      </c>
      <c r="B73" s="111" t="e">
        <f>_xlfn.XLOOKUP(C73,Master3!B:B,Master3!A:A)</f>
        <v>#N/A</v>
      </c>
      <c r="C73" s="106"/>
      <c r="D73" s="91" t="str">
        <f>IFERROR(_xlfn.XLOOKUP(B73,Master3!A:A,Master3!G:G),"")</f>
        <v/>
      </c>
      <c r="E73" s="94" t="str">
        <f>IFERROR(AVERAGEIFS(Master3!$U:$U,Master3!$A:$A,"&gt;"&amp;(B73-1),Master3!$A:$A,"&lt;="&amp;S73),"")</f>
        <v/>
      </c>
      <c r="F73" s="98">
        <f>SUMIFS(Master3!$V:$V,Master3!$A:$A,"&gt;="&amp;(B73),Master3!$A:$A,"&lt;="&amp;J73-1)</f>
        <v>0</v>
      </c>
      <c r="G73" s="91">
        <f>SUMIFS(Master3!$H:$H,Master3!$A:$A,"&gt;="&amp;(B73),Master3!$A:$A,"&lt;="&amp;J73-1)</f>
        <v>0</v>
      </c>
      <c r="H73" s="99">
        <f>SUMIFS(Master3!AZ:AZ,Master3!AY:AY,C73)</f>
        <v>0</v>
      </c>
      <c r="I73" s="100" t="str">
        <f>IFERROR(_xlfn.XLOOKUP(J73,Master3!$A:$A,Master3!$B:$B),"")</f>
        <v/>
      </c>
      <c r="J73" s="92" t="str">
        <f t="shared" si="12"/>
        <v/>
      </c>
      <c r="K73" s="92">
        <f>SUMIFS(Master3!$V:$V,Master3!$A:$A,"&gt;="&amp;(J73),Master3!$A:$A,"&lt;="&amp;O73-1)</f>
        <v>0</v>
      </c>
      <c r="L73" s="92">
        <f>SUMIFS(Master3!$H:$H,Master3!$A:$A,"&gt;="&amp;(J73),Master3!$A:$A,"&lt;="&amp;O73-1)</f>
        <v>0</v>
      </c>
      <c r="M73" s="93">
        <f>SUMIFS(Master3!BK:BK,Master3!BJ:BJ,I73)</f>
        <v>0</v>
      </c>
      <c r="N73" s="100" t="str">
        <f>IFERROR(_xlfn.XLOOKUP(O73,Master3!$A:$A,Master3!$B:$B)," ")</f>
        <v xml:space="preserve"> </v>
      </c>
      <c r="O73" s="92" t="str">
        <f t="shared" si="13"/>
        <v/>
      </c>
      <c r="P73" s="92">
        <f>SUMIFS(Master3!$V:$V,Master3!$A:$A,"&gt;="&amp;O73,Master3!$A:$A,"&lt;="&amp; S73)</f>
        <v>0</v>
      </c>
      <c r="Q73" s="92">
        <f>SUMIFS(Master3!$H:$H,Master3!$A:$A,"&gt;="&amp;O73,Master3!$A:$A,"&lt;="&amp; S73)</f>
        <v>0</v>
      </c>
      <c r="R73" s="92">
        <f>SUMIFS(Master3!AZ:AZ,Master3!AY:AY,N73)</f>
        <v>0</v>
      </c>
      <c r="S73" s="93" t="str">
        <f t="shared" si="14"/>
        <v/>
      </c>
      <c r="T73" s="112" t="e">
        <f>_xlfn.XLOOKUP(U73,Master3!B:B,Master3!A:A)</f>
        <v>#N/A</v>
      </c>
      <c r="U73" s="103">
        <v>44224.194444444445</v>
      </c>
      <c r="V73" s="109">
        <f>SUMIFS(Master3!X:X,Master3!$A:$A,"&gt;="&amp;(T73),Master3!$A:$A,"&lt;="&amp;Z73-1)</f>
        <v>0</v>
      </c>
      <c r="W73" s="107">
        <f>SUMIFS(Master3!I:I,Master3!$A:$A,"&gt;="&amp;(T73),Master3!$A:$A,"&lt;="&amp;Z73-1)</f>
        <v>0</v>
      </c>
      <c r="X73" s="108">
        <f>SUMIFS(Master3!BC:BC,Master3!BB:BB,U73)</f>
        <v>0</v>
      </c>
      <c r="Y73" s="110" t="str">
        <f>IFERROR(_xlfn.XLOOKUP(Z73,Master3!$A:$A,Master3!$B:$B),"")</f>
        <v/>
      </c>
      <c r="Z73" s="107" t="str">
        <f t="shared" si="15"/>
        <v/>
      </c>
      <c r="AA73" s="107">
        <f>SUMIFS(Master3!$X:$X,Master3!$A:$A,"&gt;="&amp;(Z73),Master3!$A:$A,"&lt;="&amp;AE73-1)</f>
        <v>0</v>
      </c>
      <c r="AB73" s="107">
        <f>SUMIFS(Master3!$I:$I,Master3!$A:$A,"&gt;="&amp;(Z73),Master3!$A:$A,"&lt;="&amp;AE73-1)</f>
        <v>0</v>
      </c>
      <c r="AC73" s="108">
        <f>SUMIFS(Master3!BM:BM,Master3!BL:BL,Y73)</f>
        <v>0</v>
      </c>
      <c r="AD73" s="110" t="str">
        <f>IFERROR(_xlfn.XLOOKUP(AE73,Master3!$A:$A,Master3!$B:$B)," ")</f>
        <v xml:space="preserve"> </v>
      </c>
      <c r="AE73" s="107" t="str">
        <f t="shared" si="16"/>
        <v/>
      </c>
      <c r="AF73" s="109">
        <f>SUMIFS(Master3!$X:$X,Master3!$A:$A,"&gt;"&amp;(AE73),Master3!$A:$A,"&lt;="&amp; AI73)</f>
        <v>0</v>
      </c>
      <c r="AG73" s="107">
        <f>SUMIFS(Master3!$I:$I,Master3!$A:$A,"&gt;"&amp;(AE73),Master3!$A:$A,"&lt;="&amp; AI73)</f>
        <v>0</v>
      </c>
      <c r="AH73" s="107">
        <f>SUMIFS(Master3!BC:BC,Master3!BB:BB,AD73)</f>
        <v>0</v>
      </c>
      <c r="AI73" s="108" t="str">
        <f t="shared" si="17"/>
        <v/>
      </c>
      <c r="AJ73" s="112" t="e">
        <f>_xlfn.XLOOKUP(AK73,Master3!B:B,Master3!A:A)</f>
        <v>#N/A</v>
      </c>
      <c r="AK73" s="106"/>
      <c r="AL73" s="67">
        <f>SUMIFS(Master3!$Z:$Z,Master3!$A:$A,"&gt;="&amp;(AJ73),Master3!$A:$A,"&lt;="&amp;AP73-1)</f>
        <v>0</v>
      </c>
      <c r="AM73" s="67">
        <f>SUMIFS(Master3!$J:$J,Master3!$A:$A,"&gt;="&amp;(AJ73),Master3!$A:$A,"&lt;="&amp;AP73-1)</f>
        <v>0</v>
      </c>
      <c r="AN73" s="93">
        <f>SUMIFS(Master3!BF:BF,Master3!BE:BE,AK73)</f>
        <v>0</v>
      </c>
      <c r="AO73" s="100" t="str">
        <f>IFERROR(_xlfn.XLOOKUP(AP73,Master3!$A:$A,Master3!$B:$B),"")</f>
        <v/>
      </c>
      <c r="AP73" s="92" t="str">
        <f t="shared" si="18"/>
        <v/>
      </c>
      <c r="AQ73" s="67">
        <f>SUMIFS(Master3!$Z:$Z,Master3!$A:$A,"&gt;"&amp;(AP73),Master3!$A:$A,"&lt;="&amp;AU73-1)</f>
        <v>0</v>
      </c>
      <c r="AR73" s="67">
        <f>SUMIFS(Master3!$J:$J,Master3!$A:$A,"&gt;"&amp;(AP73),Master3!$A:$A,"&lt;="&amp;AU73-1)</f>
        <v>0</v>
      </c>
      <c r="AS73" s="93">
        <f>SUMIFS(Master3!BO:BO,Master3!BN:BN,AO73)</f>
        <v>0</v>
      </c>
      <c r="AT73" s="100" t="str">
        <f>IFERROR(_xlfn.XLOOKUP(AU73,Master3!$A:$A,Master3!$B:$B)," ")</f>
        <v xml:space="preserve"> </v>
      </c>
      <c r="AU73" s="92" t="str">
        <f t="shared" si="19"/>
        <v/>
      </c>
      <c r="AV73" s="67">
        <f>SUMIFS(Master3!$Z:$Z,Master3!$A:$A,"&gt;"&amp;AU73,Master3!$A:$A,"&lt;="&amp; AY73)</f>
        <v>0</v>
      </c>
      <c r="AW73" s="67">
        <f>SUMIFS(Master3!$J:$J,Master3!$A:$A,"&gt;"&amp;AU73,Master3!$A:$A,"&lt;="&amp; AY73)</f>
        <v>0</v>
      </c>
      <c r="AX73" s="92">
        <f>SUMIFS(Master3!BF:BF,Master3!BE:BE,AT73)</f>
        <v>0</v>
      </c>
      <c r="AY73" s="93" t="str">
        <f t="shared" si="20"/>
        <v/>
      </c>
      <c r="AZ73" s="112" t="e">
        <f>_xlfn.XLOOKUP(BA73,Master3!B:B,Master3!A:A)</f>
        <v>#N/A</v>
      </c>
      <c r="BA73" s="103"/>
      <c r="BB73" s="107">
        <f>SUMIFS(Master3!AR:AR,Master3!$A:$A,"&gt;="&amp;(AZ73),Master3!$A:$A,"&lt;="&amp;BF73-1)</f>
        <v>0</v>
      </c>
      <c r="BC73" s="109">
        <f>SUMIFS(Master3!$K:$K,Master3!$A:$A,"&gt;="&amp;(AZ73),Master3!$A:$A,"&lt;="&amp;BF73-1)</f>
        <v>0</v>
      </c>
      <c r="BD73" s="108">
        <f>SUMIFS(Master3!BI:BI,Master3!BH:BH,BA73)</f>
        <v>0</v>
      </c>
      <c r="BE73" s="110" t="str">
        <f>IFERROR(_xlfn.XLOOKUP(BF73,Master3!$A:$A,Master3!$B:$B),"")</f>
        <v/>
      </c>
      <c r="BF73" s="107" t="str">
        <f t="shared" si="21"/>
        <v/>
      </c>
      <c r="BG73" s="107">
        <f>SUMIFS(Master3!AR:AR,Master3!$A:$A,"&gt;="&amp;(BF73),Master3!$A:$A,"&lt;="&amp;BK73-1)</f>
        <v>0</v>
      </c>
      <c r="BH73" s="109">
        <f>SUMIFS(Master3!$K:$K,Master3!$A:$A,"&gt;="&amp;(BF73),Master3!$A:$A,"&lt;="&amp;BK73-1)</f>
        <v>0</v>
      </c>
      <c r="BI73" s="108">
        <f>SUMIFS(Master3!BQ:BQ,Master3!BP:BP,BE73)</f>
        <v>0</v>
      </c>
      <c r="BJ73" s="110" t="str">
        <f>IFERROR(_xlfn.XLOOKUP(BK73,Master3!$A:$A,Master3!$B:$B)," ")</f>
        <v xml:space="preserve"> </v>
      </c>
      <c r="BK73" s="107" t="str">
        <f t="shared" si="22"/>
        <v/>
      </c>
      <c r="BL73" s="107">
        <f>SUMIFS(Master3!$AU:$AU,Master3!$A:$A,"&gt;"&amp;(BK73),Master3!$A:$A,"&lt;="&amp; BO73)</f>
        <v>0</v>
      </c>
      <c r="BM73" s="109">
        <f>SUMIFS(Master3!$K:$K,Master3!$A:$A,"&gt;"&amp;(BK73),Master3!$A:$A,"&lt;="&amp; BO73)</f>
        <v>0</v>
      </c>
      <c r="BN73" s="107">
        <f>SUMIFS(Master3!BI:BI,Master3!BH:BH,BJ73)</f>
        <v>0</v>
      </c>
      <c r="BO73" s="108" t="str">
        <f t="shared" si="23"/>
        <v/>
      </c>
    </row>
    <row r="74" spans="1:67" x14ac:dyDescent="0.25">
      <c r="A74" s="86">
        <v>44224.225694444445</v>
      </c>
      <c r="B74" s="111" t="e">
        <f>_xlfn.XLOOKUP(C74,Master3!B:B,Master3!A:A)</f>
        <v>#N/A</v>
      </c>
      <c r="C74" s="106"/>
      <c r="D74" s="91" t="str">
        <f>IFERROR(_xlfn.XLOOKUP(B74,Master3!A:A,Master3!G:G),"")</f>
        <v/>
      </c>
      <c r="E74" s="94" t="str">
        <f>IFERROR(AVERAGEIFS(Master3!$U:$U,Master3!$A:$A,"&gt;"&amp;(B74-1),Master3!$A:$A,"&lt;="&amp;S74),"")</f>
        <v/>
      </c>
      <c r="F74" s="98">
        <f>SUMIFS(Master3!$V:$V,Master3!$A:$A,"&gt;="&amp;(B74),Master3!$A:$A,"&lt;="&amp;J74-1)</f>
        <v>0</v>
      </c>
      <c r="G74" s="91">
        <f>SUMIFS(Master3!$H:$H,Master3!$A:$A,"&gt;="&amp;(B74),Master3!$A:$A,"&lt;="&amp;J74-1)</f>
        <v>0</v>
      </c>
      <c r="H74" s="99">
        <f>SUMIFS(Master3!AZ:AZ,Master3!AY:AY,C74)</f>
        <v>0</v>
      </c>
      <c r="I74" s="100" t="str">
        <f>IFERROR(_xlfn.XLOOKUP(J74,Master3!$A:$A,Master3!$B:$B),"")</f>
        <v/>
      </c>
      <c r="J74" s="92" t="str">
        <f t="shared" si="12"/>
        <v/>
      </c>
      <c r="K74" s="92">
        <f>SUMIFS(Master3!$V:$V,Master3!$A:$A,"&gt;="&amp;(J74),Master3!$A:$A,"&lt;="&amp;O74-1)</f>
        <v>0</v>
      </c>
      <c r="L74" s="92">
        <f>SUMIFS(Master3!$H:$H,Master3!$A:$A,"&gt;="&amp;(J74),Master3!$A:$A,"&lt;="&amp;O74-1)</f>
        <v>0</v>
      </c>
      <c r="M74" s="93">
        <f>SUMIFS(Master3!BK:BK,Master3!BJ:BJ,I74)</f>
        <v>0</v>
      </c>
      <c r="N74" s="100" t="str">
        <f>IFERROR(_xlfn.XLOOKUP(O74,Master3!$A:$A,Master3!$B:$B)," ")</f>
        <v xml:space="preserve"> </v>
      </c>
      <c r="O74" s="92" t="str">
        <f t="shared" si="13"/>
        <v/>
      </c>
      <c r="P74" s="92">
        <f>SUMIFS(Master3!$V:$V,Master3!$A:$A,"&gt;="&amp;O74,Master3!$A:$A,"&lt;="&amp; S74)</f>
        <v>0</v>
      </c>
      <c r="Q74" s="92">
        <f>SUMIFS(Master3!$H:$H,Master3!$A:$A,"&gt;="&amp;O74,Master3!$A:$A,"&lt;="&amp; S74)</f>
        <v>0</v>
      </c>
      <c r="R74" s="92">
        <f>SUMIFS(Master3!AZ:AZ,Master3!AY:AY,N74)</f>
        <v>0</v>
      </c>
      <c r="S74" s="93" t="str">
        <f t="shared" si="14"/>
        <v/>
      </c>
      <c r="T74" s="112" t="e">
        <f>_xlfn.XLOOKUP(U74,Master3!B:B,Master3!A:A)</f>
        <v>#N/A</v>
      </c>
      <c r="U74" s="103"/>
      <c r="V74" s="109">
        <f>SUMIFS(Master3!X:X,Master3!$A:$A,"&gt;="&amp;(T74),Master3!$A:$A,"&lt;="&amp;Z74-1)</f>
        <v>0</v>
      </c>
      <c r="W74" s="107">
        <f>SUMIFS(Master3!I:I,Master3!$A:$A,"&gt;="&amp;(T74),Master3!$A:$A,"&lt;="&amp;Z74-1)</f>
        <v>0</v>
      </c>
      <c r="X74" s="108">
        <f>SUMIFS(Master3!BC:BC,Master3!BB:BB,U74)</f>
        <v>0</v>
      </c>
      <c r="Y74" s="110" t="str">
        <f>IFERROR(_xlfn.XLOOKUP(Z74,Master3!$A:$A,Master3!$B:$B),"")</f>
        <v/>
      </c>
      <c r="Z74" s="107" t="str">
        <f t="shared" si="15"/>
        <v/>
      </c>
      <c r="AA74" s="107">
        <f>SUMIFS(Master3!$X:$X,Master3!$A:$A,"&gt;="&amp;(Z74),Master3!$A:$A,"&lt;="&amp;AE74-1)</f>
        <v>0</v>
      </c>
      <c r="AB74" s="107">
        <f>SUMIFS(Master3!$I:$I,Master3!$A:$A,"&gt;="&amp;(Z74),Master3!$A:$A,"&lt;="&amp;AE74-1)</f>
        <v>0</v>
      </c>
      <c r="AC74" s="108">
        <f>SUMIFS(Master3!BM:BM,Master3!BL:BL,Y74)</f>
        <v>0</v>
      </c>
      <c r="AD74" s="110" t="str">
        <f>IFERROR(_xlfn.XLOOKUP(AE74,Master3!$A:$A,Master3!$B:$B)," ")</f>
        <v xml:space="preserve"> </v>
      </c>
      <c r="AE74" s="107" t="str">
        <f t="shared" si="16"/>
        <v/>
      </c>
      <c r="AF74" s="109">
        <f>SUMIFS(Master3!$X:$X,Master3!$A:$A,"&gt;"&amp;(AE74),Master3!$A:$A,"&lt;="&amp; AI74)</f>
        <v>0</v>
      </c>
      <c r="AG74" s="107">
        <f>SUMIFS(Master3!$I:$I,Master3!$A:$A,"&gt;"&amp;(AE74),Master3!$A:$A,"&lt;="&amp; AI74)</f>
        <v>0</v>
      </c>
      <c r="AH74" s="107">
        <f>SUMIFS(Master3!BC:BC,Master3!BB:BB,AD74)</f>
        <v>0</v>
      </c>
      <c r="AI74" s="108" t="str">
        <f t="shared" si="17"/>
        <v/>
      </c>
      <c r="AJ74" s="112" t="e">
        <f>_xlfn.XLOOKUP(AK74,Master3!B:B,Master3!A:A)</f>
        <v>#N/A</v>
      </c>
      <c r="AK74" s="106"/>
      <c r="AL74" s="67">
        <f>SUMIFS(Master3!$Z:$Z,Master3!$A:$A,"&gt;="&amp;(AJ74),Master3!$A:$A,"&lt;="&amp;AP74-1)</f>
        <v>0</v>
      </c>
      <c r="AM74" s="67">
        <f>SUMIFS(Master3!$J:$J,Master3!$A:$A,"&gt;="&amp;(AJ74),Master3!$A:$A,"&lt;="&amp;AP74-1)</f>
        <v>0</v>
      </c>
      <c r="AN74" s="93">
        <f>SUMIFS(Master3!BF:BF,Master3!BE:BE,AK74)</f>
        <v>0</v>
      </c>
      <c r="AO74" s="100" t="str">
        <f>IFERROR(_xlfn.XLOOKUP(AP74,Master3!$A:$A,Master3!$B:$B),"")</f>
        <v/>
      </c>
      <c r="AP74" s="92" t="str">
        <f t="shared" si="18"/>
        <v/>
      </c>
      <c r="AQ74" s="67">
        <f>SUMIFS(Master3!$Z:$Z,Master3!$A:$A,"&gt;"&amp;(AP74),Master3!$A:$A,"&lt;="&amp;AU74-1)</f>
        <v>0</v>
      </c>
      <c r="AR74" s="67">
        <f>SUMIFS(Master3!$J:$J,Master3!$A:$A,"&gt;"&amp;(AP74),Master3!$A:$A,"&lt;="&amp;AU74-1)</f>
        <v>0</v>
      </c>
      <c r="AS74" s="93">
        <f>SUMIFS(Master3!BO:BO,Master3!BN:BN,AO74)</f>
        <v>0</v>
      </c>
      <c r="AT74" s="100" t="str">
        <f>IFERROR(_xlfn.XLOOKUP(AU74,Master3!$A:$A,Master3!$B:$B)," ")</f>
        <v xml:space="preserve"> </v>
      </c>
      <c r="AU74" s="92" t="str">
        <f t="shared" si="19"/>
        <v/>
      </c>
      <c r="AV74" s="67">
        <f>SUMIFS(Master3!$Z:$Z,Master3!$A:$A,"&gt;"&amp;AU74,Master3!$A:$A,"&lt;="&amp; AY74)</f>
        <v>0</v>
      </c>
      <c r="AW74" s="67">
        <f>SUMIFS(Master3!$J:$J,Master3!$A:$A,"&gt;"&amp;AU74,Master3!$A:$A,"&lt;="&amp; AY74)</f>
        <v>0</v>
      </c>
      <c r="AX74" s="92">
        <f>SUMIFS(Master3!BF:BF,Master3!BE:BE,AT74)</f>
        <v>0</v>
      </c>
      <c r="AY74" s="93" t="str">
        <f t="shared" si="20"/>
        <v/>
      </c>
      <c r="AZ74" s="112" t="e">
        <f>_xlfn.XLOOKUP(BA74,Master3!B:B,Master3!A:A)</f>
        <v>#N/A</v>
      </c>
      <c r="BA74" s="103">
        <v>44224.225694444445</v>
      </c>
      <c r="BB74" s="107">
        <f>SUMIFS(Master3!AR:AR,Master3!$A:$A,"&gt;="&amp;(AZ74),Master3!$A:$A,"&lt;="&amp;BF74-1)</f>
        <v>0</v>
      </c>
      <c r="BC74" s="109">
        <f>SUMIFS(Master3!$K:$K,Master3!$A:$A,"&gt;="&amp;(AZ74),Master3!$A:$A,"&lt;="&amp;BF74-1)</f>
        <v>0</v>
      </c>
      <c r="BD74" s="108">
        <f>SUMIFS(Master3!BI:BI,Master3!BH:BH,BA74)</f>
        <v>0</v>
      </c>
      <c r="BE74" s="110" t="str">
        <f>IFERROR(_xlfn.XLOOKUP(BF74,Master3!$A:$A,Master3!$B:$B),"")</f>
        <v/>
      </c>
      <c r="BF74" s="107" t="str">
        <f t="shared" si="21"/>
        <v/>
      </c>
      <c r="BG74" s="107">
        <f>SUMIFS(Master3!AR:AR,Master3!$A:$A,"&gt;="&amp;(BF74),Master3!$A:$A,"&lt;="&amp;BK74-1)</f>
        <v>0</v>
      </c>
      <c r="BH74" s="109">
        <f>SUMIFS(Master3!$K:$K,Master3!$A:$A,"&gt;="&amp;(BF74),Master3!$A:$A,"&lt;="&amp;BK74-1)</f>
        <v>0</v>
      </c>
      <c r="BI74" s="108">
        <f>SUMIFS(Master3!BQ:BQ,Master3!BP:BP,BE74)</f>
        <v>0</v>
      </c>
      <c r="BJ74" s="110" t="str">
        <f>IFERROR(_xlfn.XLOOKUP(BK74,Master3!$A:$A,Master3!$B:$B)," ")</f>
        <v xml:space="preserve"> </v>
      </c>
      <c r="BK74" s="107" t="str">
        <f t="shared" si="22"/>
        <v/>
      </c>
      <c r="BL74" s="107">
        <f>SUMIFS(Master3!$AU:$AU,Master3!$A:$A,"&gt;"&amp;(BK74),Master3!$A:$A,"&lt;="&amp; BO74)</f>
        <v>0</v>
      </c>
      <c r="BM74" s="109">
        <f>SUMIFS(Master3!$K:$K,Master3!$A:$A,"&gt;"&amp;(BK74),Master3!$A:$A,"&lt;="&amp; BO74)</f>
        <v>0</v>
      </c>
      <c r="BN74" s="107">
        <f>SUMIFS(Master3!BI:BI,Master3!BH:BH,BJ74)</f>
        <v>0</v>
      </c>
      <c r="BO74" s="108" t="str">
        <f t="shared" si="23"/>
        <v/>
      </c>
    </row>
    <row r="75" spans="1:67" x14ac:dyDescent="0.25">
      <c r="A75" s="86">
        <v>44224.291666666664</v>
      </c>
      <c r="B75" s="111" t="e">
        <f>_xlfn.XLOOKUP(C75,Master3!B:B,Master3!A:A)</f>
        <v>#N/A</v>
      </c>
      <c r="C75" s="106"/>
      <c r="D75" s="91" t="str">
        <f>IFERROR(_xlfn.XLOOKUP(B75,Master3!A:A,Master3!G:G),"")</f>
        <v/>
      </c>
      <c r="E75" s="94" t="str">
        <f>IFERROR(AVERAGEIFS(Master3!$U:$U,Master3!$A:$A,"&gt;"&amp;(B75-1),Master3!$A:$A,"&lt;="&amp;S75),"")</f>
        <v/>
      </c>
      <c r="F75" s="98">
        <f>SUMIFS(Master3!$V:$V,Master3!$A:$A,"&gt;="&amp;(B75),Master3!$A:$A,"&lt;="&amp;J75-1)</f>
        <v>0</v>
      </c>
      <c r="G75" s="91">
        <f>SUMIFS(Master3!$H:$H,Master3!$A:$A,"&gt;="&amp;(B75),Master3!$A:$A,"&lt;="&amp;J75-1)</f>
        <v>0</v>
      </c>
      <c r="H75" s="99">
        <f>SUMIFS(Master3!AZ:AZ,Master3!AY:AY,C75)</f>
        <v>0</v>
      </c>
      <c r="I75" s="100" t="str">
        <f>IFERROR(_xlfn.XLOOKUP(J75,Master3!$A:$A,Master3!$B:$B),"")</f>
        <v/>
      </c>
      <c r="J75" s="92" t="str">
        <f t="shared" si="12"/>
        <v/>
      </c>
      <c r="K75" s="92">
        <f>SUMIFS(Master3!$V:$V,Master3!$A:$A,"&gt;="&amp;(J75),Master3!$A:$A,"&lt;="&amp;O75-1)</f>
        <v>0</v>
      </c>
      <c r="L75" s="92">
        <f>SUMIFS(Master3!$H:$H,Master3!$A:$A,"&gt;="&amp;(J75),Master3!$A:$A,"&lt;="&amp;O75-1)</f>
        <v>0</v>
      </c>
      <c r="M75" s="93">
        <f>SUMIFS(Master3!BK:BK,Master3!BJ:BJ,I75)</f>
        <v>0</v>
      </c>
      <c r="N75" s="100" t="str">
        <f>IFERROR(_xlfn.XLOOKUP(O75,Master3!$A:$A,Master3!$B:$B)," ")</f>
        <v xml:space="preserve"> </v>
      </c>
      <c r="O75" s="92" t="str">
        <f t="shared" si="13"/>
        <v/>
      </c>
      <c r="P75" s="92">
        <f>SUMIFS(Master3!$V:$V,Master3!$A:$A,"&gt;="&amp;O75,Master3!$A:$A,"&lt;="&amp; S75)</f>
        <v>0</v>
      </c>
      <c r="Q75" s="92">
        <f>SUMIFS(Master3!$H:$H,Master3!$A:$A,"&gt;="&amp;O75,Master3!$A:$A,"&lt;="&amp; S75)</f>
        <v>0</v>
      </c>
      <c r="R75" s="92">
        <f>SUMIFS(Master3!AZ:AZ,Master3!AY:AY,N75)</f>
        <v>0</v>
      </c>
      <c r="S75" s="93" t="str">
        <f t="shared" si="14"/>
        <v/>
      </c>
      <c r="T75" s="112" t="e">
        <f>_xlfn.XLOOKUP(U75,Master3!B:B,Master3!A:A)</f>
        <v>#N/A</v>
      </c>
      <c r="U75" s="103"/>
      <c r="V75" s="109">
        <f>SUMIFS(Master3!X:X,Master3!$A:$A,"&gt;="&amp;(T75),Master3!$A:$A,"&lt;="&amp;Z75-1)</f>
        <v>0</v>
      </c>
      <c r="W75" s="107">
        <f>SUMIFS(Master3!I:I,Master3!$A:$A,"&gt;="&amp;(T75),Master3!$A:$A,"&lt;="&amp;Z75-1)</f>
        <v>0</v>
      </c>
      <c r="X75" s="108">
        <f>SUMIFS(Master3!BC:BC,Master3!BB:BB,U75)</f>
        <v>0</v>
      </c>
      <c r="Y75" s="110" t="str">
        <f>IFERROR(_xlfn.XLOOKUP(Z75,Master3!$A:$A,Master3!$B:$B),"")</f>
        <v/>
      </c>
      <c r="Z75" s="107" t="str">
        <f t="shared" si="15"/>
        <v/>
      </c>
      <c r="AA75" s="107">
        <f>SUMIFS(Master3!$X:$X,Master3!$A:$A,"&gt;="&amp;(Z75),Master3!$A:$A,"&lt;="&amp;AE75-1)</f>
        <v>0</v>
      </c>
      <c r="AB75" s="107">
        <f>SUMIFS(Master3!$I:$I,Master3!$A:$A,"&gt;="&amp;(Z75),Master3!$A:$A,"&lt;="&amp;AE75-1)</f>
        <v>0</v>
      </c>
      <c r="AC75" s="108">
        <f>SUMIFS(Master3!BM:BM,Master3!BL:BL,Y75)</f>
        <v>0</v>
      </c>
      <c r="AD75" s="110" t="str">
        <f>IFERROR(_xlfn.XLOOKUP(AE75,Master3!$A:$A,Master3!$B:$B)," ")</f>
        <v xml:space="preserve"> </v>
      </c>
      <c r="AE75" s="107" t="str">
        <f t="shared" si="16"/>
        <v/>
      </c>
      <c r="AF75" s="109">
        <f>SUMIFS(Master3!$X:$X,Master3!$A:$A,"&gt;"&amp;(AE75),Master3!$A:$A,"&lt;="&amp; AI75)</f>
        <v>0</v>
      </c>
      <c r="AG75" s="107">
        <f>SUMIFS(Master3!$I:$I,Master3!$A:$A,"&gt;"&amp;(AE75),Master3!$A:$A,"&lt;="&amp; AI75)</f>
        <v>0</v>
      </c>
      <c r="AH75" s="107">
        <f>SUMIFS(Master3!BC:BC,Master3!BB:BB,AD75)</f>
        <v>0</v>
      </c>
      <c r="AI75" s="108" t="str">
        <f t="shared" si="17"/>
        <v/>
      </c>
      <c r="AJ75" s="112" t="e">
        <f>_xlfn.XLOOKUP(AK75,Master3!B:B,Master3!A:A)</f>
        <v>#N/A</v>
      </c>
      <c r="AK75" s="106">
        <v>44224.291666666664</v>
      </c>
      <c r="AL75" s="67">
        <f>SUMIFS(Master3!$Z:$Z,Master3!$A:$A,"&gt;="&amp;(AJ75),Master3!$A:$A,"&lt;="&amp;AP75-1)</f>
        <v>0</v>
      </c>
      <c r="AM75" s="67">
        <f>SUMIFS(Master3!$J:$J,Master3!$A:$A,"&gt;="&amp;(AJ75),Master3!$A:$A,"&lt;="&amp;AP75-1)</f>
        <v>0</v>
      </c>
      <c r="AN75" s="93">
        <f>SUMIFS(Master3!BF:BF,Master3!BE:BE,AK75)</f>
        <v>0</v>
      </c>
      <c r="AO75" s="100" t="str">
        <f>IFERROR(_xlfn.XLOOKUP(AP75,Master3!$A:$A,Master3!$B:$B),"")</f>
        <v/>
      </c>
      <c r="AP75" s="92" t="str">
        <f t="shared" si="18"/>
        <v/>
      </c>
      <c r="AQ75" s="67">
        <f>SUMIFS(Master3!$Z:$Z,Master3!$A:$A,"&gt;"&amp;(AP75),Master3!$A:$A,"&lt;="&amp;AU75-1)</f>
        <v>0</v>
      </c>
      <c r="AR75" s="67">
        <f>SUMIFS(Master3!$J:$J,Master3!$A:$A,"&gt;"&amp;(AP75),Master3!$A:$A,"&lt;="&amp;AU75-1)</f>
        <v>0</v>
      </c>
      <c r="AS75" s="93">
        <f>SUMIFS(Master3!BO:BO,Master3!BN:BN,AO75)</f>
        <v>0</v>
      </c>
      <c r="AT75" s="100" t="str">
        <f>IFERROR(_xlfn.XLOOKUP(AU75,Master3!$A:$A,Master3!$B:$B)," ")</f>
        <v xml:space="preserve"> </v>
      </c>
      <c r="AU75" s="92" t="str">
        <f t="shared" si="19"/>
        <v/>
      </c>
      <c r="AV75" s="67">
        <f>SUMIFS(Master3!$Z:$Z,Master3!$A:$A,"&gt;"&amp;AU75,Master3!$A:$A,"&lt;="&amp; AY75)</f>
        <v>0</v>
      </c>
      <c r="AW75" s="67">
        <f>SUMIFS(Master3!$J:$J,Master3!$A:$A,"&gt;"&amp;AU75,Master3!$A:$A,"&lt;="&amp; AY75)</f>
        <v>0</v>
      </c>
      <c r="AX75" s="92">
        <f>SUMIFS(Master3!BF:BF,Master3!BE:BE,AT75)</f>
        <v>0</v>
      </c>
      <c r="AY75" s="93" t="str">
        <f t="shared" si="20"/>
        <v/>
      </c>
      <c r="AZ75" s="112" t="e">
        <f>_xlfn.XLOOKUP(BA75,Master3!B:B,Master3!A:A)</f>
        <v>#N/A</v>
      </c>
      <c r="BA75" s="103"/>
      <c r="BB75" s="107">
        <f>SUMIFS(Master3!AR:AR,Master3!$A:$A,"&gt;="&amp;(AZ75),Master3!$A:$A,"&lt;="&amp;BF75-1)</f>
        <v>0</v>
      </c>
      <c r="BC75" s="109">
        <f>SUMIFS(Master3!$K:$K,Master3!$A:$A,"&gt;="&amp;(AZ75),Master3!$A:$A,"&lt;="&amp;BF75-1)</f>
        <v>0</v>
      </c>
      <c r="BD75" s="108">
        <f>SUMIFS(Master3!BI:BI,Master3!BH:BH,BA75)</f>
        <v>0</v>
      </c>
      <c r="BE75" s="110" t="str">
        <f>IFERROR(_xlfn.XLOOKUP(BF75,Master3!$A:$A,Master3!$B:$B),"")</f>
        <v/>
      </c>
      <c r="BF75" s="107" t="str">
        <f t="shared" si="21"/>
        <v/>
      </c>
      <c r="BG75" s="107">
        <f>SUMIFS(Master3!AR:AR,Master3!$A:$A,"&gt;="&amp;(BF75),Master3!$A:$A,"&lt;="&amp;BK75-1)</f>
        <v>0</v>
      </c>
      <c r="BH75" s="109">
        <f>SUMIFS(Master3!$K:$K,Master3!$A:$A,"&gt;="&amp;(BF75),Master3!$A:$A,"&lt;="&amp;BK75-1)</f>
        <v>0</v>
      </c>
      <c r="BI75" s="108">
        <f>SUMIFS(Master3!BQ:BQ,Master3!BP:BP,BE75)</f>
        <v>0</v>
      </c>
      <c r="BJ75" s="110" t="str">
        <f>IFERROR(_xlfn.XLOOKUP(BK75,Master3!$A:$A,Master3!$B:$B)," ")</f>
        <v xml:space="preserve"> </v>
      </c>
      <c r="BK75" s="107" t="str">
        <f t="shared" si="22"/>
        <v/>
      </c>
      <c r="BL75" s="107">
        <f>SUMIFS(Master3!$AU:$AU,Master3!$A:$A,"&gt;"&amp;(BK75),Master3!$A:$A,"&lt;="&amp; BO75)</f>
        <v>0</v>
      </c>
      <c r="BM75" s="109">
        <f>SUMIFS(Master3!$K:$K,Master3!$A:$A,"&gt;"&amp;(BK75),Master3!$A:$A,"&lt;="&amp; BO75)</f>
        <v>0</v>
      </c>
      <c r="BN75" s="107">
        <f>SUMIFS(Master3!BI:BI,Master3!BH:BH,BJ75)</f>
        <v>0</v>
      </c>
      <c r="BO75" s="108" t="str">
        <f t="shared" si="23"/>
        <v/>
      </c>
    </row>
    <row r="76" spans="1:67" x14ac:dyDescent="0.25">
      <c r="A76" s="86">
        <v>44225.118055555555</v>
      </c>
      <c r="B76" s="111" t="e">
        <f>_xlfn.XLOOKUP(C76,Master3!B:B,Master3!A:A)</f>
        <v>#N/A</v>
      </c>
      <c r="C76" s="106">
        <v>44225.118055555555</v>
      </c>
      <c r="D76" s="91" t="str">
        <f>IFERROR(_xlfn.XLOOKUP(B76,Master3!A:A,Master3!G:G),"")</f>
        <v/>
      </c>
      <c r="E76" s="94" t="str">
        <f>IFERROR(AVERAGEIFS(Master3!$U:$U,Master3!$A:$A,"&gt;"&amp;(B76-1),Master3!$A:$A,"&lt;="&amp;S76),"")</f>
        <v/>
      </c>
      <c r="F76" s="98">
        <f>SUMIFS(Master3!$V:$V,Master3!$A:$A,"&gt;="&amp;(B76),Master3!$A:$A,"&lt;="&amp;J76-1)</f>
        <v>0</v>
      </c>
      <c r="G76" s="91">
        <f>SUMIFS(Master3!$H:$H,Master3!$A:$A,"&gt;="&amp;(B76),Master3!$A:$A,"&lt;="&amp;J76-1)</f>
        <v>0</v>
      </c>
      <c r="H76" s="99">
        <f>SUMIFS(Master3!AZ:AZ,Master3!AY:AY,C76)</f>
        <v>0</v>
      </c>
      <c r="I76" s="100" t="str">
        <f>IFERROR(_xlfn.XLOOKUP(J76,Master3!$A:$A,Master3!$B:$B),"")</f>
        <v/>
      </c>
      <c r="J76" s="92" t="str">
        <f t="shared" si="12"/>
        <v/>
      </c>
      <c r="K76" s="92">
        <f>SUMIFS(Master3!$V:$V,Master3!$A:$A,"&gt;="&amp;(J76),Master3!$A:$A,"&lt;="&amp;O76-1)</f>
        <v>0</v>
      </c>
      <c r="L76" s="92">
        <f>SUMIFS(Master3!$H:$H,Master3!$A:$A,"&gt;="&amp;(J76),Master3!$A:$A,"&lt;="&amp;O76-1)</f>
        <v>0</v>
      </c>
      <c r="M76" s="93">
        <f>SUMIFS(Master3!BK:BK,Master3!BJ:BJ,I76)</f>
        <v>0</v>
      </c>
      <c r="N76" s="100" t="str">
        <f>IFERROR(_xlfn.XLOOKUP(O76,Master3!$A:$A,Master3!$B:$B)," ")</f>
        <v xml:space="preserve"> </v>
      </c>
      <c r="O76" s="92" t="str">
        <f t="shared" si="13"/>
        <v/>
      </c>
      <c r="P76" s="92">
        <f>SUMIFS(Master3!$V:$V,Master3!$A:$A,"&gt;="&amp;O76,Master3!$A:$A,"&lt;="&amp; S76)</f>
        <v>0</v>
      </c>
      <c r="Q76" s="92">
        <f>SUMIFS(Master3!$H:$H,Master3!$A:$A,"&gt;="&amp;O76,Master3!$A:$A,"&lt;="&amp; S76)</f>
        <v>0</v>
      </c>
      <c r="R76" s="92">
        <f>SUMIFS(Master3!AZ:AZ,Master3!AY:AY,N76)</f>
        <v>0</v>
      </c>
      <c r="S76" s="93" t="str">
        <f t="shared" si="14"/>
        <v/>
      </c>
      <c r="T76" s="112" t="e">
        <f>_xlfn.XLOOKUP(U76,Master3!B:B,Master3!A:A)</f>
        <v>#N/A</v>
      </c>
      <c r="U76" s="103"/>
      <c r="V76" s="109">
        <f>SUMIFS(Master3!X:X,Master3!$A:$A,"&gt;="&amp;(T76),Master3!$A:$A,"&lt;="&amp;Z76-1)</f>
        <v>0</v>
      </c>
      <c r="W76" s="107">
        <f>SUMIFS(Master3!I:I,Master3!$A:$A,"&gt;="&amp;(T76),Master3!$A:$A,"&lt;="&amp;Z76-1)</f>
        <v>0</v>
      </c>
      <c r="X76" s="108">
        <f>SUMIFS(Master3!BC:BC,Master3!BB:BB,U76)</f>
        <v>0</v>
      </c>
      <c r="Y76" s="110" t="str">
        <f>IFERROR(_xlfn.XLOOKUP(Z76,Master3!$A:$A,Master3!$B:$B),"")</f>
        <v/>
      </c>
      <c r="Z76" s="107" t="str">
        <f t="shared" si="15"/>
        <v/>
      </c>
      <c r="AA76" s="107">
        <f>SUMIFS(Master3!$X:$X,Master3!$A:$A,"&gt;="&amp;(Z76),Master3!$A:$A,"&lt;="&amp;AE76-1)</f>
        <v>0</v>
      </c>
      <c r="AB76" s="107">
        <f>SUMIFS(Master3!$I:$I,Master3!$A:$A,"&gt;="&amp;(Z76),Master3!$A:$A,"&lt;="&amp;AE76-1)</f>
        <v>0</v>
      </c>
      <c r="AC76" s="108">
        <f>SUMIFS(Master3!BM:BM,Master3!BL:BL,Y76)</f>
        <v>0</v>
      </c>
      <c r="AD76" s="110" t="str">
        <f>IFERROR(_xlfn.XLOOKUP(AE76,Master3!$A:$A,Master3!$B:$B)," ")</f>
        <v xml:space="preserve"> </v>
      </c>
      <c r="AE76" s="107" t="str">
        <f t="shared" si="16"/>
        <v/>
      </c>
      <c r="AF76" s="109">
        <f>SUMIFS(Master3!$X:$X,Master3!$A:$A,"&gt;"&amp;(AE76),Master3!$A:$A,"&lt;="&amp; AI76)</f>
        <v>0</v>
      </c>
      <c r="AG76" s="107">
        <f>SUMIFS(Master3!$I:$I,Master3!$A:$A,"&gt;"&amp;(AE76),Master3!$A:$A,"&lt;="&amp; AI76)</f>
        <v>0</v>
      </c>
      <c r="AH76" s="107">
        <f>SUMIFS(Master3!BC:BC,Master3!BB:BB,AD76)</f>
        <v>0</v>
      </c>
      <c r="AI76" s="108" t="str">
        <f t="shared" si="17"/>
        <v/>
      </c>
      <c r="AJ76" s="112" t="e">
        <f>_xlfn.XLOOKUP(AK76,Master3!B:B,Master3!A:A)</f>
        <v>#N/A</v>
      </c>
      <c r="AK76" s="106"/>
      <c r="AL76" s="67">
        <f>SUMIFS(Master3!$Z:$Z,Master3!$A:$A,"&gt;="&amp;(AJ76),Master3!$A:$A,"&lt;="&amp;AP76-1)</f>
        <v>0</v>
      </c>
      <c r="AM76" s="67">
        <f>SUMIFS(Master3!$J:$J,Master3!$A:$A,"&gt;="&amp;(AJ76),Master3!$A:$A,"&lt;="&amp;AP76-1)</f>
        <v>0</v>
      </c>
      <c r="AN76" s="93">
        <f>SUMIFS(Master3!BF:BF,Master3!BE:BE,AK76)</f>
        <v>0</v>
      </c>
      <c r="AO76" s="100" t="str">
        <f>IFERROR(_xlfn.XLOOKUP(AP76,Master3!$A:$A,Master3!$B:$B),"")</f>
        <v/>
      </c>
      <c r="AP76" s="92" t="str">
        <f t="shared" si="18"/>
        <v/>
      </c>
      <c r="AQ76" s="67">
        <f>SUMIFS(Master3!$Z:$Z,Master3!$A:$A,"&gt;"&amp;(AP76),Master3!$A:$A,"&lt;="&amp;AU76-1)</f>
        <v>0</v>
      </c>
      <c r="AR76" s="67">
        <f>SUMIFS(Master3!$J:$J,Master3!$A:$A,"&gt;"&amp;(AP76),Master3!$A:$A,"&lt;="&amp;AU76-1)</f>
        <v>0</v>
      </c>
      <c r="AS76" s="93">
        <f>SUMIFS(Master3!BO:BO,Master3!BN:BN,AO76)</f>
        <v>0</v>
      </c>
      <c r="AT76" s="100" t="str">
        <f>IFERROR(_xlfn.XLOOKUP(AU76,Master3!$A:$A,Master3!$B:$B)," ")</f>
        <v xml:space="preserve"> </v>
      </c>
      <c r="AU76" s="92" t="str">
        <f t="shared" si="19"/>
        <v/>
      </c>
      <c r="AV76" s="67">
        <f>SUMIFS(Master3!$Z:$Z,Master3!$A:$A,"&gt;"&amp;AU76,Master3!$A:$A,"&lt;="&amp; AY76)</f>
        <v>0</v>
      </c>
      <c r="AW76" s="67">
        <f>SUMIFS(Master3!$J:$J,Master3!$A:$A,"&gt;"&amp;AU76,Master3!$A:$A,"&lt;="&amp; AY76)</f>
        <v>0</v>
      </c>
      <c r="AX76" s="92">
        <f>SUMIFS(Master3!BF:BF,Master3!BE:BE,AT76)</f>
        <v>0</v>
      </c>
      <c r="AY76" s="93" t="str">
        <f t="shared" si="20"/>
        <v/>
      </c>
      <c r="AZ76" s="112" t="e">
        <f>_xlfn.XLOOKUP(BA76,Master3!B:B,Master3!A:A)</f>
        <v>#N/A</v>
      </c>
      <c r="BA76" s="103"/>
      <c r="BB76" s="107">
        <f>SUMIFS(Master3!AR:AR,Master3!$A:$A,"&gt;="&amp;(AZ76),Master3!$A:$A,"&lt;="&amp;BF76-1)</f>
        <v>0</v>
      </c>
      <c r="BC76" s="109">
        <f>SUMIFS(Master3!$K:$K,Master3!$A:$A,"&gt;="&amp;(AZ76),Master3!$A:$A,"&lt;="&amp;BF76-1)</f>
        <v>0</v>
      </c>
      <c r="BD76" s="108">
        <f>SUMIFS(Master3!BI:BI,Master3!BH:BH,BA76)</f>
        <v>0</v>
      </c>
      <c r="BE76" s="110" t="str">
        <f>IFERROR(_xlfn.XLOOKUP(BF76,Master3!$A:$A,Master3!$B:$B),"")</f>
        <v/>
      </c>
      <c r="BF76" s="107" t="str">
        <f t="shared" si="21"/>
        <v/>
      </c>
      <c r="BG76" s="107">
        <f>SUMIFS(Master3!AR:AR,Master3!$A:$A,"&gt;="&amp;(BF76),Master3!$A:$A,"&lt;="&amp;BK76-1)</f>
        <v>0</v>
      </c>
      <c r="BH76" s="109">
        <f>SUMIFS(Master3!$K:$K,Master3!$A:$A,"&gt;="&amp;(BF76),Master3!$A:$A,"&lt;="&amp;BK76-1)</f>
        <v>0</v>
      </c>
      <c r="BI76" s="108">
        <f>SUMIFS(Master3!BQ:BQ,Master3!BP:BP,BE76)</f>
        <v>0</v>
      </c>
      <c r="BJ76" s="110" t="str">
        <f>IFERROR(_xlfn.XLOOKUP(BK76,Master3!$A:$A,Master3!$B:$B)," ")</f>
        <v xml:space="preserve"> </v>
      </c>
      <c r="BK76" s="107" t="str">
        <f t="shared" si="22"/>
        <v/>
      </c>
      <c r="BL76" s="107">
        <f>SUMIFS(Master3!$AU:$AU,Master3!$A:$A,"&gt;"&amp;(BK76),Master3!$A:$A,"&lt;="&amp; BO76)</f>
        <v>0</v>
      </c>
      <c r="BM76" s="109">
        <f>SUMIFS(Master3!$K:$K,Master3!$A:$A,"&gt;"&amp;(BK76),Master3!$A:$A,"&lt;="&amp; BO76)</f>
        <v>0</v>
      </c>
      <c r="BN76" s="107">
        <f>SUMIFS(Master3!BI:BI,Master3!BH:BH,BJ76)</f>
        <v>0</v>
      </c>
      <c r="BO76" s="108" t="str">
        <f t="shared" si="23"/>
        <v/>
      </c>
    </row>
    <row r="77" spans="1:67" x14ac:dyDescent="0.25">
      <c r="A77" s="86">
        <v>44225.15625</v>
      </c>
      <c r="B77" s="111" t="e">
        <f>_xlfn.XLOOKUP(C77,Master3!B:B,Master3!A:A)</f>
        <v>#N/A</v>
      </c>
      <c r="C77" s="106"/>
      <c r="D77" s="91" t="str">
        <f>IFERROR(_xlfn.XLOOKUP(B77,Master3!A:A,Master3!G:G),"")</f>
        <v/>
      </c>
      <c r="E77" s="94" t="str">
        <f>IFERROR(AVERAGEIFS(Master3!$U:$U,Master3!$A:$A,"&gt;"&amp;(B77-1),Master3!$A:$A,"&lt;="&amp;S77),"")</f>
        <v/>
      </c>
      <c r="F77" s="98">
        <f>SUMIFS(Master3!$V:$V,Master3!$A:$A,"&gt;="&amp;(B77),Master3!$A:$A,"&lt;="&amp;J77-1)</f>
        <v>0</v>
      </c>
      <c r="G77" s="91">
        <f>SUMIFS(Master3!$H:$H,Master3!$A:$A,"&gt;="&amp;(B77),Master3!$A:$A,"&lt;="&amp;J77-1)</f>
        <v>0</v>
      </c>
      <c r="H77" s="99">
        <f>SUMIFS(Master3!AZ:AZ,Master3!AY:AY,C77)</f>
        <v>0</v>
      </c>
      <c r="I77" s="100" t="str">
        <f>IFERROR(_xlfn.XLOOKUP(J77,Master3!$A:$A,Master3!$B:$B),"")</f>
        <v/>
      </c>
      <c r="J77" s="92" t="str">
        <f t="shared" si="12"/>
        <v/>
      </c>
      <c r="K77" s="92">
        <f>SUMIFS(Master3!$V:$V,Master3!$A:$A,"&gt;="&amp;(J77),Master3!$A:$A,"&lt;="&amp;O77-1)</f>
        <v>0</v>
      </c>
      <c r="L77" s="92">
        <f>SUMIFS(Master3!$H:$H,Master3!$A:$A,"&gt;="&amp;(J77),Master3!$A:$A,"&lt;="&amp;O77-1)</f>
        <v>0</v>
      </c>
      <c r="M77" s="93">
        <f>SUMIFS(Master3!BK:BK,Master3!BJ:BJ,I77)</f>
        <v>0</v>
      </c>
      <c r="N77" s="100" t="str">
        <f>IFERROR(_xlfn.XLOOKUP(O77,Master3!$A:$A,Master3!$B:$B)," ")</f>
        <v xml:space="preserve"> </v>
      </c>
      <c r="O77" s="92" t="str">
        <f t="shared" si="13"/>
        <v/>
      </c>
      <c r="P77" s="92">
        <f>SUMIFS(Master3!$V:$V,Master3!$A:$A,"&gt;="&amp;O77,Master3!$A:$A,"&lt;="&amp; S77)</f>
        <v>0</v>
      </c>
      <c r="Q77" s="92">
        <f>SUMIFS(Master3!$H:$H,Master3!$A:$A,"&gt;="&amp;O77,Master3!$A:$A,"&lt;="&amp; S77)</f>
        <v>0</v>
      </c>
      <c r="R77" s="92">
        <f>SUMIFS(Master3!AZ:AZ,Master3!AY:AY,N77)</f>
        <v>0</v>
      </c>
      <c r="S77" s="93" t="str">
        <f t="shared" si="14"/>
        <v/>
      </c>
      <c r="T77" s="112" t="e">
        <f>_xlfn.XLOOKUP(U77,Master3!B:B,Master3!A:A)</f>
        <v>#N/A</v>
      </c>
      <c r="U77" s="103"/>
      <c r="V77" s="109">
        <f>SUMIFS(Master3!X:X,Master3!$A:$A,"&gt;="&amp;(T77),Master3!$A:$A,"&lt;="&amp;Z77-1)</f>
        <v>0</v>
      </c>
      <c r="W77" s="107">
        <f>SUMIFS(Master3!I:I,Master3!$A:$A,"&gt;="&amp;(T77),Master3!$A:$A,"&lt;="&amp;Z77-1)</f>
        <v>0</v>
      </c>
      <c r="X77" s="108">
        <f>SUMIFS(Master3!BC:BC,Master3!BB:BB,U77)</f>
        <v>0</v>
      </c>
      <c r="Y77" s="110" t="str">
        <f>IFERROR(_xlfn.XLOOKUP(Z77,Master3!$A:$A,Master3!$B:$B),"")</f>
        <v/>
      </c>
      <c r="Z77" s="107" t="str">
        <f t="shared" si="15"/>
        <v/>
      </c>
      <c r="AA77" s="107">
        <f>SUMIFS(Master3!$X:$X,Master3!$A:$A,"&gt;="&amp;(Z77),Master3!$A:$A,"&lt;="&amp;AE77-1)</f>
        <v>0</v>
      </c>
      <c r="AB77" s="107">
        <f>SUMIFS(Master3!$I:$I,Master3!$A:$A,"&gt;="&amp;(Z77),Master3!$A:$A,"&lt;="&amp;AE77-1)</f>
        <v>0</v>
      </c>
      <c r="AC77" s="108">
        <f>SUMIFS(Master3!BM:BM,Master3!BL:BL,Y77)</f>
        <v>0</v>
      </c>
      <c r="AD77" s="110" t="str">
        <f>IFERROR(_xlfn.XLOOKUP(AE77,Master3!$A:$A,Master3!$B:$B)," ")</f>
        <v xml:space="preserve"> </v>
      </c>
      <c r="AE77" s="107" t="str">
        <f t="shared" si="16"/>
        <v/>
      </c>
      <c r="AF77" s="109">
        <f>SUMIFS(Master3!$X:$X,Master3!$A:$A,"&gt;"&amp;(AE77),Master3!$A:$A,"&lt;="&amp; AI77)</f>
        <v>0</v>
      </c>
      <c r="AG77" s="107">
        <f>SUMIFS(Master3!$I:$I,Master3!$A:$A,"&gt;"&amp;(AE77),Master3!$A:$A,"&lt;="&amp; AI77)</f>
        <v>0</v>
      </c>
      <c r="AH77" s="107">
        <f>SUMIFS(Master3!BC:BC,Master3!BB:BB,AD77)</f>
        <v>0</v>
      </c>
      <c r="AI77" s="108" t="str">
        <f t="shared" si="17"/>
        <v/>
      </c>
      <c r="AJ77" s="112" t="e">
        <f>_xlfn.XLOOKUP(AK77,Master3!B:B,Master3!A:A)</f>
        <v>#N/A</v>
      </c>
      <c r="AK77" s="106"/>
      <c r="AL77" s="67">
        <f>SUMIFS(Master3!$Z:$Z,Master3!$A:$A,"&gt;="&amp;(AJ77),Master3!$A:$A,"&lt;="&amp;AP77-1)</f>
        <v>0</v>
      </c>
      <c r="AM77" s="67">
        <f>SUMIFS(Master3!$J:$J,Master3!$A:$A,"&gt;="&amp;(AJ77),Master3!$A:$A,"&lt;="&amp;AP77-1)</f>
        <v>0</v>
      </c>
      <c r="AN77" s="93">
        <f>SUMIFS(Master3!BF:BF,Master3!BE:BE,AK77)</f>
        <v>0</v>
      </c>
      <c r="AO77" s="100" t="str">
        <f>IFERROR(_xlfn.XLOOKUP(AP77,Master3!$A:$A,Master3!$B:$B),"")</f>
        <v/>
      </c>
      <c r="AP77" s="92" t="str">
        <f t="shared" si="18"/>
        <v/>
      </c>
      <c r="AQ77" s="67">
        <f>SUMIFS(Master3!$Z:$Z,Master3!$A:$A,"&gt;"&amp;(AP77),Master3!$A:$A,"&lt;="&amp;AU77-1)</f>
        <v>0</v>
      </c>
      <c r="AR77" s="67">
        <f>SUMIFS(Master3!$J:$J,Master3!$A:$A,"&gt;"&amp;(AP77),Master3!$A:$A,"&lt;="&amp;AU77-1)</f>
        <v>0</v>
      </c>
      <c r="AS77" s="93">
        <f>SUMIFS(Master3!BO:BO,Master3!BN:BN,AO77)</f>
        <v>0</v>
      </c>
      <c r="AT77" s="100" t="str">
        <f>IFERROR(_xlfn.XLOOKUP(AU77,Master3!$A:$A,Master3!$B:$B)," ")</f>
        <v xml:space="preserve"> </v>
      </c>
      <c r="AU77" s="92" t="str">
        <f t="shared" si="19"/>
        <v/>
      </c>
      <c r="AV77" s="67">
        <f>SUMIFS(Master3!$Z:$Z,Master3!$A:$A,"&gt;"&amp;AU77,Master3!$A:$A,"&lt;="&amp; AY77)</f>
        <v>0</v>
      </c>
      <c r="AW77" s="67">
        <f>SUMIFS(Master3!$J:$J,Master3!$A:$A,"&gt;"&amp;AU77,Master3!$A:$A,"&lt;="&amp; AY77)</f>
        <v>0</v>
      </c>
      <c r="AX77" s="92">
        <f>SUMIFS(Master3!BF:BF,Master3!BE:BE,AT77)</f>
        <v>0</v>
      </c>
      <c r="AY77" s="93" t="str">
        <f t="shared" si="20"/>
        <v/>
      </c>
      <c r="AZ77" s="112" t="e">
        <f>_xlfn.XLOOKUP(BA77,Master3!B:B,Master3!A:A)</f>
        <v>#N/A</v>
      </c>
      <c r="BA77" s="103">
        <v>44225.15625</v>
      </c>
      <c r="BB77" s="107">
        <f>SUMIFS(Master3!AR:AR,Master3!$A:$A,"&gt;="&amp;(AZ77),Master3!$A:$A,"&lt;="&amp;BF77-1)</f>
        <v>0</v>
      </c>
      <c r="BC77" s="109">
        <f>SUMIFS(Master3!$K:$K,Master3!$A:$A,"&gt;="&amp;(AZ77),Master3!$A:$A,"&lt;="&amp;BF77-1)</f>
        <v>0</v>
      </c>
      <c r="BD77" s="108">
        <f>SUMIFS(Master3!BI:BI,Master3!BH:BH,BA77)</f>
        <v>0</v>
      </c>
      <c r="BE77" s="110" t="str">
        <f>IFERROR(_xlfn.XLOOKUP(BF77,Master3!$A:$A,Master3!$B:$B),"")</f>
        <v/>
      </c>
      <c r="BF77" s="107" t="str">
        <f t="shared" si="21"/>
        <v/>
      </c>
      <c r="BG77" s="107">
        <f>SUMIFS(Master3!AR:AR,Master3!$A:$A,"&gt;="&amp;(BF77),Master3!$A:$A,"&lt;="&amp;BK77-1)</f>
        <v>0</v>
      </c>
      <c r="BH77" s="109">
        <f>SUMIFS(Master3!$K:$K,Master3!$A:$A,"&gt;="&amp;(BF77),Master3!$A:$A,"&lt;="&amp;BK77-1)</f>
        <v>0</v>
      </c>
      <c r="BI77" s="108">
        <f>SUMIFS(Master3!BQ:BQ,Master3!BP:BP,BE77)</f>
        <v>0</v>
      </c>
      <c r="BJ77" s="110" t="str">
        <f>IFERROR(_xlfn.XLOOKUP(BK77,Master3!$A:$A,Master3!$B:$B)," ")</f>
        <v xml:space="preserve"> </v>
      </c>
      <c r="BK77" s="107" t="str">
        <f t="shared" si="22"/>
        <v/>
      </c>
      <c r="BL77" s="107">
        <f>SUMIFS(Master3!$AU:$AU,Master3!$A:$A,"&gt;"&amp;(BK77),Master3!$A:$A,"&lt;="&amp; BO77)</f>
        <v>0</v>
      </c>
      <c r="BM77" s="109">
        <f>SUMIFS(Master3!$K:$K,Master3!$A:$A,"&gt;"&amp;(BK77),Master3!$A:$A,"&lt;="&amp; BO77)</f>
        <v>0</v>
      </c>
      <c r="BN77" s="107">
        <f>SUMIFS(Master3!BI:BI,Master3!BH:BH,BJ77)</f>
        <v>0</v>
      </c>
      <c r="BO77" s="108" t="str">
        <f t="shared" si="23"/>
        <v/>
      </c>
    </row>
    <row r="78" spans="1:67" x14ac:dyDescent="0.25">
      <c r="A78" s="86">
        <v>44225.166666666664</v>
      </c>
      <c r="B78" s="111" t="e">
        <f>_xlfn.XLOOKUP(C78,Master3!B:B,Master3!A:A)</f>
        <v>#N/A</v>
      </c>
      <c r="C78" s="106"/>
      <c r="D78" s="91" t="str">
        <f>IFERROR(_xlfn.XLOOKUP(B78,Master3!A:A,Master3!G:G),"")</f>
        <v/>
      </c>
      <c r="E78" s="94" t="str">
        <f>IFERROR(AVERAGEIFS(Master3!$U:$U,Master3!$A:$A,"&gt;"&amp;(B78-1),Master3!$A:$A,"&lt;="&amp;S78),"")</f>
        <v/>
      </c>
      <c r="F78" s="98">
        <f>SUMIFS(Master3!$V:$V,Master3!$A:$A,"&gt;="&amp;(B78),Master3!$A:$A,"&lt;="&amp;J78-1)</f>
        <v>0</v>
      </c>
      <c r="G78" s="91">
        <f>SUMIFS(Master3!$H:$H,Master3!$A:$A,"&gt;="&amp;(B78),Master3!$A:$A,"&lt;="&amp;J78-1)</f>
        <v>0</v>
      </c>
      <c r="H78" s="99">
        <f>SUMIFS(Master3!AZ:AZ,Master3!AY:AY,C78)</f>
        <v>0</v>
      </c>
      <c r="I78" s="100" t="str">
        <f>IFERROR(_xlfn.XLOOKUP(J78,Master3!$A:$A,Master3!$B:$B),"")</f>
        <v/>
      </c>
      <c r="J78" s="92" t="str">
        <f t="shared" si="12"/>
        <v/>
      </c>
      <c r="K78" s="92">
        <f>SUMIFS(Master3!$V:$V,Master3!$A:$A,"&gt;="&amp;(J78),Master3!$A:$A,"&lt;="&amp;O78-1)</f>
        <v>0</v>
      </c>
      <c r="L78" s="92">
        <f>SUMIFS(Master3!$H:$H,Master3!$A:$A,"&gt;="&amp;(J78),Master3!$A:$A,"&lt;="&amp;O78-1)</f>
        <v>0</v>
      </c>
      <c r="M78" s="93">
        <f>SUMIFS(Master3!BK:BK,Master3!BJ:BJ,I78)</f>
        <v>0</v>
      </c>
      <c r="N78" s="100" t="str">
        <f>IFERROR(_xlfn.XLOOKUP(O78,Master3!$A:$A,Master3!$B:$B)," ")</f>
        <v xml:space="preserve"> </v>
      </c>
      <c r="O78" s="92" t="str">
        <f t="shared" si="13"/>
        <v/>
      </c>
      <c r="P78" s="92">
        <f>SUMIFS(Master3!$V:$V,Master3!$A:$A,"&gt;="&amp;O78,Master3!$A:$A,"&lt;="&amp; S78)</f>
        <v>0</v>
      </c>
      <c r="Q78" s="92">
        <f>SUMIFS(Master3!$H:$H,Master3!$A:$A,"&gt;="&amp;O78,Master3!$A:$A,"&lt;="&amp; S78)</f>
        <v>0</v>
      </c>
      <c r="R78" s="92">
        <f>SUMIFS(Master3!AZ:AZ,Master3!AY:AY,N78)</f>
        <v>0</v>
      </c>
      <c r="S78" s="93" t="str">
        <f t="shared" si="14"/>
        <v/>
      </c>
      <c r="T78" s="112" t="e">
        <f>_xlfn.XLOOKUP(U78,Master3!B:B,Master3!A:A)</f>
        <v>#N/A</v>
      </c>
      <c r="U78" s="103">
        <v>44225.166666666664</v>
      </c>
      <c r="V78" s="109">
        <f>SUMIFS(Master3!X:X,Master3!$A:$A,"&gt;="&amp;(T78),Master3!$A:$A,"&lt;="&amp;Z78-1)</f>
        <v>0</v>
      </c>
      <c r="W78" s="107">
        <f>SUMIFS(Master3!I:I,Master3!$A:$A,"&gt;="&amp;(T78),Master3!$A:$A,"&lt;="&amp;Z78-1)</f>
        <v>0</v>
      </c>
      <c r="X78" s="108">
        <f>SUMIFS(Master3!BC:BC,Master3!BB:BB,U78)</f>
        <v>0</v>
      </c>
      <c r="Y78" s="110" t="str">
        <f>IFERROR(_xlfn.XLOOKUP(Z78,Master3!$A:$A,Master3!$B:$B),"")</f>
        <v/>
      </c>
      <c r="Z78" s="107" t="str">
        <f t="shared" si="15"/>
        <v/>
      </c>
      <c r="AA78" s="107">
        <f>SUMIFS(Master3!$X:$X,Master3!$A:$A,"&gt;="&amp;(Z78),Master3!$A:$A,"&lt;="&amp;AE78-1)</f>
        <v>0</v>
      </c>
      <c r="AB78" s="107">
        <f>SUMIFS(Master3!$I:$I,Master3!$A:$A,"&gt;="&amp;(Z78),Master3!$A:$A,"&lt;="&amp;AE78-1)</f>
        <v>0</v>
      </c>
      <c r="AC78" s="108">
        <f>SUMIFS(Master3!BM:BM,Master3!BL:BL,Y78)</f>
        <v>0</v>
      </c>
      <c r="AD78" s="110" t="str">
        <f>IFERROR(_xlfn.XLOOKUP(AE78,Master3!$A:$A,Master3!$B:$B)," ")</f>
        <v xml:space="preserve"> </v>
      </c>
      <c r="AE78" s="107" t="str">
        <f t="shared" si="16"/>
        <v/>
      </c>
      <c r="AF78" s="109">
        <f>SUMIFS(Master3!$X:$X,Master3!$A:$A,"&gt;"&amp;(AE78),Master3!$A:$A,"&lt;="&amp; AI78)</f>
        <v>0</v>
      </c>
      <c r="AG78" s="107">
        <f>SUMIFS(Master3!$I:$I,Master3!$A:$A,"&gt;"&amp;(AE78),Master3!$A:$A,"&lt;="&amp; AI78)</f>
        <v>0</v>
      </c>
      <c r="AH78" s="107">
        <f>SUMIFS(Master3!BC:BC,Master3!BB:BB,AD78)</f>
        <v>0</v>
      </c>
      <c r="AI78" s="108" t="str">
        <f t="shared" si="17"/>
        <v/>
      </c>
      <c r="AJ78" s="112" t="e">
        <f>_xlfn.XLOOKUP(AK78,Master3!B:B,Master3!A:A)</f>
        <v>#N/A</v>
      </c>
      <c r="AK78" s="106">
        <v>44225.166666666664</v>
      </c>
      <c r="AL78" s="67">
        <f>SUMIFS(Master3!$Z:$Z,Master3!$A:$A,"&gt;="&amp;(AJ78),Master3!$A:$A,"&lt;="&amp;AP78-1)</f>
        <v>0</v>
      </c>
      <c r="AM78" s="67">
        <f>SUMIFS(Master3!$J:$J,Master3!$A:$A,"&gt;="&amp;(AJ78),Master3!$A:$A,"&lt;="&amp;AP78-1)</f>
        <v>0</v>
      </c>
      <c r="AN78" s="93">
        <f>SUMIFS(Master3!BF:BF,Master3!BE:BE,AK78)</f>
        <v>0</v>
      </c>
      <c r="AO78" s="100" t="str">
        <f>IFERROR(_xlfn.XLOOKUP(AP78,Master3!$A:$A,Master3!$B:$B),"")</f>
        <v/>
      </c>
      <c r="AP78" s="92" t="str">
        <f t="shared" si="18"/>
        <v/>
      </c>
      <c r="AQ78" s="67">
        <f>SUMIFS(Master3!$Z:$Z,Master3!$A:$A,"&gt;"&amp;(AP78),Master3!$A:$A,"&lt;="&amp;AU78-1)</f>
        <v>0</v>
      </c>
      <c r="AR78" s="67">
        <f>SUMIFS(Master3!$J:$J,Master3!$A:$A,"&gt;"&amp;(AP78),Master3!$A:$A,"&lt;="&amp;AU78-1)</f>
        <v>0</v>
      </c>
      <c r="AS78" s="93">
        <f>SUMIFS(Master3!BO:BO,Master3!BN:BN,AO78)</f>
        <v>0</v>
      </c>
      <c r="AT78" s="100" t="str">
        <f>IFERROR(_xlfn.XLOOKUP(AU78,Master3!$A:$A,Master3!$B:$B)," ")</f>
        <v xml:space="preserve"> </v>
      </c>
      <c r="AU78" s="92" t="str">
        <f t="shared" si="19"/>
        <v/>
      </c>
      <c r="AV78" s="67">
        <f>SUMIFS(Master3!$Z:$Z,Master3!$A:$A,"&gt;"&amp;AU78,Master3!$A:$A,"&lt;="&amp; AY78)</f>
        <v>0</v>
      </c>
      <c r="AW78" s="67">
        <f>SUMIFS(Master3!$J:$J,Master3!$A:$A,"&gt;"&amp;AU78,Master3!$A:$A,"&lt;="&amp; AY78)</f>
        <v>0</v>
      </c>
      <c r="AX78" s="92">
        <f>SUMIFS(Master3!BF:BF,Master3!BE:BE,AT78)</f>
        <v>0</v>
      </c>
      <c r="AY78" s="93" t="str">
        <f t="shared" si="20"/>
        <v/>
      </c>
      <c r="AZ78" s="112" t="e">
        <f>_xlfn.XLOOKUP(BA78,Master3!B:B,Master3!A:A)</f>
        <v>#N/A</v>
      </c>
      <c r="BA78" s="103"/>
      <c r="BB78" s="107">
        <f>SUMIFS(Master3!AR:AR,Master3!$A:$A,"&gt;="&amp;(AZ78),Master3!$A:$A,"&lt;="&amp;BF78-1)</f>
        <v>0</v>
      </c>
      <c r="BC78" s="109">
        <f>SUMIFS(Master3!$K:$K,Master3!$A:$A,"&gt;="&amp;(AZ78),Master3!$A:$A,"&lt;="&amp;BF78-1)</f>
        <v>0</v>
      </c>
      <c r="BD78" s="108">
        <f>SUMIFS(Master3!BI:BI,Master3!BH:BH,BA78)</f>
        <v>0</v>
      </c>
      <c r="BE78" s="110" t="str">
        <f>IFERROR(_xlfn.XLOOKUP(BF78,Master3!$A:$A,Master3!$B:$B),"")</f>
        <v/>
      </c>
      <c r="BF78" s="107" t="str">
        <f t="shared" si="21"/>
        <v/>
      </c>
      <c r="BG78" s="107">
        <f>SUMIFS(Master3!AR:AR,Master3!$A:$A,"&gt;="&amp;(BF78),Master3!$A:$A,"&lt;="&amp;BK78-1)</f>
        <v>0</v>
      </c>
      <c r="BH78" s="109">
        <f>SUMIFS(Master3!$K:$K,Master3!$A:$A,"&gt;="&amp;(BF78),Master3!$A:$A,"&lt;="&amp;BK78-1)</f>
        <v>0</v>
      </c>
      <c r="BI78" s="108">
        <f>SUMIFS(Master3!BQ:BQ,Master3!BP:BP,BE78)</f>
        <v>0</v>
      </c>
      <c r="BJ78" s="110" t="str">
        <f>IFERROR(_xlfn.XLOOKUP(BK78,Master3!$A:$A,Master3!$B:$B)," ")</f>
        <v xml:space="preserve"> </v>
      </c>
      <c r="BK78" s="107" t="str">
        <f t="shared" si="22"/>
        <v/>
      </c>
      <c r="BL78" s="107">
        <f>SUMIFS(Master3!$AU:$AU,Master3!$A:$A,"&gt;"&amp;(BK78),Master3!$A:$A,"&lt;="&amp; BO78)</f>
        <v>0</v>
      </c>
      <c r="BM78" s="109">
        <f>SUMIFS(Master3!$K:$K,Master3!$A:$A,"&gt;"&amp;(BK78),Master3!$A:$A,"&lt;="&amp; BO78)</f>
        <v>0</v>
      </c>
      <c r="BN78" s="107">
        <f>SUMIFS(Master3!BI:BI,Master3!BH:BH,BJ78)</f>
        <v>0</v>
      </c>
      <c r="BO78" s="108" t="str">
        <f t="shared" si="23"/>
        <v/>
      </c>
    </row>
    <row r="79" spans="1:67" x14ac:dyDescent="0.25">
      <c r="A79" s="86">
        <v>44226.125</v>
      </c>
      <c r="B79" s="111" t="e">
        <f>_xlfn.XLOOKUP(C79,Master3!B:B,Master3!A:A)</f>
        <v>#N/A</v>
      </c>
      <c r="C79" s="106"/>
      <c r="D79" s="91" t="str">
        <f>IFERROR(_xlfn.XLOOKUP(B79,Master3!A:A,Master3!G:G),"")</f>
        <v/>
      </c>
      <c r="E79" s="94" t="str">
        <f>IFERROR(AVERAGEIFS(Master3!$U:$U,Master3!$A:$A,"&gt;"&amp;(B79-1),Master3!$A:$A,"&lt;="&amp;S79),"")</f>
        <v/>
      </c>
      <c r="F79" s="98">
        <f>SUMIFS(Master3!$V:$V,Master3!$A:$A,"&gt;="&amp;(B79),Master3!$A:$A,"&lt;="&amp;J79-1)</f>
        <v>0</v>
      </c>
      <c r="G79" s="91">
        <f>SUMIFS(Master3!$H:$H,Master3!$A:$A,"&gt;="&amp;(B79),Master3!$A:$A,"&lt;="&amp;J79-1)</f>
        <v>0</v>
      </c>
      <c r="H79" s="99">
        <f>SUMIFS(Master3!AZ:AZ,Master3!AY:AY,C79)</f>
        <v>0</v>
      </c>
      <c r="I79" s="100" t="str">
        <f>IFERROR(_xlfn.XLOOKUP(J79,Master3!$A:$A,Master3!$B:$B),"")</f>
        <v/>
      </c>
      <c r="J79" s="92" t="str">
        <f t="shared" si="12"/>
        <v/>
      </c>
      <c r="K79" s="92">
        <f>SUMIFS(Master3!$V:$V,Master3!$A:$A,"&gt;="&amp;(J79),Master3!$A:$A,"&lt;="&amp;O79-1)</f>
        <v>0</v>
      </c>
      <c r="L79" s="92">
        <f>SUMIFS(Master3!$H:$H,Master3!$A:$A,"&gt;="&amp;(J79),Master3!$A:$A,"&lt;="&amp;O79-1)</f>
        <v>0</v>
      </c>
      <c r="M79" s="93">
        <f>SUMIFS(Master3!BK:BK,Master3!BJ:BJ,I79)</f>
        <v>0</v>
      </c>
      <c r="N79" s="100" t="str">
        <f>IFERROR(_xlfn.XLOOKUP(O79,Master3!$A:$A,Master3!$B:$B)," ")</f>
        <v xml:space="preserve"> </v>
      </c>
      <c r="O79" s="92" t="str">
        <f t="shared" si="13"/>
        <v/>
      </c>
      <c r="P79" s="92">
        <f>SUMIFS(Master3!$V:$V,Master3!$A:$A,"&gt;="&amp;O79,Master3!$A:$A,"&lt;="&amp; S79)</f>
        <v>0</v>
      </c>
      <c r="Q79" s="92">
        <f>SUMIFS(Master3!$H:$H,Master3!$A:$A,"&gt;="&amp;O79,Master3!$A:$A,"&lt;="&amp; S79)</f>
        <v>0</v>
      </c>
      <c r="R79" s="92">
        <f>SUMIFS(Master3!AZ:AZ,Master3!AY:AY,N79)</f>
        <v>0</v>
      </c>
      <c r="S79" s="93" t="str">
        <f t="shared" si="14"/>
        <v/>
      </c>
      <c r="T79" s="112" t="e">
        <f>_xlfn.XLOOKUP(U79,Master3!B:B,Master3!A:A)</f>
        <v>#N/A</v>
      </c>
      <c r="U79" s="103">
        <v>44226.125</v>
      </c>
      <c r="V79" s="109">
        <f>SUMIFS(Master3!X:X,Master3!$A:$A,"&gt;="&amp;(T79),Master3!$A:$A,"&lt;="&amp;Z79-1)</f>
        <v>0</v>
      </c>
      <c r="W79" s="107">
        <f>SUMIFS(Master3!I:I,Master3!$A:$A,"&gt;="&amp;(T79),Master3!$A:$A,"&lt;="&amp;Z79-1)</f>
        <v>0</v>
      </c>
      <c r="X79" s="108">
        <f>SUMIFS(Master3!BC:BC,Master3!BB:BB,U79)</f>
        <v>0</v>
      </c>
      <c r="Y79" s="110" t="str">
        <f>IFERROR(_xlfn.XLOOKUP(Z79,Master3!$A:$A,Master3!$B:$B),"")</f>
        <v/>
      </c>
      <c r="Z79" s="107" t="str">
        <f t="shared" si="15"/>
        <v/>
      </c>
      <c r="AA79" s="107">
        <f>SUMIFS(Master3!$X:$X,Master3!$A:$A,"&gt;="&amp;(Z79),Master3!$A:$A,"&lt;="&amp;AE79-1)</f>
        <v>0</v>
      </c>
      <c r="AB79" s="107">
        <f>SUMIFS(Master3!$I:$I,Master3!$A:$A,"&gt;="&amp;(Z79),Master3!$A:$A,"&lt;="&amp;AE79-1)</f>
        <v>0</v>
      </c>
      <c r="AC79" s="108">
        <f>SUMIFS(Master3!BM:BM,Master3!BL:BL,Y79)</f>
        <v>0</v>
      </c>
      <c r="AD79" s="110" t="str">
        <f>IFERROR(_xlfn.XLOOKUP(AE79,Master3!$A:$A,Master3!$B:$B)," ")</f>
        <v xml:space="preserve"> </v>
      </c>
      <c r="AE79" s="107" t="str">
        <f t="shared" si="16"/>
        <v/>
      </c>
      <c r="AF79" s="109">
        <f>SUMIFS(Master3!$X:$X,Master3!$A:$A,"&gt;"&amp;(AE79),Master3!$A:$A,"&lt;="&amp; AI79)</f>
        <v>0</v>
      </c>
      <c r="AG79" s="107">
        <f>SUMIFS(Master3!$I:$I,Master3!$A:$A,"&gt;"&amp;(AE79),Master3!$A:$A,"&lt;="&amp; AI79)</f>
        <v>0</v>
      </c>
      <c r="AH79" s="107">
        <f>SUMIFS(Master3!BC:BC,Master3!BB:BB,AD79)</f>
        <v>0</v>
      </c>
      <c r="AI79" s="108" t="str">
        <f t="shared" si="17"/>
        <v/>
      </c>
      <c r="AJ79" s="112" t="e">
        <f>_xlfn.XLOOKUP(AK79,Master3!B:B,Master3!A:A)</f>
        <v>#N/A</v>
      </c>
      <c r="AK79" s="106">
        <v>44226.125</v>
      </c>
      <c r="AL79" s="67">
        <f>SUMIFS(Master3!$Z:$Z,Master3!$A:$A,"&gt;="&amp;(AJ79),Master3!$A:$A,"&lt;="&amp;AP79-1)</f>
        <v>0</v>
      </c>
      <c r="AM79" s="67">
        <f>SUMIFS(Master3!$J:$J,Master3!$A:$A,"&gt;="&amp;(AJ79),Master3!$A:$A,"&lt;="&amp;AP79-1)</f>
        <v>0</v>
      </c>
      <c r="AN79" s="93">
        <f>SUMIFS(Master3!BF:BF,Master3!BE:BE,AK79)</f>
        <v>0</v>
      </c>
      <c r="AO79" s="100" t="str">
        <f>IFERROR(_xlfn.XLOOKUP(AP79,Master3!$A:$A,Master3!$B:$B),"")</f>
        <v/>
      </c>
      <c r="AP79" s="92" t="str">
        <f t="shared" si="18"/>
        <v/>
      </c>
      <c r="AQ79" s="67">
        <f>SUMIFS(Master3!$Z:$Z,Master3!$A:$A,"&gt;"&amp;(AP79),Master3!$A:$A,"&lt;="&amp;AU79-1)</f>
        <v>0</v>
      </c>
      <c r="AR79" s="67">
        <f>SUMIFS(Master3!$J:$J,Master3!$A:$A,"&gt;"&amp;(AP79),Master3!$A:$A,"&lt;="&amp;AU79-1)</f>
        <v>0</v>
      </c>
      <c r="AS79" s="93">
        <f>SUMIFS(Master3!BO:BO,Master3!BN:BN,AO79)</f>
        <v>0</v>
      </c>
      <c r="AT79" s="100" t="str">
        <f>IFERROR(_xlfn.XLOOKUP(AU79,Master3!$A:$A,Master3!$B:$B)," ")</f>
        <v xml:space="preserve"> </v>
      </c>
      <c r="AU79" s="92" t="str">
        <f t="shared" si="19"/>
        <v/>
      </c>
      <c r="AV79" s="67">
        <f>SUMIFS(Master3!$Z:$Z,Master3!$A:$A,"&gt;"&amp;AU79,Master3!$A:$A,"&lt;="&amp; AY79)</f>
        <v>0</v>
      </c>
      <c r="AW79" s="67">
        <f>SUMIFS(Master3!$J:$J,Master3!$A:$A,"&gt;"&amp;AU79,Master3!$A:$A,"&lt;="&amp; AY79)</f>
        <v>0</v>
      </c>
      <c r="AX79" s="92">
        <f>SUMIFS(Master3!BF:BF,Master3!BE:BE,AT79)</f>
        <v>0</v>
      </c>
      <c r="AY79" s="93" t="str">
        <f t="shared" si="20"/>
        <v/>
      </c>
      <c r="AZ79" s="112" t="e">
        <f>_xlfn.XLOOKUP(BA79,Master3!B:B,Master3!A:A)</f>
        <v>#N/A</v>
      </c>
      <c r="BA79" s="103"/>
      <c r="BB79" s="107">
        <f>SUMIFS(Master3!AR:AR,Master3!$A:$A,"&gt;="&amp;(AZ79),Master3!$A:$A,"&lt;="&amp;BF79-1)</f>
        <v>0</v>
      </c>
      <c r="BC79" s="109">
        <f>SUMIFS(Master3!$K:$K,Master3!$A:$A,"&gt;="&amp;(AZ79),Master3!$A:$A,"&lt;="&amp;BF79-1)</f>
        <v>0</v>
      </c>
      <c r="BD79" s="108">
        <f>SUMIFS(Master3!BI:BI,Master3!BH:BH,BA79)</f>
        <v>0</v>
      </c>
      <c r="BE79" s="110" t="str">
        <f>IFERROR(_xlfn.XLOOKUP(BF79,Master3!$A:$A,Master3!$B:$B),"")</f>
        <v/>
      </c>
      <c r="BF79" s="107" t="str">
        <f t="shared" si="21"/>
        <v/>
      </c>
      <c r="BG79" s="107">
        <f>SUMIFS(Master3!AR:AR,Master3!$A:$A,"&gt;="&amp;(BF79),Master3!$A:$A,"&lt;="&amp;BK79-1)</f>
        <v>0</v>
      </c>
      <c r="BH79" s="109">
        <f>SUMIFS(Master3!$K:$K,Master3!$A:$A,"&gt;="&amp;(BF79),Master3!$A:$A,"&lt;="&amp;BK79-1)</f>
        <v>0</v>
      </c>
      <c r="BI79" s="108">
        <f>SUMIFS(Master3!BQ:BQ,Master3!BP:BP,BE79)</f>
        <v>0</v>
      </c>
      <c r="BJ79" s="110" t="str">
        <f>IFERROR(_xlfn.XLOOKUP(BK79,Master3!$A:$A,Master3!$B:$B)," ")</f>
        <v xml:space="preserve"> </v>
      </c>
      <c r="BK79" s="107" t="str">
        <f t="shared" si="22"/>
        <v/>
      </c>
      <c r="BL79" s="107">
        <f>SUMIFS(Master3!$AU:$AU,Master3!$A:$A,"&gt;"&amp;(BK79),Master3!$A:$A,"&lt;="&amp; BO79)</f>
        <v>0</v>
      </c>
      <c r="BM79" s="109">
        <f>SUMIFS(Master3!$K:$K,Master3!$A:$A,"&gt;"&amp;(BK79),Master3!$A:$A,"&lt;="&amp; BO79)</f>
        <v>0</v>
      </c>
      <c r="BN79" s="107">
        <f>SUMIFS(Master3!BI:BI,Master3!BH:BH,BJ79)</f>
        <v>0</v>
      </c>
      <c r="BO79" s="108" t="str">
        <f t="shared" si="23"/>
        <v/>
      </c>
    </row>
    <row r="80" spans="1:67" x14ac:dyDescent="0.25">
      <c r="A80" s="86">
        <v>44227.25</v>
      </c>
      <c r="B80" s="111" t="e">
        <f>_xlfn.XLOOKUP(C80,Master3!B:B,Master3!A:A)</f>
        <v>#N/A</v>
      </c>
      <c r="C80" s="106">
        <v>44227.25</v>
      </c>
      <c r="D80" s="91" t="str">
        <f>IFERROR(_xlfn.XLOOKUP(B80,Master3!A:A,Master3!G:G),"")</f>
        <v/>
      </c>
      <c r="E80" s="94" t="str">
        <f>IFERROR(AVERAGEIFS(Master3!$U:$U,Master3!$A:$A,"&gt;"&amp;(B80-1),Master3!$A:$A,"&lt;="&amp;S80),"")</f>
        <v/>
      </c>
      <c r="F80" s="98">
        <f>SUMIFS(Master3!$V:$V,Master3!$A:$A,"&gt;="&amp;(B80),Master3!$A:$A,"&lt;="&amp;J80-1)</f>
        <v>0</v>
      </c>
      <c r="G80" s="91">
        <f>SUMIFS(Master3!$H:$H,Master3!$A:$A,"&gt;="&amp;(B80),Master3!$A:$A,"&lt;="&amp;J80-1)</f>
        <v>0</v>
      </c>
      <c r="H80" s="99">
        <f>SUMIFS(Master3!AZ:AZ,Master3!AY:AY,C80)</f>
        <v>0</v>
      </c>
      <c r="I80" s="100" t="str">
        <f>IFERROR(_xlfn.XLOOKUP(J80,Master3!$A:$A,Master3!$B:$B),"")</f>
        <v/>
      </c>
      <c r="J80" s="92" t="str">
        <f t="shared" si="12"/>
        <v/>
      </c>
      <c r="K80" s="92">
        <f>SUMIFS(Master3!$V:$V,Master3!$A:$A,"&gt;="&amp;(J80),Master3!$A:$A,"&lt;="&amp;O80-1)</f>
        <v>0</v>
      </c>
      <c r="L80" s="92">
        <f>SUMIFS(Master3!$H:$H,Master3!$A:$A,"&gt;="&amp;(J80),Master3!$A:$A,"&lt;="&amp;O80-1)</f>
        <v>0</v>
      </c>
      <c r="M80" s="93">
        <f>SUMIFS(Master3!BK:BK,Master3!BJ:BJ,I80)</f>
        <v>0</v>
      </c>
      <c r="N80" s="100" t="str">
        <f>IFERROR(_xlfn.XLOOKUP(O80,Master3!$A:$A,Master3!$B:$B)," ")</f>
        <v xml:space="preserve"> </v>
      </c>
      <c r="O80" s="92" t="str">
        <f t="shared" si="13"/>
        <v/>
      </c>
      <c r="P80" s="92">
        <f>SUMIFS(Master3!$V:$V,Master3!$A:$A,"&gt;="&amp;O80,Master3!$A:$A,"&lt;="&amp; S80)</f>
        <v>0</v>
      </c>
      <c r="Q80" s="92">
        <f>SUMIFS(Master3!$H:$H,Master3!$A:$A,"&gt;="&amp;O80,Master3!$A:$A,"&lt;="&amp; S80)</f>
        <v>0</v>
      </c>
      <c r="R80" s="92">
        <f>SUMIFS(Master3!AZ:AZ,Master3!AY:AY,N80)</f>
        <v>0</v>
      </c>
      <c r="S80" s="93" t="str">
        <f t="shared" si="14"/>
        <v/>
      </c>
      <c r="T80" s="112" t="e">
        <f>_xlfn.XLOOKUP(U80,Master3!B:B,Master3!A:A)</f>
        <v>#N/A</v>
      </c>
      <c r="U80" s="103"/>
      <c r="V80" s="109">
        <f>SUMIFS(Master3!X:X,Master3!$A:$A,"&gt;="&amp;(T80),Master3!$A:$A,"&lt;="&amp;Z80-1)</f>
        <v>0</v>
      </c>
      <c r="W80" s="107">
        <f>SUMIFS(Master3!I:I,Master3!$A:$A,"&gt;="&amp;(T80),Master3!$A:$A,"&lt;="&amp;Z80-1)</f>
        <v>0</v>
      </c>
      <c r="X80" s="108">
        <f>SUMIFS(Master3!BC:BC,Master3!BB:BB,U80)</f>
        <v>0</v>
      </c>
      <c r="Y80" s="110" t="str">
        <f>IFERROR(_xlfn.XLOOKUP(Z80,Master3!$A:$A,Master3!$B:$B),"")</f>
        <v/>
      </c>
      <c r="Z80" s="107" t="str">
        <f t="shared" si="15"/>
        <v/>
      </c>
      <c r="AA80" s="107">
        <f>SUMIFS(Master3!$X:$X,Master3!$A:$A,"&gt;="&amp;(Z80),Master3!$A:$A,"&lt;="&amp;AE80-1)</f>
        <v>0</v>
      </c>
      <c r="AB80" s="107">
        <f>SUMIFS(Master3!$I:$I,Master3!$A:$A,"&gt;="&amp;(Z80),Master3!$A:$A,"&lt;="&amp;AE80-1)</f>
        <v>0</v>
      </c>
      <c r="AC80" s="108">
        <f>SUMIFS(Master3!BM:BM,Master3!BL:BL,Y80)</f>
        <v>0</v>
      </c>
      <c r="AD80" s="110" t="str">
        <f>IFERROR(_xlfn.XLOOKUP(AE80,Master3!$A:$A,Master3!$B:$B)," ")</f>
        <v xml:space="preserve"> </v>
      </c>
      <c r="AE80" s="107" t="str">
        <f t="shared" si="16"/>
        <v/>
      </c>
      <c r="AF80" s="109">
        <f>SUMIFS(Master3!$X:$X,Master3!$A:$A,"&gt;"&amp;(AE80),Master3!$A:$A,"&lt;="&amp; AI80)</f>
        <v>0</v>
      </c>
      <c r="AG80" s="107">
        <f>SUMIFS(Master3!$I:$I,Master3!$A:$A,"&gt;"&amp;(AE80),Master3!$A:$A,"&lt;="&amp; AI80)</f>
        <v>0</v>
      </c>
      <c r="AH80" s="107">
        <f>SUMIFS(Master3!BC:BC,Master3!BB:BB,AD80)</f>
        <v>0</v>
      </c>
      <c r="AI80" s="108" t="str">
        <f t="shared" si="17"/>
        <v/>
      </c>
      <c r="AJ80" s="112" t="e">
        <f>_xlfn.XLOOKUP(AK80,Master3!B:B,Master3!A:A)</f>
        <v>#N/A</v>
      </c>
      <c r="AK80" s="106"/>
      <c r="AL80" s="67">
        <f>SUMIFS(Master3!$Z:$Z,Master3!$A:$A,"&gt;="&amp;(AJ80),Master3!$A:$A,"&lt;="&amp;AP80-1)</f>
        <v>0</v>
      </c>
      <c r="AM80" s="67">
        <f>SUMIFS(Master3!$J:$J,Master3!$A:$A,"&gt;="&amp;(AJ80),Master3!$A:$A,"&lt;="&amp;AP80-1)</f>
        <v>0</v>
      </c>
      <c r="AN80" s="93">
        <f>SUMIFS(Master3!BF:BF,Master3!BE:BE,AK80)</f>
        <v>0</v>
      </c>
      <c r="AO80" s="100" t="str">
        <f>IFERROR(_xlfn.XLOOKUP(AP80,Master3!$A:$A,Master3!$B:$B),"")</f>
        <v/>
      </c>
      <c r="AP80" s="92" t="str">
        <f t="shared" si="18"/>
        <v/>
      </c>
      <c r="AQ80" s="67">
        <f>SUMIFS(Master3!$Z:$Z,Master3!$A:$A,"&gt;"&amp;(AP80),Master3!$A:$A,"&lt;="&amp;AU80-1)</f>
        <v>0</v>
      </c>
      <c r="AR80" s="67">
        <f>SUMIFS(Master3!$J:$J,Master3!$A:$A,"&gt;"&amp;(AP80),Master3!$A:$A,"&lt;="&amp;AU80-1)</f>
        <v>0</v>
      </c>
      <c r="AS80" s="93">
        <f>SUMIFS(Master3!BO:BO,Master3!BN:BN,AO80)</f>
        <v>0</v>
      </c>
      <c r="AT80" s="100" t="str">
        <f>IFERROR(_xlfn.XLOOKUP(AU80,Master3!$A:$A,Master3!$B:$B)," ")</f>
        <v xml:space="preserve"> </v>
      </c>
      <c r="AU80" s="92" t="str">
        <f t="shared" si="19"/>
        <v/>
      </c>
      <c r="AV80" s="67">
        <f>SUMIFS(Master3!$Z:$Z,Master3!$A:$A,"&gt;"&amp;AU80,Master3!$A:$A,"&lt;="&amp; AY80)</f>
        <v>0</v>
      </c>
      <c r="AW80" s="67">
        <f>SUMIFS(Master3!$J:$J,Master3!$A:$A,"&gt;"&amp;AU80,Master3!$A:$A,"&lt;="&amp; AY80)</f>
        <v>0</v>
      </c>
      <c r="AX80" s="92">
        <f>SUMIFS(Master3!BF:BF,Master3!BE:BE,AT80)</f>
        <v>0</v>
      </c>
      <c r="AY80" s="93" t="str">
        <f t="shared" si="20"/>
        <v/>
      </c>
      <c r="AZ80" s="112" t="e">
        <f>_xlfn.XLOOKUP(BA80,Master3!B:B,Master3!A:A)</f>
        <v>#N/A</v>
      </c>
      <c r="BA80" s="103"/>
      <c r="BB80" s="107">
        <f>SUMIFS(Master3!AR:AR,Master3!$A:$A,"&gt;="&amp;(AZ80),Master3!$A:$A,"&lt;="&amp;BF80-1)</f>
        <v>0</v>
      </c>
      <c r="BC80" s="109">
        <f>SUMIFS(Master3!$K:$K,Master3!$A:$A,"&gt;="&amp;(AZ80),Master3!$A:$A,"&lt;="&amp;BF80-1)</f>
        <v>0</v>
      </c>
      <c r="BD80" s="108">
        <f>SUMIFS(Master3!BI:BI,Master3!BH:BH,BA80)</f>
        <v>0</v>
      </c>
      <c r="BE80" s="110" t="str">
        <f>IFERROR(_xlfn.XLOOKUP(BF80,Master3!$A:$A,Master3!$B:$B),"")</f>
        <v/>
      </c>
      <c r="BF80" s="107" t="str">
        <f t="shared" si="21"/>
        <v/>
      </c>
      <c r="BG80" s="107">
        <f>SUMIFS(Master3!AR:AR,Master3!$A:$A,"&gt;="&amp;(BF80),Master3!$A:$A,"&lt;="&amp;BK80-1)</f>
        <v>0</v>
      </c>
      <c r="BH80" s="109">
        <f>SUMIFS(Master3!$K:$K,Master3!$A:$A,"&gt;="&amp;(BF80),Master3!$A:$A,"&lt;="&amp;BK80-1)</f>
        <v>0</v>
      </c>
      <c r="BI80" s="108">
        <f>SUMIFS(Master3!BQ:BQ,Master3!BP:BP,BE80)</f>
        <v>0</v>
      </c>
      <c r="BJ80" s="110" t="str">
        <f>IFERROR(_xlfn.XLOOKUP(BK80,Master3!$A:$A,Master3!$B:$B)," ")</f>
        <v xml:space="preserve"> </v>
      </c>
      <c r="BK80" s="107" t="str">
        <f t="shared" si="22"/>
        <v/>
      </c>
      <c r="BL80" s="107">
        <f>SUMIFS(Master3!$AU:$AU,Master3!$A:$A,"&gt;"&amp;(BK80),Master3!$A:$A,"&lt;="&amp; BO80)</f>
        <v>0</v>
      </c>
      <c r="BM80" s="109">
        <f>SUMIFS(Master3!$K:$K,Master3!$A:$A,"&gt;"&amp;(BK80),Master3!$A:$A,"&lt;="&amp; BO80)</f>
        <v>0</v>
      </c>
      <c r="BN80" s="107">
        <f>SUMIFS(Master3!BI:BI,Master3!BH:BH,BJ80)</f>
        <v>0</v>
      </c>
      <c r="BO80" s="108" t="str">
        <f t="shared" si="23"/>
        <v/>
      </c>
    </row>
    <row r="81" spans="1:67" x14ac:dyDescent="0.25">
      <c r="A81" s="86">
        <v>44227.326388888891</v>
      </c>
      <c r="B81" s="111" t="e">
        <f>_xlfn.XLOOKUP(C81,Master3!B:B,Master3!A:A)</f>
        <v>#N/A</v>
      </c>
      <c r="C81" s="106"/>
      <c r="D81" s="91" t="str">
        <f>IFERROR(_xlfn.XLOOKUP(B81,Master3!A:A,Master3!G:G),"")</f>
        <v/>
      </c>
      <c r="E81" s="94" t="str">
        <f>IFERROR(AVERAGEIFS(Master3!$U:$U,Master3!$A:$A,"&gt;"&amp;(B81-1),Master3!$A:$A,"&lt;="&amp;S81),"")</f>
        <v/>
      </c>
      <c r="F81" s="98">
        <f>SUMIFS(Master3!$V:$V,Master3!$A:$A,"&gt;="&amp;(B81),Master3!$A:$A,"&lt;="&amp;J81-1)</f>
        <v>0</v>
      </c>
      <c r="G81" s="91">
        <f>SUMIFS(Master3!$H:$H,Master3!$A:$A,"&gt;="&amp;(B81),Master3!$A:$A,"&lt;="&amp;J81-1)</f>
        <v>0</v>
      </c>
      <c r="H81" s="99">
        <f>SUMIFS(Master3!AZ:AZ,Master3!AY:AY,C81)</f>
        <v>0</v>
      </c>
      <c r="I81" s="100" t="str">
        <f>IFERROR(_xlfn.XLOOKUP(J81,Master3!$A:$A,Master3!$B:$B),"")</f>
        <v/>
      </c>
      <c r="J81" s="92" t="str">
        <f t="shared" si="12"/>
        <v/>
      </c>
      <c r="K81" s="92">
        <f>SUMIFS(Master3!$V:$V,Master3!$A:$A,"&gt;="&amp;(J81),Master3!$A:$A,"&lt;="&amp;O81-1)</f>
        <v>0</v>
      </c>
      <c r="L81" s="92">
        <f>SUMIFS(Master3!$H:$H,Master3!$A:$A,"&gt;="&amp;(J81),Master3!$A:$A,"&lt;="&amp;O81-1)</f>
        <v>0</v>
      </c>
      <c r="M81" s="93">
        <f>SUMIFS(Master3!BK:BK,Master3!BJ:BJ,I81)</f>
        <v>0</v>
      </c>
      <c r="N81" s="100" t="str">
        <f>IFERROR(_xlfn.XLOOKUP(O81,Master3!$A:$A,Master3!$B:$B)," ")</f>
        <v xml:space="preserve"> </v>
      </c>
      <c r="O81" s="92" t="str">
        <f t="shared" si="13"/>
        <v/>
      </c>
      <c r="P81" s="92">
        <f>SUMIFS(Master3!$V:$V,Master3!$A:$A,"&gt;="&amp;O81,Master3!$A:$A,"&lt;="&amp; S81)</f>
        <v>0</v>
      </c>
      <c r="Q81" s="92">
        <f>SUMIFS(Master3!$H:$H,Master3!$A:$A,"&gt;="&amp;O81,Master3!$A:$A,"&lt;="&amp; S81)</f>
        <v>0</v>
      </c>
      <c r="R81" s="92">
        <f>SUMIFS(Master3!AZ:AZ,Master3!AY:AY,N81)</f>
        <v>0</v>
      </c>
      <c r="S81" s="93" t="str">
        <f t="shared" si="14"/>
        <v/>
      </c>
      <c r="T81" s="112" t="e">
        <f>_xlfn.XLOOKUP(U81,Master3!B:B,Master3!A:A)</f>
        <v>#N/A</v>
      </c>
      <c r="U81" s="103"/>
      <c r="V81" s="109">
        <f>SUMIFS(Master3!X:X,Master3!$A:$A,"&gt;="&amp;(T81),Master3!$A:$A,"&lt;="&amp;Z81-1)</f>
        <v>0</v>
      </c>
      <c r="W81" s="107">
        <f>SUMIFS(Master3!I:I,Master3!$A:$A,"&gt;="&amp;(T81),Master3!$A:$A,"&lt;="&amp;Z81-1)</f>
        <v>0</v>
      </c>
      <c r="X81" s="108">
        <f>SUMIFS(Master3!BC:BC,Master3!BB:BB,U81)</f>
        <v>0</v>
      </c>
      <c r="Y81" s="110" t="str">
        <f>IFERROR(_xlfn.XLOOKUP(Z81,Master3!$A:$A,Master3!$B:$B),"")</f>
        <v/>
      </c>
      <c r="Z81" s="107" t="str">
        <f t="shared" si="15"/>
        <v/>
      </c>
      <c r="AA81" s="107">
        <f>SUMIFS(Master3!$X:$X,Master3!$A:$A,"&gt;="&amp;(Z81),Master3!$A:$A,"&lt;="&amp;AE81-1)</f>
        <v>0</v>
      </c>
      <c r="AB81" s="107">
        <f>SUMIFS(Master3!$I:$I,Master3!$A:$A,"&gt;="&amp;(Z81),Master3!$A:$A,"&lt;="&amp;AE81-1)</f>
        <v>0</v>
      </c>
      <c r="AC81" s="108">
        <f>SUMIFS(Master3!BM:BM,Master3!BL:BL,Y81)</f>
        <v>0</v>
      </c>
      <c r="AD81" s="110" t="str">
        <f>IFERROR(_xlfn.XLOOKUP(AE81,Master3!$A:$A,Master3!$B:$B)," ")</f>
        <v xml:space="preserve"> </v>
      </c>
      <c r="AE81" s="107" t="str">
        <f t="shared" si="16"/>
        <v/>
      </c>
      <c r="AF81" s="109">
        <f>SUMIFS(Master3!$X:$X,Master3!$A:$A,"&gt;"&amp;(AE81),Master3!$A:$A,"&lt;="&amp; AI81)</f>
        <v>0</v>
      </c>
      <c r="AG81" s="107">
        <f>SUMIFS(Master3!$I:$I,Master3!$A:$A,"&gt;"&amp;(AE81),Master3!$A:$A,"&lt;="&amp; AI81)</f>
        <v>0</v>
      </c>
      <c r="AH81" s="107">
        <f>SUMIFS(Master3!BC:BC,Master3!BB:BB,AD81)</f>
        <v>0</v>
      </c>
      <c r="AI81" s="108" t="str">
        <f t="shared" si="17"/>
        <v/>
      </c>
      <c r="AJ81" s="112" t="e">
        <f>_xlfn.XLOOKUP(AK81,Master3!B:B,Master3!A:A)</f>
        <v>#N/A</v>
      </c>
      <c r="AK81" s="106"/>
      <c r="AL81" s="67">
        <f>SUMIFS(Master3!$Z:$Z,Master3!$A:$A,"&gt;="&amp;(AJ81),Master3!$A:$A,"&lt;="&amp;AP81-1)</f>
        <v>0</v>
      </c>
      <c r="AM81" s="67">
        <f>SUMIFS(Master3!$J:$J,Master3!$A:$A,"&gt;="&amp;(AJ81),Master3!$A:$A,"&lt;="&amp;AP81-1)</f>
        <v>0</v>
      </c>
      <c r="AN81" s="93">
        <f>SUMIFS(Master3!BF:BF,Master3!BE:BE,AK81)</f>
        <v>0</v>
      </c>
      <c r="AO81" s="100" t="str">
        <f>IFERROR(_xlfn.XLOOKUP(AP81,Master3!$A:$A,Master3!$B:$B),"")</f>
        <v/>
      </c>
      <c r="AP81" s="92" t="str">
        <f t="shared" si="18"/>
        <v/>
      </c>
      <c r="AQ81" s="67">
        <f>SUMIFS(Master3!$Z:$Z,Master3!$A:$A,"&gt;"&amp;(AP81),Master3!$A:$A,"&lt;="&amp;AU81-1)</f>
        <v>0</v>
      </c>
      <c r="AR81" s="67">
        <f>SUMIFS(Master3!$J:$J,Master3!$A:$A,"&gt;"&amp;(AP81),Master3!$A:$A,"&lt;="&amp;AU81-1)</f>
        <v>0</v>
      </c>
      <c r="AS81" s="93">
        <f>SUMIFS(Master3!BO:BO,Master3!BN:BN,AO81)</f>
        <v>0</v>
      </c>
      <c r="AT81" s="100" t="str">
        <f>IFERROR(_xlfn.XLOOKUP(AU81,Master3!$A:$A,Master3!$B:$B)," ")</f>
        <v xml:space="preserve"> </v>
      </c>
      <c r="AU81" s="92" t="str">
        <f t="shared" si="19"/>
        <v/>
      </c>
      <c r="AV81" s="67">
        <f>SUMIFS(Master3!$Z:$Z,Master3!$A:$A,"&gt;"&amp;AU81,Master3!$A:$A,"&lt;="&amp; AY81)</f>
        <v>0</v>
      </c>
      <c r="AW81" s="67">
        <f>SUMIFS(Master3!$J:$J,Master3!$A:$A,"&gt;"&amp;AU81,Master3!$A:$A,"&lt;="&amp; AY81)</f>
        <v>0</v>
      </c>
      <c r="AX81" s="92">
        <f>SUMIFS(Master3!BF:BF,Master3!BE:BE,AT81)</f>
        <v>0</v>
      </c>
      <c r="AY81" s="93" t="str">
        <f t="shared" si="20"/>
        <v/>
      </c>
      <c r="AZ81" s="112" t="e">
        <f>_xlfn.XLOOKUP(BA81,Master3!B:B,Master3!A:A)</f>
        <v>#N/A</v>
      </c>
      <c r="BA81" s="103">
        <v>44227.326388888891</v>
      </c>
      <c r="BB81" s="107">
        <f>SUMIFS(Master3!AR:AR,Master3!$A:$A,"&gt;="&amp;(AZ81),Master3!$A:$A,"&lt;="&amp;BF81-1)</f>
        <v>0</v>
      </c>
      <c r="BC81" s="109">
        <f>SUMIFS(Master3!$K:$K,Master3!$A:$A,"&gt;="&amp;(AZ81),Master3!$A:$A,"&lt;="&amp;BF81-1)</f>
        <v>0</v>
      </c>
      <c r="BD81" s="108">
        <f>SUMIFS(Master3!BI:BI,Master3!BH:BH,BA81)</f>
        <v>0</v>
      </c>
      <c r="BE81" s="110" t="str">
        <f>IFERROR(_xlfn.XLOOKUP(BF81,Master3!$A:$A,Master3!$B:$B),"")</f>
        <v/>
      </c>
      <c r="BF81" s="107" t="str">
        <f t="shared" si="21"/>
        <v/>
      </c>
      <c r="BG81" s="107">
        <f>SUMIFS(Master3!AR:AR,Master3!$A:$A,"&gt;="&amp;(BF81),Master3!$A:$A,"&lt;="&amp;BK81-1)</f>
        <v>0</v>
      </c>
      <c r="BH81" s="109">
        <f>SUMIFS(Master3!$K:$K,Master3!$A:$A,"&gt;="&amp;(BF81),Master3!$A:$A,"&lt;="&amp;BK81-1)</f>
        <v>0</v>
      </c>
      <c r="BI81" s="108">
        <f>SUMIFS(Master3!BQ:BQ,Master3!BP:BP,BE81)</f>
        <v>0</v>
      </c>
      <c r="BJ81" s="110" t="str">
        <f>IFERROR(_xlfn.XLOOKUP(BK81,Master3!$A:$A,Master3!$B:$B)," ")</f>
        <v xml:space="preserve"> </v>
      </c>
      <c r="BK81" s="107" t="str">
        <f t="shared" si="22"/>
        <v/>
      </c>
      <c r="BL81" s="107">
        <f>SUMIFS(Master3!$AU:$AU,Master3!$A:$A,"&gt;"&amp;(BK81),Master3!$A:$A,"&lt;="&amp; BO81)</f>
        <v>0</v>
      </c>
      <c r="BM81" s="109">
        <f>SUMIFS(Master3!$K:$K,Master3!$A:$A,"&gt;"&amp;(BK81),Master3!$A:$A,"&lt;="&amp; BO81)</f>
        <v>0</v>
      </c>
      <c r="BN81" s="107">
        <f>SUMIFS(Master3!BI:BI,Master3!BH:BH,BJ81)</f>
        <v>0</v>
      </c>
      <c r="BO81" s="108" t="str">
        <f t="shared" si="23"/>
        <v/>
      </c>
    </row>
    <row r="82" spans="1:67" x14ac:dyDescent="0.25">
      <c r="A82" s="86">
        <v>44227.333333333336</v>
      </c>
      <c r="B82" s="111" t="e">
        <f>_xlfn.XLOOKUP(C82,Master3!B:B,Master3!A:A)</f>
        <v>#N/A</v>
      </c>
      <c r="C82" s="106"/>
      <c r="D82" s="91" t="str">
        <f>IFERROR(_xlfn.XLOOKUP(B82,Master3!A:A,Master3!G:G),"")</f>
        <v/>
      </c>
      <c r="E82" s="94" t="str">
        <f>IFERROR(AVERAGEIFS(Master3!$U:$U,Master3!$A:$A,"&gt;"&amp;(B82-1),Master3!$A:$A,"&lt;="&amp;S82),"")</f>
        <v/>
      </c>
      <c r="F82" s="98">
        <f>SUMIFS(Master3!$V:$V,Master3!$A:$A,"&gt;="&amp;(B82),Master3!$A:$A,"&lt;="&amp;J82-1)</f>
        <v>0</v>
      </c>
      <c r="G82" s="91">
        <f>SUMIFS(Master3!$H:$H,Master3!$A:$A,"&gt;="&amp;(B82),Master3!$A:$A,"&lt;="&amp;J82-1)</f>
        <v>0</v>
      </c>
      <c r="H82" s="99">
        <f>SUMIFS(Master3!AZ:AZ,Master3!AY:AY,C82)</f>
        <v>0</v>
      </c>
      <c r="I82" s="100" t="str">
        <f>IFERROR(_xlfn.XLOOKUP(J82,Master3!$A:$A,Master3!$B:$B),"")</f>
        <v/>
      </c>
      <c r="J82" s="92" t="str">
        <f t="shared" si="12"/>
        <v/>
      </c>
      <c r="K82" s="92">
        <f>SUMIFS(Master3!$V:$V,Master3!$A:$A,"&gt;="&amp;(J82),Master3!$A:$A,"&lt;="&amp;O82-1)</f>
        <v>0</v>
      </c>
      <c r="L82" s="92">
        <f>SUMIFS(Master3!$H:$H,Master3!$A:$A,"&gt;="&amp;(J82),Master3!$A:$A,"&lt;="&amp;O82-1)</f>
        <v>0</v>
      </c>
      <c r="M82" s="93">
        <f>SUMIFS(Master3!BK:BK,Master3!BJ:BJ,I82)</f>
        <v>0</v>
      </c>
      <c r="N82" s="100" t="str">
        <f>IFERROR(_xlfn.XLOOKUP(O82,Master3!$A:$A,Master3!$B:$B)," ")</f>
        <v xml:space="preserve"> </v>
      </c>
      <c r="O82" s="92" t="str">
        <f t="shared" si="13"/>
        <v/>
      </c>
      <c r="P82" s="92">
        <f>SUMIFS(Master3!$V:$V,Master3!$A:$A,"&gt;="&amp;O82,Master3!$A:$A,"&lt;="&amp; S82)</f>
        <v>0</v>
      </c>
      <c r="Q82" s="92">
        <f>SUMIFS(Master3!$H:$H,Master3!$A:$A,"&gt;="&amp;O82,Master3!$A:$A,"&lt;="&amp; S82)</f>
        <v>0</v>
      </c>
      <c r="R82" s="92">
        <f>SUMIFS(Master3!AZ:AZ,Master3!AY:AY,N82)</f>
        <v>0</v>
      </c>
      <c r="S82" s="93" t="str">
        <f t="shared" si="14"/>
        <v/>
      </c>
      <c r="T82" s="112" t="e">
        <f>_xlfn.XLOOKUP(U82,Master3!B:B,Master3!A:A)</f>
        <v>#N/A</v>
      </c>
      <c r="U82" s="103">
        <v>44227.333333333336</v>
      </c>
      <c r="V82" s="109">
        <f>SUMIFS(Master3!X:X,Master3!$A:$A,"&gt;="&amp;(T82),Master3!$A:$A,"&lt;="&amp;Z82-1)</f>
        <v>0</v>
      </c>
      <c r="W82" s="107">
        <f>SUMIFS(Master3!I:I,Master3!$A:$A,"&gt;="&amp;(T82),Master3!$A:$A,"&lt;="&amp;Z82-1)</f>
        <v>0</v>
      </c>
      <c r="X82" s="108">
        <f>SUMIFS(Master3!BC:BC,Master3!BB:BB,U82)</f>
        <v>0</v>
      </c>
      <c r="Y82" s="110" t="str">
        <f>IFERROR(_xlfn.XLOOKUP(Z82,Master3!$A:$A,Master3!$B:$B),"")</f>
        <v/>
      </c>
      <c r="Z82" s="107" t="str">
        <f t="shared" si="15"/>
        <v/>
      </c>
      <c r="AA82" s="107">
        <f>SUMIFS(Master3!$X:$X,Master3!$A:$A,"&gt;="&amp;(Z82),Master3!$A:$A,"&lt;="&amp;AE82-1)</f>
        <v>0</v>
      </c>
      <c r="AB82" s="107">
        <f>SUMIFS(Master3!$I:$I,Master3!$A:$A,"&gt;="&amp;(Z82),Master3!$A:$A,"&lt;="&amp;AE82-1)</f>
        <v>0</v>
      </c>
      <c r="AC82" s="108">
        <f>SUMIFS(Master3!BM:BM,Master3!BL:BL,Y82)</f>
        <v>0</v>
      </c>
      <c r="AD82" s="110" t="str">
        <f>IFERROR(_xlfn.XLOOKUP(AE82,Master3!$A:$A,Master3!$B:$B)," ")</f>
        <v xml:space="preserve"> </v>
      </c>
      <c r="AE82" s="107" t="str">
        <f t="shared" si="16"/>
        <v/>
      </c>
      <c r="AF82" s="109">
        <f>SUMIFS(Master3!$X:$X,Master3!$A:$A,"&gt;"&amp;(AE82),Master3!$A:$A,"&lt;="&amp; AI82)</f>
        <v>0</v>
      </c>
      <c r="AG82" s="107">
        <f>SUMIFS(Master3!$I:$I,Master3!$A:$A,"&gt;"&amp;(AE82),Master3!$A:$A,"&lt;="&amp; AI82)</f>
        <v>0</v>
      </c>
      <c r="AH82" s="107">
        <f>SUMIFS(Master3!BC:BC,Master3!BB:BB,AD82)</f>
        <v>0</v>
      </c>
      <c r="AI82" s="108" t="str">
        <f t="shared" si="17"/>
        <v/>
      </c>
      <c r="AJ82" s="112" t="e">
        <f>_xlfn.XLOOKUP(AK82,Master3!B:B,Master3!A:A)</f>
        <v>#N/A</v>
      </c>
      <c r="AK82" s="106">
        <v>44227.333333333336</v>
      </c>
      <c r="AL82" s="67">
        <f>SUMIFS(Master3!$Z:$Z,Master3!$A:$A,"&gt;="&amp;(AJ82),Master3!$A:$A,"&lt;="&amp;AP82-1)</f>
        <v>0</v>
      </c>
      <c r="AM82" s="67">
        <f>SUMIFS(Master3!$J:$J,Master3!$A:$A,"&gt;="&amp;(AJ82),Master3!$A:$A,"&lt;="&amp;AP82-1)</f>
        <v>0</v>
      </c>
      <c r="AN82" s="93">
        <f>SUMIFS(Master3!BF:BF,Master3!BE:BE,AK82)</f>
        <v>0</v>
      </c>
      <c r="AO82" s="100" t="str">
        <f>IFERROR(_xlfn.XLOOKUP(AP82,Master3!$A:$A,Master3!$B:$B),"")</f>
        <v/>
      </c>
      <c r="AP82" s="92" t="str">
        <f t="shared" si="18"/>
        <v/>
      </c>
      <c r="AQ82" s="67">
        <f>SUMIFS(Master3!$Z:$Z,Master3!$A:$A,"&gt;"&amp;(AP82),Master3!$A:$A,"&lt;="&amp;AU82-1)</f>
        <v>0</v>
      </c>
      <c r="AR82" s="67">
        <f>SUMIFS(Master3!$J:$J,Master3!$A:$A,"&gt;"&amp;(AP82),Master3!$A:$A,"&lt;="&amp;AU82-1)</f>
        <v>0</v>
      </c>
      <c r="AS82" s="93">
        <f>SUMIFS(Master3!BO:BO,Master3!BN:BN,AO82)</f>
        <v>0</v>
      </c>
      <c r="AT82" s="100" t="str">
        <f>IFERROR(_xlfn.XLOOKUP(AU82,Master3!$A:$A,Master3!$B:$B)," ")</f>
        <v xml:space="preserve"> </v>
      </c>
      <c r="AU82" s="92" t="str">
        <f t="shared" si="19"/>
        <v/>
      </c>
      <c r="AV82" s="67">
        <f>SUMIFS(Master3!$Z:$Z,Master3!$A:$A,"&gt;"&amp;AU82,Master3!$A:$A,"&lt;="&amp; AY82)</f>
        <v>0</v>
      </c>
      <c r="AW82" s="67">
        <f>SUMIFS(Master3!$J:$J,Master3!$A:$A,"&gt;"&amp;AU82,Master3!$A:$A,"&lt;="&amp; AY82)</f>
        <v>0</v>
      </c>
      <c r="AX82" s="92">
        <f>SUMIFS(Master3!BF:BF,Master3!BE:BE,AT82)</f>
        <v>0</v>
      </c>
      <c r="AY82" s="93" t="str">
        <f t="shared" si="20"/>
        <v/>
      </c>
      <c r="AZ82" s="112" t="e">
        <f>_xlfn.XLOOKUP(BA82,Master3!B:B,Master3!A:A)</f>
        <v>#N/A</v>
      </c>
      <c r="BA82" s="103"/>
      <c r="BB82" s="107">
        <f>SUMIFS(Master3!AR:AR,Master3!$A:$A,"&gt;="&amp;(AZ82),Master3!$A:$A,"&lt;="&amp;BF82-1)</f>
        <v>0</v>
      </c>
      <c r="BC82" s="109">
        <f>SUMIFS(Master3!$K:$K,Master3!$A:$A,"&gt;="&amp;(AZ82),Master3!$A:$A,"&lt;="&amp;BF82-1)</f>
        <v>0</v>
      </c>
      <c r="BD82" s="108">
        <f>SUMIFS(Master3!BI:BI,Master3!BH:BH,BA82)</f>
        <v>0</v>
      </c>
      <c r="BE82" s="110" t="str">
        <f>IFERROR(_xlfn.XLOOKUP(BF82,Master3!$A:$A,Master3!$B:$B),"")</f>
        <v/>
      </c>
      <c r="BF82" s="107" t="str">
        <f t="shared" si="21"/>
        <v/>
      </c>
      <c r="BG82" s="107">
        <f>SUMIFS(Master3!AR:AR,Master3!$A:$A,"&gt;="&amp;(BF82),Master3!$A:$A,"&lt;="&amp;BK82-1)</f>
        <v>0</v>
      </c>
      <c r="BH82" s="109">
        <f>SUMIFS(Master3!$K:$K,Master3!$A:$A,"&gt;="&amp;(BF82),Master3!$A:$A,"&lt;="&amp;BK82-1)</f>
        <v>0</v>
      </c>
      <c r="BI82" s="108">
        <f>SUMIFS(Master3!BQ:BQ,Master3!BP:BP,BE82)</f>
        <v>0</v>
      </c>
      <c r="BJ82" s="110" t="str">
        <f>IFERROR(_xlfn.XLOOKUP(BK82,Master3!$A:$A,Master3!$B:$B)," ")</f>
        <v xml:space="preserve"> </v>
      </c>
      <c r="BK82" s="107" t="str">
        <f t="shared" si="22"/>
        <v/>
      </c>
      <c r="BL82" s="107">
        <f>SUMIFS(Master3!$AU:$AU,Master3!$A:$A,"&gt;"&amp;(BK82),Master3!$A:$A,"&lt;="&amp; BO82)</f>
        <v>0</v>
      </c>
      <c r="BM82" s="109">
        <f>SUMIFS(Master3!$K:$K,Master3!$A:$A,"&gt;"&amp;(BK82),Master3!$A:$A,"&lt;="&amp; BO82)</f>
        <v>0</v>
      </c>
      <c r="BN82" s="107">
        <f>SUMIFS(Master3!BI:BI,Master3!BH:BH,BJ82)</f>
        <v>0</v>
      </c>
      <c r="BO82" s="108" t="str">
        <f t="shared" si="23"/>
        <v/>
      </c>
    </row>
    <row r="83" spans="1:67" x14ac:dyDescent="0.25">
      <c r="A83" s="86">
        <v>44228.121527777781</v>
      </c>
      <c r="B83" s="111" t="e">
        <f>_xlfn.XLOOKUP(C83,Master3!B:B,Master3!A:A)</f>
        <v>#N/A</v>
      </c>
      <c r="C83" s="106"/>
      <c r="D83" s="91" t="str">
        <f>IFERROR(_xlfn.XLOOKUP(B83,Master3!A:A,Master3!G:G),"")</f>
        <v/>
      </c>
      <c r="E83" s="94" t="str">
        <f>IFERROR(AVERAGEIFS(Master3!$U:$U,Master3!$A:$A,"&gt;"&amp;(B83-1),Master3!$A:$A,"&lt;="&amp;S83),"")</f>
        <v/>
      </c>
      <c r="F83" s="98">
        <f>SUMIFS(Master3!$V:$V,Master3!$A:$A,"&gt;="&amp;(B83),Master3!$A:$A,"&lt;="&amp;J83-1)</f>
        <v>0</v>
      </c>
      <c r="G83" s="91">
        <f>SUMIFS(Master3!$H:$H,Master3!$A:$A,"&gt;="&amp;(B83),Master3!$A:$A,"&lt;="&amp;J83-1)</f>
        <v>0</v>
      </c>
      <c r="H83" s="99">
        <f>SUMIFS(Master3!AZ:AZ,Master3!AY:AY,C83)</f>
        <v>0</v>
      </c>
      <c r="I83" s="100" t="str">
        <f>IFERROR(_xlfn.XLOOKUP(J83,Master3!$A:$A,Master3!$B:$B),"")</f>
        <v/>
      </c>
      <c r="J83" s="92" t="str">
        <f t="shared" si="12"/>
        <v/>
      </c>
      <c r="K83" s="92">
        <f>SUMIFS(Master3!$V:$V,Master3!$A:$A,"&gt;="&amp;(J83),Master3!$A:$A,"&lt;="&amp;O83-1)</f>
        <v>0</v>
      </c>
      <c r="L83" s="92">
        <f>SUMIFS(Master3!$H:$H,Master3!$A:$A,"&gt;="&amp;(J83),Master3!$A:$A,"&lt;="&amp;O83-1)</f>
        <v>0</v>
      </c>
      <c r="M83" s="93">
        <f>SUMIFS(Master3!BK:BK,Master3!BJ:BJ,I83)</f>
        <v>0</v>
      </c>
      <c r="N83" s="100" t="str">
        <f>IFERROR(_xlfn.XLOOKUP(O83,Master3!$A:$A,Master3!$B:$B)," ")</f>
        <v xml:space="preserve"> </v>
      </c>
      <c r="O83" s="92" t="str">
        <f t="shared" si="13"/>
        <v/>
      </c>
      <c r="P83" s="92">
        <f>SUMIFS(Master3!$V:$V,Master3!$A:$A,"&gt;="&amp;O83,Master3!$A:$A,"&lt;="&amp; S83)</f>
        <v>0</v>
      </c>
      <c r="Q83" s="92">
        <f>SUMIFS(Master3!$H:$H,Master3!$A:$A,"&gt;="&amp;O83,Master3!$A:$A,"&lt;="&amp; S83)</f>
        <v>0</v>
      </c>
      <c r="R83" s="92">
        <f>SUMIFS(Master3!AZ:AZ,Master3!AY:AY,N83)</f>
        <v>0</v>
      </c>
      <c r="S83" s="93" t="str">
        <f t="shared" si="14"/>
        <v/>
      </c>
      <c r="T83" s="112" t="e">
        <f>_xlfn.XLOOKUP(U83,Master3!B:B,Master3!A:A)</f>
        <v>#N/A</v>
      </c>
      <c r="U83" s="103">
        <v>44228.121527777781</v>
      </c>
      <c r="V83" s="109">
        <f>SUMIFS(Master3!X:X,Master3!$A:$A,"&gt;="&amp;(T83),Master3!$A:$A,"&lt;="&amp;Z83-1)</f>
        <v>0</v>
      </c>
      <c r="W83" s="107">
        <f>SUMIFS(Master3!I:I,Master3!$A:$A,"&gt;="&amp;(T83),Master3!$A:$A,"&lt;="&amp;Z83-1)</f>
        <v>0</v>
      </c>
      <c r="X83" s="108">
        <f>SUMIFS(Master3!BC:BC,Master3!BB:BB,U83)</f>
        <v>0</v>
      </c>
      <c r="Y83" s="110" t="str">
        <f>IFERROR(_xlfn.XLOOKUP(Z83,Master3!$A:$A,Master3!$B:$B),"")</f>
        <v/>
      </c>
      <c r="Z83" s="107" t="str">
        <f t="shared" si="15"/>
        <v/>
      </c>
      <c r="AA83" s="107">
        <f>SUMIFS(Master3!$X:$X,Master3!$A:$A,"&gt;="&amp;(Z83),Master3!$A:$A,"&lt;="&amp;AE83-1)</f>
        <v>0</v>
      </c>
      <c r="AB83" s="107">
        <f>SUMIFS(Master3!$I:$I,Master3!$A:$A,"&gt;="&amp;(Z83),Master3!$A:$A,"&lt;="&amp;AE83-1)</f>
        <v>0</v>
      </c>
      <c r="AC83" s="108">
        <f>SUMIFS(Master3!BM:BM,Master3!BL:BL,Y83)</f>
        <v>0</v>
      </c>
      <c r="AD83" s="110" t="str">
        <f>IFERROR(_xlfn.XLOOKUP(AE83,Master3!$A:$A,Master3!$B:$B)," ")</f>
        <v xml:space="preserve"> </v>
      </c>
      <c r="AE83" s="107" t="str">
        <f t="shared" si="16"/>
        <v/>
      </c>
      <c r="AF83" s="109">
        <f>SUMIFS(Master3!$X:$X,Master3!$A:$A,"&gt;"&amp;(AE83),Master3!$A:$A,"&lt;="&amp; AI83)</f>
        <v>0</v>
      </c>
      <c r="AG83" s="107">
        <f>SUMIFS(Master3!$I:$I,Master3!$A:$A,"&gt;"&amp;(AE83),Master3!$A:$A,"&lt;="&amp; AI83)</f>
        <v>0</v>
      </c>
      <c r="AH83" s="107">
        <f>SUMIFS(Master3!BC:BC,Master3!BB:BB,AD83)</f>
        <v>0</v>
      </c>
      <c r="AI83" s="108" t="str">
        <f t="shared" si="17"/>
        <v/>
      </c>
      <c r="AJ83" s="112" t="e">
        <f>_xlfn.XLOOKUP(AK83,Master3!B:B,Master3!A:A)</f>
        <v>#N/A</v>
      </c>
      <c r="AK83" s="106">
        <v>44228.121527777781</v>
      </c>
      <c r="AL83" s="67">
        <f>SUMIFS(Master3!$Z:$Z,Master3!$A:$A,"&gt;="&amp;(AJ83),Master3!$A:$A,"&lt;="&amp;AP83-1)</f>
        <v>0</v>
      </c>
      <c r="AM83" s="67">
        <f>SUMIFS(Master3!$J:$J,Master3!$A:$A,"&gt;="&amp;(AJ83),Master3!$A:$A,"&lt;="&amp;AP83-1)</f>
        <v>0</v>
      </c>
      <c r="AN83" s="93">
        <f>SUMIFS(Master3!BF:BF,Master3!BE:BE,AK83)</f>
        <v>0</v>
      </c>
      <c r="AO83" s="100" t="str">
        <f>IFERROR(_xlfn.XLOOKUP(AP83,Master3!$A:$A,Master3!$B:$B),"")</f>
        <v/>
      </c>
      <c r="AP83" s="92" t="str">
        <f t="shared" si="18"/>
        <v/>
      </c>
      <c r="AQ83" s="67">
        <f>SUMIFS(Master3!$Z:$Z,Master3!$A:$A,"&gt;"&amp;(AP83),Master3!$A:$A,"&lt;="&amp;AU83-1)</f>
        <v>0</v>
      </c>
      <c r="AR83" s="67">
        <f>SUMIFS(Master3!$J:$J,Master3!$A:$A,"&gt;"&amp;(AP83),Master3!$A:$A,"&lt;="&amp;AU83-1)</f>
        <v>0</v>
      </c>
      <c r="AS83" s="93">
        <f>SUMIFS(Master3!BO:BO,Master3!BN:BN,AO83)</f>
        <v>0</v>
      </c>
      <c r="AT83" s="100" t="str">
        <f>IFERROR(_xlfn.XLOOKUP(AU83,Master3!$A:$A,Master3!$B:$B)," ")</f>
        <v xml:space="preserve"> </v>
      </c>
      <c r="AU83" s="92" t="str">
        <f t="shared" si="19"/>
        <v/>
      </c>
      <c r="AV83" s="67">
        <f>SUMIFS(Master3!$Z:$Z,Master3!$A:$A,"&gt;"&amp;AU83,Master3!$A:$A,"&lt;="&amp; AY83)</f>
        <v>0</v>
      </c>
      <c r="AW83" s="67">
        <f>SUMIFS(Master3!$J:$J,Master3!$A:$A,"&gt;"&amp;AU83,Master3!$A:$A,"&lt;="&amp; AY83)</f>
        <v>0</v>
      </c>
      <c r="AX83" s="92">
        <f>SUMIFS(Master3!BF:BF,Master3!BE:BE,AT83)</f>
        <v>0</v>
      </c>
      <c r="AY83" s="93" t="str">
        <f t="shared" si="20"/>
        <v/>
      </c>
      <c r="AZ83" s="112" t="e">
        <f>_xlfn.XLOOKUP(BA83,Master3!B:B,Master3!A:A)</f>
        <v>#N/A</v>
      </c>
      <c r="BA83" s="103"/>
      <c r="BB83" s="107">
        <f>SUMIFS(Master3!AR:AR,Master3!$A:$A,"&gt;="&amp;(AZ83),Master3!$A:$A,"&lt;="&amp;BF83-1)</f>
        <v>0</v>
      </c>
      <c r="BC83" s="109">
        <f>SUMIFS(Master3!$K:$K,Master3!$A:$A,"&gt;="&amp;(AZ83),Master3!$A:$A,"&lt;="&amp;BF83-1)</f>
        <v>0</v>
      </c>
      <c r="BD83" s="108">
        <f>SUMIFS(Master3!BI:BI,Master3!BH:BH,BA83)</f>
        <v>0</v>
      </c>
      <c r="BE83" s="110" t="str">
        <f>IFERROR(_xlfn.XLOOKUP(BF83,Master3!$A:$A,Master3!$B:$B),"")</f>
        <v/>
      </c>
      <c r="BF83" s="107" t="str">
        <f t="shared" si="21"/>
        <v/>
      </c>
      <c r="BG83" s="107">
        <f>SUMIFS(Master3!AR:AR,Master3!$A:$A,"&gt;="&amp;(BF83),Master3!$A:$A,"&lt;="&amp;BK83-1)</f>
        <v>0</v>
      </c>
      <c r="BH83" s="109">
        <f>SUMIFS(Master3!$K:$K,Master3!$A:$A,"&gt;="&amp;(BF83),Master3!$A:$A,"&lt;="&amp;BK83-1)</f>
        <v>0</v>
      </c>
      <c r="BI83" s="108">
        <f>SUMIFS(Master3!BQ:BQ,Master3!BP:BP,BE83)</f>
        <v>0</v>
      </c>
      <c r="BJ83" s="110" t="str">
        <f>IFERROR(_xlfn.XLOOKUP(BK83,Master3!$A:$A,Master3!$B:$B)," ")</f>
        <v xml:space="preserve"> </v>
      </c>
      <c r="BK83" s="107" t="str">
        <f t="shared" si="22"/>
        <v/>
      </c>
      <c r="BL83" s="107">
        <f>SUMIFS(Master3!$AU:$AU,Master3!$A:$A,"&gt;"&amp;(BK83),Master3!$A:$A,"&lt;="&amp; BO83)</f>
        <v>0</v>
      </c>
      <c r="BM83" s="109">
        <f>SUMIFS(Master3!$K:$K,Master3!$A:$A,"&gt;"&amp;(BK83),Master3!$A:$A,"&lt;="&amp; BO83)</f>
        <v>0</v>
      </c>
      <c r="BN83" s="107">
        <f>SUMIFS(Master3!BI:BI,Master3!BH:BH,BJ83)</f>
        <v>0</v>
      </c>
      <c r="BO83" s="108" t="str">
        <f t="shared" si="23"/>
        <v/>
      </c>
    </row>
    <row r="84" spans="1:67" x14ac:dyDescent="0.25">
      <c r="A84" s="86">
        <v>44229.121527777781</v>
      </c>
      <c r="B84" s="111" t="e">
        <f>_xlfn.XLOOKUP(C84,Master3!B:B,Master3!A:A)</f>
        <v>#N/A</v>
      </c>
      <c r="C84" s="106"/>
      <c r="D84" s="91" t="str">
        <f>IFERROR(_xlfn.XLOOKUP(B84,Master3!A:A,Master3!G:G),"")</f>
        <v/>
      </c>
      <c r="E84" s="94" t="str">
        <f>IFERROR(AVERAGEIFS(Master3!$U:$U,Master3!$A:$A,"&gt;"&amp;(B84-1),Master3!$A:$A,"&lt;="&amp;S84),"")</f>
        <v/>
      </c>
      <c r="F84" s="98">
        <f>SUMIFS(Master3!$V:$V,Master3!$A:$A,"&gt;="&amp;(B84),Master3!$A:$A,"&lt;="&amp;J84-1)</f>
        <v>0</v>
      </c>
      <c r="G84" s="91">
        <f>SUMIFS(Master3!$H:$H,Master3!$A:$A,"&gt;="&amp;(B84),Master3!$A:$A,"&lt;="&amp;J84-1)</f>
        <v>0</v>
      </c>
      <c r="H84" s="99">
        <f>SUMIFS(Master3!AZ:AZ,Master3!AY:AY,C84)</f>
        <v>0</v>
      </c>
      <c r="I84" s="100" t="str">
        <f>IFERROR(_xlfn.XLOOKUP(J84,Master3!$A:$A,Master3!$B:$B),"")</f>
        <v/>
      </c>
      <c r="J84" s="92" t="str">
        <f t="shared" si="12"/>
        <v/>
      </c>
      <c r="K84" s="92">
        <f>SUMIFS(Master3!$V:$V,Master3!$A:$A,"&gt;="&amp;(J84),Master3!$A:$A,"&lt;="&amp;O84-1)</f>
        <v>0</v>
      </c>
      <c r="L84" s="92">
        <f>SUMIFS(Master3!$H:$H,Master3!$A:$A,"&gt;="&amp;(J84),Master3!$A:$A,"&lt;="&amp;O84-1)</f>
        <v>0</v>
      </c>
      <c r="M84" s="93">
        <f>SUMIFS(Master3!BK:BK,Master3!BJ:BJ,I84)</f>
        <v>0</v>
      </c>
      <c r="N84" s="100" t="str">
        <f>IFERROR(_xlfn.XLOOKUP(O84,Master3!$A:$A,Master3!$B:$B)," ")</f>
        <v xml:space="preserve"> </v>
      </c>
      <c r="O84" s="92" t="str">
        <f t="shared" si="13"/>
        <v/>
      </c>
      <c r="P84" s="92">
        <f>SUMIFS(Master3!$V:$V,Master3!$A:$A,"&gt;="&amp;O84,Master3!$A:$A,"&lt;="&amp; S84)</f>
        <v>0</v>
      </c>
      <c r="Q84" s="92">
        <f>SUMIFS(Master3!$H:$H,Master3!$A:$A,"&gt;="&amp;O84,Master3!$A:$A,"&lt;="&amp; S84)</f>
        <v>0</v>
      </c>
      <c r="R84" s="92">
        <f>SUMIFS(Master3!AZ:AZ,Master3!AY:AY,N84)</f>
        <v>0</v>
      </c>
      <c r="S84" s="93" t="str">
        <f t="shared" si="14"/>
        <v/>
      </c>
      <c r="T84" s="112" t="e">
        <f>_xlfn.XLOOKUP(U84,Master3!B:B,Master3!A:A)</f>
        <v>#N/A</v>
      </c>
      <c r="U84" s="103"/>
      <c r="V84" s="109">
        <f>SUMIFS(Master3!X:X,Master3!$A:$A,"&gt;="&amp;(T84),Master3!$A:$A,"&lt;="&amp;Z84-1)</f>
        <v>0</v>
      </c>
      <c r="W84" s="107">
        <f>SUMIFS(Master3!I:I,Master3!$A:$A,"&gt;="&amp;(T84),Master3!$A:$A,"&lt;="&amp;Z84-1)</f>
        <v>0</v>
      </c>
      <c r="X84" s="108">
        <f>SUMIFS(Master3!BC:BC,Master3!BB:BB,U84)</f>
        <v>0</v>
      </c>
      <c r="Y84" s="110" t="str">
        <f>IFERROR(_xlfn.XLOOKUP(Z84,Master3!$A:$A,Master3!$B:$B),"")</f>
        <v/>
      </c>
      <c r="Z84" s="107" t="str">
        <f t="shared" si="15"/>
        <v/>
      </c>
      <c r="AA84" s="107">
        <f>SUMIFS(Master3!$X:$X,Master3!$A:$A,"&gt;="&amp;(Z84),Master3!$A:$A,"&lt;="&amp;AE84-1)</f>
        <v>0</v>
      </c>
      <c r="AB84" s="107">
        <f>SUMIFS(Master3!$I:$I,Master3!$A:$A,"&gt;="&amp;(Z84),Master3!$A:$A,"&lt;="&amp;AE84-1)</f>
        <v>0</v>
      </c>
      <c r="AC84" s="108">
        <f>SUMIFS(Master3!BM:BM,Master3!BL:BL,Y84)</f>
        <v>0</v>
      </c>
      <c r="AD84" s="110" t="str">
        <f>IFERROR(_xlfn.XLOOKUP(AE84,Master3!$A:$A,Master3!$B:$B)," ")</f>
        <v xml:space="preserve"> </v>
      </c>
      <c r="AE84" s="107" t="str">
        <f t="shared" si="16"/>
        <v/>
      </c>
      <c r="AF84" s="109">
        <f>SUMIFS(Master3!$X:$X,Master3!$A:$A,"&gt;"&amp;(AE84),Master3!$A:$A,"&lt;="&amp; AI84)</f>
        <v>0</v>
      </c>
      <c r="AG84" s="107">
        <f>SUMIFS(Master3!$I:$I,Master3!$A:$A,"&gt;"&amp;(AE84),Master3!$A:$A,"&lt;="&amp; AI84)</f>
        <v>0</v>
      </c>
      <c r="AH84" s="107">
        <f>SUMIFS(Master3!BC:BC,Master3!BB:BB,AD84)</f>
        <v>0</v>
      </c>
      <c r="AI84" s="108" t="str">
        <f t="shared" si="17"/>
        <v/>
      </c>
      <c r="AJ84" s="112" t="e">
        <f>_xlfn.XLOOKUP(AK84,Master3!B:B,Master3!A:A)</f>
        <v>#N/A</v>
      </c>
      <c r="AK84" s="106">
        <v>44229.121527777781</v>
      </c>
      <c r="AL84" s="67">
        <f>SUMIFS(Master3!$Z:$Z,Master3!$A:$A,"&gt;="&amp;(AJ84),Master3!$A:$A,"&lt;="&amp;AP84-1)</f>
        <v>0</v>
      </c>
      <c r="AM84" s="67">
        <f>SUMIFS(Master3!$J:$J,Master3!$A:$A,"&gt;="&amp;(AJ84),Master3!$A:$A,"&lt;="&amp;AP84-1)</f>
        <v>0</v>
      </c>
      <c r="AN84" s="93">
        <f>SUMIFS(Master3!BF:BF,Master3!BE:BE,AK84)</f>
        <v>0</v>
      </c>
      <c r="AO84" s="100" t="str">
        <f>IFERROR(_xlfn.XLOOKUP(AP84,Master3!$A:$A,Master3!$B:$B),"")</f>
        <v/>
      </c>
      <c r="AP84" s="92" t="str">
        <f t="shared" si="18"/>
        <v/>
      </c>
      <c r="AQ84" s="67">
        <f>SUMIFS(Master3!$Z:$Z,Master3!$A:$A,"&gt;"&amp;(AP84),Master3!$A:$A,"&lt;="&amp;AU84-1)</f>
        <v>0</v>
      </c>
      <c r="AR84" s="67">
        <f>SUMIFS(Master3!$J:$J,Master3!$A:$A,"&gt;"&amp;(AP84),Master3!$A:$A,"&lt;="&amp;AU84-1)</f>
        <v>0</v>
      </c>
      <c r="AS84" s="93">
        <f>SUMIFS(Master3!BO:BO,Master3!BN:BN,AO84)</f>
        <v>0</v>
      </c>
      <c r="AT84" s="100" t="str">
        <f>IFERROR(_xlfn.XLOOKUP(AU84,Master3!$A:$A,Master3!$B:$B)," ")</f>
        <v xml:space="preserve"> </v>
      </c>
      <c r="AU84" s="92" t="str">
        <f t="shared" si="19"/>
        <v/>
      </c>
      <c r="AV84" s="67">
        <f>SUMIFS(Master3!$Z:$Z,Master3!$A:$A,"&gt;"&amp;AU84,Master3!$A:$A,"&lt;="&amp; AY84)</f>
        <v>0</v>
      </c>
      <c r="AW84" s="67">
        <f>SUMIFS(Master3!$J:$J,Master3!$A:$A,"&gt;"&amp;AU84,Master3!$A:$A,"&lt;="&amp; AY84)</f>
        <v>0</v>
      </c>
      <c r="AX84" s="92">
        <f>SUMIFS(Master3!BF:BF,Master3!BE:BE,AT84)</f>
        <v>0</v>
      </c>
      <c r="AY84" s="93" t="str">
        <f t="shared" si="20"/>
        <v/>
      </c>
      <c r="AZ84" s="112" t="e">
        <f>_xlfn.XLOOKUP(BA84,Master3!B:B,Master3!A:A)</f>
        <v>#N/A</v>
      </c>
      <c r="BA84" s="103"/>
      <c r="BB84" s="107">
        <f>SUMIFS(Master3!AR:AR,Master3!$A:$A,"&gt;="&amp;(AZ84),Master3!$A:$A,"&lt;="&amp;BF84-1)</f>
        <v>0</v>
      </c>
      <c r="BC84" s="109">
        <f>SUMIFS(Master3!$K:$K,Master3!$A:$A,"&gt;="&amp;(AZ84),Master3!$A:$A,"&lt;="&amp;BF84-1)</f>
        <v>0</v>
      </c>
      <c r="BD84" s="108">
        <f>SUMIFS(Master3!BI:BI,Master3!BH:BH,BA84)</f>
        <v>0</v>
      </c>
      <c r="BE84" s="110" t="str">
        <f>IFERROR(_xlfn.XLOOKUP(BF84,Master3!$A:$A,Master3!$B:$B),"")</f>
        <v/>
      </c>
      <c r="BF84" s="107" t="str">
        <f t="shared" si="21"/>
        <v/>
      </c>
      <c r="BG84" s="107">
        <f>SUMIFS(Master3!AR:AR,Master3!$A:$A,"&gt;="&amp;(BF84),Master3!$A:$A,"&lt;="&amp;BK84-1)</f>
        <v>0</v>
      </c>
      <c r="BH84" s="109">
        <f>SUMIFS(Master3!$K:$K,Master3!$A:$A,"&gt;="&amp;(BF84),Master3!$A:$A,"&lt;="&amp;BK84-1)</f>
        <v>0</v>
      </c>
      <c r="BI84" s="108">
        <f>SUMIFS(Master3!BQ:BQ,Master3!BP:BP,BE84)</f>
        <v>0</v>
      </c>
      <c r="BJ84" s="110" t="str">
        <f>IFERROR(_xlfn.XLOOKUP(BK84,Master3!$A:$A,Master3!$B:$B)," ")</f>
        <v xml:space="preserve"> </v>
      </c>
      <c r="BK84" s="107" t="str">
        <f t="shared" si="22"/>
        <v/>
      </c>
      <c r="BL84" s="107">
        <f>SUMIFS(Master3!$AU:$AU,Master3!$A:$A,"&gt;"&amp;(BK84),Master3!$A:$A,"&lt;="&amp; BO84)</f>
        <v>0</v>
      </c>
      <c r="BM84" s="109">
        <f>SUMIFS(Master3!$K:$K,Master3!$A:$A,"&gt;"&amp;(BK84),Master3!$A:$A,"&lt;="&amp; BO84)</f>
        <v>0</v>
      </c>
      <c r="BN84" s="107">
        <f>SUMIFS(Master3!BI:BI,Master3!BH:BH,BJ84)</f>
        <v>0</v>
      </c>
      <c r="BO84" s="108" t="str">
        <f t="shared" si="23"/>
        <v/>
      </c>
    </row>
    <row r="85" spans="1:67" x14ac:dyDescent="0.25">
      <c r="A85" s="86">
        <v>44229.163194444445</v>
      </c>
      <c r="B85" s="111" t="e">
        <f>_xlfn.XLOOKUP(C85,Master3!B:B,Master3!A:A)</f>
        <v>#N/A</v>
      </c>
      <c r="C85" s="106"/>
      <c r="D85" s="91" t="str">
        <f>IFERROR(_xlfn.XLOOKUP(B85,Master3!A:A,Master3!G:G),"")</f>
        <v/>
      </c>
      <c r="E85" s="94" t="str">
        <f>IFERROR(AVERAGEIFS(Master3!$U:$U,Master3!$A:$A,"&gt;"&amp;(B85-1),Master3!$A:$A,"&lt;="&amp;S85),"")</f>
        <v/>
      </c>
      <c r="F85" s="98">
        <f>SUMIFS(Master3!$V:$V,Master3!$A:$A,"&gt;="&amp;(B85),Master3!$A:$A,"&lt;="&amp;J85-1)</f>
        <v>0</v>
      </c>
      <c r="G85" s="91">
        <f>SUMIFS(Master3!$H:$H,Master3!$A:$A,"&gt;="&amp;(B85),Master3!$A:$A,"&lt;="&amp;J85-1)</f>
        <v>0</v>
      </c>
      <c r="H85" s="99">
        <f>SUMIFS(Master3!AZ:AZ,Master3!AY:AY,C85)</f>
        <v>0</v>
      </c>
      <c r="I85" s="100" t="str">
        <f>IFERROR(_xlfn.XLOOKUP(J85,Master3!$A:$A,Master3!$B:$B),"")</f>
        <v/>
      </c>
      <c r="J85" s="92" t="str">
        <f t="shared" si="12"/>
        <v/>
      </c>
      <c r="K85" s="92">
        <f>SUMIFS(Master3!$V:$V,Master3!$A:$A,"&gt;="&amp;(J85),Master3!$A:$A,"&lt;="&amp;O85-1)</f>
        <v>0</v>
      </c>
      <c r="L85" s="92">
        <f>SUMIFS(Master3!$H:$H,Master3!$A:$A,"&gt;="&amp;(J85),Master3!$A:$A,"&lt;="&amp;O85-1)</f>
        <v>0</v>
      </c>
      <c r="M85" s="93">
        <f>SUMIFS(Master3!BK:BK,Master3!BJ:BJ,I85)</f>
        <v>0</v>
      </c>
      <c r="N85" s="100" t="str">
        <f>IFERROR(_xlfn.XLOOKUP(O85,Master3!$A:$A,Master3!$B:$B)," ")</f>
        <v xml:space="preserve"> </v>
      </c>
      <c r="O85" s="92" t="str">
        <f t="shared" si="13"/>
        <v/>
      </c>
      <c r="P85" s="92">
        <f>SUMIFS(Master3!$V:$V,Master3!$A:$A,"&gt;="&amp;O85,Master3!$A:$A,"&lt;="&amp; S85)</f>
        <v>0</v>
      </c>
      <c r="Q85" s="92">
        <f>SUMIFS(Master3!$H:$H,Master3!$A:$A,"&gt;="&amp;O85,Master3!$A:$A,"&lt;="&amp; S85)</f>
        <v>0</v>
      </c>
      <c r="R85" s="92">
        <f>SUMIFS(Master3!AZ:AZ,Master3!AY:AY,N85)</f>
        <v>0</v>
      </c>
      <c r="S85" s="93" t="str">
        <f t="shared" si="14"/>
        <v/>
      </c>
      <c r="T85" s="112" t="e">
        <f>_xlfn.XLOOKUP(U85,Master3!B:B,Master3!A:A)</f>
        <v>#N/A</v>
      </c>
      <c r="U85" s="103">
        <v>44229.163194444445</v>
      </c>
      <c r="V85" s="109">
        <f>SUMIFS(Master3!X:X,Master3!$A:$A,"&gt;="&amp;(T85),Master3!$A:$A,"&lt;="&amp;Z85-1)</f>
        <v>0</v>
      </c>
      <c r="W85" s="107">
        <f>SUMIFS(Master3!I:I,Master3!$A:$A,"&gt;="&amp;(T85),Master3!$A:$A,"&lt;="&amp;Z85-1)</f>
        <v>0</v>
      </c>
      <c r="X85" s="108">
        <f>SUMIFS(Master3!BC:BC,Master3!BB:BB,U85)</f>
        <v>0</v>
      </c>
      <c r="Y85" s="110" t="str">
        <f>IFERROR(_xlfn.XLOOKUP(Z85,Master3!$A:$A,Master3!$B:$B),"")</f>
        <v/>
      </c>
      <c r="Z85" s="107" t="str">
        <f t="shared" si="15"/>
        <v/>
      </c>
      <c r="AA85" s="107">
        <f>SUMIFS(Master3!$X:$X,Master3!$A:$A,"&gt;="&amp;(Z85),Master3!$A:$A,"&lt;="&amp;AE85-1)</f>
        <v>0</v>
      </c>
      <c r="AB85" s="107">
        <f>SUMIFS(Master3!$I:$I,Master3!$A:$A,"&gt;="&amp;(Z85),Master3!$A:$A,"&lt;="&amp;AE85-1)</f>
        <v>0</v>
      </c>
      <c r="AC85" s="108">
        <f>SUMIFS(Master3!BM:BM,Master3!BL:BL,Y85)</f>
        <v>0</v>
      </c>
      <c r="AD85" s="110" t="str">
        <f>IFERROR(_xlfn.XLOOKUP(AE85,Master3!$A:$A,Master3!$B:$B)," ")</f>
        <v xml:space="preserve"> </v>
      </c>
      <c r="AE85" s="107" t="str">
        <f t="shared" si="16"/>
        <v/>
      </c>
      <c r="AF85" s="109">
        <f>SUMIFS(Master3!$X:$X,Master3!$A:$A,"&gt;"&amp;(AE85),Master3!$A:$A,"&lt;="&amp; AI85)</f>
        <v>0</v>
      </c>
      <c r="AG85" s="107">
        <f>SUMIFS(Master3!$I:$I,Master3!$A:$A,"&gt;"&amp;(AE85),Master3!$A:$A,"&lt;="&amp; AI85)</f>
        <v>0</v>
      </c>
      <c r="AH85" s="107">
        <f>SUMIFS(Master3!BC:BC,Master3!BB:BB,AD85)</f>
        <v>0</v>
      </c>
      <c r="AI85" s="108" t="str">
        <f t="shared" si="17"/>
        <v/>
      </c>
      <c r="AJ85" s="112" t="e">
        <f>_xlfn.XLOOKUP(AK85,Master3!B:B,Master3!A:A)</f>
        <v>#N/A</v>
      </c>
      <c r="AK85" s="106"/>
      <c r="AL85" s="67">
        <f>SUMIFS(Master3!$Z:$Z,Master3!$A:$A,"&gt;="&amp;(AJ85),Master3!$A:$A,"&lt;="&amp;AP85-1)</f>
        <v>0</v>
      </c>
      <c r="AM85" s="67">
        <f>SUMIFS(Master3!$J:$J,Master3!$A:$A,"&gt;="&amp;(AJ85),Master3!$A:$A,"&lt;="&amp;AP85-1)</f>
        <v>0</v>
      </c>
      <c r="AN85" s="93">
        <f>SUMIFS(Master3!BF:BF,Master3!BE:BE,AK85)</f>
        <v>0</v>
      </c>
      <c r="AO85" s="100" t="str">
        <f>IFERROR(_xlfn.XLOOKUP(AP85,Master3!$A:$A,Master3!$B:$B),"")</f>
        <v/>
      </c>
      <c r="AP85" s="92" t="str">
        <f t="shared" si="18"/>
        <v/>
      </c>
      <c r="AQ85" s="67">
        <f>SUMIFS(Master3!$Z:$Z,Master3!$A:$A,"&gt;"&amp;(AP85),Master3!$A:$A,"&lt;="&amp;AU85-1)</f>
        <v>0</v>
      </c>
      <c r="AR85" s="67">
        <f>SUMIFS(Master3!$J:$J,Master3!$A:$A,"&gt;"&amp;(AP85),Master3!$A:$A,"&lt;="&amp;AU85-1)</f>
        <v>0</v>
      </c>
      <c r="AS85" s="93">
        <f>SUMIFS(Master3!BO:BO,Master3!BN:BN,AO85)</f>
        <v>0</v>
      </c>
      <c r="AT85" s="100" t="str">
        <f>IFERROR(_xlfn.XLOOKUP(AU85,Master3!$A:$A,Master3!$B:$B)," ")</f>
        <v xml:space="preserve"> </v>
      </c>
      <c r="AU85" s="92" t="str">
        <f t="shared" si="19"/>
        <v/>
      </c>
      <c r="AV85" s="67">
        <f>SUMIFS(Master3!$Z:$Z,Master3!$A:$A,"&gt;"&amp;AU85,Master3!$A:$A,"&lt;="&amp; AY85)</f>
        <v>0</v>
      </c>
      <c r="AW85" s="67">
        <f>SUMIFS(Master3!$J:$J,Master3!$A:$A,"&gt;"&amp;AU85,Master3!$A:$A,"&lt;="&amp; AY85)</f>
        <v>0</v>
      </c>
      <c r="AX85" s="92">
        <f>SUMIFS(Master3!BF:BF,Master3!BE:BE,AT85)</f>
        <v>0</v>
      </c>
      <c r="AY85" s="93" t="str">
        <f t="shared" si="20"/>
        <v/>
      </c>
      <c r="AZ85" s="112" t="e">
        <f>_xlfn.XLOOKUP(BA85,Master3!B:B,Master3!A:A)</f>
        <v>#N/A</v>
      </c>
      <c r="BA85" s="103"/>
      <c r="BB85" s="107">
        <f>SUMIFS(Master3!AR:AR,Master3!$A:$A,"&gt;="&amp;(AZ85),Master3!$A:$A,"&lt;="&amp;BF85-1)</f>
        <v>0</v>
      </c>
      <c r="BC85" s="109">
        <f>SUMIFS(Master3!$K:$K,Master3!$A:$A,"&gt;="&amp;(AZ85),Master3!$A:$A,"&lt;="&amp;BF85-1)</f>
        <v>0</v>
      </c>
      <c r="BD85" s="108">
        <f>SUMIFS(Master3!BI:BI,Master3!BH:BH,BA85)</f>
        <v>0</v>
      </c>
      <c r="BE85" s="110" t="str">
        <f>IFERROR(_xlfn.XLOOKUP(BF85,Master3!$A:$A,Master3!$B:$B),"")</f>
        <v/>
      </c>
      <c r="BF85" s="107" t="str">
        <f t="shared" si="21"/>
        <v/>
      </c>
      <c r="BG85" s="107">
        <f>SUMIFS(Master3!AR:AR,Master3!$A:$A,"&gt;="&amp;(BF85),Master3!$A:$A,"&lt;="&amp;BK85-1)</f>
        <v>0</v>
      </c>
      <c r="BH85" s="109">
        <f>SUMIFS(Master3!$K:$K,Master3!$A:$A,"&gt;="&amp;(BF85),Master3!$A:$A,"&lt;="&amp;BK85-1)</f>
        <v>0</v>
      </c>
      <c r="BI85" s="108">
        <f>SUMIFS(Master3!BQ:BQ,Master3!BP:BP,BE85)</f>
        <v>0</v>
      </c>
      <c r="BJ85" s="110" t="str">
        <f>IFERROR(_xlfn.XLOOKUP(BK85,Master3!$A:$A,Master3!$B:$B)," ")</f>
        <v xml:space="preserve"> </v>
      </c>
      <c r="BK85" s="107" t="str">
        <f t="shared" si="22"/>
        <v/>
      </c>
      <c r="BL85" s="107">
        <f>SUMIFS(Master3!$AU:$AU,Master3!$A:$A,"&gt;"&amp;(BK85),Master3!$A:$A,"&lt;="&amp; BO85)</f>
        <v>0</v>
      </c>
      <c r="BM85" s="109">
        <f>SUMIFS(Master3!$K:$K,Master3!$A:$A,"&gt;"&amp;(BK85),Master3!$A:$A,"&lt;="&amp; BO85)</f>
        <v>0</v>
      </c>
      <c r="BN85" s="107">
        <f>SUMIFS(Master3!BI:BI,Master3!BH:BH,BJ85)</f>
        <v>0</v>
      </c>
      <c r="BO85" s="108" t="str">
        <f t="shared" si="23"/>
        <v/>
      </c>
    </row>
    <row r="86" spans="1:67" x14ac:dyDescent="0.25">
      <c r="A86" s="86">
        <v>44229.170138888891</v>
      </c>
      <c r="B86" s="111" t="e">
        <f>_xlfn.XLOOKUP(C86,Master3!B:B,Master3!A:A)</f>
        <v>#N/A</v>
      </c>
      <c r="C86" s="106"/>
      <c r="D86" s="91" t="str">
        <f>IFERROR(_xlfn.XLOOKUP(B86,Master3!A:A,Master3!G:G),"")</f>
        <v/>
      </c>
      <c r="E86" s="94" t="str">
        <f>IFERROR(AVERAGEIFS(Master3!$U:$U,Master3!$A:$A,"&gt;"&amp;(B86-1),Master3!$A:$A,"&lt;="&amp;S86),"")</f>
        <v/>
      </c>
      <c r="F86" s="98">
        <f>SUMIFS(Master3!$V:$V,Master3!$A:$A,"&gt;="&amp;(B86),Master3!$A:$A,"&lt;="&amp;J86-1)</f>
        <v>0</v>
      </c>
      <c r="G86" s="91">
        <f>SUMIFS(Master3!$H:$H,Master3!$A:$A,"&gt;="&amp;(B86),Master3!$A:$A,"&lt;="&amp;J86-1)</f>
        <v>0</v>
      </c>
      <c r="H86" s="99">
        <f>SUMIFS(Master3!AZ:AZ,Master3!AY:AY,C86)</f>
        <v>0</v>
      </c>
      <c r="I86" s="100" t="str">
        <f>IFERROR(_xlfn.XLOOKUP(J86,Master3!$A:$A,Master3!$B:$B),"")</f>
        <v/>
      </c>
      <c r="J86" s="92" t="str">
        <f t="shared" si="12"/>
        <v/>
      </c>
      <c r="K86" s="92">
        <f>SUMIFS(Master3!$V:$V,Master3!$A:$A,"&gt;="&amp;(J86),Master3!$A:$A,"&lt;="&amp;O86-1)</f>
        <v>0</v>
      </c>
      <c r="L86" s="92">
        <f>SUMIFS(Master3!$H:$H,Master3!$A:$A,"&gt;="&amp;(J86),Master3!$A:$A,"&lt;="&amp;O86-1)</f>
        <v>0</v>
      </c>
      <c r="M86" s="93">
        <f>SUMIFS(Master3!BK:BK,Master3!BJ:BJ,I86)</f>
        <v>0</v>
      </c>
      <c r="N86" s="100" t="str">
        <f>IFERROR(_xlfn.XLOOKUP(O86,Master3!$A:$A,Master3!$B:$B)," ")</f>
        <v xml:space="preserve"> </v>
      </c>
      <c r="O86" s="92" t="str">
        <f t="shared" si="13"/>
        <v/>
      </c>
      <c r="P86" s="92">
        <f>SUMIFS(Master3!$V:$V,Master3!$A:$A,"&gt;="&amp;O86,Master3!$A:$A,"&lt;="&amp; S86)</f>
        <v>0</v>
      </c>
      <c r="Q86" s="92">
        <f>SUMIFS(Master3!$H:$H,Master3!$A:$A,"&gt;="&amp;O86,Master3!$A:$A,"&lt;="&amp; S86)</f>
        <v>0</v>
      </c>
      <c r="R86" s="92">
        <f>SUMIFS(Master3!AZ:AZ,Master3!AY:AY,N86)</f>
        <v>0</v>
      </c>
      <c r="S86" s="93" t="str">
        <f t="shared" si="14"/>
        <v/>
      </c>
      <c r="T86" s="112" t="e">
        <f>_xlfn.XLOOKUP(U86,Master3!B:B,Master3!A:A)</f>
        <v>#N/A</v>
      </c>
      <c r="U86" s="103"/>
      <c r="V86" s="109">
        <f>SUMIFS(Master3!X:X,Master3!$A:$A,"&gt;="&amp;(T86),Master3!$A:$A,"&lt;="&amp;Z86-1)</f>
        <v>0</v>
      </c>
      <c r="W86" s="107">
        <f>SUMIFS(Master3!I:I,Master3!$A:$A,"&gt;="&amp;(T86),Master3!$A:$A,"&lt;="&amp;Z86-1)</f>
        <v>0</v>
      </c>
      <c r="X86" s="108">
        <f>SUMIFS(Master3!BC:BC,Master3!BB:BB,U86)</f>
        <v>0</v>
      </c>
      <c r="Y86" s="110" t="str">
        <f>IFERROR(_xlfn.XLOOKUP(Z86,Master3!$A:$A,Master3!$B:$B),"")</f>
        <v/>
      </c>
      <c r="Z86" s="107" t="str">
        <f t="shared" si="15"/>
        <v/>
      </c>
      <c r="AA86" s="107">
        <f>SUMIFS(Master3!$X:$X,Master3!$A:$A,"&gt;="&amp;(Z86),Master3!$A:$A,"&lt;="&amp;AE86-1)</f>
        <v>0</v>
      </c>
      <c r="AB86" s="107">
        <f>SUMIFS(Master3!$I:$I,Master3!$A:$A,"&gt;="&amp;(Z86),Master3!$A:$A,"&lt;="&amp;AE86-1)</f>
        <v>0</v>
      </c>
      <c r="AC86" s="108">
        <f>SUMIFS(Master3!BM:BM,Master3!BL:BL,Y86)</f>
        <v>0</v>
      </c>
      <c r="AD86" s="110" t="str">
        <f>IFERROR(_xlfn.XLOOKUP(AE86,Master3!$A:$A,Master3!$B:$B)," ")</f>
        <v xml:space="preserve"> </v>
      </c>
      <c r="AE86" s="107" t="str">
        <f t="shared" si="16"/>
        <v/>
      </c>
      <c r="AF86" s="109">
        <f>SUMIFS(Master3!$X:$X,Master3!$A:$A,"&gt;"&amp;(AE86),Master3!$A:$A,"&lt;="&amp; AI86)</f>
        <v>0</v>
      </c>
      <c r="AG86" s="107">
        <f>SUMIFS(Master3!$I:$I,Master3!$A:$A,"&gt;"&amp;(AE86),Master3!$A:$A,"&lt;="&amp; AI86)</f>
        <v>0</v>
      </c>
      <c r="AH86" s="107">
        <f>SUMIFS(Master3!BC:BC,Master3!BB:BB,AD86)</f>
        <v>0</v>
      </c>
      <c r="AI86" s="108" t="str">
        <f t="shared" si="17"/>
        <v/>
      </c>
      <c r="AJ86" s="112" t="e">
        <f>_xlfn.XLOOKUP(AK86,Master3!B:B,Master3!A:A)</f>
        <v>#N/A</v>
      </c>
      <c r="AK86" s="106"/>
      <c r="AL86" s="67">
        <f>SUMIFS(Master3!$Z:$Z,Master3!$A:$A,"&gt;="&amp;(AJ86),Master3!$A:$A,"&lt;="&amp;AP86-1)</f>
        <v>0</v>
      </c>
      <c r="AM86" s="67">
        <f>SUMIFS(Master3!$J:$J,Master3!$A:$A,"&gt;="&amp;(AJ86),Master3!$A:$A,"&lt;="&amp;AP86-1)</f>
        <v>0</v>
      </c>
      <c r="AN86" s="93">
        <f>SUMIFS(Master3!BF:BF,Master3!BE:BE,AK86)</f>
        <v>0</v>
      </c>
      <c r="AO86" s="100" t="str">
        <f>IFERROR(_xlfn.XLOOKUP(AP86,Master3!$A:$A,Master3!$B:$B),"")</f>
        <v/>
      </c>
      <c r="AP86" s="92" t="str">
        <f t="shared" si="18"/>
        <v/>
      </c>
      <c r="AQ86" s="67">
        <f>SUMIFS(Master3!$Z:$Z,Master3!$A:$A,"&gt;"&amp;(AP86),Master3!$A:$A,"&lt;="&amp;AU86-1)</f>
        <v>0</v>
      </c>
      <c r="AR86" s="67">
        <f>SUMIFS(Master3!$J:$J,Master3!$A:$A,"&gt;"&amp;(AP86),Master3!$A:$A,"&lt;="&amp;AU86-1)</f>
        <v>0</v>
      </c>
      <c r="AS86" s="93">
        <f>SUMIFS(Master3!BO:BO,Master3!BN:BN,AO86)</f>
        <v>0</v>
      </c>
      <c r="AT86" s="100" t="str">
        <f>IFERROR(_xlfn.XLOOKUP(AU86,Master3!$A:$A,Master3!$B:$B)," ")</f>
        <v xml:space="preserve"> </v>
      </c>
      <c r="AU86" s="92" t="str">
        <f t="shared" si="19"/>
        <v/>
      </c>
      <c r="AV86" s="67">
        <f>SUMIFS(Master3!$Z:$Z,Master3!$A:$A,"&gt;"&amp;AU86,Master3!$A:$A,"&lt;="&amp; AY86)</f>
        <v>0</v>
      </c>
      <c r="AW86" s="67">
        <f>SUMIFS(Master3!$J:$J,Master3!$A:$A,"&gt;"&amp;AU86,Master3!$A:$A,"&lt;="&amp; AY86)</f>
        <v>0</v>
      </c>
      <c r="AX86" s="92">
        <f>SUMIFS(Master3!BF:BF,Master3!BE:BE,AT86)</f>
        <v>0</v>
      </c>
      <c r="AY86" s="93" t="str">
        <f t="shared" si="20"/>
        <v/>
      </c>
      <c r="AZ86" s="112" t="e">
        <f>_xlfn.XLOOKUP(BA86,Master3!B:B,Master3!A:A)</f>
        <v>#N/A</v>
      </c>
      <c r="BA86" s="103">
        <v>44229.170138888891</v>
      </c>
      <c r="BB86" s="107">
        <f>SUMIFS(Master3!AR:AR,Master3!$A:$A,"&gt;="&amp;(AZ86),Master3!$A:$A,"&lt;="&amp;BF86-1)</f>
        <v>0</v>
      </c>
      <c r="BC86" s="109">
        <f>SUMIFS(Master3!$K:$K,Master3!$A:$A,"&gt;="&amp;(AZ86),Master3!$A:$A,"&lt;="&amp;BF86-1)</f>
        <v>0</v>
      </c>
      <c r="BD86" s="108">
        <f>SUMIFS(Master3!BI:BI,Master3!BH:BH,BA86)</f>
        <v>0</v>
      </c>
      <c r="BE86" s="110" t="str">
        <f>IFERROR(_xlfn.XLOOKUP(BF86,Master3!$A:$A,Master3!$B:$B),"")</f>
        <v/>
      </c>
      <c r="BF86" s="107" t="str">
        <f t="shared" si="21"/>
        <v/>
      </c>
      <c r="BG86" s="107">
        <f>SUMIFS(Master3!AR:AR,Master3!$A:$A,"&gt;="&amp;(BF86),Master3!$A:$A,"&lt;="&amp;BK86-1)</f>
        <v>0</v>
      </c>
      <c r="BH86" s="109">
        <f>SUMIFS(Master3!$K:$K,Master3!$A:$A,"&gt;="&amp;(BF86),Master3!$A:$A,"&lt;="&amp;BK86-1)</f>
        <v>0</v>
      </c>
      <c r="BI86" s="108">
        <f>SUMIFS(Master3!BQ:BQ,Master3!BP:BP,BE86)</f>
        <v>0</v>
      </c>
      <c r="BJ86" s="110" t="str">
        <f>IFERROR(_xlfn.XLOOKUP(BK86,Master3!$A:$A,Master3!$B:$B)," ")</f>
        <v xml:space="preserve"> </v>
      </c>
      <c r="BK86" s="107" t="str">
        <f t="shared" si="22"/>
        <v/>
      </c>
      <c r="BL86" s="107">
        <f>SUMIFS(Master3!$AU:$AU,Master3!$A:$A,"&gt;"&amp;(BK86),Master3!$A:$A,"&lt;="&amp; BO86)</f>
        <v>0</v>
      </c>
      <c r="BM86" s="109">
        <f>SUMIFS(Master3!$K:$K,Master3!$A:$A,"&gt;"&amp;(BK86),Master3!$A:$A,"&lt;="&amp; BO86)</f>
        <v>0</v>
      </c>
      <c r="BN86" s="107">
        <f>SUMIFS(Master3!BI:BI,Master3!BH:BH,BJ86)</f>
        <v>0</v>
      </c>
      <c r="BO86" s="108" t="str">
        <f t="shared" si="23"/>
        <v/>
      </c>
    </row>
    <row r="87" spans="1:67" x14ac:dyDescent="0.25">
      <c r="A87" s="86">
        <v>44229.204861111109</v>
      </c>
      <c r="B87" s="111" t="e">
        <f>_xlfn.XLOOKUP(C87,Master3!B:B,Master3!A:A)</f>
        <v>#N/A</v>
      </c>
      <c r="C87" s="106">
        <v>44229.204861111109</v>
      </c>
      <c r="D87" s="91" t="str">
        <f>IFERROR(_xlfn.XLOOKUP(B87,Master3!A:A,Master3!G:G),"")</f>
        <v/>
      </c>
      <c r="E87" s="94" t="str">
        <f>IFERROR(AVERAGEIFS(Master3!$U:$U,Master3!$A:$A,"&gt;"&amp;(B87-1),Master3!$A:$A,"&lt;="&amp;S87),"")</f>
        <v/>
      </c>
      <c r="F87" s="98">
        <f>SUMIFS(Master3!$V:$V,Master3!$A:$A,"&gt;="&amp;(B87),Master3!$A:$A,"&lt;="&amp;J87-1)</f>
        <v>0</v>
      </c>
      <c r="G87" s="91">
        <f>SUMIFS(Master3!$H:$H,Master3!$A:$A,"&gt;="&amp;(B87),Master3!$A:$A,"&lt;="&amp;J87-1)</f>
        <v>0</v>
      </c>
      <c r="H87" s="99">
        <f>SUMIFS(Master3!AZ:AZ,Master3!AY:AY,C87)</f>
        <v>0</v>
      </c>
      <c r="I87" s="100" t="str">
        <f>IFERROR(_xlfn.XLOOKUP(J87,Master3!$A:$A,Master3!$B:$B),"")</f>
        <v/>
      </c>
      <c r="J87" s="92" t="str">
        <f t="shared" si="12"/>
        <v/>
      </c>
      <c r="K87" s="92">
        <f>SUMIFS(Master3!$V:$V,Master3!$A:$A,"&gt;="&amp;(J87),Master3!$A:$A,"&lt;="&amp;O87-1)</f>
        <v>0</v>
      </c>
      <c r="L87" s="92">
        <f>SUMIFS(Master3!$H:$H,Master3!$A:$A,"&gt;="&amp;(J87),Master3!$A:$A,"&lt;="&amp;O87-1)</f>
        <v>0</v>
      </c>
      <c r="M87" s="93">
        <f>SUMIFS(Master3!BK:BK,Master3!BJ:BJ,I87)</f>
        <v>0</v>
      </c>
      <c r="N87" s="100" t="str">
        <f>IFERROR(_xlfn.XLOOKUP(O87,Master3!$A:$A,Master3!$B:$B)," ")</f>
        <v xml:space="preserve"> </v>
      </c>
      <c r="O87" s="92" t="str">
        <f t="shared" si="13"/>
        <v/>
      </c>
      <c r="P87" s="92">
        <f>SUMIFS(Master3!$V:$V,Master3!$A:$A,"&gt;="&amp;O87,Master3!$A:$A,"&lt;="&amp; S87)</f>
        <v>0</v>
      </c>
      <c r="Q87" s="92">
        <f>SUMIFS(Master3!$H:$H,Master3!$A:$A,"&gt;="&amp;O87,Master3!$A:$A,"&lt;="&amp; S87)</f>
        <v>0</v>
      </c>
      <c r="R87" s="92">
        <f>SUMIFS(Master3!AZ:AZ,Master3!AY:AY,N87)</f>
        <v>0</v>
      </c>
      <c r="S87" s="93" t="str">
        <f t="shared" si="14"/>
        <v/>
      </c>
      <c r="T87" s="112" t="e">
        <f>_xlfn.XLOOKUP(U87,Master3!B:B,Master3!A:A)</f>
        <v>#N/A</v>
      </c>
      <c r="U87" s="103"/>
      <c r="V87" s="109">
        <f>SUMIFS(Master3!X:X,Master3!$A:$A,"&gt;="&amp;(T87),Master3!$A:$A,"&lt;="&amp;Z87-1)</f>
        <v>0</v>
      </c>
      <c r="W87" s="107">
        <f>SUMIFS(Master3!I:I,Master3!$A:$A,"&gt;="&amp;(T87),Master3!$A:$A,"&lt;="&amp;Z87-1)</f>
        <v>0</v>
      </c>
      <c r="X87" s="108">
        <f>SUMIFS(Master3!BC:BC,Master3!BB:BB,U87)</f>
        <v>0</v>
      </c>
      <c r="Y87" s="110" t="str">
        <f>IFERROR(_xlfn.XLOOKUP(Z87,Master3!$A:$A,Master3!$B:$B),"")</f>
        <v/>
      </c>
      <c r="Z87" s="107" t="str">
        <f t="shared" si="15"/>
        <v/>
      </c>
      <c r="AA87" s="107">
        <f>SUMIFS(Master3!$X:$X,Master3!$A:$A,"&gt;="&amp;(Z87),Master3!$A:$A,"&lt;="&amp;AE87-1)</f>
        <v>0</v>
      </c>
      <c r="AB87" s="107">
        <f>SUMIFS(Master3!$I:$I,Master3!$A:$A,"&gt;="&amp;(Z87),Master3!$A:$A,"&lt;="&amp;AE87-1)</f>
        <v>0</v>
      </c>
      <c r="AC87" s="108">
        <f>SUMIFS(Master3!BM:BM,Master3!BL:BL,Y87)</f>
        <v>0</v>
      </c>
      <c r="AD87" s="110" t="str">
        <f>IFERROR(_xlfn.XLOOKUP(AE87,Master3!$A:$A,Master3!$B:$B)," ")</f>
        <v xml:space="preserve"> </v>
      </c>
      <c r="AE87" s="107" t="str">
        <f t="shared" si="16"/>
        <v/>
      </c>
      <c r="AF87" s="109">
        <f>SUMIFS(Master3!$X:$X,Master3!$A:$A,"&gt;"&amp;(AE87),Master3!$A:$A,"&lt;="&amp; AI87)</f>
        <v>0</v>
      </c>
      <c r="AG87" s="107">
        <f>SUMIFS(Master3!$I:$I,Master3!$A:$A,"&gt;"&amp;(AE87),Master3!$A:$A,"&lt;="&amp; AI87)</f>
        <v>0</v>
      </c>
      <c r="AH87" s="107">
        <f>SUMIFS(Master3!BC:BC,Master3!BB:BB,AD87)</f>
        <v>0</v>
      </c>
      <c r="AI87" s="108" t="str">
        <f t="shared" si="17"/>
        <v/>
      </c>
      <c r="AJ87" s="112" t="e">
        <f>_xlfn.XLOOKUP(AK87,Master3!B:B,Master3!A:A)</f>
        <v>#N/A</v>
      </c>
      <c r="AK87" s="106"/>
      <c r="AL87" s="67">
        <f>SUMIFS(Master3!$Z:$Z,Master3!$A:$A,"&gt;="&amp;(AJ87),Master3!$A:$A,"&lt;="&amp;AP87-1)</f>
        <v>0</v>
      </c>
      <c r="AM87" s="67">
        <f>SUMIFS(Master3!$J:$J,Master3!$A:$A,"&gt;="&amp;(AJ87),Master3!$A:$A,"&lt;="&amp;AP87-1)</f>
        <v>0</v>
      </c>
      <c r="AN87" s="93">
        <f>SUMIFS(Master3!BF:BF,Master3!BE:BE,AK87)</f>
        <v>0</v>
      </c>
      <c r="AO87" s="100" t="str">
        <f>IFERROR(_xlfn.XLOOKUP(AP87,Master3!$A:$A,Master3!$B:$B),"")</f>
        <v/>
      </c>
      <c r="AP87" s="92" t="str">
        <f t="shared" si="18"/>
        <v/>
      </c>
      <c r="AQ87" s="67">
        <f>SUMIFS(Master3!$Z:$Z,Master3!$A:$A,"&gt;"&amp;(AP87),Master3!$A:$A,"&lt;="&amp;AU87-1)</f>
        <v>0</v>
      </c>
      <c r="AR87" s="67">
        <f>SUMIFS(Master3!$J:$J,Master3!$A:$A,"&gt;"&amp;(AP87),Master3!$A:$A,"&lt;="&amp;AU87-1)</f>
        <v>0</v>
      </c>
      <c r="AS87" s="93">
        <f>SUMIFS(Master3!BO:BO,Master3!BN:BN,AO87)</f>
        <v>0</v>
      </c>
      <c r="AT87" s="100" t="str">
        <f>IFERROR(_xlfn.XLOOKUP(AU87,Master3!$A:$A,Master3!$B:$B)," ")</f>
        <v xml:space="preserve"> </v>
      </c>
      <c r="AU87" s="92" t="str">
        <f t="shared" si="19"/>
        <v/>
      </c>
      <c r="AV87" s="67">
        <f>SUMIFS(Master3!$Z:$Z,Master3!$A:$A,"&gt;"&amp;AU87,Master3!$A:$A,"&lt;="&amp; AY87)</f>
        <v>0</v>
      </c>
      <c r="AW87" s="67">
        <f>SUMIFS(Master3!$J:$J,Master3!$A:$A,"&gt;"&amp;AU87,Master3!$A:$A,"&lt;="&amp; AY87)</f>
        <v>0</v>
      </c>
      <c r="AX87" s="92">
        <f>SUMIFS(Master3!BF:BF,Master3!BE:BE,AT87)</f>
        <v>0</v>
      </c>
      <c r="AY87" s="93" t="str">
        <f t="shared" si="20"/>
        <v/>
      </c>
      <c r="AZ87" s="112" t="e">
        <f>_xlfn.XLOOKUP(BA87,Master3!B:B,Master3!A:A)</f>
        <v>#N/A</v>
      </c>
      <c r="BA87" s="103"/>
      <c r="BB87" s="107">
        <f>SUMIFS(Master3!AR:AR,Master3!$A:$A,"&gt;="&amp;(AZ87),Master3!$A:$A,"&lt;="&amp;BF87-1)</f>
        <v>0</v>
      </c>
      <c r="BC87" s="109">
        <f>SUMIFS(Master3!$K:$K,Master3!$A:$A,"&gt;="&amp;(AZ87),Master3!$A:$A,"&lt;="&amp;BF87-1)</f>
        <v>0</v>
      </c>
      <c r="BD87" s="108">
        <f>SUMIFS(Master3!BI:BI,Master3!BH:BH,BA87)</f>
        <v>0</v>
      </c>
      <c r="BE87" s="110" t="str">
        <f>IFERROR(_xlfn.XLOOKUP(BF87,Master3!$A:$A,Master3!$B:$B),"")</f>
        <v/>
      </c>
      <c r="BF87" s="107" t="str">
        <f t="shared" si="21"/>
        <v/>
      </c>
      <c r="BG87" s="107">
        <f>SUMIFS(Master3!AR:AR,Master3!$A:$A,"&gt;="&amp;(BF87),Master3!$A:$A,"&lt;="&amp;BK87-1)</f>
        <v>0</v>
      </c>
      <c r="BH87" s="109">
        <f>SUMIFS(Master3!$K:$K,Master3!$A:$A,"&gt;="&amp;(BF87),Master3!$A:$A,"&lt;="&amp;BK87-1)</f>
        <v>0</v>
      </c>
      <c r="BI87" s="108">
        <f>SUMIFS(Master3!BQ:BQ,Master3!BP:BP,BE87)</f>
        <v>0</v>
      </c>
      <c r="BJ87" s="110" t="str">
        <f>IFERROR(_xlfn.XLOOKUP(BK87,Master3!$A:$A,Master3!$B:$B)," ")</f>
        <v xml:space="preserve"> </v>
      </c>
      <c r="BK87" s="107" t="str">
        <f t="shared" si="22"/>
        <v/>
      </c>
      <c r="BL87" s="107">
        <f>SUMIFS(Master3!$AU:$AU,Master3!$A:$A,"&gt;"&amp;(BK87),Master3!$A:$A,"&lt;="&amp; BO87)</f>
        <v>0</v>
      </c>
      <c r="BM87" s="109">
        <f>SUMIFS(Master3!$K:$K,Master3!$A:$A,"&gt;"&amp;(BK87),Master3!$A:$A,"&lt;="&amp; BO87)</f>
        <v>0</v>
      </c>
      <c r="BN87" s="107">
        <f>SUMIFS(Master3!BI:BI,Master3!BH:BH,BJ87)</f>
        <v>0</v>
      </c>
      <c r="BO87" s="108" t="str">
        <f t="shared" si="23"/>
        <v/>
      </c>
    </row>
    <row r="88" spans="1:67" x14ac:dyDescent="0.25">
      <c r="A88" s="86">
        <v>44230.288194444445</v>
      </c>
      <c r="B88" s="111" t="e">
        <f>_xlfn.XLOOKUP(C88,Master3!B:B,Master3!A:A)</f>
        <v>#N/A</v>
      </c>
      <c r="C88" s="106">
        <v>44230.288194444445</v>
      </c>
      <c r="D88" s="91" t="str">
        <f>IFERROR(_xlfn.XLOOKUP(B88,Master3!A:A,Master3!G:G),"")</f>
        <v/>
      </c>
      <c r="E88" s="94" t="str">
        <f>IFERROR(AVERAGEIFS(Master3!$U:$U,Master3!$A:$A,"&gt;"&amp;(B88-1),Master3!$A:$A,"&lt;="&amp;S88),"")</f>
        <v/>
      </c>
      <c r="F88" s="98">
        <f>SUMIFS(Master3!$V:$V,Master3!$A:$A,"&gt;="&amp;(B88),Master3!$A:$A,"&lt;="&amp;J88-1)</f>
        <v>0</v>
      </c>
      <c r="G88" s="91">
        <f>SUMIFS(Master3!$H:$H,Master3!$A:$A,"&gt;="&amp;(B88),Master3!$A:$A,"&lt;="&amp;J88-1)</f>
        <v>0</v>
      </c>
      <c r="H88" s="99">
        <f>SUMIFS(Master3!AZ:AZ,Master3!AY:AY,C88)</f>
        <v>0</v>
      </c>
      <c r="I88" s="100" t="str">
        <f>IFERROR(_xlfn.XLOOKUP(J88,Master3!$A:$A,Master3!$B:$B),"")</f>
        <v/>
      </c>
      <c r="J88" s="92" t="str">
        <f t="shared" si="12"/>
        <v/>
      </c>
      <c r="K88" s="92">
        <f>SUMIFS(Master3!$V:$V,Master3!$A:$A,"&gt;="&amp;(J88),Master3!$A:$A,"&lt;="&amp;O88-1)</f>
        <v>0</v>
      </c>
      <c r="L88" s="92">
        <f>SUMIFS(Master3!$H:$H,Master3!$A:$A,"&gt;="&amp;(J88),Master3!$A:$A,"&lt;="&amp;O88-1)</f>
        <v>0</v>
      </c>
      <c r="M88" s="93">
        <f>SUMIFS(Master3!BK:BK,Master3!BJ:BJ,I88)</f>
        <v>0</v>
      </c>
      <c r="N88" s="100" t="str">
        <f>IFERROR(_xlfn.XLOOKUP(O88,Master3!$A:$A,Master3!$B:$B)," ")</f>
        <v xml:space="preserve"> </v>
      </c>
      <c r="O88" s="92" t="str">
        <f t="shared" si="13"/>
        <v/>
      </c>
      <c r="P88" s="92">
        <f>SUMIFS(Master3!$V:$V,Master3!$A:$A,"&gt;="&amp;O88,Master3!$A:$A,"&lt;="&amp; S88)</f>
        <v>0</v>
      </c>
      <c r="Q88" s="92">
        <f>SUMIFS(Master3!$H:$H,Master3!$A:$A,"&gt;="&amp;O88,Master3!$A:$A,"&lt;="&amp; S88)</f>
        <v>0</v>
      </c>
      <c r="R88" s="92">
        <f>SUMIFS(Master3!AZ:AZ,Master3!AY:AY,N88)</f>
        <v>0</v>
      </c>
      <c r="S88" s="93" t="str">
        <f t="shared" si="14"/>
        <v/>
      </c>
      <c r="T88" s="112" t="e">
        <f>_xlfn.XLOOKUP(U88,Master3!B:B,Master3!A:A)</f>
        <v>#N/A</v>
      </c>
      <c r="U88" s="103"/>
      <c r="V88" s="109">
        <f>SUMIFS(Master3!X:X,Master3!$A:$A,"&gt;="&amp;(T88),Master3!$A:$A,"&lt;="&amp;Z88-1)</f>
        <v>0</v>
      </c>
      <c r="W88" s="107">
        <f>SUMIFS(Master3!I:I,Master3!$A:$A,"&gt;="&amp;(T88),Master3!$A:$A,"&lt;="&amp;Z88-1)</f>
        <v>0</v>
      </c>
      <c r="X88" s="108">
        <f>SUMIFS(Master3!BC:BC,Master3!BB:BB,U88)</f>
        <v>0</v>
      </c>
      <c r="Y88" s="110" t="str">
        <f>IFERROR(_xlfn.XLOOKUP(Z88,Master3!$A:$A,Master3!$B:$B),"")</f>
        <v/>
      </c>
      <c r="Z88" s="107" t="str">
        <f t="shared" si="15"/>
        <v/>
      </c>
      <c r="AA88" s="107">
        <f>SUMIFS(Master3!$X:$X,Master3!$A:$A,"&gt;="&amp;(Z88),Master3!$A:$A,"&lt;="&amp;AE88-1)</f>
        <v>0</v>
      </c>
      <c r="AB88" s="107">
        <f>SUMIFS(Master3!$I:$I,Master3!$A:$A,"&gt;="&amp;(Z88),Master3!$A:$A,"&lt;="&amp;AE88-1)</f>
        <v>0</v>
      </c>
      <c r="AC88" s="108">
        <f>SUMIFS(Master3!BM:BM,Master3!BL:BL,Y88)</f>
        <v>0</v>
      </c>
      <c r="AD88" s="110" t="str">
        <f>IFERROR(_xlfn.XLOOKUP(AE88,Master3!$A:$A,Master3!$B:$B)," ")</f>
        <v xml:space="preserve"> </v>
      </c>
      <c r="AE88" s="107" t="str">
        <f t="shared" si="16"/>
        <v/>
      </c>
      <c r="AF88" s="109">
        <f>SUMIFS(Master3!$X:$X,Master3!$A:$A,"&gt;"&amp;(AE88),Master3!$A:$A,"&lt;="&amp; AI88)</f>
        <v>0</v>
      </c>
      <c r="AG88" s="107">
        <f>SUMIFS(Master3!$I:$I,Master3!$A:$A,"&gt;"&amp;(AE88),Master3!$A:$A,"&lt;="&amp; AI88)</f>
        <v>0</v>
      </c>
      <c r="AH88" s="107">
        <f>SUMIFS(Master3!BC:BC,Master3!BB:BB,AD88)</f>
        <v>0</v>
      </c>
      <c r="AI88" s="108" t="str">
        <f t="shared" si="17"/>
        <v/>
      </c>
      <c r="AJ88" s="112" t="e">
        <f>_xlfn.XLOOKUP(AK88,Master3!B:B,Master3!A:A)</f>
        <v>#N/A</v>
      </c>
      <c r="AK88" s="106"/>
      <c r="AL88" s="67">
        <f>SUMIFS(Master3!$Z:$Z,Master3!$A:$A,"&gt;="&amp;(AJ88),Master3!$A:$A,"&lt;="&amp;AP88-1)</f>
        <v>0</v>
      </c>
      <c r="AM88" s="67">
        <f>SUMIFS(Master3!$J:$J,Master3!$A:$A,"&gt;="&amp;(AJ88),Master3!$A:$A,"&lt;="&amp;AP88-1)</f>
        <v>0</v>
      </c>
      <c r="AN88" s="93">
        <f>SUMIFS(Master3!BF:BF,Master3!BE:BE,AK88)</f>
        <v>0</v>
      </c>
      <c r="AO88" s="100" t="str">
        <f>IFERROR(_xlfn.XLOOKUP(AP88,Master3!$A:$A,Master3!$B:$B),"")</f>
        <v/>
      </c>
      <c r="AP88" s="92" t="str">
        <f t="shared" si="18"/>
        <v/>
      </c>
      <c r="AQ88" s="67">
        <f>SUMIFS(Master3!$Z:$Z,Master3!$A:$A,"&gt;"&amp;(AP88),Master3!$A:$A,"&lt;="&amp;AU88-1)</f>
        <v>0</v>
      </c>
      <c r="AR88" s="67">
        <f>SUMIFS(Master3!$J:$J,Master3!$A:$A,"&gt;"&amp;(AP88),Master3!$A:$A,"&lt;="&amp;AU88-1)</f>
        <v>0</v>
      </c>
      <c r="AS88" s="93">
        <f>SUMIFS(Master3!BO:BO,Master3!BN:BN,AO88)</f>
        <v>0</v>
      </c>
      <c r="AT88" s="100" t="str">
        <f>IFERROR(_xlfn.XLOOKUP(AU88,Master3!$A:$A,Master3!$B:$B)," ")</f>
        <v xml:space="preserve"> </v>
      </c>
      <c r="AU88" s="92" t="str">
        <f t="shared" si="19"/>
        <v/>
      </c>
      <c r="AV88" s="67">
        <f>SUMIFS(Master3!$Z:$Z,Master3!$A:$A,"&gt;"&amp;AU88,Master3!$A:$A,"&lt;="&amp; AY88)</f>
        <v>0</v>
      </c>
      <c r="AW88" s="67">
        <f>SUMIFS(Master3!$J:$J,Master3!$A:$A,"&gt;"&amp;AU88,Master3!$A:$A,"&lt;="&amp; AY88)</f>
        <v>0</v>
      </c>
      <c r="AX88" s="92">
        <f>SUMIFS(Master3!BF:BF,Master3!BE:BE,AT88)</f>
        <v>0</v>
      </c>
      <c r="AY88" s="93" t="str">
        <f t="shared" si="20"/>
        <v/>
      </c>
      <c r="AZ88" s="112" t="e">
        <f>_xlfn.XLOOKUP(BA88,Master3!B:B,Master3!A:A)</f>
        <v>#N/A</v>
      </c>
      <c r="BA88" s="103"/>
      <c r="BB88" s="107">
        <f>SUMIFS(Master3!AR:AR,Master3!$A:$A,"&gt;="&amp;(AZ88),Master3!$A:$A,"&lt;="&amp;BF88-1)</f>
        <v>0</v>
      </c>
      <c r="BC88" s="109">
        <f>SUMIFS(Master3!$K:$K,Master3!$A:$A,"&gt;="&amp;(AZ88),Master3!$A:$A,"&lt;="&amp;BF88-1)</f>
        <v>0</v>
      </c>
      <c r="BD88" s="108">
        <f>SUMIFS(Master3!BI:BI,Master3!BH:BH,BA88)</f>
        <v>0</v>
      </c>
      <c r="BE88" s="110" t="str">
        <f>IFERROR(_xlfn.XLOOKUP(BF88,Master3!$A:$A,Master3!$B:$B),"")</f>
        <v/>
      </c>
      <c r="BF88" s="107" t="str">
        <f t="shared" si="21"/>
        <v/>
      </c>
      <c r="BG88" s="107">
        <f>SUMIFS(Master3!AR:AR,Master3!$A:$A,"&gt;="&amp;(BF88),Master3!$A:$A,"&lt;="&amp;BK88-1)</f>
        <v>0</v>
      </c>
      <c r="BH88" s="109">
        <f>SUMIFS(Master3!$K:$K,Master3!$A:$A,"&gt;="&amp;(BF88),Master3!$A:$A,"&lt;="&amp;BK88-1)</f>
        <v>0</v>
      </c>
      <c r="BI88" s="108">
        <f>SUMIFS(Master3!BQ:BQ,Master3!BP:BP,BE88)</f>
        <v>0</v>
      </c>
      <c r="BJ88" s="110" t="str">
        <f>IFERROR(_xlfn.XLOOKUP(BK88,Master3!$A:$A,Master3!$B:$B)," ")</f>
        <v xml:space="preserve"> </v>
      </c>
      <c r="BK88" s="107" t="str">
        <f t="shared" si="22"/>
        <v/>
      </c>
      <c r="BL88" s="107">
        <f>SUMIFS(Master3!$AU:$AU,Master3!$A:$A,"&gt;"&amp;(BK88),Master3!$A:$A,"&lt;="&amp; BO88)</f>
        <v>0</v>
      </c>
      <c r="BM88" s="109">
        <f>SUMIFS(Master3!$K:$K,Master3!$A:$A,"&gt;"&amp;(BK88),Master3!$A:$A,"&lt;="&amp; BO88)</f>
        <v>0</v>
      </c>
      <c r="BN88" s="107">
        <f>SUMIFS(Master3!BI:BI,Master3!BH:BH,BJ88)</f>
        <v>0</v>
      </c>
      <c r="BO88" s="108" t="str">
        <f t="shared" si="23"/>
        <v/>
      </c>
    </row>
    <row r="89" spans="1:67" x14ac:dyDescent="0.25">
      <c r="A89" s="86">
        <v>44230.357638888891</v>
      </c>
      <c r="B89" s="111" t="e">
        <f>_xlfn.XLOOKUP(C89,Master3!B:B,Master3!A:A)</f>
        <v>#N/A</v>
      </c>
      <c r="C89" s="106"/>
      <c r="D89" s="91" t="str">
        <f>IFERROR(_xlfn.XLOOKUP(B89,Master3!A:A,Master3!G:G),"")</f>
        <v/>
      </c>
      <c r="E89" s="94" t="str">
        <f>IFERROR(AVERAGEIFS(Master3!$U:$U,Master3!$A:$A,"&gt;"&amp;(B89-1),Master3!$A:$A,"&lt;="&amp;S89),"")</f>
        <v/>
      </c>
      <c r="F89" s="98">
        <f>SUMIFS(Master3!$V:$V,Master3!$A:$A,"&gt;="&amp;(B89),Master3!$A:$A,"&lt;="&amp;J89-1)</f>
        <v>0</v>
      </c>
      <c r="G89" s="91">
        <f>SUMIFS(Master3!$H:$H,Master3!$A:$A,"&gt;="&amp;(B89),Master3!$A:$A,"&lt;="&amp;J89-1)</f>
        <v>0</v>
      </c>
      <c r="H89" s="99">
        <f>SUMIFS(Master3!AZ:AZ,Master3!AY:AY,C89)</f>
        <v>0</v>
      </c>
      <c r="I89" s="100" t="str">
        <f>IFERROR(_xlfn.XLOOKUP(J89,Master3!$A:$A,Master3!$B:$B),"")</f>
        <v/>
      </c>
      <c r="J89" s="92" t="str">
        <f t="shared" si="12"/>
        <v/>
      </c>
      <c r="K89" s="92">
        <f>SUMIFS(Master3!$V:$V,Master3!$A:$A,"&gt;="&amp;(J89),Master3!$A:$A,"&lt;="&amp;O89-1)</f>
        <v>0</v>
      </c>
      <c r="L89" s="92">
        <f>SUMIFS(Master3!$H:$H,Master3!$A:$A,"&gt;="&amp;(J89),Master3!$A:$A,"&lt;="&amp;O89-1)</f>
        <v>0</v>
      </c>
      <c r="M89" s="93">
        <f>SUMIFS(Master3!BK:BK,Master3!BJ:BJ,I89)</f>
        <v>0</v>
      </c>
      <c r="N89" s="100" t="str">
        <f>IFERROR(_xlfn.XLOOKUP(O89,Master3!$A:$A,Master3!$B:$B)," ")</f>
        <v xml:space="preserve"> </v>
      </c>
      <c r="O89" s="92" t="str">
        <f t="shared" si="13"/>
        <v/>
      </c>
      <c r="P89" s="92">
        <f>SUMIFS(Master3!$V:$V,Master3!$A:$A,"&gt;="&amp;O89,Master3!$A:$A,"&lt;="&amp; S89)</f>
        <v>0</v>
      </c>
      <c r="Q89" s="92">
        <f>SUMIFS(Master3!$H:$H,Master3!$A:$A,"&gt;="&amp;O89,Master3!$A:$A,"&lt;="&amp; S89)</f>
        <v>0</v>
      </c>
      <c r="R89" s="92">
        <f>SUMIFS(Master3!AZ:AZ,Master3!AY:AY,N89)</f>
        <v>0</v>
      </c>
      <c r="S89" s="93" t="str">
        <f t="shared" si="14"/>
        <v/>
      </c>
      <c r="T89" s="112" t="e">
        <f>_xlfn.XLOOKUP(U89,Master3!B:B,Master3!A:A)</f>
        <v>#N/A</v>
      </c>
      <c r="U89" s="103"/>
      <c r="V89" s="109">
        <f>SUMIFS(Master3!X:X,Master3!$A:$A,"&gt;="&amp;(T89),Master3!$A:$A,"&lt;="&amp;Z89-1)</f>
        <v>0</v>
      </c>
      <c r="W89" s="107">
        <f>SUMIFS(Master3!I:I,Master3!$A:$A,"&gt;="&amp;(T89),Master3!$A:$A,"&lt;="&amp;Z89-1)</f>
        <v>0</v>
      </c>
      <c r="X89" s="108">
        <f>SUMIFS(Master3!BC:BC,Master3!BB:BB,U89)</f>
        <v>0</v>
      </c>
      <c r="Y89" s="110" t="str">
        <f>IFERROR(_xlfn.XLOOKUP(Z89,Master3!$A:$A,Master3!$B:$B),"")</f>
        <v/>
      </c>
      <c r="Z89" s="107" t="str">
        <f t="shared" si="15"/>
        <v/>
      </c>
      <c r="AA89" s="107">
        <f>SUMIFS(Master3!$X:$X,Master3!$A:$A,"&gt;="&amp;(Z89),Master3!$A:$A,"&lt;="&amp;AE89-1)</f>
        <v>0</v>
      </c>
      <c r="AB89" s="107">
        <f>SUMIFS(Master3!$I:$I,Master3!$A:$A,"&gt;="&amp;(Z89),Master3!$A:$A,"&lt;="&amp;AE89-1)</f>
        <v>0</v>
      </c>
      <c r="AC89" s="108">
        <f>SUMIFS(Master3!BM:BM,Master3!BL:BL,Y89)</f>
        <v>0</v>
      </c>
      <c r="AD89" s="110" t="str">
        <f>IFERROR(_xlfn.XLOOKUP(AE89,Master3!$A:$A,Master3!$B:$B)," ")</f>
        <v xml:space="preserve"> </v>
      </c>
      <c r="AE89" s="107" t="str">
        <f t="shared" si="16"/>
        <v/>
      </c>
      <c r="AF89" s="109">
        <f>SUMIFS(Master3!$X:$X,Master3!$A:$A,"&gt;"&amp;(AE89),Master3!$A:$A,"&lt;="&amp; AI89)</f>
        <v>0</v>
      </c>
      <c r="AG89" s="107">
        <f>SUMIFS(Master3!$I:$I,Master3!$A:$A,"&gt;"&amp;(AE89),Master3!$A:$A,"&lt;="&amp; AI89)</f>
        <v>0</v>
      </c>
      <c r="AH89" s="107">
        <f>SUMIFS(Master3!BC:BC,Master3!BB:BB,AD89)</f>
        <v>0</v>
      </c>
      <c r="AI89" s="108" t="str">
        <f t="shared" si="17"/>
        <v/>
      </c>
      <c r="AJ89" s="112" t="e">
        <f>_xlfn.XLOOKUP(AK89,Master3!B:B,Master3!A:A)</f>
        <v>#N/A</v>
      </c>
      <c r="AK89" s="106"/>
      <c r="AL89" s="67">
        <f>SUMIFS(Master3!$Z:$Z,Master3!$A:$A,"&gt;="&amp;(AJ89),Master3!$A:$A,"&lt;="&amp;AP89-1)</f>
        <v>0</v>
      </c>
      <c r="AM89" s="67">
        <f>SUMIFS(Master3!$J:$J,Master3!$A:$A,"&gt;="&amp;(AJ89),Master3!$A:$A,"&lt;="&amp;AP89-1)</f>
        <v>0</v>
      </c>
      <c r="AN89" s="93">
        <f>SUMIFS(Master3!BF:BF,Master3!BE:BE,AK89)</f>
        <v>0</v>
      </c>
      <c r="AO89" s="100" t="str">
        <f>IFERROR(_xlfn.XLOOKUP(AP89,Master3!$A:$A,Master3!$B:$B),"")</f>
        <v/>
      </c>
      <c r="AP89" s="92" t="str">
        <f t="shared" si="18"/>
        <v/>
      </c>
      <c r="AQ89" s="67">
        <f>SUMIFS(Master3!$Z:$Z,Master3!$A:$A,"&gt;"&amp;(AP89),Master3!$A:$A,"&lt;="&amp;AU89-1)</f>
        <v>0</v>
      </c>
      <c r="AR89" s="67">
        <f>SUMIFS(Master3!$J:$J,Master3!$A:$A,"&gt;"&amp;(AP89),Master3!$A:$A,"&lt;="&amp;AU89-1)</f>
        <v>0</v>
      </c>
      <c r="AS89" s="93">
        <f>SUMIFS(Master3!BO:BO,Master3!BN:BN,AO89)</f>
        <v>0</v>
      </c>
      <c r="AT89" s="100" t="str">
        <f>IFERROR(_xlfn.XLOOKUP(AU89,Master3!$A:$A,Master3!$B:$B)," ")</f>
        <v xml:space="preserve"> </v>
      </c>
      <c r="AU89" s="92" t="str">
        <f t="shared" si="19"/>
        <v/>
      </c>
      <c r="AV89" s="67">
        <f>SUMIFS(Master3!$Z:$Z,Master3!$A:$A,"&gt;"&amp;AU89,Master3!$A:$A,"&lt;="&amp; AY89)</f>
        <v>0</v>
      </c>
      <c r="AW89" s="67">
        <f>SUMIFS(Master3!$J:$J,Master3!$A:$A,"&gt;"&amp;AU89,Master3!$A:$A,"&lt;="&amp; AY89)</f>
        <v>0</v>
      </c>
      <c r="AX89" s="92">
        <f>SUMIFS(Master3!BF:BF,Master3!BE:BE,AT89)</f>
        <v>0</v>
      </c>
      <c r="AY89" s="93" t="str">
        <f t="shared" si="20"/>
        <v/>
      </c>
      <c r="AZ89" s="112" t="e">
        <f>_xlfn.XLOOKUP(BA89,Master3!B:B,Master3!A:A)</f>
        <v>#N/A</v>
      </c>
      <c r="BA89" s="103">
        <v>44230.357638888891</v>
      </c>
      <c r="BB89" s="107">
        <f>SUMIFS(Master3!AR:AR,Master3!$A:$A,"&gt;="&amp;(AZ89),Master3!$A:$A,"&lt;="&amp;BF89-1)</f>
        <v>0</v>
      </c>
      <c r="BC89" s="109">
        <f>SUMIFS(Master3!$K:$K,Master3!$A:$A,"&gt;="&amp;(AZ89),Master3!$A:$A,"&lt;="&amp;BF89-1)</f>
        <v>0</v>
      </c>
      <c r="BD89" s="108">
        <f>SUMIFS(Master3!BI:BI,Master3!BH:BH,BA89)</f>
        <v>0</v>
      </c>
      <c r="BE89" s="110" t="str">
        <f>IFERROR(_xlfn.XLOOKUP(BF89,Master3!$A:$A,Master3!$B:$B),"")</f>
        <v/>
      </c>
      <c r="BF89" s="107" t="str">
        <f t="shared" si="21"/>
        <v/>
      </c>
      <c r="BG89" s="107">
        <f>SUMIFS(Master3!AR:AR,Master3!$A:$A,"&gt;="&amp;(BF89),Master3!$A:$A,"&lt;="&amp;BK89-1)</f>
        <v>0</v>
      </c>
      <c r="BH89" s="109">
        <f>SUMIFS(Master3!$K:$K,Master3!$A:$A,"&gt;="&amp;(BF89),Master3!$A:$A,"&lt;="&amp;BK89-1)</f>
        <v>0</v>
      </c>
      <c r="BI89" s="108">
        <f>SUMIFS(Master3!BQ:BQ,Master3!BP:BP,BE89)</f>
        <v>0</v>
      </c>
      <c r="BJ89" s="110" t="str">
        <f>IFERROR(_xlfn.XLOOKUP(BK89,Master3!$A:$A,Master3!$B:$B)," ")</f>
        <v xml:space="preserve"> </v>
      </c>
      <c r="BK89" s="107" t="str">
        <f t="shared" si="22"/>
        <v/>
      </c>
      <c r="BL89" s="107">
        <f>SUMIFS(Master3!$AU:$AU,Master3!$A:$A,"&gt;"&amp;(BK89),Master3!$A:$A,"&lt;="&amp; BO89)</f>
        <v>0</v>
      </c>
      <c r="BM89" s="109">
        <f>SUMIFS(Master3!$K:$K,Master3!$A:$A,"&gt;"&amp;(BK89),Master3!$A:$A,"&lt;="&amp; BO89)</f>
        <v>0</v>
      </c>
      <c r="BN89" s="107">
        <f>SUMIFS(Master3!BI:BI,Master3!BH:BH,BJ89)</f>
        <v>0</v>
      </c>
      <c r="BO89" s="108" t="str">
        <f t="shared" si="23"/>
        <v/>
      </c>
    </row>
    <row r="90" spans="1:67" x14ac:dyDescent="0.25">
      <c r="A90" s="86">
        <v>44230.416666666664</v>
      </c>
      <c r="B90" s="111" t="e">
        <f>_xlfn.XLOOKUP(C90,Master3!B:B,Master3!A:A)</f>
        <v>#N/A</v>
      </c>
      <c r="C90" s="106"/>
      <c r="D90" s="91" t="str">
        <f>IFERROR(_xlfn.XLOOKUP(B90,Master3!A:A,Master3!G:G),"")</f>
        <v/>
      </c>
      <c r="E90" s="94" t="str">
        <f>IFERROR(AVERAGEIFS(Master3!$U:$U,Master3!$A:$A,"&gt;"&amp;(B90-1),Master3!$A:$A,"&lt;="&amp;S90),"")</f>
        <v/>
      </c>
      <c r="F90" s="98">
        <f>SUMIFS(Master3!$V:$V,Master3!$A:$A,"&gt;="&amp;(B90),Master3!$A:$A,"&lt;="&amp;J90-1)</f>
        <v>0</v>
      </c>
      <c r="G90" s="91">
        <f>SUMIFS(Master3!$H:$H,Master3!$A:$A,"&gt;="&amp;(B90),Master3!$A:$A,"&lt;="&amp;J90-1)</f>
        <v>0</v>
      </c>
      <c r="H90" s="99">
        <f>SUMIFS(Master3!AZ:AZ,Master3!AY:AY,C90)</f>
        <v>0</v>
      </c>
      <c r="I90" s="100" t="str">
        <f>IFERROR(_xlfn.XLOOKUP(J90,Master3!$A:$A,Master3!$B:$B),"")</f>
        <v/>
      </c>
      <c r="J90" s="92" t="str">
        <f t="shared" si="12"/>
        <v/>
      </c>
      <c r="K90" s="92">
        <f>SUMIFS(Master3!$V:$V,Master3!$A:$A,"&gt;="&amp;(J90),Master3!$A:$A,"&lt;="&amp;O90-1)</f>
        <v>0</v>
      </c>
      <c r="L90" s="92">
        <f>SUMIFS(Master3!$H:$H,Master3!$A:$A,"&gt;="&amp;(J90),Master3!$A:$A,"&lt;="&amp;O90-1)</f>
        <v>0</v>
      </c>
      <c r="M90" s="93">
        <f>SUMIFS(Master3!BK:BK,Master3!BJ:BJ,I90)</f>
        <v>0</v>
      </c>
      <c r="N90" s="100" t="str">
        <f>IFERROR(_xlfn.XLOOKUP(O90,Master3!$A:$A,Master3!$B:$B)," ")</f>
        <v xml:space="preserve"> </v>
      </c>
      <c r="O90" s="92" t="str">
        <f t="shared" si="13"/>
        <v/>
      </c>
      <c r="P90" s="92">
        <f>SUMIFS(Master3!$V:$V,Master3!$A:$A,"&gt;="&amp;O90,Master3!$A:$A,"&lt;="&amp; S90)</f>
        <v>0</v>
      </c>
      <c r="Q90" s="92">
        <f>SUMIFS(Master3!$H:$H,Master3!$A:$A,"&gt;="&amp;O90,Master3!$A:$A,"&lt;="&amp; S90)</f>
        <v>0</v>
      </c>
      <c r="R90" s="92">
        <f>SUMIFS(Master3!AZ:AZ,Master3!AY:AY,N90)</f>
        <v>0</v>
      </c>
      <c r="S90" s="93" t="str">
        <f t="shared" si="14"/>
        <v/>
      </c>
      <c r="T90" s="112" t="e">
        <f>_xlfn.XLOOKUP(U90,Master3!B:B,Master3!A:A)</f>
        <v>#N/A</v>
      </c>
      <c r="U90" s="103">
        <v>44230.416666666664</v>
      </c>
      <c r="V90" s="109">
        <f>SUMIFS(Master3!X:X,Master3!$A:$A,"&gt;="&amp;(T90),Master3!$A:$A,"&lt;="&amp;Z90-1)</f>
        <v>0</v>
      </c>
      <c r="W90" s="107">
        <f>SUMIFS(Master3!I:I,Master3!$A:$A,"&gt;="&amp;(T90),Master3!$A:$A,"&lt;="&amp;Z90-1)</f>
        <v>0</v>
      </c>
      <c r="X90" s="108">
        <f>SUMIFS(Master3!BC:BC,Master3!BB:BB,U90)</f>
        <v>0</v>
      </c>
      <c r="Y90" s="110" t="str">
        <f>IFERROR(_xlfn.XLOOKUP(Z90,Master3!$A:$A,Master3!$B:$B),"")</f>
        <v/>
      </c>
      <c r="Z90" s="107" t="str">
        <f t="shared" si="15"/>
        <v/>
      </c>
      <c r="AA90" s="107">
        <f>SUMIFS(Master3!$X:$X,Master3!$A:$A,"&gt;="&amp;(Z90),Master3!$A:$A,"&lt;="&amp;AE90-1)</f>
        <v>0</v>
      </c>
      <c r="AB90" s="107">
        <f>SUMIFS(Master3!$I:$I,Master3!$A:$A,"&gt;="&amp;(Z90),Master3!$A:$A,"&lt;="&amp;AE90-1)</f>
        <v>0</v>
      </c>
      <c r="AC90" s="108">
        <f>SUMIFS(Master3!BM:BM,Master3!BL:BL,Y90)</f>
        <v>0</v>
      </c>
      <c r="AD90" s="110" t="str">
        <f>IFERROR(_xlfn.XLOOKUP(AE90,Master3!$A:$A,Master3!$B:$B)," ")</f>
        <v xml:space="preserve"> </v>
      </c>
      <c r="AE90" s="107" t="str">
        <f t="shared" si="16"/>
        <v/>
      </c>
      <c r="AF90" s="109">
        <f>SUMIFS(Master3!$X:$X,Master3!$A:$A,"&gt;"&amp;(AE90),Master3!$A:$A,"&lt;="&amp; AI90)</f>
        <v>0</v>
      </c>
      <c r="AG90" s="107">
        <f>SUMIFS(Master3!$I:$I,Master3!$A:$A,"&gt;"&amp;(AE90),Master3!$A:$A,"&lt;="&amp; AI90)</f>
        <v>0</v>
      </c>
      <c r="AH90" s="107">
        <f>SUMIFS(Master3!BC:BC,Master3!BB:BB,AD90)</f>
        <v>0</v>
      </c>
      <c r="AI90" s="108" t="str">
        <f t="shared" si="17"/>
        <v/>
      </c>
      <c r="AJ90" s="112" t="e">
        <f>_xlfn.XLOOKUP(AK90,Master3!B:B,Master3!A:A)</f>
        <v>#N/A</v>
      </c>
      <c r="AK90" s="106">
        <v>44230.416666666664</v>
      </c>
      <c r="AL90" s="67">
        <f>SUMIFS(Master3!$Z:$Z,Master3!$A:$A,"&gt;="&amp;(AJ90),Master3!$A:$A,"&lt;="&amp;AP90-1)</f>
        <v>0</v>
      </c>
      <c r="AM90" s="67">
        <f>SUMIFS(Master3!$J:$J,Master3!$A:$A,"&gt;="&amp;(AJ90),Master3!$A:$A,"&lt;="&amp;AP90-1)</f>
        <v>0</v>
      </c>
      <c r="AN90" s="93">
        <f>SUMIFS(Master3!BF:BF,Master3!BE:BE,AK90)</f>
        <v>0</v>
      </c>
      <c r="AO90" s="100" t="str">
        <f>IFERROR(_xlfn.XLOOKUP(AP90,Master3!$A:$A,Master3!$B:$B),"")</f>
        <v/>
      </c>
      <c r="AP90" s="92" t="str">
        <f t="shared" si="18"/>
        <v/>
      </c>
      <c r="AQ90" s="67">
        <f>SUMIFS(Master3!$Z:$Z,Master3!$A:$A,"&gt;"&amp;(AP90),Master3!$A:$A,"&lt;="&amp;AU90-1)</f>
        <v>0</v>
      </c>
      <c r="AR90" s="67">
        <f>SUMIFS(Master3!$J:$J,Master3!$A:$A,"&gt;"&amp;(AP90),Master3!$A:$A,"&lt;="&amp;AU90-1)</f>
        <v>0</v>
      </c>
      <c r="AS90" s="93">
        <f>SUMIFS(Master3!BO:BO,Master3!BN:BN,AO90)</f>
        <v>0</v>
      </c>
      <c r="AT90" s="100" t="str">
        <f>IFERROR(_xlfn.XLOOKUP(AU90,Master3!$A:$A,Master3!$B:$B)," ")</f>
        <v xml:space="preserve"> </v>
      </c>
      <c r="AU90" s="92" t="str">
        <f t="shared" si="19"/>
        <v/>
      </c>
      <c r="AV90" s="67">
        <f>SUMIFS(Master3!$Z:$Z,Master3!$A:$A,"&gt;"&amp;AU90,Master3!$A:$A,"&lt;="&amp; AY90)</f>
        <v>0</v>
      </c>
      <c r="AW90" s="67">
        <f>SUMIFS(Master3!$J:$J,Master3!$A:$A,"&gt;"&amp;AU90,Master3!$A:$A,"&lt;="&amp; AY90)</f>
        <v>0</v>
      </c>
      <c r="AX90" s="92">
        <f>SUMIFS(Master3!BF:BF,Master3!BE:BE,AT90)</f>
        <v>0</v>
      </c>
      <c r="AY90" s="93" t="str">
        <f t="shared" si="20"/>
        <v/>
      </c>
      <c r="AZ90" s="112" t="e">
        <f>_xlfn.XLOOKUP(BA90,Master3!B:B,Master3!A:A)</f>
        <v>#N/A</v>
      </c>
      <c r="BA90" s="103"/>
      <c r="BB90" s="107">
        <f>SUMIFS(Master3!AR:AR,Master3!$A:$A,"&gt;="&amp;(AZ90),Master3!$A:$A,"&lt;="&amp;BF90-1)</f>
        <v>0</v>
      </c>
      <c r="BC90" s="109">
        <f>SUMIFS(Master3!$K:$K,Master3!$A:$A,"&gt;="&amp;(AZ90),Master3!$A:$A,"&lt;="&amp;BF90-1)</f>
        <v>0</v>
      </c>
      <c r="BD90" s="108">
        <f>SUMIFS(Master3!BI:BI,Master3!BH:BH,BA90)</f>
        <v>0</v>
      </c>
      <c r="BE90" s="110" t="str">
        <f>IFERROR(_xlfn.XLOOKUP(BF90,Master3!$A:$A,Master3!$B:$B),"")</f>
        <v/>
      </c>
      <c r="BF90" s="107" t="str">
        <f t="shared" si="21"/>
        <v/>
      </c>
      <c r="BG90" s="107">
        <f>SUMIFS(Master3!AR:AR,Master3!$A:$A,"&gt;="&amp;(BF90),Master3!$A:$A,"&lt;="&amp;BK90-1)</f>
        <v>0</v>
      </c>
      <c r="BH90" s="109">
        <f>SUMIFS(Master3!$K:$K,Master3!$A:$A,"&gt;="&amp;(BF90),Master3!$A:$A,"&lt;="&amp;BK90-1)</f>
        <v>0</v>
      </c>
      <c r="BI90" s="108">
        <f>SUMIFS(Master3!BQ:BQ,Master3!BP:BP,BE90)</f>
        <v>0</v>
      </c>
      <c r="BJ90" s="110" t="str">
        <f>IFERROR(_xlfn.XLOOKUP(BK90,Master3!$A:$A,Master3!$B:$B)," ")</f>
        <v xml:space="preserve"> </v>
      </c>
      <c r="BK90" s="107" t="str">
        <f t="shared" si="22"/>
        <v/>
      </c>
      <c r="BL90" s="107">
        <f>SUMIFS(Master3!$AU:$AU,Master3!$A:$A,"&gt;"&amp;(BK90),Master3!$A:$A,"&lt;="&amp; BO90)</f>
        <v>0</v>
      </c>
      <c r="BM90" s="109">
        <f>SUMIFS(Master3!$K:$K,Master3!$A:$A,"&gt;"&amp;(BK90),Master3!$A:$A,"&lt;="&amp; BO90)</f>
        <v>0</v>
      </c>
      <c r="BN90" s="107">
        <f>SUMIFS(Master3!BI:BI,Master3!BH:BH,BJ90)</f>
        <v>0</v>
      </c>
      <c r="BO90" s="108" t="str">
        <f t="shared" si="23"/>
        <v/>
      </c>
    </row>
    <row r="91" spans="1:67" x14ac:dyDescent="0.25">
      <c r="A91" s="86">
        <v>44231.163194444445</v>
      </c>
      <c r="B91" s="111" t="e">
        <f>_xlfn.XLOOKUP(C91,Master3!B:B,Master3!A:A)</f>
        <v>#N/A</v>
      </c>
      <c r="C91" s="106">
        <v>44231.163194444445</v>
      </c>
      <c r="D91" s="91" t="str">
        <f>IFERROR(_xlfn.XLOOKUP(B91,Master3!A:A,Master3!G:G),"")</f>
        <v/>
      </c>
      <c r="E91" s="94" t="str">
        <f>IFERROR(AVERAGEIFS(Master3!$U:$U,Master3!$A:$A,"&gt;"&amp;(B91-1),Master3!$A:$A,"&lt;="&amp;S91),"")</f>
        <v/>
      </c>
      <c r="F91" s="98">
        <f>SUMIFS(Master3!$V:$V,Master3!$A:$A,"&gt;="&amp;(B91),Master3!$A:$A,"&lt;="&amp;J91-1)</f>
        <v>0</v>
      </c>
      <c r="G91" s="91">
        <f>SUMIFS(Master3!$H:$H,Master3!$A:$A,"&gt;="&amp;(B91),Master3!$A:$A,"&lt;="&amp;J91-1)</f>
        <v>0</v>
      </c>
      <c r="H91" s="99">
        <f>SUMIFS(Master3!AZ:AZ,Master3!AY:AY,C91)</f>
        <v>0</v>
      </c>
      <c r="I91" s="100" t="str">
        <f>IFERROR(_xlfn.XLOOKUP(J91,Master3!$A:$A,Master3!$B:$B),"")</f>
        <v/>
      </c>
      <c r="J91" s="92" t="str">
        <f t="shared" si="12"/>
        <v/>
      </c>
      <c r="K91" s="92">
        <f>SUMIFS(Master3!$V:$V,Master3!$A:$A,"&gt;="&amp;(J91),Master3!$A:$A,"&lt;="&amp;O91-1)</f>
        <v>0</v>
      </c>
      <c r="L91" s="92">
        <f>SUMIFS(Master3!$H:$H,Master3!$A:$A,"&gt;="&amp;(J91),Master3!$A:$A,"&lt;="&amp;O91-1)</f>
        <v>0</v>
      </c>
      <c r="M91" s="93">
        <f>SUMIFS(Master3!BK:BK,Master3!BJ:BJ,I91)</f>
        <v>0</v>
      </c>
      <c r="N91" s="100" t="str">
        <f>IFERROR(_xlfn.XLOOKUP(O91,Master3!$A:$A,Master3!$B:$B)," ")</f>
        <v xml:space="preserve"> </v>
      </c>
      <c r="O91" s="92" t="str">
        <f t="shared" si="13"/>
        <v/>
      </c>
      <c r="P91" s="92">
        <f>SUMIFS(Master3!$V:$V,Master3!$A:$A,"&gt;="&amp;O91,Master3!$A:$A,"&lt;="&amp; S91)</f>
        <v>0</v>
      </c>
      <c r="Q91" s="92">
        <f>SUMIFS(Master3!$H:$H,Master3!$A:$A,"&gt;="&amp;O91,Master3!$A:$A,"&lt;="&amp; S91)</f>
        <v>0</v>
      </c>
      <c r="R91" s="92">
        <f>SUMIFS(Master3!AZ:AZ,Master3!AY:AY,N91)</f>
        <v>0</v>
      </c>
      <c r="S91" s="93" t="str">
        <f t="shared" si="14"/>
        <v/>
      </c>
      <c r="T91" s="112" t="e">
        <f>_xlfn.XLOOKUP(U91,Master3!B:B,Master3!A:A)</f>
        <v>#N/A</v>
      </c>
      <c r="U91" s="103"/>
      <c r="V91" s="109">
        <f>SUMIFS(Master3!X:X,Master3!$A:$A,"&gt;="&amp;(T91),Master3!$A:$A,"&lt;="&amp;Z91-1)</f>
        <v>0</v>
      </c>
      <c r="W91" s="107">
        <f>SUMIFS(Master3!I:I,Master3!$A:$A,"&gt;="&amp;(T91),Master3!$A:$A,"&lt;="&amp;Z91-1)</f>
        <v>0</v>
      </c>
      <c r="X91" s="108">
        <f>SUMIFS(Master3!BC:BC,Master3!BB:BB,U91)</f>
        <v>0</v>
      </c>
      <c r="Y91" s="110" t="str">
        <f>IFERROR(_xlfn.XLOOKUP(Z91,Master3!$A:$A,Master3!$B:$B),"")</f>
        <v/>
      </c>
      <c r="Z91" s="107" t="str">
        <f t="shared" si="15"/>
        <v/>
      </c>
      <c r="AA91" s="107">
        <f>SUMIFS(Master3!$X:$X,Master3!$A:$A,"&gt;="&amp;(Z91),Master3!$A:$A,"&lt;="&amp;AE91-1)</f>
        <v>0</v>
      </c>
      <c r="AB91" s="107">
        <f>SUMIFS(Master3!$I:$I,Master3!$A:$A,"&gt;="&amp;(Z91),Master3!$A:$A,"&lt;="&amp;AE91-1)</f>
        <v>0</v>
      </c>
      <c r="AC91" s="108">
        <f>SUMIFS(Master3!BM:BM,Master3!BL:BL,Y91)</f>
        <v>0</v>
      </c>
      <c r="AD91" s="110" t="str">
        <f>IFERROR(_xlfn.XLOOKUP(AE91,Master3!$A:$A,Master3!$B:$B)," ")</f>
        <v xml:space="preserve"> </v>
      </c>
      <c r="AE91" s="107" t="str">
        <f t="shared" si="16"/>
        <v/>
      </c>
      <c r="AF91" s="109">
        <f>SUMIFS(Master3!$X:$X,Master3!$A:$A,"&gt;"&amp;(AE91),Master3!$A:$A,"&lt;="&amp; AI91)</f>
        <v>0</v>
      </c>
      <c r="AG91" s="107">
        <f>SUMIFS(Master3!$I:$I,Master3!$A:$A,"&gt;"&amp;(AE91),Master3!$A:$A,"&lt;="&amp; AI91)</f>
        <v>0</v>
      </c>
      <c r="AH91" s="107">
        <f>SUMIFS(Master3!BC:BC,Master3!BB:BB,AD91)</f>
        <v>0</v>
      </c>
      <c r="AI91" s="108" t="str">
        <f t="shared" si="17"/>
        <v/>
      </c>
      <c r="AJ91" s="112" t="e">
        <f>_xlfn.XLOOKUP(AK91,Master3!B:B,Master3!A:A)</f>
        <v>#N/A</v>
      </c>
      <c r="AK91" s="106">
        <v>44231.163194444445</v>
      </c>
      <c r="AL91" s="67">
        <f>SUMIFS(Master3!$Z:$Z,Master3!$A:$A,"&gt;="&amp;(AJ91),Master3!$A:$A,"&lt;="&amp;AP91-1)</f>
        <v>0</v>
      </c>
      <c r="AM91" s="67">
        <f>SUMIFS(Master3!$J:$J,Master3!$A:$A,"&gt;="&amp;(AJ91),Master3!$A:$A,"&lt;="&amp;AP91-1)</f>
        <v>0</v>
      </c>
      <c r="AN91" s="93">
        <f>SUMIFS(Master3!BF:BF,Master3!BE:BE,AK91)</f>
        <v>0</v>
      </c>
      <c r="AO91" s="100" t="str">
        <f>IFERROR(_xlfn.XLOOKUP(AP91,Master3!$A:$A,Master3!$B:$B),"")</f>
        <v/>
      </c>
      <c r="AP91" s="92" t="str">
        <f t="shared" si="18"/>
        <v/>
      </c>
      <c r="AQ91" s="67">
        <f>SUMIFS(Master3!$Z:$Z,Master3!$A:$A,"&gt;"&amp;(AP91),Master3!$A:$A,"&lt;="&amp;AU91-1)</f>
        <v>0</v>
      </c>
      <c r="AR91" s="67">
        <f>SUMIFS(Master3!$J:$J,Master3!$A:$A,"&gt;"&amp;(AP91),Master3!$A:$A,"&lt;="&amp;AU91-1)</f>
        <v>0</v>
      </c>
      <c r="AS91" s="93">
        <f>SUMIFS(Master3!BO:BO,Master3!BN:BN,AO91)</f>
        <v>0</v>
      </c>
      <c r="AT91" s="100" t="str">
        <f>IFERROR(_xlfn.XLOOKUP(AU91,Master3!$A:$A,Master3!$B:$B)," ")</f>
        <v xml:space="preserve"> </v>
      </c>
      <c r="AU91" s="92" t="str">
        <f t="shared" si="19"/>
        <v/>
      </c>
      <c r="AV91" s="67">
        <f>SUMIFS(Master3!$Z:$Z,Master3!$A:$A,"&gt;"&amp;AU91,Master3!$A:$A,"&lt;="&amp; AY91)</f>
        <v>0</v>
      </c>
      <c r="AW91" s="67">
        <f>SUMIFS(Master3!$J:$J,Master3!$A:$A,"&gt;"&amp;AU91,Master3!$A:$A,"&lt;="&amp; AY91)</f>
        <v>0</v>
      </c>
      <c r="AX91" s="92">
        <f>SUMIFS(Master3!BF:BF,Master3!BE:BE,AT91)</f>
        <v>0</v>
      </c>
      <c r="AY91" s="93" t="str">
        <f t="shared" si="20"/>
        <v/>
      </c>
      <c r="AZ91" s="112" t="e">
        <f>_xlfn.XLOOKUP(BA91,Master3!B:B,Master3!A:A)</f>
        <v>#N/A</v>
      </c>
      <c r="BA91" s="103"/>
      <c r="BB91" s="107">
        <f>SUMIFS(Master3!AR:AR,Master3!$A:$A,"&gt;="&amp;(AZ91),Master3!$A:$A,"&lt;="&amp;BF91-1)</f>
        <v>0</v>
      </c>
      <c r="BC91" s="109">
        <f>SUMIFS(Master3!$K:$K,Master3!$A:$A,"&gt;="&amp;(AZ91),Master3!$A:$A,"&lt;="&amp;BF91-1)</f>
        <v>0</v>
      </c>
      <c r="BD91" s="108">
        <f>SUMIFS(Master3!BI:BI,Master3!BH:BH,BA91)</f>
        <v>0</v>
      </c>
      <c r="BE91" s="110" t="str">
        <f>IFERROR(_xlfn.XLOOKUP(BF91,Master3!$A:$A,Master3!$B:$B),"")</f>
        <v/>
      </c>
      <c r="BF91" s="107" t="str">
        <f t="shared" si="21"/>
        <v/>
      </c>
      <c r="BG91" s="107">
        <f>SUMIFS(Master3!AR:AR,Master3!$A:$A,"&gt;="&amp;(BF91),Master3!$A:$A,"&lt;="&amp;BK91-1)</f>
        <v>0</v>
      </c>
      <c r="BH91" s="109">
        <f>SUMIFS(Master3!$K:$K,Master3!$A:$A,"&gt;="&amp;(BF91),Master3!$A:$A,"&lt;="&amp;BK91-1)</f>
        <v>0</v>
      </c>
      <c r="BI91" s="108">
        <f>SUMIFS(Master3!BQ:BQ,Master3!BP:BP,BE91)</f>
        <v>0</v>
      </c>
      <c r="BJ91" s="110" t="str">
        <f>IFERROR(_xlfn.XLOOKUP(BK91,Master3!$A:$A,Master3!$B:$B)," ")</f>
        <v xml:space="preserve"> </v>
      </c>
      <c r="BK91" s="107" t="str">
        <f t="shared" si="22"/>
        <v/>
      </c>
      <c r="BL91" s="107">
        <f>SUMIFS(Master3!$AU:$AU,Master3!$A:$A,"&gt;"&amp;(BK91),Master3!$A:$A,"&lt;="&amp; BO91)</f>
        <v>0</v>
      </c>
      <c r="BM91" s="109">
        <f>SUMIFS(Master3!$K:$K,Master3!$A:$A,"&gt;"&amp;(BK91),Master3!$A:$A,"&lt;="&amp; BO91)</f>
        <v>0</v>
      </c>
      <c r="BN91" s="107">
        <f>SUMIFS(Master3!BI:BI,Master3!BH:BH,BJ91)</f>
        <v>0</v>
      </c>
      <c r="BO91" s="108" t="str">
        <f t="shared" si="23"/>
        <v/>
      </c>
    </row>
    <row r="92" spans="1:67" x14ac:dyDescent="0.25">
      <c r="A92" s="86">
        <v>44231.173611111109</v>
      </c>
      <c r="B92" s="111" t="e">
        <f>_xlfn.XLOOKUP(C92,Master3!B:B,Master3!A:A)</f>
        <v>#N/A</v>
      </c>
      <c r="C92" s="106"/>
      <c r="D92" s="91" t="str">
        <f>IFERROR(_xlfn.XLOOKUP(B92,Master3!A:A,Master3!G:G),"")</f>
        <v/>
      </c>
      <c r="E92" s="94" t="str">
        <f>IFERROR(AVERAGEIFS(Master3!$U:$U,Master3!$A:$A,"&gt;"&amp;(B92-1),Master3!$A:$A,"&lt;="&amp;S92),"")</f>
        <v/>
      </c>
      <c r="F92" s="98">
        <f>SUMIFS(Master3!$V:$V,Master3!$A:$A,"&gt;="&amp;(B92),Master3!$A:$A,"&lt;="&amp;J92-1)</f>
        <v>0</v>
      </c>
      <c r="G92" s="91">
        <f>SUMIFS(Master3!$H:$H,Master3!$A:$A,"&gt;="&amp;(B92),Master3!$A:$A,"&lt;="&amp;J92-1)</f>
        <v>0</v>
      </c>
      <c r="H92" s="99">
        <f>SUMIFS(Master3!AZ:AZ,Master3!AY:AY,C92)</f>
        <v>0</v>
      </c>
      <c r="I92" s="100" t="str">
        <f>IFERROR(_xlfn.XLOOKUP(J92,Master3!$A:$A,Master3!$B:$B),"")</f>
        <v/>
      </c>
      <c r="J92" s="92" t="str">
        <f t="shared" si="12"/>
        <v/>
      </c>
      <c r="K92" s="92">
        <f>SUMIFS(Master3!$V:$V,Master3!$A:$A,"&gt;="&amp;(J92),Master3!$A:$A,"&lt;="&amp;O92-1)</f>
        <v>0</v>
      </c>
      <c r="L92" s="92">
        <f>SUMIFS(Master3!$H:$H,Master3!$A:$A,"&gt;="&amp;(J92),Master3!$A:$A,"&lt;="&amp;O92-1)</f>
        <v>0</v>
      </c>
      <c r="M92" s="93">
        <f>SUMIFS(Master3!BK:BK,Master3!BJ:BJ,I92)</f>
        <v>0</v>
      </c>
      <c r="N92" s="100" t="str">
        <f>IFERROR(_xlfn.XLOOKUP(O92,Master3!$A:$A,Master3!$B:$B)," ")</f>
        <v xml:space="preserve"> </v>
      </c>
      <c r="O92" s="92" t="str">
        <f t="shared" si="13"/>
        <v/>
      </c>
      <c r="P92" s="92">
        <f>SUMIFS(Master3!$V:$V,Master3!$A:$A,"&gt;="&amp;O92,Master3!$A:$A,"&lt;="&amp; S92)</f>
        <v>0</v>
      </c>
      <c r="Q92" s="92">
        <f>SUMIFS(Master3!$H:$H,Master3!$A:$A,"&gt;="&amp;O92,Master3!$A:$A,"&lt;="&amp; S92)</f>
        <v>0</v>
      </c>
      <c r="R92" s="92">
        <f>SUMIFS(Master3!AZ:AZ,Master3!AY:AY,N92)</f>
        <v>0</v>
      </c>
      <c r="S92" s="93" t="str">
        <f t="shared" si="14"/>
        <v/>
      </c>
      <c r="T92" s="112" t="e">
        <f>_xlfn.XLOOKUP(U92,Master3!B:B,Master3!A:A)</f>
        <v>#N/A</v>
      </c>
      <c r="U92" s="103"/>
      <c r="V92" s="109">
        <f>SUMIFS(Master3!X:X,Master3!$A:$A,"&gt;="&amp;(T92),Master3!$A:$A,"&lt;="&amp;Z92-1)</f>
        <v>0</v>
      </c>
      <c r="W92" s="107">
        <f>SUMIFS(Master3!I:I,Master3!$A:$A,"&gt;="&amp;(T92),Master3!$A:$A,"&lt;="&amp;Z92-1)</f>
        <v>0</v>
      </c>
      <c r="X92" s="108">
        <f>SUMIFS(Master3!BC:BC,Master3!BB:BB,U92)</f>
        <v>0</v>
      </c>
      <c r="Y92" s="110" t="str">
        <f>IFERROR(_xlfn.XLOOKUP(Z92,Master3!$A:$A,Master3!$B:$B),"")</f>
        <v/>
      </c>
      <c r="Z92" s="107" t="str">
        <f t="shared" si="15"/>
        <v/>
      </c>
      <c r="AA92" s="107">
        <f>SUMIFS(Master3!$X:$X,Master3!$A:$A,"&gt;="&amp;(Z92),Master3!$A:$A,"&lt;="&amp;AE92-1)</f>
        <v>0</v>
      </c>
      <c r="AB92" s="107">
        <f>SUMIFS(Master3!$I:$I,Master3!$A:$A,"&gt;="&amp;(Z92),Master3!$A:$A,"&lt;="&amp;AE92-1)</f>
        <v>0</v>
      </c>
      <c r="AC92" s="108">
        <f>SUMIFS(Master3!BM:BM,Master3!BL:BL,Y92)</f>
        <v>0</v>
      </c>
      <c r="AD92" s="110" t="str">
        <f>IFERROR(_xlfn.XLOOKUP(AE92,Master3!$A:$A,Master3!$B:$B)," ")</f>
        <v xml:space="preserve"> </v>
      </c>
      <c r="AE92" s="107" t="str">
        <f t="shared" si="16"/>
        <v/>
      </c>
      <c r="AF92" s="109">
        <f>SUMIFS(Master3!$X:$X,Master3!$A:$A,"&gt;"&amp;(AE92),Master3!$A:$A,"&lt;="&amp; AI92)</f>
        <v>0</v>
      </c>
      <c r="AG92" s="107">
        <f>SUMIFS(Master3!$I:$I,Master3!$A:$A,"&gt;"&amp;(AE92),Master3!$A:$A,"&lt;="&amp; AI92)</f>
        <v>0</v>
      </c>
      <c r="AH92" s="107">
        <f>SUMIFS(Master3!BC:BC,Master3!BB:BB,AD92)</f>
        <v>0</v>
      </c>
      <c r="AI92" s="108" t="str">
        <f t="shared" si="17"/>
        <v/>
      </c>
      <c r="AJ92" s="112" t="e">
        <f>_xlfn.XLOOKUP(AK92,Master3!B:B,Master3!A:A)</f>
        <v>#N/A</v>
      </c>
      <c r="AK92" s="106"/>
      <c r="AL92" s="67">
        <f>SUMIFS(Master3!$Z:$Z,Master3!$A:$A,"&gt;="&amp;(AJ92),Master3!$A:$A,"&lt;="&amp;AP92-1)</f>
        <v>0</v>
      </c>
      <c r="AM92" s="67">
        <f>SUMIFS(Master3!$J:$J,Master3!$A:$A,"&gt;="&amp;(AJ92),Master3!$A:$A,"&lt;="&amp;AP92-1)</f>
        <v>0</v>
      </c>
      <c r="AN92" s="93">
        <f>SUMIFS(Master3!BF:BF,Master3!BE:BE,AK92)</f>
        <v>0</v>
      </c>
      <c r="AO92" s="100" t="str">
        <f>IFERROR(_xlfn.XLOOKUP(AP92,Master3!$A:$A,Master3!$B:$B),"")</f>
        <v/>
      </c>
      <c r="AP92" s="92" t="str">
        <f t="shared" si="18"/>
        <v/>
      </c>
      <c r="AQ92" s="67">
        <f>SUMIFS(Master3!$Z:$Z,Master3!$A:$A,"&gt;"&amp;(AP92),Master3!$A:$A,"&lt;="&amp;AU92-1)</f>
        <v>0</v>
      </c>
      <c r="AR92" s="67">
        <f>SUMIFS(Master3!$J:$J,Master3!$A:$A,"&gt;"&amp;(AP92),Master3!$A:$A,"&lt;="&amp;AU92-1)</f>
        <v>0</v>
      </c>
      <c r="AS92" s="93">
        <f>SUMIFS(Master3!BO:BO,Master3!BN:BN,AO92)</f>
        <v>0</v>
      </c>
      <c r="AT92" s="100" t="str">
        <f>IFERROR(_xlfn.XLOOKUP(AU92,Master3!$A:$A,Master3!$B:$B)," ")</f>
        <v xml:space="preserve"> </v>
      </c>
      <c r="AU92" s="92" t="str">
        <f t="shared" si="19"/>
        <v/>
      </c>
      <c r="AV92" s="67">
        <f>SUMIFS(Master3!$Z:$Z,Master3!$A:$A,"&gt;"&amp;AU92,Master3!$A:$A,"&lt;="&amp; AY92)</f>
        <v>0</v>
      </c>
      <c r="AW92" s="67">
        <f>SUMIFS(Master3!$J:$J,Master3!$A:$A,"&gt;"&amp;AU92,Master3!$A:$A,"&lt;="&amp; AY92)</f>
        <v>0</v>
      </c>
      <c r="AX92" s="92">
        <f>SUMIFS(Master3!BF:BF,Master3!BE:BE,AT92)</f>
        <v>0</v>
      </c>
      <c r="AY92" s="93" t="str">
        <f t="shared" si="20"/>
        <v/>
      </c>
      <c r="AZ92" s="112" t="e">
        <f>_xlfn.XLOOKUP(BA92,Master3!B:B,Master3!A:A)</f>
        <v>#N/A</v>
      </c>
      <c r="BA92" s="103">
        <v>44231.173611111109</v>
      </c>
      <c r="BB92" s="107">
        <f>SUMIFS(Master3!AR:AR,Master3!$A:$A,"&gt;="&amp;(AZ92),Master3!$A:$A,"&lt;="&amp;BF92-1)</f>
        <v>0</v>
      </c>
      <c r="BC92" s="109">
        <f>SUMIFS(Master3!$K:$K,Master3!$A:$A,"&gt;="&amp;(AZ92),Master3!$A:$A,"&lt;="&amp;BF92-1)</f>
        <v>0</v>
      </c>
      <c r="BD92" s="108">
        <f>SUMIFS(Master3!BI:BI,Master3!BH:BH,BA92)</f>
        <v>0</v>
      </c>
      <c r="BE92" s="110" t="str">
        <f>IFERROR(_xlfn.XLOOKUP(BF92,Master3!$A:$A,Master3!$B:$B),"")</f>
        <v/>
      </c>
      <c r="BF92" s="107" t="str">
        <f t="shared" si="21"/>
        <v/>
      </c>
      <c r="BG92" s="107">
        <f>SUMIFS(Master3!AR:AR,Master3!$A:$A,"&gt;="&amp;(BF92),Master3!$A:$A,"&lt;="&amp;BK92-1)</f>
        <v>0</v>
      </c>
      <c r="BH92" s="109">
        <f>SUMIFS(Master3!$K:$K,Master3!$A:$A,"&gt;="&amp;(BF92),Master3!$A:$A,"&lt;="&amp;BK92-1)</f>
        <v>0</v>
      </c>
      <c r="BI92" s="108">
        <f>SUMIFS(Master3!BQ:BQ,Master3!BP:BP,BE92)</f>
        <v>0</v>
      </c>
      <c r="BJ92" s="110" t="str">
        <f>IFERROR(_xlfn.XLOOKUP(BK92,Master3!$A:$A,Master3!$B:$B)," ")</f>
        <v xml:space="preserve"> </v>
      </c>
      <c r="BK92" s="107" t="str">
        <f t="shared" si="22"/>
        <v/>
      </c>
      <c r="BL92" s="107">
        <f>SUMIFS(Master3!$AU:$AU,Master3!$A:$A,"&gt;"&amp;(BK92),Master3!$A:$A,"&lt;="&amp; BO92)</f>
        <v>0</v>
      </c>
      <c r="BM92" s="109">
        <f>SUMIFS(Master3!$K:$K,Master3!$A:$A,"&gt;"&amp;(BK92),Master3!$A:$A,"&lt;="&amp; BO92)</f>
        <v>0</v>
      </c>
      <c r="BN92" s="107">
        <f>SUMIFS(Master3!BI:BI,Master3!BH:BH,BJ92)</f>
        <v>0</v>
      </c>
      <c r="BO92" s="108" t="str">
        <f t="shared" si="23"/>
        <v/>
      </c>
    </row>
    <row r="93" spans="1:67" x14ac:dyDescent="0.25">
      <c r="A93" s="86">
        <v>44233.371527777781</v>
      </c>
      <c r="B93" s="111" t="e">
        <f>_xlfn.XLOOKUP(C93,Master3!B:B,Master3!A:A)</f>
        <v>#N/A</v>
      </c>
      <c r="C93" s="106">
        <v>44233.371527777781</v>
      </c>
      <c r="D93" s="91" t="str">
        <f>IFERROR(_xlfn.XLOOKUP(B93,Master3!A:A,Master3!G:G),"")</f>
        <v/>
      </c>
      <c r="E93" s="94" t="str">
        <f>IFERROR(AVERAGEIFS(Master3!$U:$U,Master3!$A:$A,"&gt;"&amp;(B93-1),Master3!$A:$A,"&lt;="&amp;S93),"")</f>
        <v/>
      </c>
      <c r="F93" s="98">
        <f>SUMIFS(Master3!$V:$V,Master3!$A:$A,"&gt;="&amp;(B93),Master3!$A:$A,"&lt;="&amp;J93-1)</f>
        <v>0</v>
      </c>
      <c r="G93" s="91">
        <f>SUMIFS(Master3!$H:$H,Master3!$A:$A,"&gt;="&amp;(B93),Master3!$A:$A,"&lt;="&amp;J93-1)</f>
        <v>0</v>
      </c>
      <c r="H93" s="99">
        <f>SUMIFS(Master3!AZ:AZ,Master3!AY:AY,C93)</f>
        <v>0</v>
      </c>
      <c r="I93" s="100" t="str">
        <f>IFERROR(_xlfn.XLOOKUP(J93,Master3!$A:$A,Master3!$B:$B),"")</f>
        <v/>
      </c>
      <c r="J93" s="92" t="str">
        <f t="shared" si="12"/>
        <v/>
      </c>
      <c r="K93" s="92">
        <f>SUMIFS(Master3!$V:$V,Master3!$A:$A,"&gt;="&amp;(J93),Master3!$A:$A,"&lt;="&amp;O93-1)</f>
        <v>0</v>
      </c>
      <c r="L93" s="92">
        <f>SUMIFS(Master3!$H:$H,Master3!$A:$A,"&gt;="&amp;(J93),Master3!$A:$A,"&lt;="&amp;O93-1)</f>
        <v>0</v>
      </c>
      <c r="M93" s="93">
        <f>SUMIFS(Master3!BK:BK,Master3!BJ:BJ,I93)</f>
        <v>0</v>
      </c>
      <c r="N93" s="100" t="str">
        <f>IFERROR(_xlfn.XLOOKUP(O93,Master3!$A:$A,Master3!$B:$B)," ")</f>
        <v xml:space="preserve"> </v>
      </c>
      <c r="O93" s="92" t="str">
        <f t="shared" si="13"/>
        <v/>
      </c>
      <c r="P93" s="92">
        <f>SUMIFS(Master3!$V:$V,Master3!$A:$A,"&gt;="&amp;O93,Master3!$A:$A,"&lt;="&amp; S93)</f>
        <v>0</v>
      </c>
      <c r="Q93" s="92">
        <f>SUMIFS(Master3!$H:$H,Master3!$A:$A,"&gt;="&amp;O93,Master3!$A:$A,"&lt;="&amp; S93)</f>
        <v>0</v>
      </c>
      <c r="R93" s="92">
        <f>SUMIFS(Master3!AZ:AZ,Master3!AY:AY,N93)</f>
        <v>0</v>
      </c>
      <c r="S93" s="93" t="str">
        <f t="shared" si="14"/>
        <v/>
      </c>
      <c r="T93" s="112" t="e">
        <f>_xlfn.XLOOKUP(U93,Master3!B:B,Master3!A:A)</f>
        <v>#N/A</v>
      </c>
      <c r="U93" s="103"/>
      <c r="V93" s="109">
        <f>SUMIFS(Master3!X:X,Master3!$A:$A,"&gt;="&amp;(T93),Master3!$A:$A,"&lt;="&amp;Z93-1)</f>
        <v>0</v>
      </c>
      <c r="W93" s="107">
        <f>SUMIFS(Master3!I:I,Master3!$A:$A,"&gt;="&amp;(T93),Master3!$A:$A,"&lt;="&amp;Z93-1)</f>
        <v>0</v>
      </c>
      <c r="X93" s="108">
        <f>SUMIFS(Master3!BC:BC,Master3!BB:BB,U93)</f>
        <v>0</v>
      </c>
      <c r="Y93" s="110" t="str">
        <f>IFERROR(_xlfn.XLOOKUP(Z93,Master3!$A:$A,Master3!$B:$B),"")</f>
        <v/>
      </c>
      <c r="Z93" s="107" t="str">
        <f t="shared" si="15"/>
        <v/>
      </c>
      <c r="AA93" s="107">
        <f>SUMIFS(Master3!$X:$X,Master3!$A:$A,"&gt;="&amp;(Z93),Master3!$A:$A,"&lt;="&amp;AE93-1)</f>
        <v>0</v>
      </c>
      <c r="AB93" s="107">
        <f>SUMIFS(Master3!$I:$I,Master3!$A:$A,"&gt;="&amp;(Z93),Master3!$A:$A,"&lt;="&amp;AE93-1)</f>
        <v>0</v>
      </c>
      <c r="AC93" s="108">
        <f>SUMIFS(Master3!BM:BM,Master3!BL:BL,Y93)</f>
        <v>0</v>
      </c>
      <c r="AD93" s="110" t="str">
        <f>IFERROR(_xlfn.XLOOKUP(AE93,Master3!$A:$A,Master3!$B:$B)," ")</f>
        <v xml:space="preserve"> </v>
      </c>
      <c r="AE93" s="107" t="str">
        <f t="shared" si="16"/>
        <v/>
      </c>
      <c r="AF93" s="109">
        <f>SUMIFS(Master3!$X:$X,Master3!$A:$A,"&gt;"&amp;(AE93),Master3!$A:$A,"&lt;="&amp; AI93)</f>
        <v>0</v>
      </c>
      <c r="AG93" s="107">
        <f>SUMIFS(Master3!$I:$I,Master3!$A:$A,"&gt;"&amp;(AE93),Master3!$A:$A,"&lt;="&amp; AI93)</f>
        <v>0</v>
      </c>
      <c r="AH93" s="107">
        <f>SUMIFS(Master3!BC:BC,Master3!BB:BB,AD93)</f>
        <v>0</v>
      </c>
      <c r="AI93" s="108" t="str">
        <f t="shared" si="17"/>
        <v/>
      </c>
      <c r="AJ93" s="112" t="e">
        <f>_xlfn.XLOOKUP(AK93,Master3!B:B,Master3!A:A)</f>
        <v>#N/A</v>
      </c>
      <c r="AK93" s="106"/>
      <c r="AL93" s="67">
        <f>SUMIFS(Master3!$Z:$Z,Master3!$A:$A,"&gt;="&amp;(AJ93),Master3!$A:$A,"&lt;="&amp;AP93-1)</f>
        <v>0</v>
      </c>
      <c r="AM93" s="67">
        <f>SUMIFS(Master3!$J:$J,Master3!$A:$A,"&gt;="&amp;(AJ93),Master3!$A:$A,"&lt;="&amp;AP93-1)</f>
        <v>0</v>
      </c>
      <c r="AN93" s="93">
        <f>SUMIFS(Master3!BF:BF,Master3!BE:BE,AK93)</f>
        <v>0</v>
      </c>
      <c r="AO93" s="100" t="str">
        <f>IFERROR(_xlfn.XLOOKUP(AP93,Master3!$A:$A,Master3!$B:$B),"")</f>
        <v/>
      </c>
      <c r="AP93" s="92" t="str">
        <f t="shared" si="18"/>
        <v/>
      </c>
      <c r="AQ93" s="67">
        <f>SUMIFS(Master3!$Z:$Z,Master3!$A:$A,"&gt;"&amp;(AP93),Master3!$A:$A,"&lt;="&amp;AU93-1)</f>
        <v>0</v>
      </c>
      <c r="AR93" s="67">
        <f>SUMIFS(Master3!$J:$J,Master3!$A:$A,"&gt;"&amp;(AP93),Master3!$A:$A,"&lt;="&amp;AU93-1)</f>
        <v>0</v>
      </c>
      <c r="AS93" s="93">
        <f>SUMIFS(Master3!BO:BO,Master3!BN:BN,AO93)</f>
        <v>0</v>
      </c>
      <c r="AT93" s="100" t="str">
        <f>IFERROR(_xlfn.XLOOKUP(AU93,Master3!$A:$A,Master3!$B:$B)," ")</f>
        <v xml:space="preserve"> </v>
      </c>
      <c r="AU93" s="92" t="str">
        <f t="shared" si="19"/>
        <v/>
      </c>
      <c r="AV93" s="67">
        <f>SUMIFS(Master3!$Z:$Z,Master3!$A:$A,"&gt;"&amp;AU93,Master3!$A:$A,"&lt;="&amp; AY93)</f>
        <v>0</v>
      </c>
      <c r="AW93" s="67">
        <f>SUMIFS(Master3!$J:$J,Master3!$A:$A,"&gt;"&amp;AU93,Master3!$A:$A,"&lt;="&amp; AY93)</f>
        <v>0</v>
      </c>
      <c r="AX93" s="92">
        <f>SUMIFS(Master3!BF:BF,Master3!BE:BE,AT93)</f>
        <v>0</v>
      </c>
      <c r="AY93" s="93" t="str">
        <f t="shared" si="20"/>
        <v/>
      </c>
      <c r="AZ93" s="112" t="e">
        <f>_xlfn.XLOOKUP(BA93,Master3!B:B,Master3!A:A)</f>
        <v>#N/A</v>
      </c>
      <c r="BA93" s="103"/>
      <c r="BB93" s="107">
        <f>SUMIFS(Master3!AR:AR,Master3!$A:$A,"&gt;="&amp;(AZ93),Master3!$A:$A,"&lt;="&amp;BF93-1)</f>
        <v>0</v>
      </c>
      <c r="BC93" s="109">
        <f>SUMIFS(Master3!$K:$K,Master3!$A:$A,"&gt;="&amp;(AZ93),Master3!$A:$A,"&lt;="&amp;BF93-1)</f>
        <v>0</v>
      </c>
      <c r="BD93" s="108">
        <f>SUMIFS(Master3!BI:BI,Master3!BH:BH,BA93)</f>
        <v>0</v>
      </c>
      <c r="BE93" s="110" t="str">
        <f>IFERROR(_xlfn.XLOOKUP(BF93,Master3!$A:$A,Master3!$B:$B),"")</f>
        <v/>
      </c>
      <c r="BF93" s="107" t="str">
        <f t="shared" si="21"/>
        <v/>
      </c>
      <c r="BG93" s="107">
        <f>SUMIFS(Master3!AR:AR,Master3!$A:$A,"&gt;="&amp;(BF93),Master3!$A:$A,"&lt;="&amp;BK93-1)</f>
        <v>0</v>
      </c>
      <c r="BH93" s="109">
        <f>SUMIFS(Master3!$K:$K,Master3!$A:$A,"&gt;="&amp;(BF93),Master3!$A:$A,"&lt;="&amp;BK93-1)</f>
        <v>0</v>
      </c>
      <c r="BI93" s="108">
        <f>SUMIFS(Master3!BQ:BQ,Master3!BP:BP,BE93)</f>
        <v>0</v>
      </c>
      <c r="BJ93" s="110" t="str">
        <f>IFERROR(_xlfn.XLOOKUP(BK93,Master3!$A:$A,Master3!$B:$B)," ")</f>
        <v xml:space="preserve"> </v>
      </c>
      <c r="BK93" s="107" t="str">
        <f t="shared" si="22"/>
        <v/>
      </c>
      <c r="BL93" s="107">
        <f>SUMIFS(Master3!$AU:$AU,Master3!$A:$A,"&gt;"&amp;(BK93),Master3!$A:$A,"&lt;="&amp; BO93)</f>
        <v>0</v>
      </c>
      <c r="BM93" s="109">
        <f>SUMIFS(Master3!$K:$K,Master3!$A:$A,"&gt;"&amp;(BK93),Master3!$A:$A,"&lt;="&amp; BO93)</f>
        <v>0</v>
      </c>
      <c r="BN93" s="107">
        <f>SUMIFS(Master3!BI:BI,Master3!BH:BH,BJ93)</f>
        <v>0</v>
      </c>
      <c r="BO93" s="108" t="str">
        <f t="shared" si="23"/>
        <v/>
      </c>
    </row>
    <row r="94" spans="1:67" x14ac:dyDescent="0.25">
      <c r="A94" s="86">
        <v>44233.454861111109</v>
      </c>
      <c r="B94" s="111" t="e">
        <f>_xlfn.XLOOKUP(C94,Master3!B:B,Master3!A:A)</f>
        <v>#N/A</v>
      </c>
      <c r="C94" s="106"/>
      <c r="D94" s="91" t="str">
        <f>IFERROR(_xlfn.XLOOKUP(B94,Master3!A:A,Master3!G:G),"")</f>
        <v/>
      </c>
      <c r="E94" s="94" t="str">
        <f>IFERROR(AVERAGEIFS(Master3!$U:$U,Master3!$A:$A,"&gt;"&amp;(B94-1),Master3!$A:$A,"&lt;="&amp;S94),"")</f>
        <v/>
      </c>
      <c r="F94" s="98">
        <f>SUMIFS(Master3!$V:$V,Master3!$A:$A,"&gt;="&amp;(B94),Master3!$A:$A,"&lt;="&amp;J94-1)</f>
        <v>0</v>
      </c>
      <c r="G94" s="91">
        <f>SUMIFS(Master3!$H:$H,Master3!$A:$A,"&gt;="&amp;(B94),Master3!$A:$A,"&lt;="&amp;J94-1)</f>
        <v>0</v>
      </c>
      <c r="H94" s="99">
        <f>SUMIFS(Master3!AZ:AZ,Master3!AY:AY,C94)</f>
        <v>0</v>
      </c>
      <c r="I94" s="100" t="str">
        <f>IFERROR(_xlfn.XLOOKUP(J94,Master3!$A:$A,Master3!$B:$B),"")</f>
        <v/>
      </c>
      <c r="J94" s="92" t="str">
        <f t="shared" si="12"/>
        <v/>
      </c>
      <c r="K94" s="92">
        <f>SUMIFS(Master3!$V:$V,Master3!$A:$A,"&gt;="&amp;(J94),Master3!$A:$A,"&lt;="&amp;O94-1)</f>
        <v>0</v>
      </c>
      <c r="L94" s="92">
        <f>SUMIFS(Master3!$H:$H,Master3!$A:$A,"&gt;="&amp;(J94),Master3!$A:$A,"&lt;="&amp;O94-1)</f>
        <v>0</v>
      </c>
      <c r="M94" s="93">
        <f>SUMIFS(Master3!BK:BK,Master3!BJ:BJ,I94)</f>
        <v>0</v>
      </c>
      <c r="N94" s="100" t="str">
        <f>IFERROR(_xlfn.XLOOKUP(O94,Master3!$A:$A,Master3!$B:$B)," ")</f>
        <v xml:space="preserve"> </v>
      </c>
      <c r="O94" s="92" t="str">
        <f t="shared" si="13"/>
        <v/>
      </c>
      <c r="P94" s="92">
        <f>SUMIFS(Master3!$V:$V,Master3!$A:$A,"&gt;="&amp;O94,Master3!$A:$A,"&lt;="&amp; S94)</f>
        <v>0</v>
      </c>
      <c r="Q94" s="92">
        <f>SUMIFS(Master3!$H:$H,Master3!$A:$A,"&gt;="&amp;O94,Master3!$A:$A,"&lt;="&amp; S94)</f>
        <v>0</v>
      </c>
      <c r="R94" s="92">
        <f>SUMIFS(Master3!AZ:AZ,Master3!AY:AY,N94)</f>
        <v>0</v>
      </c>
      <c r="S94" s="93" t="str">
        <f t="shared" si="14"/>
        <v/>
      </c>
      <c r="T94" s="112" t="e">
        <f>_xlfn.XLOOKUP(U94,Master3!B:B,Master3!A:A)</f>
        <v>#N/A</v>
      </c>
      <c r="U94" s="103">
        <v>44233.454861111109</v>
      </c>
      <c r="V94" s="109">
        <f>SUMIFS(Master3!X:X,Master3!$A:$A,"&gt;="&amp;(T94),Master3!$A:$A,"&lt;="&amp;Z94-1)</f>
        <v>0</v>
      </c>
      <c r="W94" s="107">
        <f>SUMIFS(Master3!I:I,Master3!$A:$A,"&gt;="&amp;(T94),Master3!$A:$A,"&lt;="&amp;Z94-1)</f>
        <v>0</v>
      </c>
      <c r="X94" s="108">
        <f>SUMIFS(Master3!BC:BC,Master3!BB:BB,U94)</f>
        <v>0</v>
      </c>
      <c r="Y94" s="110" t="str">
        <f>IFERROR(_xlfn.XLOOKUP(Z94,Master3!$A:$A,Master3!$B:$B),"")</f>
        <v/>
      </c>
      <c r="Z94" s="107" t="str">
        <f t="shared" si="15"/>
        <v/>
      </c>
      <c r="AA94" s="107">
        <f>SUMIFS(Master3!$X:$X,Master3!$A:$A,"&gt;="&amp;(Z94),Master3!$A:$A,"&lt;="&amp;AE94-1)</f>
        <v>0</v>
      </c>
      <c r="AB94" s="107">
        <f>SUMIFS(Master3!$I:$I,Master3!$A:$A,"&gt;="&amp;(Z94),Master3!$A:$A,"&lt;="&amp;AE94-1)</f>
        <v>0</v>
      </c>
      <c r="AC94" s="108">
        <f>SUMIFS(Master3!BM:BM,Master3!BL:BL,Y94)</f>
        <v>0</v>
      </c>
      <c r="AD94" s="110" t="str">
        <f>IFERROR(_xlfn.XLOOKUP(AE94,Master3!$A:$A,Master3!$B:$B)," ")</f>
        <v xml:space="preserve"> </v>
      </c>
      <c r="AE94" s="107" t="str">
        <f t="shared" si="16"/>
        <v/>
      </c>
      <c r="AF94" s="109">
        <f>SUMIFS(Master3!$X:$X,Master3!$A:$A,"&gt;"&amp;(AE94),Master3!$A:$A,"&lt;="&amp; AI94)</f>
        <v>0</v>
      </c>
      <c r="AG94" s="107">
        <f>SUMIFS(Master3!$I:$I,Master3!$A:$A,"&gt;"&amp;(AE94),Master3!$A:$A,"&lt;="&amp; AI94)</f>
        <v>0</v>
      </c>
      <c r="AH94" s="107">
        <f>SUMIFS(Master3!BC:BC,Master3!BB:BB,AD94)</f>
        <v>0</v>
      </c>
      <c r="AI94" s="108" t="str">
        <f t="shared" si="17"/>
        <v/>
      </c>
      <c r="AJ94" s="112" t="e">
        <f>_xlfn.XLOOKUP(AK94,Master3!B:B,Master3!A:A)</f>
        <v>#N/A</v>
      </c>
      <c r="AK94" s="106">
        <v>44233.454861111109</v>
      </c>
      <c r="AL94" s="67">
        <f>SUMIFS(Master3!$Z:$Z,Master3!$A:$A,"&gt;="&amp;(AJ94),Master3!$A:$A,"&lt;="&amp;AP94-1)</f>
        <v>0</v>
      </c>
      <c r="AM94" s="67">
        <f>SUMIFS(Master3!$J:$J,Master3!$A:$A,"&gt;="&amp;(AJ94),Master3!$A:$A,"&lt;="&amp;AP94-1)</f>
        <v>0</v>
      </c>
      <c r="AN94" s="93">
        <f>SUMIFS(Master3!BF:BF,Master3!BE:BE,AK94)</f>
        <v>0</v>
      </c>
      <c r="AO94" s="100" t="str">
        <f>IFERROR(_xlfn.XLOOKUP(AP94,Master3!$A:$A,Master3!$B:$B),"")</f>
        <v/>
      </c>
      <c r="AP94" s="92" t="str">
        <f t="shared" si="18"/>
        <v/>
      </c>
      <c r="AQ94" s="67">
        <f>SUMIFS(Master3!$Z:$Z,Master3!$A:$A,"&gt;"&amp;(AP94),Master3!$A:$A,"&lt;="&amp;AU94-1)</f>
        <v>0</v>
      </c>
      <c r="AR94" s="67">
        <f>SUMIFS(Master3!$J:$J,Master3!$A:$A,"&gt;"&amp;(AP94),Master3!$A:$A,"&lt;="&amp;AU94-1)</f>
        <v>0</v>
      </c>
      <c r="AS94" s="93">
        <f>SUMIFS(Master3!BO:BO,Master3!BN:BN,AO94)</f>
        <v>0</v>
      </c>
      <c r="AT94" s="100" t="str">
        <f>IFERROR(_xlfn.XLOOKUP(AU94,Master3!$A:$A,Master3!$B:$B)," ")</f>
        <v xml:space="preserve"> </v>
      </c>
      <c r="AU94" s="92" t="str">
        <f t="shared" si="19"/>
        <v/>
      </c>
      <c r="AV94" s="67">
        <f>SUMIFS(Master3!$Z:$Z,Master3!$A:$A,"&gt;"&amp;AU94,Master3!$A:$A,"&lt;="&amp; AY94)</f>
        <v>0</v>
      </c>
      <c r="AW94" s="67">
        <f>SUMIFS(Master3!$J:$J,Master3!$A:$A,"&gt;"&amp;AU94,Master3!$A:$A,"&lt;="&amp; AY94)</f>
        <v>0</v>
      </c>
      <c r="AX94" s="92">
        <f>SUMIFS(Master3!BF:BF,Master3!BE:BE,AT94)</f>
        <v>0</v>
      </c>
      <c r="AY94" s="93" t="str">
        <f t="shared" si="20"/>
        <v/>
      </c>
      <c r="AZ94" s="112" t="e">
        <f>_xlfn.XLOOKUP(BA94,Master3!B:B,Master3!A:A)</f>
        <v>#N/A</v>
      </c>
      <c r="BA94" s="103"/>
      <c r="BB94" s="107">
        <f>SUMIFS(Master3!AR:AR,Master3!$A:$A,"&gt;="&amp;(AZ94),Master3!$A:$A,"&lt;="&amp;BF94-1)</f>
        <v>0</v>
      </c>
      <c r="BC94" s="109">
        <f>SUMIFS(Master3!$K:$K,Master3!$A:$A,"&gt;="&amp;(AZ94),Master3!$A:$A,"&lt;="&amp;BF94-1)</f>
        <v>0</v>
      </c>
      <c r="BD94" s="108">
        <f>SUMIFS(Master3!BI:BI,Master3!BH:BH,BA94)</f>
        <v>0</v>
      </c>
      <c r="BE94" s="110" t="str">
        <f>IFERROR(_xlfn.XLOOKUP(BF94,Master3!$A:$A,Master3!$B:$B),"")</f>
        <v/>
      </c>
      <c r="BF94" s="107" t="str">
        <f t="shared" si="21"/>
        <v/>
      </c>
      <c r="BG94" s="107">
        <f>SUMIFS(Master3!AR:AR,Master3!$A:$A,"&gt;="&amp;(BF94),Master3!$A:$A,"&lt;="&amp;BK94-1)</f>
        <v>0</v>
      </c>
      <c r="BH94" s="109">
        <f>SUMIFS(Master3!$K:$K,Master3!$A:$A,"&gt;="&amp;(BF94),Master3!$A:$A,"&lt;="&amp;BK94-1)</f>
        <v>0</v>
      </c>
      <c r="BI94" s="108">
        <f>SUMIFS(Master3!BQ:BQ,Master3!BP:BP,BE94)</f>
        <v>0</v>
      </c>
      <c r="BJ94" s="110" t="str">
        <f>IFERROR(_xlfn.XLOOKUP(BK94,Master3!$A:$A,Master3!$B:$B)," ")</f>
        <v xml:space="preserve"> </v>
      </c>
      <c r="BK94" s="107" t="str">
        <f t="shared" si="22"/>
        <v/>
      </c>
      <c r="BL94" s="107">
        <f>SUMIFS(Master3!$AU:$AU,Master3!$A:$A,"&gt;"&amp;(BK94),Master3!$A:$A,"&lt;="&amp; BO94)</f>
        <v>0</v>
      </c>
      <c r="BM94" s="109">
        <f>SUMIFS(Master3!$K:$K,Master3!$A:$A,"&gt;"&amp;(BK94),Master3!$A:$A,"&lt;="&amp; BO94)</f>
        <v>0</v>
      </c>
      <c r="BN94" s="107">
        <f>SUMIFS(Master3!BI:BI,Master3!BH:BH,BJ94)</f>
        <v>0</v>
      </c>
      <c r="BO94" s="108" t="str">
        <f t="shared" si="23"/>
        <v/>
      </c>
    </row>
    <row r="95" spans="1:67" x14ac:dyDescent="0.25">
      <c r="A95" s="86">
        <v>44233.46875</v>
      </c>
      <c r="B95" s="111" t="e">
        <f>_xlfn.XLOOKUP(C95,Master3!B:B,Master3!A:A)</f>
        <v>#N/A</v>
      </c>
      <c r="C95" s="106"/>
      <c r="D95" s="91" t="str">
        <f>IFERROR(_xlfn.XLOOKUP(B95,Master3!A:A,Master3!G:G),"")</f>
        <v/>
      </c>
      <c r="E95" s="94" t="str">
        <f>IFERROR(AVERAGEIFS(Master3!$U:$U,Master3!$A:$A,"&gt;"&amp;(B95-1),Master3!$A:$A,"&lt;="&amp;S95),"")</f>
        <v/>
      </c>
      <c r="F95" s="98">
        <f>SUMIFS(Master3!$V:$V,Master3!$A:$A,"&gt;="&amp;(B95),Master3!$A:$A,"&lt;="&amp;J95-1)</f>
        <v>0</v>
      </c>
      <c r="G95" s="91">
        <f>SUMIFS(Master3!$H:$H,Master3!$A:$A,"&gt;="&amp;(B95),Master3!$A:$A,"&lt;="&amp;J95-1)</f>
        <v>0</v>
      </c>
      <c r="H95" s="99">
        <f>SUMIFS(Master3!AZ:AZ,Master3!AY:AY,C95)</f>
        <v>0</v>
      </c>
      <c r="I95" s="100" t="str">
        <f>IFERROR(_xlfn.XLOOKUP(J95,Master3!$A:$A,Master3!$B:$B),"")</f>
        <v/>
      </c>
      <c r="J95" s="92" t="str">
        <f t="shared" si="12"/>
        <v/>
      </c>
      <c r="K95" s="92">
        <f>SUMIFS(Master3!$V:$V,Master3!$A:$A,"&gt;="&amp;(J95),Master3!$A:$A,"&lt;="&amp;O95-1)</f>
        <v>0</v>
      </c>
      <c r="L95" s="92">
        <f>SUMIFS(Master3!$H:$H,Master3!$A:$A,"&gt;="&amp;(J95),Master3!$A:$A,"&lt;="&amp;O95-1)</f>
        <v>0</v>
      </c>
      <c r="M95" s="93">
        <f>SUMIFS(Master3!BK:BK,Master3!BJ:BJ,I95)</f>
        <v>0</v>
      </c>
      <c r="N95" s="100" t="str">
        <f>IFERROR(_xlfn.XLOOKUP(O95,Master3!$A:$A,Master3!$B:$B)," ")</f>
        <v xml:space="preserve"> </v>
      </c>
      <c r="O95" s="92" t="str">
        <f t="shared" si="13"/>
        <v/>
      </c>
      <c r="P95" s="92">
        <f>SUMIFS(Master3!$V:$V,Master3!$A:$A,"&gt;="&amp;O95,Master3!$A:$A,"&lt;="&amp; S95)</f>
        <v>0</v>
      </c>
      <c r="Q95" s="92">
        <f>SUMIFS(Master3!$H:$H,Master3!$A:$A,"&gt;="&amp;O95,Master3!$A:$A,"&lt;="&amp; S95)</f>
        <v>0</v>
      </c>
      <c r="R95" s="92">
        <f>SUMIFS(Master3!AZ:AZ,Master3!AY:AY,N95)</f>
        <v>0</v>
      </c>
      <c r="S95" s="93" t="str">
        <f t="shared" si="14"/>
        <v/>
      </c>
      <c r="T95" s="112" t="e">
        <f>_xlfn.XLOOKUP(U95,Master3!B:B,Master3!A:A)</f>
        <v>#N/A</v>
      </c>
      <c r="U95" s="103"/>
      <c r="V95" s="109">
        <f>SUMIFS(Master3!X:X,Master3!$A:$A,"&gt;="&amp;(T95),Master3!$A:$A,"&lt;="&amp;Z95-1)</f>
        <v>0</v>
      </c>
      <c r="W95" s="107">
        <f>SUMIFS(Master3!I:I,Master3!$A:$A,"&gt;="&amp;(T95),Master3!$A:$A,"&lt;="&amp;Z95-1)</f>
        <v>0</v>
      </c>
      <c r="X95" s="108">
        <f>SUMIFS(Master3!BC:BC,Master3!BB:BB,U95)</f>
        <v>0</v>
      </c>
      <c r="Y95" s="110" t="str">
        <f>IFERROR(_xlfn.XLOOKUP(Z95,Master3!$A:$A,Master3!$B:$B),"")</f>
        <v/>
      </c>
      <c r="Z95" s="107" t="str">
        <f t="shared" si="15"/>
        <v/>
      </c>
      <c r="AA95" s="107">
        <f>SUMIFS(Master3!$X:$X,Master3!$A:$A,"&gt;="&amp;(Z95),Master3!$A:$A,"&lt;="&amp;AE95-1)</f>
        <v>0</v>
      </c>
      <c r="AB95" s="107">
        <f>SUMIFS(Master3!$I:$I,Master3!$A:$A,"&gt;="&amp;(Z95),Master3!$A:$A,"&lt;="&amp;AE95-1)</f>
        <v>0</v>
      </c>
      <c r="AC95" s="108">
        <f>SUMIFS(Master3!BM:BM,Master3!BL:BL,Y95)</f>
        <v>0</v>
      </c>
      <c r="AD95" s="110" t="str">
        <f>IFERROR(_xlfn.XLOOKUP(AE95,Master3!$A:$A,Master3!$B:$B)," ")</f>
        <v xml:space="preserve"> </v>
      </c>
      <c r="AE95" s="107" t="str">
        <f t="shared" si="16"/>
        <v/>
      </c>
      <c r="AF95" s="109">
        <f>SUMIFS(Master3!$X:$X,Master3!$A:$A,"&gt;"&amp;(AE95),Master3!$A:$A,"&lt;="&amp; AI95)</f>
        <v>0</v>
      </c>
      <c r="AG95" s="107">
        <f>SUMIFS(Master3!$I:$I,Master3!$A:$A,"&gt;"&amp;(AE95),Master3!$A:$A,"&lt;="&amp; AI95)</f>
        <v>0</v>
      </c>
      <c r="AH95" s="107">
        <f>SUMIFS(Master3!BC:BC,Master3!BB:BB,AD95)</f>
        <v>0</v>
      </c>
      <c r="AI95" s="108" t="str">
        <f t="shared" si="17"/>
        <v/>
      </c>
      <c r="AJ95" s="112" t="e">
        <f>_xlfn.XLOOKUP(AK95,Master3!B:B,Master3!A:A)</f>
        <v>#N/A</v>
      </c>
      <c r="AK95" s="106"/>
      <c r="AL95" s="67">
        <f>SUMIFS(Master3!$Z:$Z,Master3!$A:$A,"&gt;="&amp;(AJ95),Master3!$A:$A,"&lt;="&amp;AP95-1)</f>
        <v>0</v>
      </c>
      <c r="AM95" s="67">
        <f>SUMIFS(Master3!$J:$J,Master3!$A:$A,"&gt;="&amp;(AJ95),Master3!$A:$A,"&lt;="&amp;AP95-1)</f>
        <v>0</v>
      </c>
      <c r="AN95" s="93">
        <f>SUMIFS(Master3!BF:BF,Master3!BE:BE,AK95)</f>
        <v>0</v>
      </c>
      <c r="AO95" s="100" t="str">
        <f>IFERROR(_xlfn.XLOOKUP(AP95,Master3!$A:$A,Master3!$B:$B),"")</f>
        <v/>
      </c>
      <c r="AP95" s="92" t="str">
        <f t="shared" si="18"/>
        <v/>
      </c>
      <c r="AQ95" s="67">
        <f>SUMIFS(Master3!$Z:$Z,Master3!$A:$A,"&gt;"&amp;(AP95),Master3!$A:$A,"&lt;="&amp;AU95-1)</f>
        <v>0</v>
      </c>
      <c r="AR95" s="67">
        <f>SUMIFS(Master3!$J:$J,Master3!$A:$A,"&gt;"&amp;(AP95),Master3!$A:$A,"&lt;="&amp;AU95-1)</f>
        <v>0</v>
      </c>
      <c r="AS95" s="93">
        <f>SUMIFS(Master3!BO:BO,Master3!BN:BN,AO95)</f>
        <v>0</v>
      </c>
      <c r="AT95" s="100" t="str">
        <f>IFERROR(_xlfn.XLOOKUP(AU95,Master3!$A:$A,Master3!$B:$B)," ")</f>
        <v xml:space="preserve"> </v>
      </c>
      <c r="AU95" s="92" t="str">
        <f t="shared" si="19"/>
        <v/>
      </c>
      <c r="AV95" s="67">
        <f>SUMIFS(Master3!$Z:$Z,Master3!$A:$A,"&gt;"&amp;AU95,Master3!$A:$A,"&lt;="&amp; AY95)</f>
        <v>0</v>
      </c>
      <c r="AW95" s="67">
        <f>SUMIFS(Master3!$J:$J,Master3!$A:$A,"&gt;"&amp;AU95,Master3!$A:$A,"&lt;="&amp; AY95)</f>
        <v>0</v>
      </c>
      <c r="AX95" s="92">
        <f>SUMIFS(Master3!BF:BF,Master3!BE:BE,AT95)</f>
        <v>0</v>
      </c>
      <c r="AY95" s="93" t="str">
        <f t="shared" si="20"/>
        <v/>
      </c>
      <c r="AZ95" s="112" t="e">
        <f>_xlfn.XLOOKUP(BA95,Master3!B:B,Master3!A:A)</f>
        <v>#N/A</v>
      </c>
      <c r="BA95" s="103">
        <v>44233.46875</v>
      </c>
      <c r="BB95" s="107">
        <f>SUMIFS(Master3!AR:AR,Master3!$A:$A,"&gt;="&amp;(AZ95),Master3!$A:$A,"&lt;="&amp;BF95-1)</f>
        <v>0</v>
      </c>
      <c r="BC95" s="109">
        <f>SUMIFS(Master3!$K:$K,Master3!$A:$A,"&gt;="&amp;(AZ95),Master3!$A:$A,"&lt;="&amp;BF95-1)</f>
        <v>0</v>
      </c>
      <c r="BD95" s="108">
        <f>SUMIFS(Master3!BI:BI,Master3!BH:BH,BA95)</f>
        <v>0</v>
      </c>
      <c r="BE95" s="110" t="str">
        <f>IFERROR(_xlfn.XLOOKUP(BF95,Master3!$A:$A,Master3!$B:$B),"")</f>
        <v/>
      </c>
      <c r="BF95" s="107" t="str">
        <f t="shared" si="21"/>
        <v/>
      </c>
      <c r="BG95" s="107">
        <f>SUMIFS(Master3!AR:AR,Master3!$A:$A,"&gt;="&amp;(BF95),Master3!$A:$A,"&lt;="&amp;BK95-1)</f>
        <v>0</v>
      </c>
      <c r="BH95" s="109">
        <f>SUMIFS(Master3!$K:$K,Master3!$A:$A,"&gt;="&amp;(BF95),Master3!$A:$A,"&lt;="&amp;BK95-1)</f>
        <v>0</v>
      </c>
      <c r="BI95" s="108">
        <f>SUMIFS(Master3!BQ:BQ,Master3!BP:BP,BE95)</f>
        <v>0</v>
      </c>
      <c r="BJ95" s="110" t="str">
        <f>IFERROR(_xlfn.XLOOKUP(BK95,Master3!$A:$A,Master3!$B:$B)," ")</f>
        <v xml:space="preserve"> </v>
      </c>
      <c r="BK95" s="107" t="str">
        <f t="shared" si="22"/>
        <v/>
      </c>
      <c r="BL95" s="107">
        <f>SUMIFS(Master3!$AU:$AU,Master3!$A:$A,"&gt;"&amp;(BK95),Master3!$A:$A,"&lt;="&amp; BO95)</f>
        <v>0</v>
      </c>
      <c r="BM95" s="109">
        <f>SUMIFS(Master3!$K:$K,Master3!$A:$A,"&gt;"&amp;(BK95),Master3!$A:$A,"&lt;="&amp; BO95)</f>
        <v>0</v>
      </c>
      <c r="BN95" s="107">
        <f>SUMIFS(Master3!BI:BI,Master3!BH:BH,BJ95)</f>
        <v>0</v>
      </c>
      <c r="BO95" s="108" t="str">
        <f t="shared" si="23"/>
        <v/>
      </c>
    </row>
    <row r="96" spans="1:67" x14ac:dyDescent="0.25">
      <c r="A96" s="86">
        <v>44234.329861111109</v>
      </c>
      <c r="B96" s="111" t="e">
        <f>_xlfn.XLOOKUP(C96,Master3!B:B,Master3!A:A)</f>
        <v>#N/A</v>
      </c>
      <c r="C96" s="106">
        <v>44234.329861111109</v>
      </c>
      <c r="D96" s="91" t="str">
        <f>IFERROR(_xlfn.XLOOKUP(B96,Master3!A:A,Master3!G:G),"")</f>
        <v/>
      </c>
      <c r="E96" s="94" t="str">
        <f>IFERROR(AVERAGEIFS(Master3!$U:$U,Master3!$A:$A,"&gt;"&amp;(B96-1),Master3!$A:$A,"&lt;="&amp;S96),"")</f>
        <v/>
      </c>
      <c r="F96" s="98">
        <f>SUMIFS(Master3!$V:$V,Master3!$A:$A,"&gt;="&amp;(B96),Master3!$A:$A,"&lt;="&amp;J96-1)</f>
        <v>0</v>
      </c>
      <c r="G96" s="91">
        <f>SUMIFS(Master3!$H:$H,Master3!$A:$A,"&gt;="&amp;(B96),Master3!$A:$A,"&lt;="&amp;J96-1)</f>
        <v>0</v>
      </c>
      <c r="H96" s="99">
        <f>SUMIFS(Master3!AZ:AZ,Master3!AY:AY,C96)</f>
        <v>0</v>
      </c>
      <c r="I96" s="100" t="str">
        <f>IFERROR(_xlfn.XLOOKUP(J96,Master3!$A:$A,Master3!$B:$B),"")</f>
        <v/>
      </c>
      <c r="J96" s="92" t="str">
        <f t="shared" si="12"/>
        <v/>
      </c>
      <c r="K96" s="92">
        <f>SUMIFS(Master3!$V:$V,Master3!$A:$A,"&gt;="&amp;(J96),Master3!$A:$A,"&lt;="&amp;O96-1)</f>
        <v>0</v>
      </c>
      <c r="L96" s="92">
        <f>SUMIFS(Master3!$H:$H,Master3!$A:$A,"&gt;="&amp;(J96),Master3!$A:$A,"&lt;="&amp;O96-1)</f>
        <v>0</v>
      </c>
      <c r="M96" s="93">
        <f>SUMIFS(Master3!BK:BK,Master3!BJ:BJ,I96)</f>
        <v>0</v>
      </c>
      <c r="N96" s="100" t="str">
        <f>IFERROR(_xlfn.XLOOKUP(O96,Master3!$A:$A,Master3!$B:$B)," ")</f>
        <v xml:space="preserve"> </v>
      </c>
      <c r="O96" s="92" t="str">
        <f t="shared" si="13"/>
        <v/>
      </c>
      <c r="P96" s="92">
        <f>SUMIFS(Master3!$V:$V,Master3!$A:$A,"&gt;="&amp;O96,Master3!$A:$A,"&lt;="&amp; S96)</f>
        <v>0</v>
      </c>
      <c r="Q96" s="92">
        <f>SUMIFS(Master3!$H:$H,Master3!$A:$A,"&gt;="&amp;O96,Master3!$A:$A,"&lt;="&amp; S96)</f>
        <v>0</v>
      </c>
      <c r="R96" s="92">
        <f>SUMIFS(Master3!AZ:AZ,Master3!AY:AY,N96)</f>
        <v>0</v>
      </c>
      <c r="S96" s="93" t="str">
        <f t="shared" si="14"/>
        <v/>
      </c>
      <c r="T96" s="112" t="e">
        <f>_xlfn.XLOOKUP(U96,Master3!B:B,Master3!A:A)</f>
        <v>#N/A</v>
      </c>
      <c r="U96" s="103"/>
      <c r="V96" s="109">
        <f>SUMIFS(Master3!X:X,Master3!$A:$A,"&gt;="&amp;(T96),Master3!$A:$A,"&lt;="&amp;Z96-1)</f>
        <v>0</v>
      </c>
      <c r="W96" s="107">
        <f>SUMIFS(Master3!I:I,Master3!$A:$A,"&gt;="&amp;(T96),Master3!$A:$A,"&lt;="&amp;Z96-1)</f>
        <v>0</v>
      </c>
      <c r="X96" s="108">
        <f>SUMIFS(Master3!BC:BC,Master3!BB:BB,U96)</f>
        <v>0</v>
      </c>
      <c r="Y96" s="110" t="str">
        <f>IFERROR(_xlfn.XLOOKUP(Z96,Master3!$A:$A,Master3!$B:$B),"")</f>
        <v/>
      </c>
      <c r="Z96" s="107" t="str">
        <f t="shared" si="15"/>
        <v/>
      </c>
      <c r="AA96" s="107">
        <f>SUMIFS(Master3!$X:$X,Master3!$A:$A,"&gt;="&amp;(Z96),Master3!$A:$A,"&lt;="&amp;AE96-1)</f>
        <v>0</v>
      </c>
      <c r="AB96" s="107">
        <f>SUMIFS(Master3!$I:$I,Master3!$A:$A,"&gt;="&amp;(Z96),Master3!$A:$A,"&lt;="&amp;AE96-1)</f>
        <v>0</v>
      </c>
      <c r="AC96" s="108">
        <f>SUMIFS(Master3!BM:BM,Master3!BL:BL,Y96)</f>
        <v>0</v>
      </c>
      <c r="AD96" s="110" t="str">
        <f>IFERROR(_xlfn.XLOOKUP(AE96,Master3!$A:$A,Master3!$B:$B)," ")</f>
        <v xml:space="preserve"> </v>
      </c>
      <c r="AE96" s="107" t="str">
        <f t="shared" si="16"/>
        <v/>
      </c>
      <c r="AF96" s="109">
        <f>SUMIFS(Master3!$X:$X,Master3!$A:$A,"&gt;"&amp;(AE96),Master3!$A:$A,"&lt;="&amp; AI96)</f>
        <v>0</v>
      </c>
      <c r="AG96" s="107">
        <f>SUMIFS(Master3!$I:$I,Master3!$A:$A,"&gt;"&amp;(AE96),Master3!$A:$A,"&lt;="&amp; AI96)</f>
        <v>0</v>
      </c>
      <c r="AH96" s="107">
        <f>SUMIFS(Master3!BC:BC,Master3!BB:BB,AD96)</f>
        <v>0</v>
      </c>
      <c r="AI96" s="108" t="str">
        <f t="shared" si="17"/>
        <v/>
      </c>
      <c r="AJ96" s="112" t="e">
        <f>_xlfn.XLOOKUP(AK96,Master3!B:B,Master3!A:A)</f>
        <v>#N/A</v>
      </c>
      <c r="AK96" s="106"/>
      <c r="AL96" s="67">
        <f>SUMIFS(Master3!$Z:$Z,Master3!$A:$A,"&gt;="&amp;(AJ96),Master3!$A:$A,"&lt;="&amp;AP96-1)</f>
        <v>0</v>
      </c>
      <c r="AM96" s="67">
        <f>SUMIFS(Master3!$J:$J,Master3!$A:$A,"&gt;="&amp;(AJ96),Master3!$A:$A,"&lt;="&amp;AP96-1)</f>
        <v>0</v>
      </c>
      <c r="AN96" s="93">
        <f>SUMIFS(Master3!BF:BF,Master3!BE:BE,AK96)</f>
        <v>0</v>
      </c>
      <c r="AO96" s="100" t="str">
        <f>IFERROR(_xlfn.XLOOKUP(AP96,Master3!$A:$A,Master3!$B:$B),"")</f>
        <v/>
      </c>
      <c r="AP96" s="92" t="str">
        <f t="shared" si="18"/>
        <v/>
      </c>
      <c r="AQ96" s="67">
        <f>SUMIFS(Master3!$Z:$Z,Master3!$A:$A,"&gt;"&amp;(AP96),Master3!$A:$A,"&lt;="&amp;AU96-1)</f>
        <v>0</v>
      </c>
      <c r="AR96" s="67">
        <f>SUMIFS(Master3!$J:$J,Master3!$A:$A,"&gt;"&amp;(AP96),Master3!$A:$A,"&lt;="&amp;AU96-1)</f>
        <v>0</v>
      </c>
      <c r="AS96" s="93">
        <f>SUMIFS(Master3!BO:BO,Master3!BN:BN,AO96)</f>
        <v>0</v>
      </c>
      <c r="AT96" s="100" t="str">
        <f>IFERROR(_xlfn.XLOOKUP(AU96,Master3!$A:$A,Master3!$B:$B)," ")</f>
        <v xml:space="preserve"> </v>
      </c>
      <c r="AU96" s="92" t="str">
        <f t="shared" si="19"/>
        <v/>
      </c>
      <c r="AV96" s="67">
        <f>SUMIFS(Master3!$Z:$Z,Master3!$A:$A,"&gt;"&amp;AU96,Master3!$A:$A,"&lt;="&amp; AY96)</f>
        <v>0</v>
      </c>
      <c r="AW96" s="67">
        <f>SUMIFS(Master3!$J:$J,Master3!$A:$A,"&gt;"&amp;AU96,Master3!$A:$A,"&lt;="&amp; AY96)</f>
        <v>0</v>
      </c>
      <c r="AX96" s="92">
        <f>SUMIFS(Master3!BF:BF,Master3!BE:BE,AT96)</f>
        <v>0</v>
      </c>
      <c r="AY96" s="93" t="str">
        <f t="shared" si="20"/>
        <v/>
      </c>
      <c r="AZ96" s="112" t="e">
        <f>_xlfn.XLOOKUP(BA96,Master3!B:B,Master3!A:A)</f>
        <v>#N/A</v>
      </c>
      <c r="BA96" s="103"/>
      <c r="BB96" s="107">
        <f>SUMIFS(Master3!AR:AR,Master3!$A:$A,"&gt;="&amp;(AZ96),Master3!$A:$A,"&lt;="&amp;BF96-1)</f>
        <v>0</v>
      </c>
      <c r="BC96" s="109">
        <f>SUMIFS(Master3!$K:$K,Master3!$A:$A,"&gt;="&amp;(AZ96),Master3!$A:$A,"&lt;="&amp;BF96-1)</f>
        <v>0</v>
      </c>
      <c r="BD96" s="108">
        <f>SUMIFS(Master3!BI:BI,Master3!BH:BH,BA96)</f>
        <v>0</v>
      </c>
      <c r="BE96" s="110" t="str">
        <f>IFERROR(_xlfn.XLOOKUP(BF96,Master3!$A:$A,Master3!$B:$B),"")</f>
        <v/>
      </c>
      <c r="BF96" s="107" t="str">
        <f t="shared" si="21"/>
        <v/>
      </c>
      <c r="BG96" s="107">
        <f>SUMIFS(Master3!AR:AR,Master3!$A:$A,"&gt;="&amp;(BF96),Master3!$A:$A,"&lt;="&amp;BK96-1)</f>
        <v>0</v>
      </c>
      <c r="BH96" s="109">
        <f>SUMIFS(Master3!$K:$K,Master3!$A:$A,"&gt;="&amp;(BF96),Master3!$A:$A,"&lt;="&amp;BK96-1)</f>
        <v>0</v>
      </c>
      <c r="BI96" s="108">
        <f>SUMIFS(Master3!BQ:BQ,Master3!BP:BP,BE96)</f>
        <v>0</v>
      </c>
      <c r="BJ96" s="110" t="str">
        <f>IFERROR(_xlfn.XLOOKUP(BK96,Master3!$A:$A,Master3!$B:$B)," ")</f>
        <v xml:space="preserve"> </v>
      </c>
      <c r="BK96" s="107" t="str">
        <f t="shared" si="22"/>
        <v/>
      </c>
      <c r="BL96" s="107">
        <f>SUMIFS(Master3!$AU:$AU,Master3!$A:$A,"&gt;"&amp;(BK96),Master3!$A:$A,"&lt;="&amp; BO96)</f>
        <v>0</v>
      </c>
      <c r="BM96" s="109">
        <f>SUMIFS(Master3!$K:$K,Master3!$A:$A,"&gt;"&amp;(BK96),Master3!$A:$A,"&lt;="&amp; BO96)</f>
        <v>0</v>
      </c>
      <c r="BN96" s="107">
        <f>SUMIFS(Master3!BI:BI,Master3!BH:BH,BJ96)</f>
        <v>0</v>
      </c>
      <c r="BO96" s="108" t="str">
        <f t="shared" si="23"/>
        <v/>
      </c>
    </row>
    <row r="97" spans="1:67" x14ac:dyDescent="0.25">
      <c r="A97" s="86">
        <v>44234.40625</v>
      </c>
      <c r="B97" s="111" t="e">
        <f>_xlfn.XLOOKUP(C97,Master3!B:B,Master3!A:A)</f>
        <v>#N/A</v>
      </c>
      <c r="C97" s="106"/>
      <c r="D97" s="91" t="str">
        <f>IFERROR(_xlfn.XLOOKUP(B97,Master3!A:A,Master3!G:G),"")</f>
        <v/>
      </c>
      <c r="E97" s="94" t="str">
        <f>IFERROR(AVERAGEIFS(Master3!$U:$U,Master3!$A:$A,"&gt;"&amp;(B97-1),Master3!$A:$A,"&lt;="&amp;S97),"")</f>
        <v/>
      </c>
      <c r="F97" s="98">
        <f>SUMIFS(Master3!$V:$V,Master3!$A:$A,"&gt;="&amp;(B97),Master3!$A:$A,"&lt;="&amp;J97-1)</f>
        <v>0</v>
      </c>
      <c r="G97" s="91">
        <f>SUMIFS(Master3!$H:$H,Master3!$A:$A,"&gt;="&amp;(B97),Master3!$A:$A,"&lt;="&amp;J97-1)</f>
        <v>0</v>
      </c>
      <c r="H97" s="99">
        <f>SUMIFS(Master3!AZ:AZ,Master3!AY:AY,C97)</f>
        <v>0</v>
      </c>
      <c r="I97" s="100" t="str">
        <f>IFERROR(_xlfn.XLOOKUP(J97,Master3!$A:$A,Master3!$B:$B),"")</f>
        <v/>
      </c>
      <c r="J97" s="92" t="str">
        <f t="shared" si="12"/>
        <v/>
      </c>
      <c r="K97" s="92">
        <f>SUMIFS(Master3!$V:$V,Master3!$A:$A,"&gt;="&amp;(J97),Master3!$A:$A,"&lt;="&amp;O97-1)</f>
        <v>0</v>
      </c>
      <c r="L97" s="92">
        <f>SUMIFS(Master3!$H:$H,Master3!$A:$A,"&gt;="&amp;(J97),Master3!$A:$A,"&lt;="&amp;O97-1)</f>
        <v>0</v>
      </c>
      <c r="M97" s="93">
        <f>SUMIFS(Master3!BK:BK,Master3!BJ:BJ,I97)</f>
        <v>0</v>
      </c>
      <c r="N97" s="100" t="str">
        <f>IFERROR(_xlfn.XLOOKUP(O97,Master3!$A:$A,Master3!$B:$B)," ")</f>
        <v xml:space="preserve"> </v>
      </c>
      <c r="O97" s="92" t="str">
        <f t="shared" si="13"/>
        <v/>
      </c>
      <c r="P97" s="92">
        <f>SUMIFS(Master3!$V:$V,Master3!$A:$A,"&gt;="&amp;O97,Master3!$A:$A,"&lt;="&amp; S97)</f>
        <v>0</v>
      </c>
      <c r="Q97" s="92">
        <f>SUMIFS(Master3!$H:$H,Master3!$A:$A,"&gt;="&amp;O97,Master3!$A:$A,"&lt;="&amp; S97)</f>
        <v>0</v>
      </c>
      <c r="R97" s="92">
        <f>SUMIFS(Master3!AZ:AZ,Master3!AY:AY,N97)</f>
        <v>0</v>
      </c>
      <c r="S97" s="93" t="str">
        <f t="shared" si="14"/>
        <v/>
      </c>
      <c r="T97" s="112" t="e">
        <f>_xlfn.XLOOKUP(U97,Master3!B:B,Master3!A:A)</f>
        <v>#N/A</v>
      </c>
      <c r="U97" s="103"/>
      <c r="V97" s="109">
        <f>SUMIFS(Master3!X:X,Master3!$A:$A,"&gt;="&amp;(T97),Master3!$A:$A,"&lt;="&amp;Z97-1)</f>
        <v>0</v>
      </c>
      <c r="W97" s="107">
        <f>SUMIFS(Master3!I:I,Master3!$A:$A,"&gt;="&amp;(T97),Master3!$A:$A,"&lt;="&amp;Z97-1)</f>
        <v>0</v>
      </c>
      <c r="X97" s="108">
        <f>SUMIFS(Master3!BC:BC,Master3!BB:BB,U97)</f>
        <v>0</v>
      </c>
      <c r="Y97" s="110" t="str">
        <f>IFERROR(_xlfn.XLOOKUP(Z97,Master3!$A:$A,Master3!$B:$B),"")</f>
        <v/>
      </c>
      <c r="Z97" s="107" t="str">
        <f t="shared" si="15"/>
        <v/>
      </c>
      <c r="AA97" s="107">
        <f>SUMIFS(Master3!$X:$X,Master3!$A:$A,"&gt;="&amp;(Z97),Master3!$A:$A,"&lt;="&amp;AE97-1)</f>
        <v>0</v>
      </c>
      <c r="AB97" s="107">
        <f>SUMIFS(Master3!$I:$I,Master3!$A:$A,"&gt;="&amp;(Z97),Master3!$A:$A,"&lt;="&amp;AE97-1)</f>
        <v>0</v>
      </c>
      <c r="AC97" s="108">
        <f>SUMIFS(Master3!BM:BM,Master3!BL:BL,Y97)</f>
        <v>0</v>
      </c>
      <c r="AD97" s="110" t="str">
        <f>IFERROR(_xlfn.XLOOKUP(AE97,Master3!$A:$A,Master3!$B:$B)," ")</f>
        <v xml:space="preserve"> </v>
      </c>
      <c r="AE97" s="107" t="str">
        <f t="shared" si="16"/>
        <v/>
      </c>
      <c r="AF97" s="109">
        <f>SUMIFS(Master3!$X:$X,Master3!$A:$A,"&gt;"&amp;(AE97),Master3!$A:$A,"&lt;="&amp; AI97)</f>
        <v>0</v>
      </c>
      <c r="AG97" s="107">
        <f>SUMIFS(Master3!$I:$I,Master3!$A:$A,"&gt;"&amp;(AE97),Master3!$A:$A,"&lt;="&amp; AI97)</f>
        <v>0</v>
      </c>
      <c r="AH97" s="107">
        <f>SUMIFS(Master3!BC:BC,Master3!BB:BB,AD97)</f>
        <v>0</v>
      </c>
      <c r="AI97" s="108" t="str">
        <f t="shared" si="17"/>
        <v/>
      </c>
      <c r="AJ97" s="112" t="e">
        <f>_xlfn.XLOOKUP(AK97,Master3!B:B,Master3!A:A)</f>
        <v>#N/A</v>
      </c>
      <c r="AK97" s="106"/>
      <c r="AL97" s="67">
        <f>SUMIFS(Master3!$Z:$Z,Master3!$A:$A,"&gt;="&amp;(AJ97),Master3!$A:$A,"&lt;="&amp;AP97-1)</f>
        <v>0</v>
      </c>
      <c r="AM97" s="67">
        <f>SUMIFS(Master3!$J:$J,Master3!$A:$A,"&gt;="&amp;(AJ97),Master3!$A:$A,"&lt;="&amp;AP97-1)</f>
        <v>0</v>
      </c>
      <c r="AN97" s="93">
        <f>SUMIFS(Master3!BF:BF,Master3!BE:BE,AK97)</f>
        <v>0</v>
      </c>
      <c r="AO97" s="100" t="str">
        <f>IFERROR(_xlfn.XLOOKUP(AP97,Master3!$A:$A,Master3!$B:$B),"")</f>
        <v/>
      </c>
      <c r="AP97" s="92" t="str">
        <f t="shared" si="18"/>
        <v/>
      </c>
      <c r="AQ97" s="67">
        <f>SUMIFS(Master3!$Z:$Z,Master3!$A:$A,"&gt;"&amp;(AP97),Master3!$A:$A,"&lt;="&amp;AU97-1)</f>
        <v>0</v>
      </c>
      <c r="AR97" s="67">
        <f>SUMIFS(Master3!$J:$J,Master3!$A:$A,"&gt;"&amp;(AP97),Master3!$A:$A,"&lt;="&amp;AU97-1)</f>
        <v>0</v>
      </c>
      <c r="AS97" s="93">
        <f>SUMIFS(Master3!BO:BO,Master3!BN:BN,AO97)</f>
        <v>0</v>
      </c>
      <c r="AT97" s="100" t="str">
        <f>IFERROR(_xlfn.XLOOKUP(AU97,Master3!$A:$A,Master3!$B:$B)," ")</f>
        <v xml:space="preserve"> </v>
      </c>
      <c r="AU97" s="92" t="str">
        <f t="shared" si="19"/>
        <v/>
      </c>
      <c r="AV97" s="67">
        <f>SUMIFS(Master3!$Z:$Z,Master3!$A:$A,"&gt;"&amp;AU97,Master3!$A:$A,"&lt;="&amp; AY97)</f>
        <v>0</v>
      </c>
      <c r="AW97" s="67">
        <f>SUMIFS(Master3!$J:$J,Master3!$A:$A,"&gt;"&amp;AU97,Master3!$A:$A,"&lt;="&amp; AY97)</f>
        <v>0</v>
      </c>
      <c r="AX97" s="92">
        <f>SUMIFS(Master3!BF:BF,Master3!BE:BE,AT97)</f>
        <v>0</v>
      </c>
      <c r="AY97" s="93" t="str">
        <f t="shared" si="20"/>
        <v/>
      </c>
      <c r="AZ97" s="112" t="e">
        <f>_xlfn.XLOOKUP(BA97,Master3!B:B,Master3!A:A)</f>
        <v>#N/A</v>
      </c>
      <c r="BA97" s="103">
        <v>44234.40625</v>
      </c>
      <c r="BB97" s="107">
        <f>SUMIFS(Master3!AR:AR,Master3!$A:$A,"&gt;="&amp;(AZ97),Master3!$A:$A,"&lt;="&amp;BF97-1)</f>
        <v>0</v>
      </c>
      <c r="BC97" s="109">
        <f>SUMIFS(Master3!$K:$K,Master3!$A:$A,"&gt;="&amp;(AZ97),Master3!$A:$A,"&lt;="&amp;BF97-1)</f>
        <v>0</v>
      </c>
      <c r="BD97" s="108">
        <f>SUMIFS(Master3!BI:BI,Master3!BH:BH,BA97)</f>
        <v>0</v>
      </c>
      <c r="BE97" s="110" t="str">
        <f>IFERROR(_xlfn.XLOOKUP(BF97,Master3!$A:$A,Master3!$B:$B),"")</f>
        <v/>
      </c>
      <c r="BF97" s="107" t="str">
        <f t="shared" si="21"/>
        <v/>
      </c>
      <c r="BG97" s="107">
        <f>SUMIFS(Master3!AR:AR,Master3!$A:$A,"&gt;="&amp;(BF97),Master3!$A:$A,"&lt;="&amp;BK97-1)</f>
        <v>0</v>
      </c>
      <c r="BH97" s="109">
        <f>SUMIFS(Master3!$K:$K,Master3!$A:$A,"&gt;="&amp;(BF97),Master3!$A:$A,"&lt;="&amp;BK97-1)</f>
        <v>0</v>
      </c>
      <c r="BI97" s="108">
        <f>SUMIFS(Master3!BQ:BQ,Master3!BP:BP,BE97)</f>
        <v>0</v>
      </c>
      <c r="BJ97" s="110" t="str">
        <f>IFERROR(_xlfn.XLOOKUP(BK97,Master3!$A:$A,Master3!$B:$B)," ")</f>
        <v xml:space="preserve"> </v>
      </c>
      <c r="BK97" s="107" t="str">
        <f t="shared" si="22"/>
        <v/>
      </c>
      <c r="BL97" s="107">
        <f>SUMIFS(Master3!$AU:$AU,Master3!$A:$A,"&gt;"&amp;(BK97),Master3!$A:$A,"&lt;="&amp; BO97)</f>
        <v>0</v>
      </c>
      <c r="BM97" s="109">
        <f>SUMIFS(Master3!$K:$K,Master3!$A:$A,"&gt;"&amp;(BK97),Master3!$A:$A,"&lt;="&amp; BO97)</f>
        <v>0</v>
      </c>
      <c r="BN97" s="107">
        <f>SUMIFS(Master3!BI:BI,Master3!BH:BH,BJ97)</f>
        <v>0</v>
      </c>
      <c r="BO97" s="108" t="str">
        <f t="shared" si="23"/>
        <v/>
      </c>
    </row>
    <row r="98" spans="1:67" x14ac:dyDescent="0.25">
      <c r="A98" s="86">
        <v>44234.413194444445</v>
      </c>
      <c r="B98" s="111" t="e">
        <f>_xlfn.XLOOKUP(C98,Master3!B:B,Master3!A:A)</f>
        <v>#N/A</v>
      </c>
      <c r="C98" s="106"/>
      <c r="D98" s="91" t="str">
        <f>IFERROR(_xlfn.XLOOKUP(B98,Master3!A:A,Master3!G:G),"")</f>
        <v/>
      </c>
      <c r="E98" s="94" t="str">
        <f>IFERROR(AVERAGEIFS(Master3!$U:$U,Master3!$A:$A,"&gt;"&amp;(B98-1),Master3!$A:$A,"&lt;="&amp;S98),"")</f>
        <v/>
      </c>
      <c r="F98" s="98">
        <f>SUMIFS(Master3!$V:$V,Master3!$A:$A,"&gt;="&amp;(B98),Master3!$A:$A,"&lt;="&amp;J98-1)</f>
        <v>0</v>
      </c>
      <c r="G98" s="91">
        <f>SUMIFS(Master3!$H:$H,Master3!$A:$A,"&gt;="&amp;(B98),Master3!$A:$A,"&lt;="&amp;J98-1)</f>
        <v>0</v>
      </c>
      <c r="H98" s="99">
        <f>SUMIFS(Master3!AZ:AZ,Master3!AY:AY,C98)</f>
        <v>0</v>
      </c>
      <c r="I98" s="100" t="str">
        <f>IFERROR(_xlfn.XLOOKUP(J98,Master3!$A:$A,Master3!$B:$B),"")</f>
        <v/>
      </c>
      <c r="J98" s="92" t="str">
        <f t="shared" si="12"/>
        <v/>
      </c>
      <c r="K98" s="92">
        <f>SUMIFS(Master3!$V:$V,Master3!$A:$A,"&gt;="&amp;(J98),Master3!$A:$A,"&lt;="&amp;O98-1)</f>
        <v>0</v>
      </c>
      <c r="L98" s="92">
        <f>SUMIFS(Master3!$H:$H,Master3!$A:$A,"&gt;="&amp;(J98),Master3!$A:$A,"&lt;="&amp;O98-1)</f>
        <v>0</v>
      </c>
      <c r="M98" s="93">
        <f>SUMIFS(Master3!BK:BK,Master3!BJ:BJ,I98)</f>
        <v>0</v>
      </c>
      <c r="N98" s="100" t="str">
        <f>IFERROR(_xlfn.XLOOKUP(O98,Master3!$A:$A,Master3!$B:$B)," ")</f>
        <v xml:space="preserve"> </v>
      </c>
      <c r="O98" s="92" t="str">
        <f t="shared" si="13"/>
        <v/>
      </c>
      <c r="P98" s="92">
        <f>SUMIFS(Master3!$V:$V,Master3!$A:$A,"&gt;="&amp;O98,Master3!$A:$A,"&lt;="&amp; S98)</f>
        <v>0</v>
      </c>
      <c r="Q98" s="92">
        <f>SUMIFS(Master3!$H:$H,Master3!$A:$A,"&gt;="&amp;O98,Master3!$A:$A,"&lt;="&amp; S98)</f>
        <v>0</v>
      </c>
      <c r="R98" s="92">
        <f>SUMIFS(Master3!AZ:AZ,Master3!AY:AY,N98)</f>
        <v>0</v>
      </c>
      <c r="S98" s="93" t="str">
        <f t="shared" si="14"/>
        <v/>
      </c>
      <c r="T98" s="112" t="e">
        <f>_xlfn.XLOOKUP(U98,Master3!B:B,Master3!A:A)</f>
        <v>#N/A</v>
      </c>
      <c r="U98" s="103">
        <v>44234.413194444445</v>
      </c>
      <c r="V98" s="109">
        <f>SUMIFS(Master3!X:X,Master3!$A:$A,"&gt;="&amp;(T98),Master3!$A:$A,"&lt;="&amp;Z98-1)</f>
        <v>0</v>
      </c>
      <c r="W98" s="107">
        <f>SUMIFS(Master3!I:I,Master3!$A:$A,"&gt;="&amp;(T98),Master3!$A:$A,"&lt;="&amp;Z98-1)</f>
        <v>0</v>
      </c>
      <c r="X98" s="108">
        <f>SUMIFS(Master3!BC:BC,Master3!BB:BB,U98)</f>
        <v>0</v>
      </c>
      <c r="Y98" s="110" t="str">
        <f>IFERROR(_xlfn.XLOOKUP(Z98,Master3!$A:$A,Master3!$B:$B),"")</f>
        <v/>
      </c>
      <c r="Z98" s="107" t="str">
        <f t="shared" si="15"/>
        <v/>
      </c>
      <c r="AA98" s="107">
        <f>SUMIFS(Master3!$X:$X,Master3!$A:$A,"&gt;="&amp;(Z98),Master3!$A:$A,"&lt;="&amp;AE98-1)</f>
        <v>0</v>
      </c>
      <c r="AB98" s="107">
        <f>SUMIFS(Master3!$I:$I,Master3!$A:$A,"&gt;="&amp;(Z98),Master3!$A:$A,"&lt;="&amp;AE98-1)</f>
        <v>0</v>
      </c>
      <c r="AC98" s="108">
        <f>SUMIFS(Master3!BM:BM,Master3!BL:BL,Y98)</f>
        <v>0</v>
      </c>
      <c r="AD98" s="110" t="str">
        <f>IFERROR(_xlfn.XLOOKUP(AE98,Master3!$A:$A,Master3!$B:$B)," ")</f>
        <v xml:space="preserve"> </v>
      </c>
      <c r="AE98" s="107" t="str">
        <f t="shared" si="16"/>
        <v/>
      </c>
      <c r="AF98" s="109">
        <f>SUMIFS(Master3!$X:$X,Master3!$A:$A,"&gt;"&amp;(AE98),Master3!$A:$A,"&lt;="&amp; AI98)</f>
        <v>0</v>
      </c>
      <c r="AG98" s="107">
        <f>SUMIFS(Master3!$I:$I,Master3!$A:$A,"&gt;"&amp;(AE98),Master3!$A:$A,"&lt;="&amp; AI98)</f>
        <v>0</v>
      </c>
      <c r="AH98" s="107">
        <f>SUMIFS(Master3!BC:BC,Master3!BB:BB,AD98)</f>
        <v>0</v>
      </c>
      <c r="AI98" s="108" t="str">
        <f t="shared" si="17"/>
        <v/>
      </c>
      <c r="AJ98" s="112" t="e">
        <f>_xlfn.XLOOKUP(AK98,Master3!B:B,Master3!A:A)</f>
        <v>#N/A</v>
      </c>
      <c r="AK98" s="106"/>
      <c r="AL98" s="67">
        <f>SUMIFS(Master3!$Z:$Z,Master3!$A:$A,"&gt;="&amp;(AJ98),Master3!$A:$A,"&lt;="&amp;AP98-1)</f>
        <v>0</v>
      </c>
      <c r="AM98" s="67">
        <f>SUMIFS(Master3!$J:$J,Master3!$A:$A,"&gt;="&amp;(AJ98),Master3!$A:$A,"&lt;="&amp;AP98-1)</f>
        <v>0</v>
      </c>
      <c r="AN98" s="93">
        <f>SUMIFS(Master3!BF:BF,Master3!BE:BE,AK98)</f>
        <v>0</v>
      </c>
      <c r="AO98" s="100" t="str">
        <f>IFERROR(_xlfn.XLOOKUP(AP98,Master3!$A:$A,Master3!$B:$B),"")</f>
        <v/>
      </c>
      <c r="AP98" s="92" t="str">
        <f t="shared" si="18"/>
        <v/>
      </c>
      <c r="AQ98" s="67">
        <f>SUMIFS(Master3!$Z:$Z,Master3!$A:$A,"&gt;"&amp;(AP98),Master3!$A:$A,"&lt;="&amp;AU98-1)</f>
        <v>0</v>
      </c>
      <c r="AR98" s="67">
        <f>SUMIFS(Master3!$J:$J,Master3!$A:$A,"&gt;"&amp;(AP98),Master3!$A:$A,"&lt;="&amp;AU98-1)</f>
        <v>0</v>
      </c>
      <c r="AS98" s="93">
        <f>SUMIFS(Master3!BO:BO,Master3!BN:BN,AO98)</f>
        <v>0</v>
      </c>
      <c r="AT98" s="100" t="str">
        <f>IFERROR(_xlfn.XLOOKUP(AU98,Master3!$A:$A,Master3!$B:$B)," ")</f>
        <v xml:space="preserve"> </v>
      </c>
      <c r="AU98" s="92" t="str">
        <f t="shared" si="19"/>
        <v/>
      </c>
      <c r="AV98" s="67">
        <f>SUMIFS(Master3!$Z:$Z,Master3!$A:$A,"&gt;"&amp;AU98,Master3!$A:$A,"&lt;="&amp; AY98)</f>
        <v>0</v>
      </c>
      <c r="AW98" s="67">
        <f>SUMIFS(Master3!$J:$J,Master3!$A:$A,"&gt;"&amp;AU98,Master3!$A:$A,"&lt;="&amp; AY98)</f>
        <v>0</v>
      </c>
      <c r="AX98" s="92">
        <f>SUMIFS(Master3!BF:BF,Master3!BE:BE,AT98)</f>
        <v>0</v>
      </c>
      <c r="AY98" s="93" t="str">
        <f t="shared" si="20"/>
        <v/>
      </c>
      <c r="AZ98" s="112" t="e">
        <f>_xlfn.XLOOKUP(BA98,Master3!B:B,Master3!A:A)</f>
        <v>#N/A</v>
      </c>
      <c r="BA98" s="103"/>
      <c r="BB98" s="107">
        <f>SUMIFS(Master3!AR:AR,Master3!$A:$A,"&gt;="&amp;(AZ98),Master3!$A:$A,"&lt;="&amp;BF98-1)</f>
        <v>0</v>
      </c>
      <c r="BC98" s="109">
        <f>SUMIFS(Master3!$K:$K,Master3!$A:$A,"&gt;="&amp;(AZ98),Master3!$A:$A,"&lt;="&amp;BF98-1)</f>
        <v>0</v>
      </c>
      <c r="BD98" s="108">
        <f>SUMIFS(Master3!BI:BI,Master3!BH:BH,BA98)</f>
        <v>0</v>
      </c>
      <c r="BE98" s="110" t="str">
        <f>IFERROR(_xlfn.XLOOKUP(BF98,Master3!$A:$A,Master3!$B:$B),"")</f>
        <v/>
      </c>
      <c r="BF98" s="107" t="str">
        <f t="shared" si="21"/>
        <v/>
      </c>
      <c r="BG98" s="107">
        <f>SUMIFS(Master3!AR:AR,Master3!$A:$A,"&gt;="&amp;(BF98),Master3!$A:$A,"&lt;="&amp;BK98-1)</f>
        <v>0</v>
      </c>
      <c r="BH98" s="109">
        <f>SUMIFS(Master3!$K:$K,Master3!$A:$A,"&gt;="&amp;(BF98),Master3!$A:$A,"&lt;="&amp;BK98-1)</f>
        <v>0</v>
      </c>
      <c r="BI98" s="108">
        <f>SUMIFS(Master3!BQ:BQ,Master3!BP:BP,BE98)</f>
        <v>0</v>
      </c>
      <c r="BJ98" s="110" t="str">
        <f>IFERROR(_xlfn.XLOOKUP(BK98,Master3!$A:$A,Master3!$B:$B)," ")</f>
        <v xml:space="preserve"> </v>
      </c>
      <c r="BK98" s="107" t="str">
        <f t="shared" si="22"/>
        <v/>
      </c>
      <c r="BL98" s="107">
        <f>SUMIFS(Master3!$AU:$AU,Master3!$A:$A,"&gt;"&amp;(BK98),Master3!$A:$A,"&lt;="&amp; BO98)</f>
        <v>0</v>
      </c>
      <c r="BM98" s="109">
        <f>SUMIFS(Master3!$K:$K,Master3!$A:$A,"&gt;"&amp;(BK98),Master3!$A:$A,"&lt;="&amp; BO98)</f>
        <v>0</v>
      </c>
      <c r="BN98" s="107">
        <f>SUMIFS(Master3!BI:BI,Master3!BH:BH,BJ98)</f>
        <v>0</v>
      </c>
      <c r="BO98" s="108" t="str">
        <f t="shared" si="23"/>
        <v/>
      </c>
    </row>
    <row r="99" spans="1:67" x14ac:dyDescent="0.25">
      <c r="A99" s="86">
        <v>44235.121527777781</v>
      </c>
      <c r="B99" s="111" t="e">
        <f>_xlfn.XLOOKUP(C99,Master3!B:B,Master3!A:A)</f>
        <v>#N/A</v>
      </c>
      <c r="C99" s="106"/>
      <c r="D99" s="91" t="str">
        <f>IFERROR(_xlfn.XLOOKUP(B99,Master3!A:A,Master3!G:G),"")</f>
        <v/>
      </c>
      <c r="E99" s="94" t="str">
        <f>IFERROR(AVERAGEIFS(Master3!$U:$U,Master3!$A:$A,"&gt;"&amp;(B99-1),Master3!$A:$A,"&lt;="&amp;S99),"")</f>
        <v/>
      </c>
      <c r="F99" s="98">
        <f>SUMIFS(Master3!$V:$V,Master3!$A:$A,"&gt;="&amp;(B99),Master3!$A:$A,"&lt;="&amp;J99-1)</f>
        <v>0</v>
      </c>
      <c r="G99" s="91">
        <f>SUMIFS(Master3!$H:$H,Master3!$A:$A,"&gt;="&amp;(B99),Master3!$A:$A,"&lt;="&amp;J99-1)</f>
        <v>0</v>
      </c>
      <c r="H99" s="99">
        <f>SUMIFS(Master3!AZ:AZ,Master3!AY:AY,C99)</f>
        <v>0</v>
      </c>
      <c r="I99" s="100" t="str">
        <f>IFERROR(_xlfn.XLOOKUP(J99,Master3!$A:$A,Master3!$B:$B),"")</f>
        <v/>
      </c>
      <c r="J99" s="92" t="str">
        <f t="shared" si="12"/>
        <v/>
      </c>
      <c r="K99" s="92">
        <f>SUMIFS(Master3!$V:$V,Master3!$A:$A,"&gt;="&amp;(J99),Master3!$A:$A,"&lt;="&amp;O99-1)</f>
        <v>0</v>
      </c>
      <c r="L99" s="92">
        <f>SUMIFS(Master3!$H:$H,Master3!$A:$A,"&gt;="&amp;(J99),Master3!$A:$A,"&lt;="&amp;O99-1)</f>
        <v>0</v>
      </c>
      <c r="M99" s="93">
        <f>SUMIFS(Master3!BK:BK,Master3!BJ:BJ,I99)</f>
        <v>0</v>
      </c>
      <c r="N99" s="100" t="str">
        <f>IFERROR(_xlfn.XLOOKUP(O99,Master3!$A:$A,Master3!$B:$B)," ")</f>
        <v xml:space="preserve"> </v>
      </c>
      <c r="O99" s="92" t="str">
        <f t="shared" si="13"/>
        <v/>
      </c>
      <c r="P99" s="92">
        <f>SUMIFS(Master3!$V:$V,Master3!$A:$A,"&gt;="&amp;O99,Master3!$A:$A,"&lt;="&amp; S99)</f>
        <v>0</v>
      </c>
      <c r="Q99" s="92">
        <f>SUMIFS(Master3!$H:$H,Master3!$A:$A,"&gt;="&amp;O99,Master3!$A:$A,"&lt;="&amp; S99)</f>
        <v>0</v>
      </c>
      <c r="R99" s="92">
        <f>SUMIFS(Master3!AZ:AZ,Master3!AY:AY,N99)</f>
        <v>0</v>
      </c>
      <c r="S99" s="93" t="str">
        <f t="shared" si="14"/>
        <v/>
      </c>
      <c r="T99" s="112" t="e">
        <f>_xlfn.XLOOKUP(U99,Master3!B:B,Master3!A:A)</f>
        <v>#N/A</v>
      </c>
      <c r="U99" s="103"/>
      <c r="V99" s="109">
        <f>SUMIFS(Master3!X:X,Master3!$A:$A,"&gt;="&amp;(T99),Master3!$A:$A,"&lt;="&amp;Z99-1)</f>
        <v>0</v>
      </c>
      <c r="W99" s="107">
        <f>SUMIFS(Master3!I:I,Master3!$A:$A,"&gt;="&amp;(T99),Master3!$A:$A,"&lt;="&amp;Z99-1)</f>
        <v>0</v>
      </c>
      <c r="X99" s="108">
        <f>SUMIFS(Master3!BC:BC,Master3!BB:BB,U99)</f>
        <v>0</v>
      </c>
      <c r="Y99" s="110" t="str">
        <f>IFERROR(_xlfn.XLOOKUP(Z99,Master3!$A:$A,Master3!$B:$B),"")</f>
        <v/>
      </c>
      <c r="Z99" s="107" t="str">
        <f t="shared" si="15"/>
        <v/>
      </c>
      <c r="AA99" s="107">
        <f>SUMIFS(Master3!$X:$X,Master3!$A:$A,"&gt;="&amp;(Z99),Master3!$A:$A,"&lt;="&amp;AE99-1)</f>
        <v>0</v>
      </c>
      <c r="AB99" s="107">
        <f>SUMIFS(Master3!$I:$I,Master3!$A:$A,"&gt;="&amp;(Z99),Master3!$A:$A,"&lt;="&amp;AE99-1)</f>
        <v>0</v>
      </c>
      <c r="AC99" s="108">
        <f>SUMIFS(Master3!BM:BM,Master3!BL:BL,Y99)</f>
        <v>0</v>
      </c>
      <c r="AD99" s="110" t="str">
        <f>IFERROR(_xlfn.XLOOKUP(AE99,Master3!$A:$A,Master3!$B:$B)," ")</f>
        <v xml:space="preserve"> </v>
      </c>
      <c r="AE99" s="107" t="str">
        <f t="shared" si="16"/>
        <v/>
      </c>
      <c r="AF99" s="109">
        <f>SUMIFS(Master3!$X:$X,Master3!$A:$A,"&gt;"&amp;(AE99),Master3!$A:$A,"&lt;="&amp; AI99)</f>
        <v>0</v>
      </c>
      <c r="AG99" s="107">
        <f>SUMIFS(Master3!$I:$I,Master3!$A:$A,"&gt;"&amp;(AE99),Master3!$A:$A,"&lt;="&amp; AI99)</f>
        <v>0</v>
      </c>
      <c r="AH99" s="107">
        <f>SUMIFS(Master3!BC:BC,Master3!BB:BB,AD99)</f>
        <v>0</v>
      </c>
      <c r="AI99" s="108" t="str">
        <f t="shared" si="17"/>
        <v/>
      </c>
      <c r="AJ99" s="112" t="e">
        <f>_xlfn.XLOOKUP(AK99,Master3!B:B,Master3!A:A)</f>
        <v>#N/A</v>
      </c>
      <c r="AK99" s="106">
        <v>44235.121527777781</v>
      </c>
      <c r="AL99" s="67">
        <f>SUMIFS(Master3!$Z:$Z,Master3!$A:$A,"&gt;="&amp;(AJ99),Master3!$A:$A,"&lt;="&amp;AP99-1)</f>
        <v>0</v>
      </c>
      <c r="AM99" s="67">
        <f>SUMIFS(Master3!$J:$J,Master3!$A:$A,"&gt;="&amp;(AJ99),Master3!$A:$A,"&lt;="&amp;AP99-1)</f>
        <v>0</v>
      </c>
      <c r="AN99" s="93">
        <f>SUMIFS(Master3!BF:BF,Master3!BE:BE,AK99)</f>
        <v>0</v>
      </c>
      <c r="AO99" s="100" t="str">
        <f>IFERROR(_xlfn.XLOOKUP(AP99,Master3!$A:$A,Master3!$B:$B),"")</f>
        <v/>
      </c>
      <c r="AP99" s="92" t="str">
        <f t="shared" si="18"/>
        <v/>
      </c>
      <c r="AQ99" s="67">
        <f>SUMIFS(Master3!$Z:$Z,Master3!$A:$A,"&gt;"&amp;(AP99),Master3!$A:$A,"&lt;="&amp;AU99-1)</f>
        <v>0</v>
      </c>
      <c r="AR99" s="67">
        <f>SUMIFS(Master3!$J:$J,Master3!$A:$A,"&gt;"&amp;(AP99),Master3!$A:$A,"&lt;="&amp;AU99-1)</f>
        <v>0</v>
      </c>
      <c r="AS99" s="93">
        <f>SUMIFS(Master3!BO:BO,Master3!BN:BN,AO99)</f>
        <v>0</v>
      </c>
      <c r="AT99" s="100" t="str">
        <f>IFERROR(_xlfn.XLOOKUP(AU99,Master3!$A:$A,Master3!$B:$B)," ")</f>
        <v xml:space="preserve"> </v>
      </c>
      <c r="AU99" s="92" t="str">
        <f t="shared" si="19"/>
        <v/>
      </c>
      <c r="AV99" s="67">
        <f>SUMIFS(Master3!$Z:$Z,Master3!$A:$A,"&gt;"&amp;AU99,Master3!$A:$A,"&lt;="&amp; AY99)</f>
        <v>0</v>
      </c>
      <c r="AW99" s="67">
        <f>SUMIFS(Master3!$J:$J,Master3!$A:$A,"&gt;"&amp;AU99,Master3!$A:$A,"&lt;="&amp; AY99)</f>
        <v>0</v>
      </c>
      <c r="AX99" s="92">
        <f>SUMIFS(Master3!BF:BF,Master3!BE:BE,AT99)</f>
        <v>0</v>
      </c>
      <c r="AY99" s="93" t="str">
        <f t="shared" si="20"/>
        <v/>
      </c>
      <c r="AZ99" s="112" t="e">
        <f>_xlfn.XLOOKUP(BA99,Master3!B:B,Master3!A:A)</f>
        <v>#N/A</v>
      </c>
      <c r="BA99" s="103"/>
      <c r="BB99" s="107">
        <f>SUMIFS(Master3!AR:AR,Master3!$A:$A,"&gt;="&amp;(AZ99),Master3!$A:$A,"&lt;="&amp;BF99-1)</f>
        <v>0</v>
      </c>
      <c r="BC99" s="109">
        <f>SUMIFS(Master3!$K:$K,Master3!$A:$A,"&gt;="&amp;(AZ99),Master3!$A:$A,"&lt;="&amp;BF99-1)</f>
        <v>0</v>
      </c>
      <c r="BD99" s="108">
        <f>SUMIFS(Master3!BI:BI,Master3!BH:BH,BA99)</f>
        <v>0</v>
      </c>
      <c r="BE99" s="110" t="str">
        <f>IFERROR(_xlfn.XLOOKUP(BF99,Master3!$A:$A,Master3!$B:$B),"")</f>
        <v/>
      </c>
      <c r="BF99" s="107" t="str">
        <f t="shared" si="21"/>
        <v/>
      </c>
      <c r="BG99" s="107">
        <f>SUMIFS(Master3!AR:AR,Master3!$A:$A,"&gt;="&amp;(BF99),Master3!$A:$A,"&lt;="&amp;BK99-1)</f>
        <v>0</v>
      </c>
      <c r="BH99" s="109">
        <f>SUMIFS(Master3!$K:$K,Master3!$A:$A,"&gt;="&amp;(BF99),Master3!$A:$A,"&lt;="&amp;BK99-1)</f>
        <v>0</v>
      </c>
      <c r="BI99" s="108">
        <f>SUMIFS(Master3!BQ:BQ,Master3!BP:BP,BE99)</f>
        <v>0</v>
      </c>
      <c r="BJ99" s="110" t="str">
        <f>IFERROR(_xlfn.XLOOKUP(BK99,Master3!$A:$A,Master3!$B:$B)," ")</f>
        <v xml:space="preserve"> </v>
      </c>
      <c r="BK99" s="107" t="str">
        <f t="shared" si="22"/>
        <v/>
      </c>
      <c r="BL99" s="107">
        <f>SUMIFS(Master3!$AU:$AU,Master3!$A:$A,"&gt;"&amp;(BK99),Master3!$A:$A,"&lt;="&amp; BO99)</f>
        <v>0</v>
      </c>
      <c r="BM99" s="109">
        <f>SUMIFS(Master3!$K:$K,Master3!$A:$A,"&gt;"&amp;(BK99),Master3!$A:$A,"&lt;="&amp; BO99)</f>
        <v>0</v>
      </c>
      <c r="BN99" s="107">
        <f>SUMIFS(Master3!BI:BI,Master3!BH:BH,BJ99)</f>
        <v>0</v>
      </c>
      <c r="BO99" s="108" t="str">
        <f t="shared" si="23"/>
        <v/>
      </c>
    </row>
    <row r="100" spans="1:67" x14ac:dyDescent="0.25">
      <c r="A100" s="86">
        <v>44239.163194444445</v>
      </c>
      <c r="B100" s="111" t="e">
        <f>_xlfn.XLOOKUP(C100,Master3!B:B,Master3!A:A)</f>
        <v>#N/A</v>
      </c>
      <c r="C100" s="106"/>
      <c r="D100" s="91" t="str">
        <f>IFERROR(_xlfn.XLOOKUP(B100,Master3!A:A,Master3!G:G),"")</f>
        <v/>
      </c>
      <c r="E100" s="94" t="str">
        <f>IFERROR(AVERAGEIFS(Master3!$U:$U,Master3!$A:$A,"&gt;"&amp;(B100-1),Master3!$A:$A,"&lt;="&amp;S100),"")</f>
        <v/>
      </c>
      <c r="F100" s="98">
        <f>SUMIFS(Master3!$V:$V,Master3!$A:$A,"&gt;="&amp;(B100),Master3!$A:$A,"&lt;="&amp;J100-1)</f>
        <v>0</v>
      </c>
      <c r="G100" s="91">
        <f>SUMIFS(Master3!$H:$H,Master3!$A:$A,"&gt;="&amp;(B100),Master3!$A:$A,"&lt;="&amp;J100-1)</f>
        <v>0</v>
      </c>
      <c r="H100" s="99">
        <f>SUMIFS(Master3!AZ:AZ,Master3!AY:AY,C100)</f>
        <v>0</v>
      </c>
      <c r="I100" s="100" t="str">
        <f>IFERROR(_xlfn.XLOOKUP(J100,Master3!$A:$A,Master3!$B:$B),"")</f>
        <v/>
      </c>
      <c r="J100" s="92" t="str">
        <f t="shared" si="12"/>
        <v/>
      </c>
      <c r="K100" s="92">
        <f>SUMIFS(Master3!$V:$V,Master3!$A:$A,"&gt;="&amp;(J100),Master3!$A:$A,"&lt;="&amp;O100-1)</f>
        <v>0</v>
      </c>
      <c r="L100" s="92">
        <f>SUMIFS(Master3!$H:$H,Master3!$A:$A,"&gt;="&amp;(J100),Master3!$A:$A,"&lt;="&amp;O100-1)</f>
        <v>0</v>
      </c>
      <c r="M100" s="93">
        <f>SUMIFS(Master3!BK:BK,Master3!BJ:BJ,I100)</f>
        <v>0</v>
      </c>
      <c r="N100" s="100" t="str">
        <f>IFERROR(_xlfn.XLOOKUP(O100,Master3!$A:$A,Master3!$B:$B)," ")</f>
        <v xml:space="preserve"> </v>
      </c>
      <c r="O100" s="92" t="str">
        <f t="shared" si="13"/>
        <v/>
      </c>
      <c r="P100" s="92">
        <f>SUMIFS(Master3!$V:$V,Master3!$A:$A,"&gt;="&amp;O100,Master3!$A:$A,"&lt;="&amp; S100)</f>
        <v>0</v>
      </c>
      <c r="Q100" s="92">
        <f>SUMIFS(Master3!$H:$H,Master3!$A:$A,"&gt;="&amp;O100,Master3!$A:$A,"&lt;="&amp; S100)</f>
        <v>0</v>
      </c>
      <c r="R100" s="92">
        <f>SUMIFS(Master3!AZ:AZ,Master3!AY:AY,N100)</f>
        <v>0</v>
      </c>
      <c r="S100" s="93" t="str">
        <f t="shared" si="14"/>
        <v/>
      </c>
      <c r="T100" s="112" t="e">
        <f>_xlfn.XLOOKUP(U100,Master3!B:B,Master3!A:A)</f>
        <v>#N/A</v>
      </c>
      <c r="U100" s="103">
        <v>44239.163194444445</v>
      </c>
      <c r="V100" s="109">
        <f>SUMIFS(Master3!X:X,Master3!$A:$A,"&gt;="&amp;(T100),Master3!$A:$A,"&lt;="&amp;Z100-1)</f>
        <v>0</v>
      </c>
      <c r="W100" s="107">
        <f>SUMIFS(Master3!I:I,Master3!$A:$A,"&gt;="&amp;(T100),Master3!$A:$A,"&lt;="&amp;Z100-1)</f>
        <v>0</v>
      </c>
      <c r="X100" s="108">
        <f>SUMIFS(Master3!BC:BC,Master3!BB:BB,U100)</f>
        <v>0</v>
      </c>
      <c r="Y100" s="110" t="str">
        <f>IFERROR(_xlfn.XLOOKUP(Z100,Master3!$A:$A,Master3!$B:$B),"")</f>
        <v/>
      </c>
      <c r="Z100" s="107" t="str">
        <f t="shared" si="15"/>
        <v/>
      </c>
      <c r="AA100" s="107">
        <f>SUMIFS(Master3!$X:$X,Master3!$A:$A,"&gt;="&amp;(Z100),Master3!$A:$A,"&lt;="&amp;AE100-1)</f>
        <v>0</v>
      </c>
      <c r="AB100" s="107">
        <f>SUMIFS(Master3!$I:$I,Master3!$A:$A,"&gt;="&amp;(Z100),Master3!$A:$A,"&lt;="&amp;AE100-1)</f>
        <v>0</v>
      </c>
      <c r="AC100" s="108">
        <f>SUMIFS(Master3!BM:BM,Master3!BL:BL,Y100)</f>
        <v>0</v>
      </c>
      <c r="AD100" s="110" t="str">
        <f>IFERROR(_xlfn.XLOOKUP(AE100,Master3!$A:$A,Master3!$B:$B)," ")</f>
        <v xml:space="preserve"> </v>
      </c>
      <c r="AE100" s="107" t="str">
        <f t="shared" si="16"/>
        <v/>
      </c>
      <c r="AF100" s="109">
        <f>SUMIFS(Master3!$X:$X,Master3!$A:$A,"&gt;"&amp;(AE100),Master3!$A:$A,"&lt;="&amp; AI100)</f>
        <v>0</v>
      </c>
      <c r="AG100" s="107">
        <f>SUMIFS(Master3!$I:$I,Master3!$A:$A,"&gt;"&amp;(AE100),Master3!$A:$A,"&lt;="&amp; AI100)</f>
        <v>0</v>
      </c>
      <c r="AH100" s="107">
        <f>SUMIFS(Master3!BC:BC,Master3!BB:BB,AD100)</f>
        <v>0</v>
      </c>
      <c r="AI100" s="108" t="str">
        <f t="shared" si="17"/>
        <v/>
      </c>
      <c r="AJ100" s="112" t="e">
        <f>_xlfn.XLOOKUP(AK100,Master3!B:B,Master3!A:A)</f>
        <v>#N/A</v>
      </c>
      <c r="AK100" s="106">
        <v>44239.163194444445</v>
      </c>
      <c r="AL100" s="67">
        <f>SUMIFS(Master3!$Z:$Z,Master3!$A:$A,"&gt;="&amp;(AJ100),Master3!$A:$A,"&lt;="&amp;AP100-1)</f>
        <v>0</v>
      </c>
      <c r="AM100" s="67">
        <f>SUMIFS(Master3!$J:$J,Master3!$A:$A,"&gt;="&amp;(AJ100),Master3!$A:$A,"&lt;="&amp;AP100-1)</f>
        <v>0</v>
      </c>
      <c r="AN100" s="93">
        <f>SUMIFS(Master3!BF:BF,Master3!BE:BE,AK100)</f>
        <v>0</v>
      </c>
      <c r="AO100" s="100" t="str">
        <f>IFERROR(_xlfn.XLOOKUP(AP100,Master3!$A:$A,Master3!$B:$B),"")</f>
        <v/>
      </c>
      <c r="AP100" s="92" t="str">
        <f t="shared" si="18"/>
        <v/>
      </c>
      <c r="AQ100" s="67">
        <f>SUMIFS(Master3!$Z:$Z,Master3!$A:$A,"&gt;"&amp;(AP100),Master3!$A:$A,"&lt;="&amp;AU100-1)</f>
        <v>0</v>
      </c>
      <c r="AR100" s="67">
        <f>SUMIFS(Master3!$J:$J,Master3!$A:$A,"&gt;"&amp;(AP100),Master3!$A:$A,"&lt;="&amp;AU100-1)</f>
        <v>0</v>
      </c>
      <c r="AS100" s="93">
        <f>SUMIFS(Master3!BO:BO,Master3!BN:BN,AO100)</f>
        <v>0</v>
      </c>
      <c r="AT100" s="100" t="str">
        <f>IFERROR(_xlfn.XLOOKUP(AU100,Master3!$A:$A,Master3!$B:$B)," ")</f>
        <v xml:space="preserve"> </v>
      </c>
      <c r="AU100" s="92" t="str">
        <f t="shared" si="19"/>
        <v/>
      </c>
      <c r="AV100" s="67">
        <f>SUMIFS(Master3!$Z:$Z,Master3!$A:$A,"&gt;"&amp;AU100,Master3!$A:$A,"&lt;="&amp; AY100)</f>
        <v>0</v>
      </c>
      <c r="AW100" s="67">
        <f>SUMIFS(Master3!$J:$J,Master3!$A:$A,"&gt;"&amp;AU100,Master3!$A:$A,"&lt;="&amp; AY100)</f>
        <v>0</v>
      </c>
      <c r="AX100" s="92">
        <f>SUMIFS(Master3!BF:BF,Master3!BE:BE,AT100)</f>
        <v>0</v>
      </c>
      <c r="AY100" s="93" t="str">
        <f t="shared" si="20"/>
        <v/>
      </c>
      <c r="AZ100" s="112" t="e">
        <f>_xlfn.XLOOKUP(BA100,Master3!B:B,Master3!A:A)</f>
        <v>#N/A</v>
      </c>
      <c r="BA100" s="103"/>
      <c r="BB100" s="107">
        <f>SUMIFS(Master3!AR:AR,Master3!$A:$A,"&gt;="&amp;(AZ100),Master3!$A:$A,"&lt;="&amp;BF100-1)</f>
        <v>0</v>
      </c>
      <c r="BC100" s="109">
        <f>SUMIFS(Master3!$K:$K,Master3!$A:$A,"&gt;="&amp;(AZ100),Master3!$A:$A,"&lt;="&amp;BF100-1)</f>
        <v>0</v>
      </c>
      <c r="BD100" s="108">
        <f>SUMIFS(Master3!BI:BI,Master3!BH:BH,BA100)</f>
        <v>0</v>
      </c>
      <c r="BE100" s="110" t="str">
        <f>IFERROR(_xlfn.XLOOKUP(BF100,Master3!$A:$A,Master3!$B:$B),"")</f>
        <v/>
      </c>
      <c r="BF100" s="107" t="str">
        <f t="shared" si="21"/>
        <v/>
      </c>
      <c r="BG100" s="107">
        <f>SUMIFS(Master3!AR:AR,Master3!$A:$A,"&gt;="&amp;(BF100),Master3!$A:$A,"&lt;="&amp;BK100-1)</f>
        <v>0</v>
      </c>
      <c r="BH100" s="109">
        <f>SUMIFS(Master3!$K:$K,Master3!$A:$A,"&gt;="&amp;(BF100),Master3!$A:$A,"&lt;="&amp;BK100-1)</f>
        <v>0</v>
      </c>
      <c r="BI100" s="108">
        <f>SUMIFS(Master3!BQ:BQ,Master3!BP:BP,BE100)</f>
        <v>0</v>
      </c>
      <c r="BJ100" s="110" t="str">
        <f>IFERROR(_xlfn.XLOOKUP(BK100,Master3!$A:$A,Master3!$B:$B)," ")</f>
        <v xml:space="preserve"> </v>
      </c>
      <c r="BK100" s="107" t="str">
        <f t="shared" si="22"/>
        <v/>
      </c>
      <c r="BL100" s="107">
        <f>SUMIFS(Master3!$AU:$AU,Master3!$A:$A,"&gt;"&amp;(BK100),Master3!$A:$A,"&lt;="&amp; BO100)</f>
        <v>0</v>
      </c>
      <c r="BM100" s="109">
        <f>SUMIFS(Master3!$K:$K,Master3!$A:$A,"&gt;"&amp;(BK100),Master3!$A:$A,"&lt;="&amp; BO100)</f>
        <v>0</v>
      </c>
      <c r="BN100" s="107">
        <f>SUMIFS(Master3!BI:BI,Master3!BH:BH,BJ100)</f>
        <v>0</v>
      </c>
      <c r="BO100" s="108" t="str">
        <f t="shared" si="23"/>
        <v/>
      </c>
    </row>
    <row r="101" spans="1:67" x14ac:dyDescent="0.25">
      <c r="A101" s="86">
        <v>44241.197916666664</v>
      </c>
      <c r="B101" s="111" t="e">
        <f>_xlfn.XLOOKUP(C101,Master3!B:B,Master3!A:A)</f>
        <v>#N/A</v>
      </c>
      <c r="C101" s="106"/>
      <c r="D101" s="91" t="str">
        <f>IFERROR(_xlfn.XLOOKUP(B101,Master3!A:A,Master3!G:G),"")</f>
        <v/>
      </c>
      <c r="E101" s="94" t="str">
        <f>IFERROR(AVERAGEIFS(Master3!$U:$U,Master3!$A:$A,"&gt;"&amp;(B101-1),Master3!$A:$A,"&lt;="&amp;S101),"")</f>
        <v/>
      </c>
      <c r="F101" s="98">
        <f>SUMIFS(Master3!$V:$V,Master3!$A:$A,"&gt;="&amp;(B101),Master3!$A:$A,"&lt;="&amp;J101-1)</f>
        <v>0</v>
      </c>
      <c r="G101" s="91">
        <f>SUMIFS(Master3!$H:$H,Master3!$A:$A,"&gt;="&amp;(B101),Master3!$A:$A,"&lt;="&amp;J101-1)</f>
        <v>0</v>
      </c>
      <c r="H101" s="99">
        <f>SUMIFS(Master3!AZ:AZ,Master3!AY:AY,C101)</f>
        <v>0</v>
      </c>
      <c r="I101" s="100" t="str">
        <f>IFERROR(_xlfn.XLOOKUP(J101,Master3!$A:$A,Master3!$B:$B),"")</f>
        <v/>
      </c>
      <c r="J101" s="92" t="str">
        <f t="shared" si="12"/>
        <v/>
      </c>
      <c r="K101" s="92">
        <f>SUMIFS(Master3!$V:$V,Master3!$A:$A,"&gt;="&amp;(J101),Master3!$A:$A,"&lt;="&amp;O101-1)</f>
        <v>0</v>
      </c>
      <c r="L101" s="92">
        <f>SUMIFS(Master3!$H:$H,Master3!$A:$A,"&gt;="&amp;(J101),Master3!$A:$A,"&lt;="&amp;O101-1)</f>
        <v>0</v>
      </c>
      <c r="M101" s="93">
        <f>SUMIFS(Master3!BK:BK,Master3!BJ:BJ,I101)</f>
        <v>0</v>
      </c>
      <c r="N101" s="100" t="str">
        <f>IFERROR(_xlfn.XLOOKUP(O101,Master3!$A:$A,Master3!$B:$B)," ")</f>
        <v xml:space="preserve"> </v>
      </c>
      <c r="O101" s="92" t="str">
        <f t="shared" si="13"/>
        <v/>
      </c>
      <c r="P101" s="92">
        <f>SUMIFS(Master3!$V:$V,Master3!$A:$A,"&gt;="&amp;O101,Master3!$A:$A,"&lt;="&amp; S101)</f>
        <v>0</v>
      </c>
      <c r="Q101" s="92">
        <f>SUMIFS(Master3!$H:$H,Master3!$A:$A,"&gt;="&amp;O101,Master3!$A:$A,"&lt;="&amp; S101)</f>
        <v>0</v>
      </c>
      <c r="R101" s="92">
        <f>SUMIFS(Master3!AZ:AZ,Master3!AY:AY,N101)</f>
        <v>0</v>
      </c>
      <c r="S101" s="93" t="str">
        <f t="shared" si="14"/>
        <v/>
      </c>
      <c r="T101" s="112" t="e">
        <f>_xlfn.XLOOKUP(U101,Master3!B:B,Master3!A:A)</f>
        <v>#N/A</v>
      </c>
      <c r="U101" s="103"/>
      <c r="V101" s="109">
        <f>SUMIFS(Master3!X:X,Master3!$A:$A,"&gt;="&amp;(T101),Master3!$A:$A,"&lt;="&amp;Z101-1)</f>
        <v>0</v>
      </c>
      <c r="W101" s="107">
        <f>SUMIFS(Master3!I:I,Master3!$A:$A,"&gt;="&amp;(T101),Master3!$A:$A,"&lt;="&amp;Z101-1)</f>
        <v>0</v>
      </c>
      <c r="X101" s="108">
        <f>SUMIFS(Master3!BC:BC,Master3!BB:BB,U101)</f>
        <v>0</v>
      </c>
      <c r="Y101" s="110" t="str">
        <f>IFERROR(_xlfn.XLOOKUP(Z101,Master3!$A:$A,Master3!$B:$B),"")</f>
        <v/>
      </c>
      <c r="Z101" s="107" t="str">
        <f t="shared" si="15"/>
        <v/>
      </c>
      <c r="AA101" s="107">
        <f>SUMIFS(Master3!$X:$X,Master3!$A:$A,"&gt;="&amp;(Z101),Master3!$A:$A,"&lt;="&amp;AE101-1)</f>
        <v>0</v>
      </c>
      <c r="AB101" s="107">
        <f>SUMIFS(Master3!$I:$I,Master3!$A:$A,"&gt;="&amp;(Z101),Master3!$A:$A,"&lt;="&amp;AE101-1)</f>
        <v>0</v>
      </c>
      <c r="AC101" s="108">
        <f>SUMIFS(Master3!BM:BM,Master3!BL:BL,Y101)</f>
        <v>0</v>
      </c>
      <c r="AD101" s="110" t="str">
        <f>IFERROR(_xlfn.XLOOKUP(AE101,Master3!$A:$A,Master3!$B:$B)," ")</f>
        <v xml:space="preserve"> </v>
      </c>
      <c r="AE101" s="107" t="str">
        <f t="shared" si="16"/>
        <v/>
      </c>
      <c r="AF101" s="109">
        <f>SUMIFS(Master3!$X:$X,Master3!$A:$A,"&gt;"&amp;(AE101),Master3!$A:$A,"&lt;="&amp; AI101)</f>
        <v>0</v>
      </c>
      <c r="AG101" s="107">
        <f>SUMIFS(Master3!$I:$I,Master3!$A:$A,"&gt;"&amp;(AE101),Master3!$A:$A,"&lt;="&amp; AI101)</f>
        <v>0</v>
      </c>
      <c r="AH101" s="107">
        <f>SUMIFS(Master3!BC:BC,Master3!BB:BB,AD101)</f>
        <v>0</v>
      </c>
      <c r="AI101" s="108" t="str">
        <f t="shared" si="17"/>
        <v/>
      </c>
      <c r="AJ101" s="112" t="e">
        <f>_xlfn.XLOOKUP(AK101,Master3!B:B,Master3!A:A)</f>
        <v>#N/A</v>
      </c>
      <c r="AK101" s="106">
        <v>44241.197916666664</v>
      </c>
      <c r="AL101" s="67">
        <f>SUMIFS(Master3!$Z:$Z,Master3!$A:$A,"&gt;="&amp;(AJ101),Master3!$A:$A,"&lt;="&amp;AP101-1)</f>
        <v>0</v>
      </c>
      <c r="AM101" s="67">
        <f>SUMIFS(Master3!$J:$J,Master3!$A:$A,"&gt;="&amp;(AJ101),Master3!$A:$A,"&lt;="&amp;AP101-1)</f>
        <v>0</v>
      </c>
      <c r="AN101" s="93">
        <f>SUMIFS(Master3!BF:BF,Master3!BE:BE,AK101)</f>
        <v>0</v>
      </c>
      <c r="AO101" s="100" t="str">
        <f>IFERROR(_xlfn.XLOOKUP(AP101,Master3!$A:$A,Master3!$B:$B),"")</f>
        <v/>
      </c>
      <c r="AP101" s="92" t="str">
        <f t="shared" si="18"/>
        <v/>
      </c>
      <c r="AQ101" s="67">
        <f>SUMIFS(Master3!$Z:$Z,Master3!$A:$A,"&gt;"&amp;(AP101),Master3!$A:$A,"&lt;="&amp;AU101-1)</f>
        <v>0</v>
      </c>
      <c r="AR101" s="67">
        <f>SUMIFS(Master3!$J:$J,Master3!$A:$A,"&gt;"&amp;(AP101),Master3!$A:$A,"&lt;="&amp;AU101-1)</f>
        <v>0</v>
      </c>
      <c r="AS101" s="93">
        <f>SUMIFS(Master3!BO:BO,Master3!BN:BN,AO101)</f>
        <v>0</v>
      </c>
      <c r="AT101" s="100" t="str">
        <f>IFERROR(_xlfn.XLOOKUP(AU101,Master3!$A:$A,Master3!$B:$B)," ")</f>
        <v xml:space="preserve"> </v>
      </c>
      <c r="AU101" s="92" t="str">
        <f t="shared" si="19"/>
        <v/>
      </c>
      <c r="AV101" s="67">
        <f>SUMIFS(Master3!$Z:$Z,Master3!$A:$A,"&gt;"&amp;AU101,Master3!$A:$A,"&lt;="&amp; AY101)</f>
        <v>0</v>
      </c>
      <c r="AW101" s="67">
        <f>SUMIFS(Master3!$J:$J,Master3!$A:$A,"&gt;"&amp;AU101,Master3!$A:$A,"&lt;="&amp; AY101)</f>
        <v>0</v>
      </c>
      <c r="AX101" s="92">
        <f>SUMIFS(Master3!BF:BF,Master3!BE:BE,AT101)</f>
        <v>0</v>
      </c>
      <c r="AY101" s="93" t="str">
        <f t="shared" si="20"/>
        <v/>
      </c>
      <c r="AZ101" s="112" t="e">
        <f>_xlfn.XLOOKUP(BA101,Master3!B:B,Master3!A:A)</f>
        <v>#N/A</v>
      </c>
      <c r="BA101" s="103"/>
      <c r="BB101" s="107">
        <f>SUMIFS(Master3!AR:AR,Master3!$A:$A,"&gt;="&amp;(AZ101),Master3!$A:$A,"&lt;="&amp;BF101-1)</f>
        <v>0</v>
      </c>
      <c r="BC101" s="109">
        <f>SUMIFS(Master3!$K:$K,Master3!$A:$A,"&gt;="&amp;(AZ101),Master3!$A:$A,"&lt;="&amp;BF101-1)</f>
        <v>0</v>
      </c>
      <c r="BD101" s="108">
        <f>SUMIFS(Master3!BI:BI,Master3!BH:BH,BA101)</f>
        <v>0</v>
      </c>
      <c r="BE101" s="110" t="str">
        <f>IFERROR(_xlfn.XLOOKUP(BF101,Master3!$A:$A,Master3!$B:$B),"")</f>
        <v/>
      </c>
      <c r="BF101" s="107" t="str">
        <f t="shared" si="21"/>
        <v/>
      </c>
      <c r="BG101" s="107">
        <f>SUMIFS(Master3!AR:AR,Master3!$A:$A,"&gt;="&amp;(BF101),Master3!$A:$A,"&lt;="&amp;BK101-1)</f>
        <v>0</v>
      </c>
      <c r="BH101" s="109">
        <f>SUMIFS(Master3!$K:$K,Master3!$A:$A,"&gt;="&amp;(BF101),Master3!$A:$A,"&lt;="&amp;BK101-1)</f>
        <v>0</v>
      </c>
      <c r="BI101" s="108">
        <f>SUMIFS(Master3!BQ:BQ,Master3!BP:BP,BE101)</f>
        <v>0</v>
      </c>
      <c r="BJ101" s="110" t="str">
        <f>IFERROR(_xlfn.XLOOKUP(BK101,Master3!$A:$A,Master3!$B:$B)," ")</f>
        <v xml:space="preserve"> </v>
      </c>
      <c r="BK101" s="107" t="str">
        <f t="shared" si="22"/>
        <v/>
      </c>
      <c r="BL101" s="107">
        <f>SUMIFS(Master3!$AU:$AU,Master3!$A:$A,"&gt;"&amp;(BK101),Master3!$A:$A,"&lt;="&amp; BO101)</f>
        <v>0</v>
      </c>
      <c r="BM101" s="109">
        <f>SUMIFS(Master3!$K:$K,Master3!$A:$A,"&gt;"&amp;(BK101),Master3!$A:$A,"&lt;="&amp; BO101)</f>
        <v>0</v>
      </c>
      <c r="BN101" s="107">
        <f>SUMIFS(Master3!BI:BI,Master3!BH:BH,BJ101)</f>
        <v>0</v>
      </c>
      <c r="BO101" s="108" t="str">
        <f t="shared" si="23"/>
        <v/>
      </c>
    </row>
    <row r="102" spans="1:67" x14ac:dyDescent="0.25">
      <c r="A102" s="86">
        <v>44241.326388888891</v>
      </c>
      <c r="B102" s="111" t="e">
        <f>_xlfn.XLOOKUP(C102,Master3!B:B,Master3!A:A)</f>
        <v>#N/A</v>
      </c>
      <c r="C102" s="106"/>
      <c r="D102" s="91" t="str">
        <f>IFERROR(_xlfn.XLOOKUP(B102,Master3!A:A,Master3!G:G),"")</f>
        <v/>
      </c>
      <c r="E102" s="94" t="str">
        <f>IFERROR(AVERAGEIFS(Master3!$U:$U,Master3!$A:$A,"&gt;"&amp;(B102-1),Master3!$A:$A,"&lt;="&amp;S102),"")</f>
        <v/>
      </c>
      <c r="F102" s="98">
        <f>SUMIFS(Master3!$V:$V,Master3!$A:$A,"&gt;="&amp;(B102),Master3!$A:$A,"&lt;="&amp;J102-1)</f>
        <v>0</v>
      </c>
      <c r="G102" s="91">
        <f>SUMIFS(Master3!$H:$H,Master3!$A:$A,"&gt;="&amp;(B102),Master3!$A:$A,"&lt;="&amp;J102-1)</f>
        <v>0</v>
      </c>
      <c r="H102" s="99">
        <f>SUMIFS(Master3!AZ:AZ,Master3!AY:AY,C102)</f>
        <v>0</v>
      </c>
      <c r="I102" s="100" t="str">
        <f>IFERROR(_xlfn.XLOOKUP(J102,Master3!$A:$A,Master3!$B:$B),"")</f>
        <v/>
      </c>
      <c r="J102" s="92" t="str">
        <f t="shared" si="12"/>
        <v/>
      </c>
      <c r="K102" s="92">
        <f>SUMIFS(Master3!$V:$V,Master3!$A:$A,"&gt;="&amp;(J102),Master3!$A:$A,"&lt;="&amp;O102-1)</f>
        <v>0</v>
      </c>
      <c r="L102" s="92">
        <f>SUMIFS(Master3!$H:$H,Master3!$A:$A,"&gt;="&amp;(J102),Master3!$A:$A,"&lt;="&amp;O102-1)</f>
        <v>0</v>
      </c>
      <c r="M102" s="93">
        <f>SUMIFS(Master3!BK:BK,Master3!BJ:BJ,I102)</f>
        <v>0</v>
      </c>
      <c r="N102" s="100" t="str">
        <f>IFERROR(_xlfn.XLOOKUP(O102,Master3!$A:$A,Master3!$B:$B)," ")</f>
        <v xml:space="preserve"> </v>
      </c>
      <c r="O102" s="92" t="str">
        <f t="shared" si="13"/>
        <v/>
      </c>
      <c r="P102" s="92">
        <f>SUMIFS(Master3!$V:$V,Master3!$A:$A,"&gt;="&amp;O102,Master3!$A:$A,"&lt;="&amp; S102)</f>
        <v>0</v>
      </c>
      <c r="Q102" s="92">
        <f>SUMIFS(Master3!$H:$H,Master3!$A:$A,"&gt;="&amp;O102,Master3!$A:$A,"&lt;="&amp; S102)</f>
        <v>0</v>
      </c>
      <c r="R102" s="92">
        <f>SUMIFS(Master3!AZ:AZ,Master3!AY:AY,N102)</f>
        <v>0</v>
      </c>
      <c r="S102" s="93" t="str">
        <f t="shared" si="14"/>
        <v/>
      </c>
      <c r="T102" s="112" t="e">
        <f>_xlfn.XLOOKUP(U102,Master3!B:B,Master3!A:A)</f>
        <v>#N/A</v>
      </c>
      <c r="U102" s="103">
        <v>44241.326388888891</v>
      </c>
      <c r="V102" s="109">
        <f>SUMIFS(Master3!X:X,Master3!$A:$A,"&gt;="&amp;(T102),Master3!$A:$A,"&lt;="&amp;Z102-1)</f>
        <v>0</v>
      </c>
      <c r="W102" s="107">
        <f>SUMIFS(Master3!I:I,Master3!$A:$A,"&gt;="&amp;(T102),Master3!$A:$A,"&lt;="&amp;Z102-1)</f>
        <v>0</v>
      </c>
      <c r="X102" s="108">
        <f>SUMIFS(Master3!BC:BC,Master3!BB:BB,U102)</f>
        <v>0</v>
      </c>
      <c r="Y102" s="110" t="str">
        <f>IFERROR(_xlfn.XLOOKUP(Z102,Master3!$A:$A,Master3!$B:$B),"")</f>
        <v/>
      </c>
      <c r="Z102" s="107" t="str">
        <f t="shared" si="15"/>
        <v/>
      </c>
      <c r="AA102" s="107">
        <f>SUMIFS(Master3!$X:$X,Master3!$A:$A,"&gt;="&amp;(Z102),Master3!$A:$A,"&lt;="&amp;AE102-1)</f>
        <v>0</v>
      </c>
      <c r="AB102" s="107">
        <f>SUMIFS(Master3!$I:$I,Master3!$A:$A,"&gt;="&amp;(Z102),Master3!$A:$A,"&lt;="&amp;AE102-1)</f>
        <v>0</v>
      </c>
      <c r="AC102" s="108">
        <f>SUMIFS(Master3!BM:BM,Master3!BL:BL,Y102)</f>
        <v>0</v>
      </c>
      <c r="AD102" s="110" t="str">
        <f>IFERROR(_xlfn.XLOOKUP(AE102,Master3!$A:$A,Master3!$B:$B)," ")</f>
        <v xml:space="preserve"> </v>
      </c>
      <c r="AE102" s="107" t="str">
        <f t="shared" si="16"/>
        <v/>
      </c>
      <c r="AF102" s="109">
        <f>SUMIFS(Master3!$X:$X,Master3!$A:$A,"&gt;"&amp;(AE102),Master3!$A:$A,"&lt;="&amp; AI102)</f>
        <v>0</v>
      </c>
      <c r="AG102" s="107">
        <f>SUMIFS(Master3!$I:$I,Master3!$A:$A,"&gt;"&amp;(AE102),Master3!$A:$A,"&lt;="&amp; AI102)</f>
        <v>0</v>
      </c>
      <c r="AH102" s="107">
        <f>SUMIFS(Master3!BC:BC,Master3!BB:BB,AD102)</f>
        <v>0</v>
      </c>
      <c r="AI102" s="108" t="str">
        <f t="shared" si="17"/>
        <v/>
      </c>
      <c r="AJ102" s="112" t="e">
        <f>_xlfn.XLOOKUP(AK102,Master3!B:B,Master3!A:A)</f>
        <v>#N/A</v>
      </c>
      <c r="AK102" s="106"/>
      <c r="AL102" s="67">
        <f>SUMIFS(Master3!$Z:$Z,Master3!$A:$A,"&gt;="&amp;(AJ102),Master3!$A:$A,"&lt;="&amp;AP102-1)</f>
        <v>0</v>
      </c>
      <c r="AM102" s="67">
        <f>SUMIFS(Master3!$J:$J,Master3!$A:$A,"&gt;="&amp;(AJ102),Master3!$A:$A,"&lt;="&amp;AP102-1)</f>
        <v>0</v>
      </c>
      <c r="AN102" s="93">
        <f>SUMIFS(Master3!BF:BF,Master3!BE:BE,AK102)</f>
        <v>0</v>
      </c>
      <c r="AO102" s="100" t="str">
        <f>IFERROR(_xlfn.XLOOKUP(AP102,Master3!$A:$A,Master3!$B:$B),"")</f>
        <v/>
      </c>
      <c r="AP102" s="92" t="str">
        <f t="shared" si="18"/>
        <v/>
      </c>
      <c r="AQ102" s="67">
        <f>SUMIFS(Master3!$Z:$Z,Master3!$A:$A,"&gt;"&amp;(AP102),Master3!$A:$A,"&lt;="&amp;AU102-1)</f>
        <v>0</v>
      </c>
      <c r="AR102" s="67">
        <f>SUMIFS(Master3!$J:$J,Master3!$A:$A,"&gt;"&amp;(AP102),Master3!$A:$A,"&lt;="&amp;AU102-1)</f>
        <v>0</v>
      </c>
      <c r="AS102" s="93">
        <f>SUMIFS(Master3!BO:BO,Master3!BN:BN,AO102)</f>
        <v>0</v>
      </c>
      <c r="AT102" s="100" t="str">
        <f>IFERROR(_xlfn.XLOOKUP(AU102,Master3!$A:$A,Master3!$B:$B)," ")</f>
        <v xml:space="preserve"> </v>
      </c>
      <c r="AU102" s="92" t="str">
        <f t="shared" si="19"/>
        <v/>
      </c>
      <c r="AV102" s="67">
        <f>SUMIFS(Master3!$Z:$Z,Master3!$A:$A,"&gt;"&amp;AU102,Master3!$A:$A,"&lt;="&amp; AY102)</f>
        <v>0</v>
      </c>
      <c r="AW102" s="67">
        <f>SUMIFS(Master3!$J:$J,Master3!$A:$A,"&gt;"&amp;AU102,Master3!$A:$A,"&lt;="&amp; AY102)</f>
        <v>0</v>
      </c>
      <c r="AX102" s="92">
        <f>SUMIFS(Master3!BF:BF,Master3!BE:BE,AT102)</f>
        <v>0</v>
      </c>
      <c r="AY102" s="93" t="str">
        <f t="shared" si="20"/>
        <v/>
      </c>
      <c r="AZ102" s="112" t="e">
        <f>_xlfn.XLOOKUP(BA102,Master3!B:B,Master3!A:A)</f>
        <v>#N/A</v>
      </c>
      <c r="BA102" s="103"/>
      <c r="BB102" s="107">
        <f>SUMIFS(Master3!AR:AR,Master3!$A:$A,"&gt;="&amp;(AZ102),Master3!$A:$A,"&lt;="&amp;BF102-1)</f>
        <v>0</v>
      </c>
      <c r="BC102" s="109">
        <f>SUMIFS(Master3!$K:$K,Master3!$A:$A,"&gt;="&amp;(AZ102),Master3!$A:$A,"&lt;="&amp;BF102-1)</f>
        <v>0</v>
      </c>
      <c r="BD102" s="108">
        <f>SUMIFS(Master3!BI:BI,Master3!BH:BH,BA102)</f>
        <v>0</v>
      </c>
      <c r="BE102" s="110" t="str">
        <f>IFERROR(_xlfn.XLOOKUP(BF102,Master3!$A:$A,Master3!$B:$B),"")</f>
        <v/>
      </c>
      <c r="BF102" s="107" t="str">
        <f t="shared" si="21"/>
        <v/>
      </c>
      <c r="BG102" s="107">
        <f>SUMIFS(Master3!AR:AR,Master3!$A:$A,"&gt;="&amp;(BF102),Master3!$A:$A,"&lt;="&amp;BK102-1)</f>
        <v>0</v>
      </c>
      <c r="BH102" s="109">
        <f>SUMIFS(Master3!$K:$K,Master3!$A:$A,"&gt;="&amp;(BF102),Master3!$A:$A,"&lt;="&amp;BK102-1)</f>
        <v>0</v>
      </c>
      <c r="BI102" s="108">
        <f>SUMIFS(Master3!BQ:BQ,Master3!BP:BP,BE102)</f>
        <v>0</v>
      </c>
      <c r="BJ102" s="110" t="str">
        <f>IFERROR(_xlfn.XLOOKUP(BK102,Master3!$A:$A,Master3!$B:$B)," ")</f>
        <v xml:space="preserve"> </v>
      </c>
      <c r="BK102" s="107" t="str">
        <f t="shared" si="22"/>
        <v/>
      </c>
      <c r="BL102" s="107">
        <f>SUMIFS(Master3!$AU:$AU,Master3!$A:$A,"&gt;"&amp;(BK102),Master3!$A:$A,"&lt;="&amp; BO102)</f>
        <v>0</v>
      </c>
      <c r="BM102" s="109">
        <f>SUMIFS(Master3!$K:$K,Master3!$A:$A,"&gt;"&amp;(BK102),Master3!$A:$A,"&lt;="&amp; BO102)</f>
        <v>0</v>
      </c>
      <c r="BN102" s="107">
        <f>SUMIFS(Master3!BI:BI,Master3!BH:BH,BJ102)</f>
        <v>0</v>
      </c>
      <c r="BO102" s="108" t="str">
        <f t="shared" si="23"/>
        <v/>
      </c>
    </row>
    <row r="103" spans="1:67" x14ac:dyDescent="0.25">
      <c r="A103" s="86">
        <v>44242.125</v>
      </c>
      <c r="B103" s="111" t="e">
        <f>_xlfn.XLOOKUP(C103,Master3!B:B,Master3!A:A)</f>
        <v>#N/A</v>
      </c>
      <c r="C103" s="106">
        <v>44242.125</v>
      </c>
      <c r="D103" s="91" t="str">
        <f>IFERROR(_xlfn.XLOOKUP(B103,Master3!A:A,Master3!G:G),"")</f>
        <v/>
      </c>
      <c r="E103" s="94" t="str">
        <f>IFERROR(AVERAGEIFS(Master3!$U:$U,Master3!$A:$A,"&gt;"&amp;(B103-1),Master3!$A:$A,"&lt;="&amp;S103),"")</f>
        <v/>
      </c>
      <c r="F103" s="98">
        <f>SUMIFS(Master3!$V:$V,Master3!$A:$A,"&gt;="&amp;(B103),Master3!$A:$A,"&lt;="&amp;J103-1)</f>
        <v>0</v>
      </c>
      <c r="G103" s="91">
        <f>SUMIFS(Master3!$H:$H,Master3!$A:$A,"&gt;="&amp;(B103),Master3!$A:$A,"&lt;="&amp;J103-1)</f>
        <v>0</v>
      </c>
      <c r="H103" s="99">
        <f>SUMIFS(Master3!AZ:AZ,Master3!AY:AY,C103)</f>
        <v>0</v>
      </c>
      <c r="I103" s="100" t="str">
        <f>IFERROR(_xlfn.XLOOKUP(J103,Master3!$A:$A,Master3!$B:$B),"")</f>
        <v/>
      </c>
      <c r="J103" s="92" t="str">
        <f t="shared" si="12"/>
        <v/>
      </c>
      <c r="K103" s="92">
        <f>SUMIFS(Master3!$V:$V,Master3!$A:$A,"&gt;="&amp;(J103),Master3!$A:$A,"&lt;="&amp;O103-1)</f>
        <v>0</v>
      </c>
      <c r="L103" s="92">
        <f>SUMIFS(Master3!$H:$H,Master3!$A:$A,"&gt;="&amp;(J103),Master3!$A:$A,"&lt;="&amp;O103-1)</f>
        <v>0</v>
      </c>
      <c r="M103" s="93">
        <f>SUMIFS(Master3!BK:BK,Master3!BJ:BJ,I103)</f>
        <v>0</v>
      </c>
      <c r="N103" s="100" t="str">
        <f>IFERROR(_xlfn.XLOOKUP(O103,Master3!$A:$A,Master3!$B:$B)," ")</f>
        <v xml:space="preserve"> </v>
      </c>
      <c r="O103" s="92" t="str">
        <f t="shared" si="13"/>
        <v/>
      </c>
      <c r="P103" s="92">
        <f>SUMIFS(Master3!$V:$V,Master3!$A:$A,"&gt;="&amp;O103,Master3!$A:$A,"&lt;="&amp; S103)</f>
        <v>0</v>
      </c>
      <c r="Q103" s="92">
        <f>SUMIFS(Master3!$H:$H,Master3!$A:$A,"&gt;="&amp;O103,Master3!$A:$A,"&lt;="&amp; S103)</f>
        <v>0</v>
      </c>
      <c r="R103" s="92">
        <f>SUMIFS(Master3!AZ:AZ,Master3!AY:AY,N103)</f>
        <v>0</v>
      </c>
      <c r="S103" s="93" t="str">
        <f t="shared" si="14"/>
        <v/>
      </c>
      <c r="T103" s="112" t="e">
        <f>_xlfn.XLOOKUP(U103,Master3!B:B,Master3!A:A)</f>
        <v>#N/A</v>
      </c>
      <c r="U103" s="103"/>
      <c r="V103" s="109">
        <f>SUMIFS(Master3!X:X,Master3!$A:$A,"&gt;="&amp;(T103),Master3!$A:$A,"&lt;="&amp;Z103-1)</f>
        <v>0</v>
      </c>
      <c r="W103" s="107">
        <f>SUMIFS(Master3!I:I,Master3!$A:$A,"&gt;="&amp;(T103),Master3!$A:$A,"&lt;="&amp;Z103-1)</f>
        <v>0</v>
      </c>
      <c r="X103" s="108">
        <f>SUMIFS(Master3!BC:BC,Master3!BB:BB,U103)</f>
        <v>0</v>
      </c>
      <c r="Y103" s="110" t="str">
        <f>IFERROR(_xlfn.XLOOKUP(Z103,Master3!$A:$A,Master3!$B:$B),"")</f>
        <v/>
      </c>
      <c r="Z103" s="107" t="str">
        <f t="shared" si="15"/>
        <v/>
      </c>
      <c r="AA103" s="107">
        <f>SUMIFS(Master3!$X:$X,Master3!$A:$A,"&gt;="&amp;(Z103),Master3!$A:$A,"&lt;="&amp;AE103-1)</f>
        <v>0</v>
      </c>
      <c r="AB103" s="107">
        <f>SUMIFS(Master3!$I:$I,Master3!$A:$A,"&gt;="&amp;(Z103),Master3!$A:$A,"&lt;="&amp;AE103-1)</f>
        <v>0</v>
      </c>
      <c r="AC103" s="108">
        <f>SUMIFS(Master3!BM:BM,Master3!BL:BL,Y103)</f>
        <v>0</v>
      </c>
      <c r="AD103" s="110" t="str">
        <f>IFERROR(_xlfn.XLOOKUP(AE103,Master3!$A:$A,Master3!$B:$B)," ")</f>
        <v xml:space="preserve"> </v>
      </c>
      <c r="AE103" s="107" t="str">
        <f t="shared" si="16"/>
        <v/>
      </c>
      <c r="AF103" s="109">
        <f>SUMIFS(Master3!$X:$X,Master3!$A:$A,"&gt;"&amp;(AE103),Master3!$A:$A,"&lt;="&amp; AI103)</f>
        <v>0</v>
      </c>
      <c r="AG103" s="107">
        <f>SUMIFS(Master3!$I:$I,Master3!$A:$A,"&gt;"&amp;(AE103),Master3!$A:$A,"&lt;="&amp; AI103)</f>
        <v>0</v>
      </c>
      <c r="AH103" s="107">
        <f>SUMIFS(Master3!BC:BC,Master3!BB:BB,AD103)</f>
        <v>0</v>
      </c>
      <c r="AI103" s="108" t="str">
        <f t="shared" si="17"/>
        <v/>
      </c>
      <c r="AJ103" s="112" t="e">
        <f>_xlfn.XLOOKUP(AK103,Master3!B:B,Master3!A:A)</f>
        <v>#N/A</v>
      </c>
      <c r="AK103" s="106"/>
      <c r="AL103" s="67">
        <f>SUMIFS(Master3!$Z:$Z,Master3!$A:$A,"&gt;="&amp;(AJ103),Master3!$A:$A,"&lt;="&amp;AP103-1)</f>
        <v>0</v>
      </c>
      <c r="AM103" s="67">
        <f>SUMIFS(Master3!$J:$J,Master3!$A:$A,"&gt;="&amp;(AJ103),Master3!$A:$A,"&lt;="&amp;AP103-1)</f>
        <v>0</v>
      </c>
      <c r="AN103" s="93">
        <f>SUMIFS(Master3!BF:BF,Master3!BE:BE,AK103)</f>
        <v>0</v>
      </c>
      <c r="AO103" s="100" t="str">
        <f>IFERROR(_xlfn.XLOOKUP(AP103,Master3!$A:$A,Master3!$B:$B),"")</f>
        <v/>
      </c>
      <c r="AP103" s="92" t="str">
        <f t="shared" si="18"/>
        <v/>
      </c>
      <c r="AQ103" s="67">
        <f>SUMIFS(Master3!$Z:$Z,Master3!$A:$A,"&gt;"&amp;(AP103),Master3!$A:$A,"&lt;="&amp;AU103-1)</f>
        <v>0</v>
      </c>
      <c r="AR103" s="67">
        <f>SUMIFS(Master3!$J:$J,Master3!$A:$A,"&gt;"&amp;(AP103),Master3!$A:$A,"&lt;="&amp;AU103-1)</f>
        <v>0</v>
      </c>
      <c r="AS103" s="93">
        <f>SUMIFS(Master3!BO:BO,Master3!BN:BN,AO103)</f>
        <v>0</v>
      </c>
      <c r="AT103" s="100" t="str">
        <f>IFERROR(_xlfn.XLOOKUP(AU103,Master3!$A:$A,Master3!$B:$B)," ")</f>
        <v xml:space="preserve"> </v>
      </c>
      <c r="AU103" s="92" t="str">
        <f t="shared" si="19"/>
        <v/>
      </c>
      <c r="AV103" s="67">
        <f>SUMIFS(Master3!$Z:$Z,Master3!$A:$A,"&gt;"&amp;AU103,Master3!$A:$A,"&lt;="&amp; AY103)</f>
        <v>0</v>
      </c>
      <c r="AW103" s="67">
        <f>SUMIFS(Master3!$J:$J,Master3!$A:$A,"&gt;"&amp;AU103,Master3!$A:$A,"&lt;="&amp; AY103)</f>
        <v>0</v>
      </c>
      <c r="AX103" s="92">
        <f>SUMIFS(Master3!BF:BF,Master3!BE:BE,AT103)</f>
        <v>0</v>
      </c>
      <c r="AY103" s="93" t="str">
        <f t="shared" si="20"/>
        <v/>
      </c>
      <c r="AZ103" s="112" t="e">
        <f>_xlfn.XLOOKUP(BA103,Master3!B:B,Master3!A:A)</f>
        <v>#N/A</v>
      </c>
      <c r="BA103" s="103"/>
      <c r="BB103" s="107">
        <f>SUMIFS(Master3!AR:AR,Master3!$A:$A,"&gt;="&amp;(AZ103),Master3!$A:$A,"&lt;="&amp;BF103-1)</f>
        <v>0</v>
      </c>
      <c r="BC103" s="109">
        <f>SUMIFS(Master3!$K:$K,Master3!$A:$A,"&gt;="&amp;(AZ103),Master3!$A:$A,"&lt;="&amp;BF103-1)</f>
        <v>0</v>
      </c>
      <c r="BD103" s="108">
        <f>SUMIFS(Master3!BI:BI,Master3!BH:BH,BA103)</f>
        <v>0</v>
      </c>
      <c r="BE103" s="110" t="str">
        <f>IFERROR(_xlfn.XLOOKUP(BF103,Master3!$A:$A,Master3!$B:$B),"")</f>
        <v/>
      </c>
      <c r="BF103" s="107" t="str">
        <f t="shared" si="21"/>
        <v/>
      </c>
      <c r="BG103" s="107">
        <f>SUMIFS(Master3!AR:AR,Master3!$A:$A,"&gt;="&amp;(BF103),Master3!$A:$A,"&lt;="&amp;BK103-1)</f>
        <v>0</v>
      </c>
      <c r="BH103" s="109">
        <f>SUMIFS(Master3!$K:$K,Master3!$A:$A,"&gt;="&amp;(BF103),Master3!$A:$A,"&lt;="&amp;BK103-1)</f>
        <v>0</v>
      </c>
      <c r="BI103" s="108">
        <f>SUMIFS(Master3!BQ:BQ,Master3!BP:BP,BE103)</f>
        <v>0</v>
      </c>
      <c r="BJ103" s="110" t="str">
        <f>IFERROR(_xlfn.XLOOKUP(BK103,Master3!$A:$A,Master3!$B:$B)," ")</f>
        <v xml:space="preserve"> </v>
      </c>
      <c r="BK103" s="107" t="str">
        <f t="shared" si="22"/>
        <v/>
      </c>
      <c r="BL103" s="107">
        <f>SUMIFS(Master3!$AU:$AU,Master3!$A:$A,"&gt;"&amp;(BK103),Master3!$A:$A,"&lt;="&amp; BO103)</f>
        <v>0</v>
      </c>
      <c r="BM103" s="109">
        <f>SUMIFS(Master3!$K:$K,Master3!$A:$A,"&gt;"&amp;(BK103),Master3!$A:$A,"&lt;="&amp; BO103)</f>
        <v>0</v>
      </c>
      <c r="BN103" s="107">
        <f>SUMIFS(Master3!BI:BI,Master3!BH:BH,BJ103)</f>
        <v>0</v>
      </c>
      <c r="BO103" s="108" t="str">
        <f t="shared" si="23"/>
        <v/>
      </c>
    </row>
    <row r="104" spans="1:67" x14ac:dyDescent="0.25">
      <c r="A104" s="86">
        <v>44242.15625</v>
      </c>
      <c r="B104" s="111" t="e">
        <f>_xlfn.XLOOKUP(C104,Master3!B:B,Master3!A:A)</f>
        <v>#N/A</v>
      </c>
      <c r="C104" s="106"/>
      <c r="D104" s="91" t="str">
        <f>IFERROR(_xlfn.XLOOKUP(B104,Master3!A:A,Master3!G:G),"")</f>
        <v/>
      </c>
      <c r="E104" s="94" t="str">
        <f>IFERROR(AVERAGEIFS(Master3!$U:$U,Master3!$A:$A,"&gt;"&amp;(B104-1),Master3!$A:$A,"&lt;="&amp;S104),"")</f>
        <v/>
      </c>
      <c r="F104" s="98">
        <f>SUMIFS(Master3!$V:$V,Master3!$A:$A,"&gt;="&amp;(B104),Master3!$A:$A,"&lt;="&amp;J104-1)</f>
        <v>0</v>
      </c>
      <c r="G104" s="91">
        <f>SUMIFS(Master3!$H:$H,Master3!$A:$A,"&gt;="&amp;(B104),Master3!$A:$A,"&lt;="&amp;J104-1)</f>
        <v>0</v>
      </c>
      <c r="H104" s="99">
        <f>SUMIFS(Master3!AZ:AZ,Master3!AY:AY,C104)</f>
        <v>0</v>
      </c>
      <c r="I104" s="100" t="str">
        <f>IFERROR(_xlfn.XLOOKUP(J104,Master3!$A:$A,Master3!$B:$B),"")</f>
        <v/>
      </c>
      <c r="J104" s="92" t="str">
        <f t="shared" si="12"/>
        <v/>
      </c>
      <c r="K104" s="92">
        <f>SUMIFS(Master3!$V:$V,Master3!$A:$A,"&gt;="&amp;(J104),Master3!$A:$A,"&lt;="&amp;O104-1)</f>
        <v>0</v>
      </c>
      <c r="L104" s="92">
        <f>SUMIFS(Master3!$H:$H,Master3!$A:$A,"&gt;="&amp;(J104),Master3!$A:$A,"&lt;="&amp;O104-1)</f>
        <v>0</v>
      </c>
      <c r="M104" s="93">
        <f>SUMIFS(Master3!BK:BK,Master3!BJ:BJ,I104)</f>
        <v>0</v>
      </c>
      <c r="N104" s="100" t="str">
        <f>IFERROR(_xlfn.XLOOKUP(O104,Master3!$A:$A,Master3!$B:$B)," ")</f>
        <v xml:space="preserve"> </v>
      </c>
      <c r="O104" s="92" t="str">
        <f t="shared" si="13"/>
        <v/>
      </c>
      <c r="P104" s="92">
        <f>SUMIFS(Master3!$V:$V,Master3!$A:$A,"&gt;="&amp;O104,Master3!$A:$A,"&lt;="&amp; S104)</f>
        <v>0</v>
      </c>
      <c r="Q104" s="92">
        <f>SUMIFS(Master3!$H:$H,Master3!$A:$A,"&gt;="&amp;O104,Master3!$A:$A,"&lt;="&amp; S104)</f>
        <v>0</v>
      </c>
      <c r="R104" s="92">
        <f>SUMIFS(Master3!AZ:AZ,Master3!AY:AY,N104)</f>
        <v>0</v>
      </c>
      <c r="S104" s="93" t="str">
        <f t="shared" si="14"/>
        <v/>
      </c>
      <c r="T104" s="112" t="e">
        <f>_xlfn.XLOOKUP(U104,Master3!B:B,Master3!A:A)</f>
        <v>#N/A</v>
      </c>
      <c r="U104" s="103"/>
      <c r="V104" s="109">
        <f>SUMIFS(Master3!X:X,Master3!$A:$A,"&gt;="&amp;(T104),Master3!$A:$A,"&lt;="&amp;Z104-1)</f>
        <v>0</v>
      </c>
      <c r="W104" s="107">
        <f>SUMIFS(Master3!I:I,Master3!$A:$A,"&gt;="&amp;(T104),Master3!$A:$A,"&lt;="&amp;Z104-1)</f>
        <v>0</v>
      </c>
      <c r="X104" s="108">
        <f>SUMIFS(Master3!BC:BC,Master3!BB:BB,U104)</f>
        <v>0</v>
      </c>
      <c r="Y104" s="110" t="str">
        <f>IFERROR(_xlfn.XLOOKUP(Z104,Master3!$A:$A,Master3!$B:$B),"")</f>
        <v/>
      </c>
      <c r="Z104" s="107" t="str">
        <f t="shared" si="15"/>
        <v/>
      </c>
      <c r="AA104" s="107">
        <f>SUMIFS(Master3!$X:$X,Master3!$A:$A,"&gt;="&amp;(Z104),Master3!$A:$A,"&lt;="&amp;AE104-1)</f>
        <v>0</v>
      </c>
      <c r="AB104" s="107">
        <f>SUMIFS(Master3!$I:$I,Master3!$A:$A,"&gt;="&amp;(Z104),Master3!$A:$A,"&lt;="&amp;AE104-1)</f>
        <v>0</v>
      </c>
      <c r="AC104" s="108">
        <f>SUMIFS(Master3!BM:BM,Master3!BL:BL,Y104)</f>
        <v>0</v>
      </c>
      <c r="AD104" s="110" t="str">
        <f>IFERROR(_xlfn.XLOOKUP(AE104,Master3!$A:$A,Master3!$B:$B)," ")</f>
        <v xml:space="preserve"> </v>
      </c>
      <c r="AE104" s="107" t="str">
        <f t="shared" si="16"/>
        <v/>
      </c>
      <c r="AF104" s="109">
        <f>SUMIFS(Master3!$X:$X,Master3!$A:$A,"&gt;"&amp;(AE104),Master3!$A:$A,"&lt;="&amp; AI104)</f>
        <v>0</v>
      </c>
      <c r="AG104" s="107">
        <f>SUMIFS(Master3!$I:$I,Master3!$A:$A,"&gt;"&amp;(AE104),Master3!$A:$A,"&lt;="&amp; AI104)</f>
        <v>0</v>
      </c>
      <c r="AH104" s="107">
        <f>SUMIFS(Master3!BC:BC,Master3!BB:BB,AD104)</f>
        <v>0</v>
      </c>
      <c r="AI104" s="108" t="str">
        <f t="shared" si="17"/>
        <v/>
      </c>
      <c r="AJ104" s="112" t="e">
        <f>_xlfn.XLOOKUP(AK104,Master3!B:B,Master3!A:A)</f>
        <v>#N/A</v>
      </c>
      <c r="AK104" s="106"/>
      <c r="AL104" s="67">
        <f>SUMIFS(Master3!$Z:$Z,Master3!$A:$A,"&gt;="&amp;(AJ104),Master3!$A:$A,"&lt;="&amp;AP104-1)</f>
        <v>0</v>
      </c>
      <c r="AM104" s="67">
        <f>SUMIFS(Master3!$J:$J,Master3!$A:$A,"&gt;="&amp;(AJ104),Master3!$A:$A,"&lt;="&amp;AP104-1)</f>
        <v>0</v>
      </c>
      <c r="AN104" s="93">
        <f>SUMIFS(Master3!BF:BF,Master3!BE:BE,AK104)</f>
        <v>0</v>
      </c>
      <c r="AO104" s="100" t="str">
        <f>IFERROR(_xlfn.XLOOKUP(AP104,Master3!$A:$A,Master3!$B:$B),"")</f>
        <v/>
      </c>
      <c r="AP104" s="92" t="str">
        <f t="shared" si="18"/>
        <v/>
      </c>
      <c r="AQ104" s="67">
        <f>SUMIFS(Master3!$Z:$Z,Master3!$A:$A,"&gt;"&amp;(AP104),Master3!$A:$A,"&lt;="&amp;AU104-1)</f>
        <v>0</v>
      </c>
      <c r="AR104" s="67">
        <f>SUMIFS(Master3!$J:$J,Master3!$A:$A,"&gt;"&amp;(AP104),Master3!$A:$A,"&lt;="&amp;AU104-1)</f>
        <v>0</v>
      </c>
      <c r="AS104" s="93">
        <f>SUMIFS(Master3!BO:BO,Master3!BN:BN,AO104)</f>
        <v>0</v>
      </c>
      <c r="AT104" s="100" t="str">
        <f>IFERROR(_xlfn.XLOOKUP(AU104,Master3!$A:$A,Master3!$B:$B)," ")</f>
        <v xml:space="preserve"> </v>
      </c>
      <c r="AU104" s="92" t="str">
        <f t="shared" si="19"/>
        <v/>
      </c>
      <c r="AV104" s="67">
        <f>SUMIFS(Master3!$Z:$Z,Master3!$A:$A,"&gt;"&amp;AU104,Master3!$A:$A,"&lt;="&amp; AY104)</f>
        <v>0</v>
      </c>
      <c r="AW104" s="67">
        <f>SUMIFS(Master3!$J:$J,Master3!$A:$A,"&gt;"&amp;AU104,Master3!$A:$A,"&lt;="&amp; AY104)</f>
        <v>0</v>
      </c>
      <c r="AX104" s="92">
        <f>SUMIFS(Master3!BF:BF,Master3!BE:BE,AT104)</f>
        <v>0</v>
      </c>
      <c r="AY104" s="93" t="str">
        <f t="shared" si="20"/>
        <v/>
      </c>
      <c r="AZ104" s="112" t="e">
        <f>_xlfn.XLOOKUP(BA104,Master3!B:B,Master3!A:A)</f>
        <v>#N/A</v>
      </c>
      <c r="BA104" s="103">
        <v>44242.15625</v>
      </c>
      <c r="BB104" s="107">
        <f>SUMIFS(Master3!AR:AR,Master3!$A:$A,"&gt;="&amp;(AZ104),Master3!$A:$A,"&lt;="&amp;BF104-1)</f>
        <v>0</v>
      </c>
      <c r="BC104" s="109">
        <f>SUMIFS(Master3!$K:$K,Master3!$A:$A,"&gt;="&amp;(AZ104),Master3!$A:$A,"&lt;="&amp;BF104-1)</f>
        <v>0</v>
      </c>
      <c r="BD104" s="108">
        <f>SUMIFS(Master3!BI:BI,Master3!BH:BH,BA104)</f>
        <v>0</v>
      </c>
      <c r="BE104" s="110" t="str">
        <f>IFERROR(_xlfn.XLOOKUP(BF104,Master3!$A:$A,Master3!$B:$B),"")</f>
        <v/>
      </c>
      <c r="BF104" s="107" t="str">
        <f t="shared" si="21"/>
        <v/>
      </c>
      <c r="BG104" s="107">
        <f>SUMIFS(Master3!AR:AR,Master3!$A:$A,"&gt;="&amp;(BF104),Master3!$A:$A,"&lt;="&amp;BK104-1)</f>
        <v>0</v>
      </c>
      <c r="BH104" s="109">
        <f>SUMIFS(Master3!$K:$K,Master3!$A:$A,"&gt;="&amp;(BF104),Master3!$A:$A,"&lt;="&amp;BK104-1)</f>
        <v>0</v>
      </c>
      <c r="BI104" s="108">
        <f>SUMIFS(Master3!BQ:BQ,Master3!BP:BP,BE104)</f>
        <v>0</v>
      </c>
      <c r="BJ104" s="110" t="str">
        <f>IFERROR(_xlfn.XLOOKUP(BK104,Master3!$A:$A,Master3!$B:$B)," ")</f>
        <v xml:space="preserve"> </v>
      </c>
      <c r="BK104" s="107" t="str">
        <f t="shared" si="22"/>
        <v/>
      </c>
      <c r="BL104" s="107">
        <f>SUMIFS(Master3!$AU:$AU,Master3!$A:$A,"&gt;"&amp;(BK104),Master3!$A:$A,"&lt;="&amp; BO104)</f>
        <v>0</v>
      </c>
      <c r="BM104" s="109">
        <f>SUMIFS(Master3!$K:$K,Master3!$A:$A,"&gt;"&amp;(BK104),Master3!$A:$A,"&lt;="&amp; BO104)</f>
        <v>0</v>
      </c>
      <c r="BN104" s="107">
        <f>SUMIFS(Master3!BI:BI,Master3!BH:BH,BJ104)</f>
        <v>0</v>
      </c>
      <c r="BO104" s="108" t="str">
        <f t="shared" si="23"/>
        <v/>
      </c>
    </row>
    <row r="105" spans="1:67" x14ac:dyDescent="0.25">
      <c r="A105" s="86">
        <v>44242.166666666664</v>
      </c>
      <c r="B105" s="111" t="e">
        <f>_xlfn.XLOOKUP(C105,Master3!B:B,Master3!A:A)</f>
        <v>#N/A</v>
      </c>
      <c r="C105" s="106"/>
      <c r="D105" s="91" t="str">
        <f>IFERROR(_xlfn.XLOOKUP(B105,Master3!A:A,Master3!G:G),"")</f>
        <v/>
      </c>
      <c r="E105" s="94" t="str">
        <f>IFERROR(AVERAGEIFS(Master3!$U:$U,Master3!$A:$A,"&gt;"&amp;(B105-1),Master3!$A:$A,"&lt;="&amp;S105),"")</f>
        <v/>
      </c>
      <c r="F105" s="98">
        <f>SUMIFS(Master3!$V:$V,Master3!$A:$A,"&gt;="&amp;(B105),Master3!$A:$A,"&lt;="&amp;J105-1)</f>
        <v>0</v>
      </c>
      <c r="G105" s="91">
        <f>SUMIFS(Master3!$H:$H,Master3!$A:$A,"&gt;="&amp;(B105),Master3!$A:$A,"&lt;="&amp;J105-1)</f>
        <v>0</v>
      </c>
      <c r="H105" s="99">
        <f>SUMIFS(Master3!AZ:AZ,Master3!AY:AY,C105)</f>
        <v>0</v>
      </c>
      <c r="I105" s="100" t="str">
        <f>IFERROR(_xlfn.XLOOKUP(J105,Master3!$A:$A,Master3!$B:$B),"")</f>
        <v/>
      </c>
      <c r="J105" s="92" t="str">
        <f t="shared" si="12"/>
        <v/>
      </c>
      <c r="K105" s="92">
        <f>SUMIFS(Master3!$V:$V,Master3!$A:$A,"&gt;="&amp;(J105),Master3!$A:$A,"&lt;="&amp;O105-1)</f>
        <v>0</v>
      </c>
      <c r="L105" s="92">
        <f>SUMIFS(Master3!$H:$H,Master3!$A:$A,"&gt;="&amp;(J105),Master3!$A:$A,"&lt;="&amp;O105-1)</f>
        <v>0</v>
      </c>
      <c r="M105" s="93">
        <f>SUMIFS(Master3!BK:BK,Master3!BJ:BJ,I105)</f>
        <v>0</v>
      </c>
      <c r="N105" s="100" t="str">
        <f>IFERROR(_xlfn.XLOOKUP(O105,Master3!$A:$A,Master3!$B:$B)," ")</f>
        <v xml:space="preserve"> </v>
      </c>
      <c r="O105" s="92" t="str">
        <f t="shared" si="13"/>
        <v/>
      </c>
      <c r="P105" s="92">
        <f>SUMIFS(Master3!$V:$V,Master3!$A:$A,"&gt;="&amp;O105,Master3!$A:$A,"&lt;="&amp; S105)</f>
        <v>0</v>
      </c>
      <c r="Q105" s="92">
        <f>SUMIFS(Master3!$H:$H,Master3!$A:$A,"&gt;="&amp;O105,Master3!$A:$A,"&lt;="&amp; S105)</f>
        <v>0</v>
      </c>
      <c r="R105" s="92">
        <f>SUMIFS(Master3!AZ:AZ,Master3!AY:AY,N105)</f>
        <v>0</v>
      </c>
      <c r="S105" s="93" t="str">
        <f t="shared" si="14"/>
        <v/>
      </c>
      <c r="T105" s="112" t="e">
        <f>_xlfn.XLOOKUP(U105,Master3!B:B,Master3!A:A)</f>
        <v>#N/A</v>
      </c>
      <c r="U105" s="103">
        <v>44242.166666666664</v>
      </c>
      <c r="V105" s="109">
        <f>SUMIFS(Master3!X:X,Master3!$A:$A,"&gt;="&amp;(T105),Master3!$A:$A,"&lt;="&amp;Z105-1)</f>
        <v>0</v>
      </c>
      <c r="W105" s="107">
        <f>SUMIFS(Master3!I:I,Master3!$A:$A,"&gt;="&amp;(T105),Master3!$A:$A,"&lt;="&amp;Z105-1)</f>
        <v>0</v>
      </c>
      <c r="X105" s="108">
        <f>SUMIFS(Master3!BC:BC,Master3!BB:BB,U105)</f>
        <v>0</v>
      </c>
      <c r="Y105" s="110" t="str">
        <f>IFERROR(_xlfn.XLOOKUP(Z105,Master3!$A:$A,Master3!$B:$B),"")</f>
        <v/>
      </c>
      <c r="Z105" s="107" t="str">
        <f t="shared" si="15"/>
        <v/>
      </c>
      <c r="AA105" s="107">
        <f>SUMIFS(Master3!$X:$X,Master3!$A:$A,"&gt;="&amp;(Z105),Master3!$A:$A,"&lt;="&amp;AE105-1)</f>
        <v>0</v>
      </c>
      <c r="AB105" s="107">
        <f>SUMIFS(Master3!$I:$I,Master3!$A:$A,"&gt;="&amp;(Z105),Master3!$A:$A,"&lt;="&amp;AE105-1)</f>
        <v>0</v>
      </c>
      <c r="AC105" s="108">
        <f>SUMIFS(Master3!BM:BM,Master3!BL:BL,Y105)</f>
        <v>0</v>
      </c>
      <c r="AD105" s="110" t="str">
        <f>IFERROR(_xlfn.XLOOKUP(AE105,Master3!$A:$A,Master3!$B:$B)," ")</f>
        <v xml:space="preserve"> </v>
      </c>
      <c r="AE105" s="107" t="str">
        <f t="shared" si="16"/>
        <v/>
      </c>
      <c r="AF105" s="109">
        <f>SUMIFS(Master3!$X:$X,Master3!$A:$A,"&gt;"&amp;(AE105),Master3!$A:$A,"&lt;="&amp; AI105)</f>
        <v>0</v>
      </c>
      <c r="AG105" s="107">
        <f>SUMIFS(Master3!$I:$I,Master3!$A:$A,"&gt;"&amp;(AE105),Master3!$A:$A,"&lt;="&amp; AI105)</f>
        <v>0</v>
      </c>
      <c r="AH105" s="107">
        <f>SUMIFS(Master3!BC:BC,Master3!BB:BB,AD105)</f>
        <v>0</v>
      </c>
      <c r="AI105" s="108" t="str">
        <f t="shared" si="17"/>
        <v/>
      </c>
      <c r="AJ105" s="112" t="e">
        <f>_xlfn.XLOOKUP(AK105,Master3!B:B,Master3!A:A)</f>
        <v>#N/A</v>
      </c>
      <c r="AK105" s="106">
        <v>44242.166666666664</v>
      </c>
      <c r="AL105" s="67">
        <f>SUMIFS(Master3!$Z:$Z,Master3!$A:$A,"&gt;="&amp;(AJ105),Master3!$A:$A,"&lt;="&amp;AP105-1)</f>
        <v>0</v>
      </c>
      <c r="AM105" s="67">
        <f>SUMIFS(Master3!$J:$J,Master3!$A:$A,"&gt;="&amp;(AJ105),Master3!$A:$A,"&lt;="&amp;AP105-1)</f>
        <v>0</v>
      </c>
      <c r="AN105" s="93">
        <f>SUMIFS(Master3!BF:BF,Master3!BE:BE,AK105)</f>
        <v>0</v>
      </c>
      <c r="AO105" s="100" t="str">
        <f>IFERROR(_xlfn.XLOOKUP(AP105,Master3!$A:$A,Master3!$B:$B),"")</f>
        <v/>
      </c>
      <c r="AP105" s="92" t="str">
        <f t="shared" si="18"/>
        <v/>
      </c>
      <c r="AQ105" s="67">
        <f>SUMIFS(Master3!$Z:$Z,Master3!$A:$A,"&gt;"&amp;(AP105),Master3!$A:$A,"&lt;="&amp;AU105-1)</f>
        <v>0</v>
      </c>
      <c r="AR105" s="67">
        <f>SUMIFS(Master3!$J:$J,Master3!$A:$A,"&gt;"&amp;(AP105),Master3!$A:$A,"&lt;="&amp;AU105-1)</f>
        <v>0</v>
      </c>
      <c r="AS105" s="93">
        <f>SUMIFS(Master3!BO:BO,Master3!BN:BN,AO105)</f>
        <v>0</v>
      </c>
      <c r="AT105" s="100" t="str">
        <f>IFERROR(_xlfn.XLOOKUP(AU105,Master3!$A:$A,Master3!$B:$B)," ")</f>
        <v xml:space="preserve"> </v>
      </c>
      <c r="AU105" s="92" t="str">
        <f t="shared" si="19"/>
        <v/>
      </c>
      <c r="AV105" s="67">
        <f>SUMIFS(Master3!$Z:$Z,Master3!$A:$A,"&gt;"&amp;AU105,Master3!$A:$A,"&lt;="&amp; AY105)</f>
        <v>0</v>
      </c>
      <c r="AW105" s="67">
        <f>SUMIFS(Master3!$J:$J,Master3!$A:$A,"&gt;"&amp;AU105,Master3!$A:$A,"&lt;="&amp; AY105)</f>
        <v>0</v>
      </c>
      <c r="AX105" s="92">
        <f>SUMIFS(Master3!BF:BF,Master3!BE:BE,AT105)</f>
        <v>0</v>
      </c>
      <c r="AY105" s="93" t="str">
        <f t="shared" si="20"/>
        <v/>
      </c>
      <c r="AZ105" s="112" t="e">
        <f>_xlfn.XLOOKUP(BA105,Master3!B:B,Master3!A:A)</f>
        <v>#N/A</v>
      </c>
      <c r="BA105" s="103"/>
      <c r="BB105" s="107">
        <f>SUMIFS(Master3!AR:AR,Master3!$A:$A,"&gt;="&amp;(AZ105),Master3!$A:$A,"&lt;="&amp;BF105-1)</f>
        <v>0</v>
      </c>
      <c r="BC105" s="109">
        <f>SUMIFS(Master3!$K:$K,Master3!$A:$A,"&gt;="&amp;(AZ105),Master3!$A:$A,"&lt;="&amp;BF105-1)</f>
        <v>0</v>
      </c>
      <c r="BD105" s="108">
        <f>SUMIFS(Master3!BI:BI,Master3!BH:BH,BA105)</f>
        <v>0</v>
      </c>
      <c r="BE105" s="110" t="str">
        <f>IFERROR(_xlfn.XLOOKUP(BF105,Master3!$A:$A,Master3!$B:$B),"")</f>
        <v/>
      </c>
      <c r="BF105" s="107" t="str">
        <f t="shared" si="21"/>
        <v/>
      </c>
      <c r="BG105" s="107">
        <f>SUMIFS(Master3!AR:AR,Master3!$A:$A,"&gt;="&amp;(BF105),Master3!$A:$A,"&lt;="&amp;BK105-1)</f>
        <v>0</v>
      </c>
      <c r="BH105" s="109">
        <f>SUMIFS(Master3!$K:$K,Master3!$A:$A,"&gt;="&amp;(BF105),Master3!$A:$A,"&lt;="&amp;BK105-1)</f>
        <v>0</v>
      </c>
      <c r="BI105" s="108">
        <f>SUMIFS(Master3!BQ:BQ,Master3!BP:BP,BE105)</f>
        <v>0</v>
      </c>
      <c r="BJ105" s="110" t="str">
        <f>IFERROR(_xlfn.XLOOKUP(BK105,Master3!$A:$A,Master3!$B:$B)," ")</f>
        <v xml:space="preserve"> </v>
      </c>
      <c r="BK105" s="107" t="str">
        <f t="shared" si="22"/>
        <v/>
      </c>
      <c r="BL105" s="107">
        <f>SUMIFS(Master3!$AU:$AU,Master3!$A:$A,"&gt;"&amp;(BK105),Master3!$A:$A,"&lt;="&amp; BO105)</f>
        <v>0</v>
      </c>
      <c r="BM105" s="109">
        <f>SUMIFS(Master3!$K:$K,Master3!$A:$A,"&gt;"&amp;(BK105),Master3!$A:$A,"&lt;="&amp; BO105)</f>
        <v>0</v>
      </c>
      <c r="BN105" s="107">
        <f>SUMIFS(Master3!BI:BI,Master3!BH:BH,BJ105)</f>
        <v>0</v>
      </c>
      <c r="BO105" s="108" t="str">
        <f t="shared" si="23"/>
        <v/>
      </c>
    </row>
    <row r="106" spans="1:67" x14ac:dyDescent="0.25">
      <c r="A106" s="86">
        <v>44243.083333333336</v>
      </c>
      <c r="B106" s="111" t="e">
        <f>_xlfn.XLOOKUP(C106,Master3!B:B,Master3!A:A)</f>
        <v>#N/A</v>
      </c>
      <c r="C106" s="106">
        <v>44243.083333333336</v>
      </c>
      <c r="D106" s="91" t="str">
        <f>IFERROR(_xlfn.XLOOKUP(B106,Master3!A:A,Master3!G:G),"")</f>
        <v/>
      </c>
      <c r="E106" s="94" t="str">
        <f>IFERROR(AVERAGEIFS(Master3!$U:$U,Master3!$A:$A,"&gt;"&amp;(B106-1),Master3!$A:$A,"&lt;="&amp;S106),"")</f>
        <v/>
      </c>
      <c r="F106" s="98">
        <f>SUMIFS(Master3!$V:$V,Master3!$A:$A,"&gt;="&amp;(B106),Master3!$A:$A,"&lt;="&amp;J106-1)</f>
        <v>0</v>
      </c>
      <c r="G106" s="91">
        <f>SUMIFS(Master3!$H:$H,Master3!$A:$A,"&gt;="&amp;(B106),Master3!$A:$A,"&lt;="&amp;J106-1)</f>
        <v>0</v>
      </c>
      <c r="H106" s="99">
        <f>SUMIFS(Master3!AZ:AZ,Master3!AY:AY,C106)</f>
        <v>0</v>
      </c>
      <c r="I106" s="100" t="str">
        <f>IFERROR(_xlfn.XLOOKUP(J106,Master3!$A:$A,Master3!$B:$B),"")</f>
        <v/>
      </c>
      <c r="J106" s="92" t="str">
        <f t="shared" si="12"/>
        <v/>
      </c>
      <c r="K106" s="92">
        <f>SUMIFS(Master3!$V:$V,Master3!$A:$A,"&gt;="&amp;(J106),Master3!$A:$A,"&lt;="&amp;O106-1)</f>
        <v>0</v>
      </c>
      <c r="L106" s="92">
        <f>SUMIFS(Master3!$H:$H,Master3!$A:$A,"&gt;="&amp;(J106),Master3!$A:$A,"&lt;="&amp;O106-1)</f>
        <v>0</v>
      </c>
      <c r="M106" s="93">
        <f>SUMIFS(Master3!BK:BK,Master3!BJ:BJ,I106)</f>
        <v>0</v>
      </c>
      <c r="N106" s="100" t="str">
        <f>IFERROR(_xlfn.XLOOKUP(O106,Master3!$A:$A,Master3!$B:$B)," ")</f>
        <v xml:space="preserve"> </v>
      </c>
      <c r="O106" s="92" t="str">
        <f t="shared" si="13"/>
        <v/>
      </c>
      <c r="P106" s="92">
        <f>SUMIFS(Master3!$V:$V,Master3!$A:$A,"&gt;="&amp;O106,Master3!$A:$A,"&lt;="&amp; S106)</f>
        <v>0</v>
      </c>
      <c r="Q106" s="92">
        <f>SUMIFS(Master3!$H:$H,Master3!$A:$A,"&gt;="&amp;O106,Master3!$A:$A,"&lt;="&amp; S106)</f>
        <v>0</v>
      </c>
      <c r="R106" s="92">
        <f>SUMIFS(Master3!AZ:AZ,Master3!AY:AY,N106)</f>
        <v>0</v>
      </c>
      <c r="S106" s="93" t="str">
        <f t="shared" si="14"/>
        <v/>
      </c>
      <c r="T106" s="112" t="e">
        <f>_xlfn.XLOOKUP(U106,Master3!B:B,Master3!A:A)</f>
        <v>#N/A</v>
      </c>
      <c r="U106" s="103"/>
      <c r="V106" s="109">
        <f>SUMIFS(Master3!X:X,Master3!$A:$A,"&gt;="&amp;(T106),Master3!$A:$A,"&lt;="&amp;Z106-1)</f>
        <v>0</v>
      </c>
      <c r="W106" s="107">
        <f>SUMIFS(Master3!I:I,Master3!$A:$A,"&gt;="&amp;(T106),Master3!$A:$A,"&lt;="&amp;Z106-1)</f>
        <v>0</v>
      </c>
      <c r="X106" s="108">
        <f>SUMIFS(Master3!BC:BC,Master3!BB:BB,U106)</f>
        <v>0</v>
      </c>
      <c r="Y106" s="110" t="str">
        <f>IFERROR(_xlfn.XLOOKUP(Z106,Master3!$A:$A,Master3!$B:$B),"")</f>
        <v/>
      </c>
      <c r="Z106" s="107" t="str">
        <f t="shared" si="15"/>
        <v/>
      </c>
      <c r="AA106" s="107">
        <f>SUMIFS(Master3!$X:$X,Master3!$A:$A,"&gt;="&amp;(Z106),Master3!$A:$A,"&lt;="&amp;AE106-1)</f>
        <v>0</v>
      </c>
      <c r="AB106" s="107">
        <f>SUMIFS(Master3!$I:$I,Master3!$A:$A,"&gt;="&amp;(Z106),Master3!$A:$A,"&lt;="&amp;AE106-1)</f>
        <v>0</v>
      </c>
      <c r="AC106" s="108">
        <f>SUMIFS(Master3!BM:BM,Master3!BL:BL,Y106)</f>
        <v>0</v>
      </c>
      <c r="AD106" s="110" t="str">
        <f>IFERROR(_xlfn.XLOOKUP(AE106,Master3!$A:$A,Master3!$B:$B)," ")</f>
        <v xml:space="preserve"> </v>
      </c>
      <c r="AE106" s="107" t="str">
        <f t="shared" si="16"/>
        <v/>
      </c>
      <c r="AF106" s="109">
        <f>SUMIFS(Master3!$X:$X,Master3!$A:$A,"&gt;"&amp;(AE106),Master3!$A:$A,"&lt;="&amp; AI106)</f>
        <v>0</v>
      </c>
      <c r="AG106" s="107">
        <f>SUMIFS(Master3!$I:$I,Master3!$A:$A,"&gt;"&amp;(AE106),Master3!$A:$A,"&lt;="&amp; AI106)</f>
        <v>0</v>
      </c>
      <c r="AH106" s="107">
        <f>SUMIFS(Master3!BC:BC,Master3!BB:BB,AD106)</f>
        <v>0</v>
      </c>
      <c r="AI106" s="108" t="str">
        <f t="shared" si="17"/>
        <v/>
      </c>
      <c r="AJ106" s="112" t="e">
        <f>_xlfn.XLOOKUP(AK106,Master3!B:B,Master3!A:A)</f>
        <v>#N/A</v>
      </c>
      <c r="AK106" s="106"/>
      <c r="AL106" s="67">
        <f>SUMIFS(Master3!$Z:$Z,Master3!$A:$A,"&gt;="&amp;(AJ106),Master3!$A:$A,"&lt;="&amp;AP106-1)</f>
        <v>0</v>
      </c>
      <c r="AM106" s="67">
        <f>SUMIFS(Master3!$J:$J,Master3!$A:$A,"&gt;="&amp;(AJ106),Master3!$A:$A,"&lt;="&amp;AP106-1)</f>
        <v>0</v>
      </c>
      <c r="AN106" s="93">
        <f>SUMIFS(Master3!BF:BF,Master3!BE:BE,AK106)</f>
        <v>0</v>
      </c>
      <c r="AO106" s="100" t="str">
        <f>IFERROR(_xlfn.XLOOKUP(AP106,Master3!$A:$A,Master3!$B:$B),"")</f>
        <v/>
      </c>
      <c r="AP106" s="92" t="str">
        <f t="shared" si="18"/>
        <v/>
      </c>
      <c r="AQ106" s="67">
        <f>SUMIFS(Master3!$Z:$Z,Master3!$A:$A,"&gt;"&amp;(AP106),Master3!$A:$A,"&lt;="&amp;AU106-1)</f>
        <v>0</v>
      </c>
      <c r="AR106" s="67">
        <f>SUMIFS(Master3!$J:$J,Master3!$A:$A,"&gt;"&amp;(AP106),Master3!$A:$A,"&lt;="&amp;AU106-1)</f>
        <v>0</v>
      </c>
      <c r="AS106" s="93">
        <f>SUMIFS(Master3!BO:BO,Master3!BN:BN,AO106)</f>
        <v>0</v>
      </c>
      <c r="AT106" s="100" t="str">
        <f>IFERROR(_xlfn.XLOOKUP(AU106,Master3!$A:$A,Master3!$B:$B)," ")</f>
        <v xml:space="preserve"> </v>
      </c>
      <c r="AU106" s="92" t="str">
        <f t="shared" si="19"/>
        <v/>
      </c>
      <c r="AV106" s="67">
        <f>SUMIFS(Master3!$Z:$Z,Master3!$A:$A,"&gt;"&amp;AU106,Master3!$A:$A,"&lt;="&amp; AY106)</f>
        <v>0</v>
      </c>
      <c r="AW106" s="67">
        <f>SUMIFS(Master3!$J:$J,Master3!$A:$A,"&gt;"&amp;AU106,Master3!$A:$A,"&lt;="&amp; AY106)</f>
        <v>0</v>
      </c>
      <c r="AX106" s="92">
        <f>SUMIFS(Master3!BF:BF,Master3!BE:BE,AT106)</f>
        <v>0</v>
      </c>
      <c r="AY106" s="93" t="str">
        <f t="shared" si="20"/>
        <v/>
      </c>
      <c r="AZ106" s="112" t="e">
        <f>_xlfn.XLOOKUP(BA106,Master3!B:B,Master3!A:A)</f>
        <v>#N/A</v>
      </c>
      <c r="BA106" s="103"/>
      <c r="BB106" s="107">
        <f>SUMIFS(Master3!AR:AR,Master3!$A:$A,"&gt;="&amp;(AZ106),Master3!$A:$A,"&lt;="&amp;BF106-1)</f>
        <v>0</v>
      </c>
      <c r="BC106" s="109">
        <f>SUMIFS(Master3!$K:$K,Master3!$A:$A,"&gt;="&amp;(AZ106),Master3!$A:$A,"&lt;="&amp;BF106-1)</f>
        <v>0</v>
      </c>
      <c r="BD106" s="108">
        <f>SUMIFS(Master3!BI:BI,Master3!BH:BH,BA106)</f>
        <v>0</v>
      </c>
      <c r="BE106" s="110" t="str">
        <f>IFERROR(_xlfn.XLOOKUP(BF106,Master3!$A:$A,Master3!$B:$B),"")</f>
        <v/>
      </c>
      <c r="BF106" s="107" t="str">
        <f t="shared" si="21"/>
        <v/>
      </c>
      <c r="BG106" s="107">
        <f>SUMIFS(Master3!AR:AR,Master3!$A:$A,"&gt;="&amp;(BF106),Master3!$A:$A,"&lt;="&amp;BK106-1)</f>
        <v>0</v>
      </c>
      <c r="BH106" s="109">
        <f>SUMIFS(Master3!$K:$K,Master3!$A:$A,"&gt;="&amp;(BF106),Master3!$A:$A,"&lt;="&amp;BK106-1)</f>
        <v>0</v>
      </c>
      <c r="BI106" s="108">
        <f>SUMIFS(Master3!BQ:BQ,Master3!BP:BP,BE106)</f>
        <v>0</v>
      </c>
      <c r="BJ106" s="110" t="str">
        <f>IFERROR(_xlfn.XLOOKUP(BK106,Master3!$A:$A,Master3!$B:$B)," ")</f>
        <v xml:space="preserve"> </v>
      </c>
      <c r="BK106" s="107" t="str">
        <f t="shared" si="22"/>
        <v/>
      </c>
      <c r="BL106" s="107">
        <f>SUMIFS(Master3!$AU:$AU,Master3!$A:$A,"&gt;"&amp;(BK106),Master3!$A:$A,"&lt;="&amp; BO106)</f>
        <v>0</v>
      </c>
      <c r="BM106" s="109">
        <f>SUMIFS(Master3!$K:$K,Master3!$A:$A,"&gt;"&amp;(BK106),Master3!$A:$A,"&lt;="&amp; BO106)</f>
        <v>0</v>
      </c>
      <c r="BN106" s="107">
        <f>SUMIFS(Master3!BI:BI,Master3!BH:BH,BJ106)</f>
        <v>0</v>
      </c>
      <c r="BO106" s="108" t="str">
        <f t="shared" si="23"/>
        <v/>
      </c>
    </row>
    <row r="107" spans="1:67" x14ac:dyDescent="0.25">
      <c r="A107" s="86">
        <v>44243.118055555555</v>
      </c>
      <c r="B107" s="111" t="e">
        <f>_xlfn.XLOOKUP(C107,Master3!B:B,Master3!A:A)</f>
        <v>#N/A</v>
      </c>
      <c r="C107" s="106"/>
      <c r="D107" s="91" t="str">
        <f>IFERROR(_xlfn.XLOOKUP(B107,Master3!A:A,Master3!G:G),"")</f>
        <v/>
      </c>
      <c r="E107" s="94" t="str">
        <f>IFERROR(AVERAGEIFS(Master3!$U:$U,Master3!$A:$A,"&gt;"&amp;(B107-1),Master3!$A:$A,"&lt;="&amp;S107),"")</f>
        <v/>
      </c>
      <c r="F107" s="98">
        <f>SUMIFS(Master3!$V:$V,Master3!$A:$A,"&gt;="&amp;(B107),Master3!$A:$A,"&lt;="&amp;J107-1)</f>
        <v>0</v>
      </c>
      <c r="G107" s="91">
        <f>SUMIFS(Master3!$H:$H,Master3!$A:$A,"&gt;="&amp;(B107),Master3!$A:$A,"&lt;="&amp;J107-1)</f>
        <v>0</v>
      </c>
      <c r="H107" s="99">
        <f>SUMIFS(Master3!AZ:AZ,Master3!AY:AY,C107)</f>
        <v>0</v>
      </c>
      <c r="I107" s="100" t="str">
        <f>IFERROR(_xlfn.XLOOKUP(J107,Master3!$A:$A,Master3!$B:$B),"")</f>
        <v/>
      </c>
      <c r="J107" s="92" t="str">
        <f t="shared" si="12"/>
        <v/>
      </c>
      <c r="K107" s="92">
        <f>SUMIFS(Master3!$V:$V,Master3!$A:$A,"&gt;="&amp;(J107),Master3!$A:$A,"&lt;="&amp;O107-1)</f>
        <v>0</v>
      </c>
      <c r="L107" s="92">
        <f>SUMIFS(Master3!$H:$H,Master3!$A:$A,"&gt;="&amp;(J107),Master3!$A:$A,"&lt;="&amp;O107-1)</f>
        <v>0</v>
      </c>
      <c r="M107" s="93">
        <f>SUMIFS(Master3!BK:BK,Master3!BJ:BJ,I107)</f>
        <v>0</v>
      </c>
      <c r="N107" s="100" t="str">
        <f>IFERROR(_xlfn.XLOOKUP(O107,Master3!$A:$A,Master3!$B:$B)," ")</f>
        <v xml:space="preserve"> </v>
      </c>
      <c r="O107" s="92" t="str">
        <f t="shared" si="13"/>
        <v/>
      </c>
      <c r="P107" s="92">
        <f>SUMIFS(Master3!$V:$V,Master3!$A:$A,"&gt;="&amp;O107,Master3!$A:$A,"&lt;="&amp; S107)</f>
        <v>0</v>
      </c>
      <c r="Q107" s="92">
        <f>SUMIFS(Master3!$H:$H,Master3!$A:$A,"&gt;="&amp;O107,Master3!$A:$A,"&lt;="&amp; S107)</f>
        <v>0</v>
      </c>
      <c r="R107" s="92">
        <f>SUMIFS(Master3!AZ:AZ,Master3!AY:AY,N107)</f>
        <v>0</v>
      </c>
      <c r="S107" s="93" t="str">
        <f t="shared" si="14"/>
        <v/>
      </c>
      <c r="T107" s="112" t="e">
        <f>_xlfn.XLOOKUP(U107,Master3!B:B,Master3!A:A)</f>
        <v>#N/A</v>
      </c>
      <c r="U107" s="103"/>
      <c r="V107" s="109">
        <f>SUMIFS(Master3!X:X,Master3!$A:$A,"&gt;="&amp;(T107),Master3!$A:$A,"&lt;="&amp;Z107-1)</f>
        <v>0</v>
      </c>
      <c r="W107" s="107">
        <f>SUMIFS(Master3!I:I,Master3!$A:$A,"&gt;="&amp;(T107),Master3!$A:$A,"&lt;="&amp;Z107-1)</f>
        <v>0</v>
      </c>
      <c r="X107" s="108">
        <f>SUMIFS(Master3!BC:BC,Master3!BB:BB,U107)</f>
        <v>0</v>
      </c>
      <c r="Y107" s="110" t="str">
        <f>IFERROR(_xlfn.XLOOKUP(Z107,Master3!$A:$A,Master3!$B:$B),"")</f>
        <v/>
      </c>
      <c r="Z107" s="107" t="str">
        <f t="shared" si="15"/>
        <v/>
      </c>
      <c r="AA107" s="107">
        <f>SUMIFS(Master3!$X:$X,Master3!$A:$A,"&gt;="&amp;(Z107),Master3!$A:$A,"&lt;="&amp;AE107-1)</f>
        <v>0</v>
      </c>
      <c r="AB107" s="107">
        <f>SUMIFS(Master3!$I:$I,Master3!$A:$A,"&gt;="&amp;(Z107),Master3!$A:$A,"&lt;="&amp;AE107-1)</f>
        <v>0</v>
      </c>
      <c r="AC107" s="108">
        <f>SUMIFS(Master3!BM:BM,Master3!BL:BL,Y107)</f>
        <v>0</v>
      </c>
      <c r="AD107" s="110" t="str">
        <f>IFERROR(_xlfn.XLOOKUP(AE107,Master3!$A:$A,Master3!$B:$B)," ")</f>
        <v xml:space="preserve"> </v>
      </c>
      <c r="AE107" s="107" t="str">
        <f t="shared" si="16"/>
        <v/>
      </c>
      <c r="AF107" s="109">
        <f>SUMIFS(Master3!$X:$X,Master3!$A:$A,"&gt;"&amp;(AE107),Master3!$A:$A,"&lt;="&amp; AI107)</f>
        <v>0</v>
      </c>
      <c r="AG107" s="107">
        <f>SUMIFS(Master3!$I:$I,Master3!$A:$A,"&gt;"&amp;(AE107),Master3!$A:$A,"&lt;="&amp; AI107)</f>
        <v>0</v>
      </c>
      <c r="AH107" s="107">
        <f>SUMIFS(Master3!BC:BC,Master3!BB:BB,AD107)</f>
        <v>0</v>
      </c>
      <c r="AI107" s="108" t="str">
        <f t="shared" si="17"/>
        <v/>
      </c>
      <c r="AJ107" s="112" t="e">
        <f>_xlfn.XLOOKUP(AK107,Master3!B:B,Master3!A:A)</f>
        <v>#N/A</v>
      </c>
      <c r="AK107" s="106"/>
      <c r="AL107" s="67">
        <f>SUMIFS(Master3!$Z:$Z,Master3!$A:$A,"&gt;="&amp;(AJ107),Master3!$A:$A,"&lt;="&amp;AP107-1)</f>
        <v>0</v>
      </c>
      <c r="AM107" s="67">
        <f>SUMIFS(Master3!$J:$J,Master3!$A:$A,"&gt;="&amp;(AJ107),Master3!$A:$A,"&lt;="&amp;AP107-1)</f>
        <v>0</v>
      </c>
      <c r="AN107" s="93">
        <f>SUMIFS(Master3!BF:BF,Master3!BE:BE,AK107)</f>
        <v>0</v>
      </c>
      <c r="AO107" s="100" t="str">
        <f>IFERROR(_xlfn.XLOOKUP(AP107,Master3!$A:$A,Master3!$B:$B),"")</f>
        <v/>
      </c>
      <c r="AP107" s="92" t="str">
        <f t="shared" si="18"/>
        <v/>
      </c>
      <c r="AQ107" s="67">
        <f>SUMIFS(Master3!$Z:$Z,Master3!$A:$A,"&gt;"&amp;(AP107),Master3!$A:$A,"&lt;="&amp;AU107-1)</f>
        <v>0</v>
      </c>
      <c r="AR107" s="67">
        <f>SUMIFS(Master3!$J:$J,Master3!$A:$A,"&gt;"&amp;(AP107),Master3!$A:$A,"&lt;="&amp;AU107-1)</f>
        <v>0</v>
      </c>
      <c r="AS107" s="93">
        <f>SUMIFS(Master3!BO:BO,Master3!BN:BN,AO107)</f>
        <v>0</v>
      </c>
      <c r="AT107" s="100" t="str">
        <f>IFERROR(_xlfn.XLOOKUP(AU107,Master3!$A:$A,Master3!$B:$B)," ")</f>
        <v xml:space="preserve"> </v>
      </c>
      <c r="AU107" s="92" t="str">
        <f t="shared" si="19"/>
        <v/>
      </c>
      <c r="AV107" s="67">
        <f>SUMIFS(Master3!$Z:$Z,Master3!$A:$A,"&gt;"&amp;AU107,Master3!$A:$A,"&lt;="&amp; AY107)</f>
        <v>0</v>
      </c>
      <c r="AW107" s="67">
        <f>SUMIFS(Master3!$J:$J,Master3!$A:$A,"&gt;"&amp;AU107,Master3!$A:$A,"&lt;="&amp; AY107)</f>
        <v>0</v>
      </c>
      <c r="AX107" s="92">
        <f>SUMIFS(Master3!BF:BF,Master3!BE:BE,AT107)</f>
        <v>0</v>
      </c>
      <c r="AY107" s="93" t="str">
        <f t="shared" si="20"/>
        <v/>
      </c>
      <c r="AZ107" s="112" t="e">
        <f>_xlfn.XLOOKUP(BA107,Master3!B:B,Master3!A:A)</f>
        <v>#N/A</v>
      </c>
      <c r="BA107" s="103">
        <v>44243.118055555555</v>
      </c>
      <c r="BB107" s="107">
        <f>SUMIFS(Master3!AR:AR,Master3!$A:$A,"&gt;="&amp;(AZ107),Master3!$A:$A,"&lt;="&amp;BF107-1)</f>
        <v>0</v>
      </c>
      <c r="BC107" s="109">
        <f>SUMIFS(Master3!$K:$K,Master3!$A:$A,"&gt;="&amp;(AZ107),Master3!$A:$A,"&lt;="&amp;BF107-1)</f>
        <v>0</v>
      </c>
      <c r="BD107" s="108">
        <f>SUMIFS(Master3!BI:BI,Master3!BH:BH,BA107)</f>
        <v>0</v>
      </c>
      <c r="BE107" s="110" t="str">
        <f>IFERROR(_xlfn.XLOOKUP(BF107,Master3!$A:$A,Master3!$B:$B),"")</f>
        <v/>
      </c>
      <c r="BF107" s="107" t="str">
        <f t="shared" si="21"/>
        <v/>
      </c>
      <c r="BG107" s="107">
        <f>SUMIFS(Master3!AR:AR,Master3!$A:$A,"&gt;="&amp;(BF107),Master3!$A:$A,"&lt;="&amp;BK107-1)</f>
        <v>0</v>
      </c>
      <c r="BH107" s="109">
        <f>SUMIFS(Master3!$K:$K,Master3!$A:$A,"&gt;="&amp;(BF107),Master3!$A:$A,"&lt;="&amp;BK107-1)</f>
        <v>0</v>
      </c>
      <c r="BI107" s="108">
        <f>SUMIFS(Master3!BQ:BQ,Master3!BP:BP,BE107)</f>
        <v>0</v>
      </c>
      <c r="BJ107" s="110" t="str">
        <f>IFERROR(_xlfn.XLOOKUP(BK107,Master3!$A:$A,Master3!$B:$B)," ")</f>
        <v xml:space="preserve"> </v>
      </c>
      <c r="BK107" s="107" t="str">
        <f t="shared" si="22"/>
        <v/>
      </c>
      <c r="BL107" s="107">
        <f>SUMIFS(Master3!$AU:$AU,Master3!$A:$A,"&gt;"&amp;(BK107),Master3!$A:$A,"&lt;="&amp; BO107)</f>
        <v>0</v>
      </c>
      <c r="BM107" s="109">
        <f>SUMIFS(Master3!$K:$K,Master3!$A:$A,"&gt;"&amp;(BK107),Master3!$A:$A,"&lt;="&amp; BO107)</f>
        <v>0</v>
      </c>
      <c r="BN107" s="107">
        <f>SUMIFS(Master3!BI:BI,Master3!BH:BH,BJ107)</f>
        <v>0</v>
      </c>
      <c r="BO107" s="108" t="str">
        <f t="shared" si="23"/>
        <v/>
      </c>
    </row>
    <row r="108" spans="1:67" x14ac:dyDescent="0.25">
      <c r="A108" s="86">
        <v>44243.121527777781</v>
      </c>
      <c r="B108" s="111" t="e">
        <f>_xlfn.XLOOKUP(C108,Master3!B:B,Master3!A:A)</f>
        <v>#N/A</v>
      </c>
      <c r="C108" s="106"/>
      <c r="D108" s="91" t="str">
        <f>IFERROR(_xlfn.XLOOKUP(B108,Master3!A:A,Master3!G:G),"")</f>
        <v/>
      </c>
      <c r="E108" s="94" t="str">
        <f>IFERROR(AVERAGEIFS(Master3!$U:$U,Master3!$A:$A,"&gt;"&amp;(B108-1),Master3!$A:$A,"&lt;="&amp;S108),"")</f>
        <v/>
      </c>
      <c r="F108" s="98">
        <f>SUMIFS(Master3!$V:$V,Master3!$A:$A,"&gt;="&amp;(B108),Master3!$A:$A,"&lt;="&amp;J108-1)</f>
        <v>0</v>
      </c>
      <c r="G108" s="91">
        <f>SUMIFS(Master3!$H:$H,Master3!$A:$A,"&gt;="&amp;(B108),Master3!$A:$A,"&lt;="&amp;J108-1)</f>
        <v>0</v>
      </c>
      <c r="H108" s="99">
        <f>SUMIFS(Master3!AZ:AZ,Master3!AY:AY,C108)</f>
        <v>0</v>
      </c>
      <c r="I108" s="100" t="str">
        <f>IFERROR(_xlfn.XLOOKUP(J108,Master3!$A:$A,Master3!$B:$B),"")</f>
        <v/>
      </c>
      <c r="J108" s="92" t="str">
        <f t="shared" si="12"/>
        <v/>
      </c>
      <c r="K108" s="92">
        <f>SUMIFS(Master3!$V:$V,Master3!$A:$A,"&gt;="&amp;(J108),Master3!$A:$A,"&lt;="&amp;O108-1)</f>
        <v>0</v>
      </c>
      <c r="L108" s="92">
        <f>SUMIFS(Master3!$H:$H,Master3!$A:$A,"&gt;="&amp;(J108),Master3!$A:$A,"&lt;="&amp;O108-1)</f>
        <v>0</v>
      </c>
      <c r="M108" s="93">
        <f>SUMIFS(Master3!BK:BK,Master3!BJ:BJ,I108)</f>
        <v>0</v>
      </c>
      <c r="N108" s="100" t="str">
        <f>IFERROR(_xlfn.XLOOKUP(O108,Master3!$A:$A,Master3!$B:$B)," ")</f>
        <v xml:space="preserve"> </v>
      </c>
      <c r="O108" s="92" t="str">
        <f t="shared" si="13"/>
        <v/>
      </c>
      <c r="P108" s="92">
        <f>SUMIFS(Master3!$V:$V,Master3!$A:$A,"&gt;="&amp;O108,Master3!$A:$A,"&lt;="&amp; S108)</f>
        <v>0</v>
      </c>
      <c r="Q108" s="92">
        <f>SUMIFS(Master3!$H:$H,Master3!$A:$A,"&gt;="&amp;O108,Master3!$A:$A,"&lt;="&amp; S108)</f>
        <v>0</v>
      </c>
      <c r="R108" s="92">
        <f>SUMIFS(Master3!AZ:AZ,Master3!AY:AY,N108)</f>
        <v>0</v>
      </c>
      <c r="S108" s="93" t="str">
        <f t="shared" si="14"/>
        <v/>
      </c>
      <c r="T108" s="112" t="e">
        <f>_xlfn.XLOOKUP(U108,Master3!B:B,Master3!A:A)</f>
        <v>#N/A</v>
      </c>
      <c r="U108" s="103">
        <v>44243.121527777781</v>
      </c>
      <c r="V108" s="109">
        <f>SUMIFS(Master3!X:X,Master3!$A:$A,"&gt;="&amp;(T108),Master3!$A:$A,"&lt;="&amp;Z108-1)</f>
        <v>0</v>
      </c>
      <c r="W108" s="107">
        <f>SUMIFS(Master3!I:I,Master3!$A:$A,"&gt;="&amp;(T108),Master3!$A:$A,"&lt;="&amp;Z108-1)</f>
        <v>0</v>
      </c>
      <c r="X108" s="108">
        <f>SUMIFS(Master3!BC:BC,Master3!BB:BB,U108)</f>
        <v>0</v>
      </c>
      <c r="Y108" s="110" t="str">
        <f>IFERROR(_xlfn.XLOOKUP(Z108,Master3!$A:$A,Master3!$B:$B),"")</f>
        <v/>
      </c>
      <c r="Z108" s="107" t="str">
        <f t="shared" si="15"/>
        <v/>
      </c>
      <c r="AA108" s="107">
        <f>SUMIFS(Master3!$X:$X,Master3!$A:$A,"&gt;="&amp;(Z108),Master3!$A:$A,"&lt;="&amp;AE108-1)</f>
        <v>0</v>
      </c>
      <c r="AB108" s="107">
        <f>SUMIFS(Master3!$I:$I,Master3!$A:$A,"&gt;="&amp;(Z108),Master3!$A:$A,"&lt;="&amp;AE108-1)</f>
        <v>0</v>
      </c>
      <c r="AC108" s="108">
        <f>SUMIFS(Master3!BM:BM,Master3!BL:BL,Y108)</f>
        <v>0</v>
      </c>
      <c r="AD108" s="110" t="str">
        <f>IFERROR(_xlfn.XLOOKUP(AE108,Master3!$A:$A,Master3!$B:$B)," ")</f>
        <v xml:space="preserve"> </v>
      </c>
      <c r="AE108" s="107" t="str">
        <f t="shared" si="16"/>
        <v/>
      </c>
      <c r="AF108" s="109">
        <f>SUMIFS(Master3!$X:$X,Master3!$A:$A,"&gt;"&amp;(AE108),Master3!$A:$A,"&lt;="&amp; AI108)</f>
        <v>0</v>
      </c>
      <c r="AG108" s="107">
        <f>SUMIFS(Master3!$I:$I,Master3!$A:$A,"&gt;"&amp;(AE108),Master3!$A:$A,"&lt;="&amp; AI108)</f>
        <v>0</v>
      </c>
      <c r="AH108" s="107">
        <f>SUMIFS(Master3!BC:BC,Master3!BB:BB,AD108)</f>
        <v>0</v>
      </c>
      <c r="AI108" s="108" t="str">
        <f t="shared" si="17"/>
        <v/>
      </c>
      <c r="AJ108" s="112" t="e">
        <f>_xlfn.XLOOKUP(AK108,Master3!B:B,Master3!A:A)</f>
        <v>#N/A</v>
      </c>
      <c r="AK108" s="106">
        <v>44243.121527777781</v>
      </c>
      <c r="AL108" s="67">
        <f>SUMIFS(Master3!$Z:$Z,Master3!$A:$A,"&gt;="&amp;(AJ108),Master3!$A:$A,"&lt;="&amp;AP108-1)</f>
        <v>0</v>
      </c>
      <c r="AM108" s="67">
        <f>SUMIFS(Master3!$J:$J,Master3!$A:$A,"&gt;="&amp;(AJ108),Master3!$A:$A,"&lt;="&amp;AP108-1)</f>
        <v>0</v>
      </c>
      <c r="AN108" s="93">
        <f>SUMIFS(Master3!BF:BF,Master3!BE:BE,AK108)</f>
        <v>0</v>
      </c>
      <c r="AO108" s="100" t="str">
        <f>IFERROR(_xlfn.XLOOKUP(AP108,Master3!$A:$A,Master3!$B:$B),"")</f>
        <v/>
      </c>
      <c r="AP108" s="92" t="str">
        <f t="shared" si="18"/>
        <v/>
      </c>
      <c r="AQ108" s="67">
        <f>SUMIFS(Master3!$Z:$Z,Master3!$A:$A,"&gt;"&amp;(AP108),Master3!$A:$A,"&lt;="&amp;AU108-1)</f>
        <v>0</v>
      </c>
      <c r="AR108" s="67">
        <f>SUMIFS(Master3!$J:$J,Master3!$A:$A,"&gt;"&amp;(AP108),Master3!$A:$A,"&lt;="&amp;AU108-1)</f>
        <v>0</v>
      </c>
      <c r="AS108" s="93">
        <f>SUMIFS(Master3!BO:BO,Master3!BN:BN,AO108)</f>
        <v>0</v>
      </c>
      <c r="AT108" s="100" t="str">
        <f>IFERROR(_xlfn.XLOOKUP(AU108,Master3!$A:$A,Master3!$B:$B)," ")</f>
        <v xml:space="preserve"> </v>
      </c>
      <c r="AU108" s="92" t="str">
        <f t="shared" si="19"/>
        <v/>
      </c>
      <c r="AV108" s="67">
        <f>SUMIFS(Master3!$Z:$Z,Master3!$A:$A,"&gt;"&amp;AU108,Master3!$A:$A,"&lt;="&amp; AY108)</f>
        <v>0</v>
      </c>
      <c r="AW108" s="67">
        <f>SUMIFS(Master3!$J:$J,Master3!$A:$A,"&gt;"&amp;AU108,Master3!$A:$A,"&lt;="&amp; AY108)</f>
        <v>0</v>
      </c>
      <c r="AX108" s="92">
        <f>SUMIFS(Master3!BF:BF,Master3!BE:BE,AT108)</f>
        <v>0</v>
      </c>
      <c r="AY108" s="93" t="str">
        <f t="shared" si="20"/>
        <v/>
      </c>
      <c r="AZ108" s="112" t="e">
        <f>_xlfn.XLOOKUP(BA108,Master3!B:B,Master3!A:A)</f>
        <v>#N/A</v>
      </c>
      <c r="BA108" s="103"/>
      <c r="BB108" s="107">
        <f>SUMIFS(Master3!AR:AR,Master3!$A:$A,"&gt;="&amp;(AZ108),Master3!$A:$A,"&lt;="&amp;BF108-1)</f>
        <v>0</v>
      </c>
      <c r="BC108" s="109">
        <f>SUMIFS(Master3!$K:$K,Master3!$A:$A,"&gt;="&amp;(AZ108),Master3!$A:$A,"&lt;="&amp;BF108-1)</f>
        <v>0</v>
      </c>
      <c r="BD108" s="108">
        <f>SUMIFS(Master3!BI:BI,Master3!BH:BH,BA108)</f>
        <v>0</v>
      </c>
      <c r="BE108" s="110" t="str">
        <f>IFERROR(_xlfn.XLOOKUP(BF108,Master3!$A:$A,Master3!$B:$B),"")</f>
        <v/>
      </c>
      <c r="BF108" s="107" t="str">
        <f t="shared" si="21"/>
        <v/>
      </c>
      <c r="BG108" s="107">
        <f>SUMIFS(Master3!AR:AR,Master3!$A:$A,"&gt;="&amp;(BF108),Master3!$A:$A,"&lt;="&amp;BK108-1)</f>
        <v>0</v>
      </c>
      <c r="BH108" s="109">
        <f>SUMIFS(Master3!$K:$K,Master3!$A:$A,"&gt;="&amp;(BF108),Master3!$A:$A,"&lt;="&amp;BK108-1)</f>
        <v>0</v>
      </c>
      <c r="BI108" s="108">
        <f>SUMIFS(Master3!BQ:BQ,Master3!BP:BP,BE108)</f>
        <v>0</v>
      </c>
      <c r="BJ108" s="110" t="str">
        <f>IFERROR(_xlfn.XLOOKUP(BK108,Master3!$A:$A,Master3!$B:$B)," ")</f>
        <v xml:space="preserve"> </v>
      </c>
      <c r="BK108" s="107" t="str">
        <f t="shared" si="22"/>
        <v/>
      </c>
      <c r="BL108" s="107">
        <f>SUMIFS(Master3!$AU:$AU,Master3!$A:$A,"&gt;"&amp;(BK108),Master3!$A:$A,"&lt;="&amp; BO108)</f>
        <v>0</v>
      </c>
      <c r="BM108" s="109">
        <f>SUMIFS(Master3!$K:$K,Master3!$A:$A,"&gt;"&amp;(BK108),Master3!$A:$A,"&lt;="&amp; BO108)</f>
        <v>0</v>
      </c>
      <c r="BN108" s="107">
        <f>SUMIFS(Master3!BI:BI,Master3!BH:BH,BJ108)</f>
        <v>0</v>
      </c>
      <c r="BO108" s="108" t="str">
        <f t="shared" si="23"/>
        <v/>
      </c>
    </row>
    <row r="109" spans="1:67" x14ac:dyDescent="0.25">
      <c r="A109" s="86">
        <v>44244.083333333336</v>
      </c>
      <c r="B109" s="111" t="e">
        <f>_xlfn.XLOOKUP(C109,Master3!B:B,Master3!A:A)</f>
        <v>#N/A</v>
      </c>
      <c r="C109" s="106">
        <v>44244.083333333336</v>
      </c>
      <c r="D109" s="91" t="str">
        <f>IFERROR(_xlfn.XLOOKUP(B109,Master3!A:A,Master3!G:G),"")</f>
        <v/>
      </c>
      <c r="E109" s="94" t="str">
        <f>IFERROR(AVERAGEIFS(Master3!$U:$U,Master3!$A:$A,"&gt;"&amp;(B109-1),Master3!$A:$A,"&lt;="&amp;S109),"")</f>
        <v/>
      </c>
      <c r="F109" s="98">
        <f>SUMIFS(Master3!$V:$V,Master3!$A:$A,"&gt;="&amp;(B109),Master3!$A:$A,"&lt;="&amp;J109-1)</f>
        <v>0</v>
      </c>
      <c r="G109" s="91">
        <f>SUMIFS(Master3!$H:$H,Master3!$A:$A,"&gt;="&amp;(B109),Master3!$A:$A,"&lt;="&amp;J109-1)</f>
        <v>0</v>
      </c>
      <c r="H109" s="99">
        <f>SUMIFS(Master3!AZ:AZ,Master3!AY:AY,C109)</f>
        <v>0</v>
      </c>
      <c r="I109" s="100" t="str">
        <f>IFERROR(_xlfn.XLOOKUP(J109,Master3!$A:$A,Master3!$B:$B),"")</f>
        <v/>
      </c>
      <c r="J109" s="92" t="str">
        <f t="shared" si="12"/>
        <v/>
      </c>
      <c r="K109" s="92">
        <f>SUMIFS(Master3!$V:$V,Master3!$A:$A,"&gt;="&amp;(J109),Master3!$A:$A,"&lt;="&amp;O109-1)</f>
        <v>0</v>
      </c>
      <c r="L109" s="92">
        <f>SUMIFS(Master3!$H:$H,Master3!$A:$A,"&gt;="&amp;(J109),Master3!$A:$A,"&lt;="&amp;O109-1)</f>
        <v>0</v>
      </c>
      <c r="M109" s="93">
        <f>SUMIFS(Master3!BK:BK,Master3!BJ:BJ,I109)</f>
        <v>0</v>
      </c>
      <c r="N109" s="100" t="str">
        <f>IFERROR(_xlfn.XLOOKUP(O109,Master3!$A:$A,Master3!$B:$B)," ")</f>
        <v xml:space="preserve"> </v>
      </c>
      <c r="O109" s="92" t="str">
        <f t="shared" si="13"/>
        <v/>
      </c>
      <c r="P109" s="92">
        <f>SUMIFS(Master3!$V:$V,Master3!$A:$A,"&gt;="&amp;O109,Master3!$A:$A,"&lt;="&amp; S109)</f>
        <v>0</v>
      </c>
      <c r="Q109" s="92">
        <f>SUMIFS(Master3!$H:$H,Master3!$A:$A,"&gt;="&amp;O109,Master3!$A:$A,"&lt;="&amp; S109)</f>
        <v>0</v>
      </c>
      <c r="R109" s="92">
        <f>SUMIFS(Master3!AZ:AZ,Master3!AY:AY,N109)</f>
        <v>0</v>
      </c>
      <c r="S109" s="93" t="str">
        <f t="shared" si="14"/>
        <v/>
      </c>
      <c r="T109" s="112" t="e">
        <f>_xlfn.XLOOKUP(U109,Master3!B:B,Master3!A:A)</f>
        <v>#N/A</v>
      </c>
      <c r="U109" s="103"/>
      <c r="V109" s="109">
        <f>SUMIFS(Master3!X:X,Master3!$A:$A,"&gt;="&amp;(T109),Master3!$A:$A,"&lt;="&amp;Z109-1)</f>
        <v>0</v>
      </c>
      <c r="W109" s="107">
        <f>SUMIFS(Master3!I:I,Master3!$A:$A,"&gt;="&amp;(T109),Master3!$A:$A,"&lt;="&amp;Z109-1)</f>
        <v>0</v>
      </c>
      <c r="X109" s="108">
        <f>SUMIFS(Master3!BC:BC,Master3!BB:BB,U109)</f>
        <v>0</v>
      </c>
      <c r="Y109" s="110" t="str">
        <f>IFERROR(_xlfn.XLOOKUP(Z109,Master3!$A:$A,Master3!$B:$B),"")</f>
        <v/>
      </c>
      <c r="Z109" s="107" t="str">
        <f t="shared" si="15"/>
        <v/>
      </c>
      <c r="AA109" s="107">
        <f>SUMIFS(Master3!$X:$X,Master3!$A:$A,"&gt;="&amp;(Z109),Master3!$A:$A,"&lt;="&amp;AE109-1)</f>
        <v>0</v>
      </c>
      <c r="AB109" s="107">
        <f>SUMIFS(Master3!$I:$I,Master3!$A:$A,"&gt;="&amp;(Z109),Master3!$A:$A,"&lt;="&amp;AE109-1)</f>
        <v>0</v>
      </c>
      <c r="AC109" s="108">
        <f>SUMIFS(Master3!BM:BM,Master3!BL:BL,Y109)</f>
        <v>0</v>
      </c>
      <c r="AD109" s="110" t="str">
        <f>IFERROR(_xlfn.XLOOKUP(AE109,Master3!$A:$A,Master3!$B:$B)," ")</f>
        <v xml:space="preserve"> </v>
      </c>
      <c r="AE109" s="107" t="str">
        <f t="shared" si="16"/>
        <v/>
      </c>
      <c r="AF109" s="109">
        <f>SUMIFS(Master3!$X:$X,Master3!$A:$A,"&gt;"&amp;(AE109),Master3!$A:$A,"&lt;="&amp; AI109)</f>
        <v>0</v>
      </c>
      <c r="AG109" s="107">
        <f>SUMIFS(Master3!$I:$I,Master3!$A:$A,"&gt;"&amp;(AE109),Master3!$A:$A,"&lt;="&amp; AI109)</f>
        <v>0</v>
      </c>
      <c r="AH109" s="107">
        <f>SUMIFS(Master3!BC:BC,Master3!BB:BB,AD109)</f>
        <v>0</v>
      </c>
      <c r="AI109" s="108" t="str">
        <f t="shared" si="17"/>
        <v/>
      </c>
      <c r="AJ109" s="112" t="e">
        <f>_xlfn.XLOOKUP(AK109,Master3!B:B,Master3!A:A)</f>
        <v>#N/A</v>
      </c>
      <c r="AK109" s="106">
        <v>44244.083333333336</v>
      </c>
      <c r="AL109" s="67">
        <f>SUMIFS(Master3!$Z:$Z,Master3!$A:$A,"&gt;="&amp;(AJ109),Master3!$A:$A,"&lt;="&amp;AP109-1)</f>
        <v>0</v>
      </c>
      <c r="AM109" s="67">
        <f>SUMIFS(Master3!$J:$J,Master3!$A:$A,"&gt;="&amp;(AJ109),Master3!$A:$A,"&lt;="&amp;AP109-1)</f>
        <v>0</v>
      </c>
      <c r="AN109" s="93">
        <f>SUMIFS(Master3!BF:BF,Master3!BE:BE,AK109)</f>
        <v>0</v>
      </c>
      <c r="AO109" s="100" t="str">
        <f>IFERROR(_xlfn.XLOOKUP(AP109,Master3!$A:$A,Master3!$B:$B),"")</f>
        <v/>
      </c>
      <c r="AP109" s="92" t="str">
        <f t="shared" si="18"/>
        <v/>
      </c>
      <c r="AQ109" s="67">
        <f>SUMIFS(Master3!$Z:$Z,Master3!$A:$A,"&gt;"&amp;(AP109),Master3!$A:$A,"&lt;="&amp;AU109-1)</f>
        <v>0</v>
      </c>
      <c r="AR109" s="67">
        <f>SUMIFS(Master3!$J:$J,Master3!$A:$A,"&gt;"&amp;(AP109),Master3!$A:$A,"&lt;="&amp;AU109-1)</f>
        <v>0</v>
      </c>
      <c r="AS109" s="93">
        <f>SUMIFS(Master3!BO:BO,Master3!BN:BN,AO109)</f>
        <v>0</v>
      </c>
      <c r="AT109" s="100" t="str">
        <f>IFERROR(_xlfn.XLOOKUP(AU109,Master3!$A:$A,Master3!$B:$B)," ")</f>
        <v xml:space="preserve"> </v>
      </c>
      <c r="AU109" s="92" t="str">
        <f t="shared" si="19"/>
        <v/>
      </c>
      <c r="AV109" s="67">
        <f>SUMIFS(Master3!$Z:$Z,Master3!$A:$A,"&gt;"&amp;AU109,Master3!$A:$A,"&lt;="&amp; AY109)</f>
        <v>0</v>
      </c>
      <c r="AW109" s="67">
        <f>SUMIFS(Master3!$J:$J,Master3!$A:$A,"&gt;"&amp;AU109,Master3!$A:$A,"&lt;="&amp; AY109)</f>
        <v>0</v>
      </c>
      <c r="AX109" s="92">
        <f>SUMIFS(Master3!BF:BF,Master3!BE:BE,AT109)</f>
        <v>0</v>
      </c>
      <c r="AY109" s="93" t="str">
        <f t="shared" si="20"/>
        <v/>
      </c>
      <c r="AZ109" s="112" t="e">
        <f>_xlfn.XLOOKUP(BA109,Master3!B:B,Master3!A:A)</f>
        <v>#N/A</v>
      </c>
      <c r="BA109" s="103"/>
      <c r="BB109" s="107">
        <f>SUMIFS(Master3!AR:AR,Master3!$A:$A,"&gt;="&amp;(AZ109),Master3!$A:$A,"&lt;="&amp;BF109-1)</f>
        <v>0</v>
      </c>
      <c r="BC109" s="109">
        <f>SUMIFS(Master3!$K:$K,Master3!$A:$A,"&gt;="&amp;(AZ109),Master3!$A:$A,"&lt;="&amp;BF109-1)</f>
        <v>0</v>
      </c>
      <c r="BD109" s="108">
        <f>SUMIFS(Master3!BI:BI,Master3!BH:BH,BA109)</f>
        <v>0</v>
      </c>
      <c r="BE109" s="110" t="str">
        <f>IFERROR(_xlfn.XLOOKUP(BF109,Master3!$A:$A,Master3!$B:$B),"")</f>
        <v/>
      </c>
      <c r="BF109" s="107" t="str">
        <f t="shared" si="21"/>
        <v/>
      </c>
      <c r="BG109" s="107">
        <f>SUMIFS(Master3!AR:AR,Master3!$A:$A,"&gt;="&amp;(BF109),Master3!$A:$A,"&lt;="&amp;BK109-1)</f>
        <v>0</v>
      </c>
      <c r="BH109" s="109">
        <f>SUMIFS(Master3!$K:$K,Master3!$A:$A,"&gt;="&amp;(BF109),Master3!$A:$A,"&lt;="&amp;BK109-1)</f>
        <v>0</v>
      </c>
      <c r="BI109" s="108">
        <f>SUMIFS(Master3!BQ:BQ,Master3!BP:BP,BE109)</f>
        <v>0</v>
      </c>
      <c r="BJ109" s="110" t="str">
        <f>IFERROR(_xlfn.XLOOKUP(BK109,Master3!$A:$A,Master3!$B:$B)," ")</f>
        <v xml:space="preserve"> </v>
      </c>
      <c r="BK109" s="107" t="str">
        <f t="shared" si="22"/>
        <v/>
      </c>
      <c r="BL109" s="107">
        <f>SUMIFS(Master3!$AU:$AU,Master3!$A:$A,"&gt;"&amp;(BK109),Master3!$A:$A,"&lt;="&amp; BO109)</f>
        <v>0</v>
      </c>
      <c r="BM109" s="109">
        <f>SUMIFS(Master3!$K:$K,Master3!$A:$A,"&gt;"&amp;(BK109),Master3!$A:$A,"&lt;="&amp; BO109)</f>
        <v>0</v>
      </c>
      <c r="BN109" s="107">
        <f>SUMIFS(Master3!BI:BI,Master3!BH:BH,BJ109)</f>
        <v>0</v>
      </c>
      <c r="BO109" s="108" t="str">
        <f t="shared" si="23"/>
        <v/>
      </c>
    </row>
    <row r="110" spans="1:67" x14ac:dyDescent="0.25">
      <c r="A110" s="86">
        <v>44246.204861111109</v>
      </c>
      <c r="B110" s="111" t="e">
        <f>_xlfn.XLOOKUP(C110,Master3!B:B,Master3!A:A)</f>
        <v>#N/A</v>
      </c>
      <c r="C110" s="106"/>
      <c r="D110" s="91" t="str">
        <f>IFERROR(_xlfn.XLOOKUP(B110,Master3!A:A,Master3!G:G),"")</f>
        <v/>
      </c>
      <c r="E110" s="94" t="str">
        <f>IFERROR(AVERAGEIFS(Master3!$U:$U,Master3!$A:$A,"&gt;"&amp;(B110-1),Master3!$A:$A,"&lt;="&amp;S110),"")</f>
        <v/>
      </c>
      <c r="F110" s="98">
        <f>SUMIFS(Master3!$V:$V,Master3!$A:$A,"&gt;="&amp;(B110),Master3!$A:$A,"&lt;="&amp;J110-1)</f>
        <v>0</v>
      </c>
      <c r="G110" s="91">
        <f>SUMIFS(Master3!$H:$H,Master3!$A:$A,"&gt;="&amp;(B110),Master3!$A:$A,"&lt;="&amp;J110-1)</f>
        <v>0</v>
      </c>
      <c r="H110" s="99">
        <f>SUMIFS(Master3!AZ:AZ,Master3!AY:AY,C110)</f>
        <v>0</v>
      </c>
      <c r="I110" s="100" t="str">
        <f>IFERROR(_xlfn.XLOOKUP(J110,Master3!$A:$A,Master3!$B:$B),"")</f>
        <v/>
      </c>
      <c r="J110" s="92" t="str">
        <f t="shared" si="12"/>
        <v/>
      </c>
      <c r="K110" s="92">
        <f>SUMIFS(Master3!$V:$V,Master3!$A:$A,"&gt;="&amp;(J110),Master3!$A:$A,"&lt;="&amp;O110-1)</f>
        <v>0</v>
      </c>
      <c r="L110" s="92">
        <f>SUMIFS(Master3!$H:$H,Master3!$A:$A,"&gt;="&amp;(J110),Master3!$A:$A,"&lt;="&amp;O110-1)</f>
        <v>0</v>
      </c>
      <c r="M110" s="93">
        <f>SUMIFS(Master3!BK:BK,Master3!BJ:BJ,I110)</f>
        <v>0</v>
      </c>
      <c r="N110" s="100" t="str">
        <f>IFERROR(_xlfn.XLOOKUP(O110,Master3!$A:$A,Master3!$B:$B)," ")</f>
        <v xml:space="preserve"> </v>
      </c>
      <c r="O110" s="92" t="str">
        <f t="shared" si="13"/>
        <v/>
      </c>
      <c r="P110" s="92">
        <f>SUMIFS(Master3!$V:$V,Master3!$A:$A,"&gt;="&amp;O110,Master3!$A:$A,"&lt;="&amp; S110)</f>
        <v>0</v>
      </c>
      <c r="Q110" s="92">
        <f>SUMIFS(Master3!$H:$H,Master3!$A:$A,"&gt;="&amp;O110,Master3!$A:$A,"&lt;="&amp; S110)</f>
        <v>0</v>
      </c>
      <c r="R110" s="92">
        <f>SUMIFS(Master3!AZ:AZ,Master3!AY:AY,N110)</f>
        <v>0</v>
      </c>
      <c r="S110" s="93" t="str">
        <f t="shared" si="14"/>
        <v/>
      </c>
      <c r="T110" s="112" t="e">
        <f>_xlfn.XLOOKUP(U110,Master3!B:B,Master3!A:A)</f>
        <v>#N/A</v>
      </c>
      <c r="U110" s="103"/>
      <c r="V110" s="109">
        <f>SUMIFS(Master3!X:X,Master3!$A:$A,"&gt;="&amp;(T110),Master3!$A:$A,"&lt;="&amp;Z110-1)</f>
        <v>0</v>
      </c>
      <c r="W110" s="107">
        <f>SUMIFS(Master3!I:I,Master3!$A:$A,"&gt;="&amp;(T110),Master3!$A:$A,"&lt;="&amp;Z110-1)</f>
        <v>0</v>
      </c>
      <c r="X110" s="108">
        <f>SUMIFS(Master3!BC:BC,Master3!BB:BB,U110)</f>
        <v>0</v>
      </c>
      <c r="Y110" s="110" t="str">
        <f>IFERROR(_xlfn.XLOOKUP(Z110,Master3!$A:$A,Master3!$B:$B),"")</f>
        <v/>
      </c>
      <c r="Z110" s="107" t="str">
        <f t="shared" si="15"/>
        <v/>
      </c>
      <c r="AA110" s="107">
        <f>SUMIFS(Master3!$X:$X,Master3!$A:$A,"&gt;="&amp;(Z110),Master3!$A:$A,"&lt;="&amp;AE110-1)</f>
        <v>0</v>
      </c>
      <c r="AB110" s="107">
        <f>SUMIFS(Master3!$I:$I,Master3!$A:$A,"&gt;="&amp;(Z110),Master3!$A:$A,"&lt;="&amp;AE110-1)</f>
        <v>0</v>
      </c>
      <c r="AC110" s="108">
        <f>SUMIFS(Master3!BM:BM,Master3!BL:BL,Y110)</f>
        <v>0</v>
      </c>
      <c r="AD110" s="110" t="str">
        <f>IFERROR(_xlfn.XLOOKUP(AE110,Master3!$A:$A,Master3!$B:$B)," ")</f>
        <v xml:space="preserve"> </v>
      </c>
      <c r="AE110" s="107" t="str">
        <f t="shared" si="16"/>
        <v/>
      </c>
      <c r="AF110" s="109">
        <f>SUMIFS(Master3!$X:$X,Master3!$A:$A,"&gt;"&amp;(AE110),Master3!$A:$A,"&lt;="&amp; AI110)</f>
        <v>0</v>
      </c>
      <c r="AG110" s="107">
        <f>SUMIFS(Master3!$I:$I,Master3!$A:$A,"&gt;"&amp;(AE110),Master3!$A:$A,"&lt;="&amp; AI110)</f>
        <v>0</v>
      </c>
      <c r="AH110" s="107">
        <f>SUMIFS(Master3!BC:BC,Master3!BB:BB,AD110)</f>
        <v>0</v>
      </c>
      <c r="AI110" s="108" t="str">
        <f t="shared" si="17"/>
        <v/>
      </c>
      <c r="AJ110" s="112" t="e">
        <f>_xlfn.XLOOKUP(AK110,Master3!B:B,Master3!A:A)</f>
        <v>#N/A</v>
      </c>
      <c r="AK110" s="106">
        <v>44246.204861111109</v>
      </c>
      <c r="AL110" s="67">
        <f>SUMIFS(Master3!$Z:$Z,Master3!$A:$A,"&gt;="&amp;(AJ110),Master3!$A:$A,"&lt;="&amp;AP110-1)</f>
        <v>0</v>
      </c>
      <c r="AM110" s="67">
        <f>SUMIFS(Master3!$J:$J,Master3!$A:$A,"&gt;="&amp;(AJ110),Master3!$A:$A,"&lt;="&amp;AP110-1)</f>
        <v>0</v>
      </c>
      <c r="AN110" s="93">
        <f>SUMIFS(Master3!BF:BF,Master3!BE:BE,AK110)</f>
        <v>0</v>
      </c>
      <c r="AO110" s="100" t="str">
        <f>IFERROR(_xlfn.XLOOKUP(AP110,Master3!$A:$A,Master3!$B:$B),"")</f>
        <v/>
      </c>
      <c r="AP110" s="92" t="str">
        <f t="shared" si="18"/>
        <v/>
      </c>
      <c r="AQ110" s="67">
        <f>SUMIFS(Master3!$Z:$Z,Master3!$A:$A,"&gt;"&amp;(AP110),Master3!$A:$A,"&lt;="&amp;AU110-1)</f>
        <v>0</v>
      </c>
      <c r="AR110" s="67">
        <f>SUMIFS(Master3!$J:$J,Master3!$A:$A,"&gt;"&amp;(AP110),Master3!$A:$A,"&lt;="&amp;AU110-1)</f>
        <v>0</v>
      </c>
      <c r="AS110" s="93">
        <f>SUMIFS(Master3!BO:BO,Master3!BN:BN,AO110)</f>
        <v>0</v>
      </c>
      <c r="AT110" s="100" t="str">
        <f>IFERROR(_xlfn.XLOOKUP(AU110,Master3!$A:$A,Master3!$B:$B)," ")</f>
        <v xml:space="preserve"> </v>
      </c>
      <c r="AU110" s="92" t="str">
        <f t="shared" si="19"/>
        <v/>
      </c>
      <c r="AV110" s="67">
        <f>SUMIFS(Master3!$Z:$Z,Master3!$A:$A,"&gt;"&amp;AU110,Master3!$A:$A,"&lt;="&amp; AY110)</f>
        <v>0</v>
      </c>
      <c r="AW110" s="67">
        <f>SUMIFS(Master3!$J:$J,Master3!$A:$A,"&gt;"&amp;AU110,Master3!$A:$A,"&lt;="&amp; AY110)</f>
        <v>0</v>
      </c>
      <c r="AX110" s="92">
        <f>SUMIFS(Master3!BF:BF,Master3!BE:BE,AT110)</f>
        <v>0</v>
      </c>
      <c r="AY110" s="93" t="str">
        <f t="shared" si="20"/>
        <v/>
      </c>
      <c r="AZ110" s="112" t="e">
        <f>_xlfn.XLOOKUP(BA110,Master3!B:B,Master3!A:A)</f>
        <v>#N/A</v>
      </c>
      <c r="BA110" s="103"/>
      <c r="BB110" s="107">
        <f>SUMIFS(Master3!AR:AR,Master3!$A:$A,"&gt;="&amp;(AZ110),Master3!$A:$A,"&lt;="&amp;BF110-1)</f>
        <v>0</v>
      </c>
      <c r="BC110" s="109">
        <f>SUMIFS(Master3!$K:$K,Master3!$A:$A,"&gt;="&amp;(AZ110),Master3!$A:$A,"&lt;="&amp;BF110-1)</f>
        <v>0</v>
      </c>
      <c r="BD110" s="108">
        <f>SUMIFS(Master3!BI:BI,Master3!BH:BH,BA110)</f>
        <v>0</v>
      </c>
      <c r="BE110" s="110" t="str">
        <f>IFERROR(_xlfn.XLOOKUP(BF110,Master3!$A:$A,Master3!$B:$B),"")</f>
        <v/>
      </c>
      <c r="BF110" s="107" t="str">
        <f t="shared" si="21"/>
        <v/>
      </c>
      <c r="BG110" s="107">
        <f>SUMIFS(Master3!AR:AR,Master3!$A:$A,"&gt;="&amp;(BF110),Master3!$A:$A,"&lt;="&amp;BK110-1)</f>
        <v>0</v>
      </c>
      <c r="BH110" s="109">
        <f>SUMIFS(Master3!$K:$K,Master3!$A:$A,"&gt;="&amp;(BF110),Master3!$A:$A,"&lt;="&amp;BK110-1)</f>
        <v>0</v>
      </c>
      <c r="BI110" s="108">
        <f>SUMIFS(Master3!BQ:BQ,Master3!BP:BP,BE110)</f>
        <v>0</v>
      </c>
      <c r="BJ110" s="110" t="str">
        <f>IFERROR(_xlfn.XLOOKUP(BK110,Master3!$A:$A,Master3!$B:$B)," ")</f>
        <v xml:space="preserve"> </v>
      </c>
      <c r="BK110" s="107" t="str">
        <f t="shared" si="22"/>
        <v/>
      </c>
      <c r="BL110" s="107">
        <f>SUMIFS(Master3!$AU:$AU,Master3!$A:$A,"&gt;"&amp;(BK110),Master3!$A:$A,"&lt;="&amp; BO110)</f>
        <v>0</v>
      </c>
      <c r="BM110" s="109">
        <f>SUMIFS(Master3!$K:$K,Master3!$A:$A,"&gt;"&amp;(BK110),Master3!$A:$A,"&lt;="&amp; BO110)</f>
        <v>0</v>
      </c>
      <c r="BN110" s="107">
        <f>SUMIFS(Master3!BI:BI,Master3!BH:BH,BJ110)</f>
        <v>0</v>
      </c>
      <c r="BO110" s="108" t="str">
        <f t="shared" si="23"/>
        <v/>
      </c>
    </row>
    <row r="111" spans="1:67" x14ac:dyDescent="0.25">
      <c r="A111" s="86">
        <v>44247.121527777781</v>
      </c>
      <c r="B111" s="111" t="e">
        <f>_xlfn.XLOOKUP(C111,Master3!B:B,Master3!A:A)</f>
        <v>#N/A</v>
      </c>
      <c r="C111" s="106">
        <v>44247.121527777781</v>
      </c>
      <c r="D111" s="91" t="str">
        <f>IFERROR(_xlfn.XLOOKUP(B111,Master3!A:A,Master3!G:G),"")</f>
        <v/>
      </c>
      <c r="E111" s="94" t="str">
        <f>IFERROR(AVERAGEIFS(Master3!$U:$U,Master3!$A:$A,"&gt;"&amp;(B111-1),Master3!$A:$A,"&lt;="&amp;S111),"")</f>
        <v/>
      </c>
      <c r="F111" s="98">
        <f>SUMIFS(Master3!$V:$V,Master3!$A:$A,"&gt;="&amp;(B111),Master3!$A:$A,"&lt;="&amp;J111-1)</f>
        <v>0</v>
      </c>
      <c r="G111" s="91">
        <f>SUMIFS(Master3!$H:$H,Master3!$A:$A,"&gt;="&amp;(B111),Master3!$A:$A,"&lt;="&amp;J111-1)</f>
        <v>0</v>
      </c>
      <c r="H111" s="99">
        <f>SUMIFS(Master3!AZ:AZ,Master3!AY:AY,C111)</f>
        <v>0</v>
      </c>
      <c r="I111" s="100" t="str">
        <f>IFERROR(_xlfn.XLOOKUP(J111,Master3!$A:$A,Master3!$B:$B),"")</f>
        <v/>
      </c>
      <c r="J111" s="92" t="str">
        <f t="shared" si="12"/>
        <v/>
      </c>
      <c r="K111" s="92">
        <f>SUMIFS(Master3!$V:$V,Master3!$A:$A,"&gt;="&amp;(J111),Master3!$A:$A,"&lt;="&amp;O111-1)</f>
        <v>0</v>
      </c>
      <c r="L111" s="92">
        <f>SUMIFS(Master3!$H:$H,Master3!$A:$A,"&gt;="&amp;(J111),Master3!$A:$A,"&lt;="&amp;O111-1)</f>
        <v>0</v>
      </c>
      <c r="M111" s="93">
        <f>SUMIFS(Master3!BK:BK,Master3!BJ:BJ,I111)</f>
        <v>0</v>
      </c>
      <c r="N111" s="100" t="str">
        <f>IFERROR(_xlfn.XLOOKUP(O111,Master3!$A:$A,Master3!$B:$B)," ")</f>
        <v xml:space="preserve"> </v>
      </c>
      <c r="O111" s="92" t="str">
        <f t="shared" si="13"/>
        <v/>
      </c>
      <c r="P111" s="92">
        <f>SUMIFS(Master3!$V:$V,Master3!$A:$A,"&gt;="&amp;O111,Master3!$A:$A,"&lt;="&amp; S111)</f>
        <v>0</v>
      </c>
      <c r="Q111" s="92">
        <f>SUMIFS(Master3!$H:$H,Master3!$A:$A,"&gt;="&amp;O111,Master3!$A:$A,"&lt;="&amp; S111)</f>
        <v>0</v>
      </c>
      <c r="R111" s="92">
        <f>SUMIFS(Master3!AZ:AZ,Master3!AY:AY,N111)</f>
        <v>0</v>
      </c>
      <c r="S111" s="93" t="str">
        <f t="shared" si="14"/>
        <v/>
      </c>
      <c r="T111" s="112" t="e">
        <f>_xlfn.XLOOKUP(U111,Master3!B:B,Master3!A:A)</f>
        <v>#N/A</v>
      </c>
      <c r="U111" s="103"/>
      <c r="V111" s="109">
        <f>SUMIFS(Master3!X:X,Master3!$A:$A,"&gt;="&amp;(T111),Master3!$A:$A,"&lt;="&amp;Z111-1)</f>
        <v>0</v>
      </c>
      <c r="W111" s="107">
        <f>SUMIFS(Master3!I:I,Master3!$A:$A,"&gt;="&amp;(T111),Master3!$A:$A,"&lt;="&amp;Z111-1)</f>
        <v>0</v>
      </c>
      <c r="X111" s="108">
        <f>SUMIFS(Master3!BC:BC,Master3!BB:BB,U111)</f>
        <v>0</v>
      </c>
      <c r="Y111" s="110" t="str">
        <f>IFERROR(_xlfn.XLOOKUP(Z111,Master3!$A:$A,Master3!$B:$B),"")</f>
        <v/>
      </c>
      <c r="Z111" s="107" t="str">
        <f t="shared" si="15"/>
        <v/>
      </c>
      <c r="AA111" s="107">
        <f>SUMIFS(Master3!$X:$X,Master3!$A:$A,"&gt;="&amp;(Z111),Master3!$A:$A,"&lt;="&amp;AE111-1)</f>
        <v>0</v>
      </c>
      <c r="AB111" s="107">
        <f>SUMIFS(Master3!$I:$I,Master3!$A:$A,"&gt;="&amp;(Z111),Master3!$A:$A,"&lt;="&amp;AE111-1)</f>
        <v>0</v>
      </c>
      <c r="AC111" s="108">
        <f>SUMIFS(Master3!BM:BM,Master3!BL:BL,Y111)</f>
        <v>0</v>
      </c>
      <c r="AD111" s="110" t="str">
        <f>IFERROR(_xlfn.XLOOKUP(AE111,Master3!$A:$A,Master3!$B:$B)," ")</f>
        <v xml:space="preserve"> </v>
      </c>
      <c r="AE111" s="107" t="str">
        <f t="shared" si="16"/>
        <v/>
      </c>
      <c r="AF111" s="109">
        <f>SUMIFS(Master3!$X:$X,Master3!$A:$A,"&gt;"&amp;(AE111),Master3!$A:$A,"&lt;="&amp; AI111)</f>
        <v>0</v>
      </c>
      <c r="AG111" s="107">
        <f>SUMIFS(Master3!$I:$I,Master3!$A:$A,"&gt;"&amp;(AE111),Master3!$A:$A,"&lt;="&amp; AI111)</f>
        <v>0</v>
      </c>
      <c r="AH111" s="107">
        <f>SUMIFS(Master3!BC:BC,Master3!BB:BB,AD111)</f>
        <v>0</v>
      </c>
      <c r="AI111" s="108" t="str">
        <f t="shared" si="17"/>
        <v/>
      </c>
      <c r="AJ111" s="112" t="e">
        <f>_xlfn.XLOOKUP(AK111,Master3!B:B,Master3!A:A)</f>
        <v>#N/A</v>
      </c>
      <c r="AK111" s="106"/>
      <c r="AL111" s="67">
        <f>SUMIFS(Master3!$Z:$Z,Master3!$A:$A,"&gt;="&amp;(AJ111),Master3!$A:$A,"&lt;="&amp;AP111-1)</f>
        <v>0</v>
      </c>
      <c r="AM111" s="67">
        <f>SUMIFS(Master3!$J:$J,Master3!$A:$A,"&gt;="&amp;(AJ111),Master3!$A:$A,"&lt;="&amp;AP111-1)</f>
        <v>0</v>
      </c>
      <c r="AN111" s="93">
        <f>SUMIFS(Master3!BF:BF,Master3!BE:BE,AK111)</f>
        <v>0</v>
      </c>
      <c r="AO111" s="100" t="str">
        <f>IFERROR(_xlfn.XLOOKUP(AP111,Master3!$A:$A,Master3!$B:$B),"")</f>
        <v/>
      </c>
      <c r="AP111" s="92" t="str">
        <f t="shared" si="18"/>
        <v/>
      </c>
      <c r="AQ111" s="67">
        <f>SUMIFS(Master3!$Z:$Z,Master3!$A:$A,"&gt;"&amp;(AP111),Master3!$A:$A,"&lt;="&amp;AU111-1)</f>
        <v>0</v>
      </c>
      <c r="AR111" s="67">
        <f>SUMIFS(Master3!$J:$J,Master3!$A:$A,"&gt;"&amp;(AP111),Master3!$A:$A,"&lt;="&amp;AU111-1)</f>
        <v>0</v>
      </c>
      <c r="AS111" s="93">
        <f>SUMIFS(Master3!BO:BO,Master3!BN:BN,AO111)</f>
        <v>0</v>
      </c>
      <c r="AT111" s="100" t="str">
        <f>IFERROR(_xlfn.XLOOKUP(AU111,Master3!$A:$A,Master3!$B:$B)," ")</f>
        <v xml:space="preserve"> </v>
      </c>
      <c r="AU111" s="92" t="str">
        <f t="shared" si="19"/>
        <v/>
      </c>
      <c r="AV111" s="67">
        <f>SUMIFS(Master3!$Z:$Z,Master3!$A:$A,"&gt;"&amp;AU111,Master3!$A:$A,"&lt;="&amp; AY111)</f>
        <v>0</v>
      </c>
      <c r="AW111" s="67">
        <f>SUMIFS(Master3!$J:$J,Master3!$A:$A,"&gt;"&amp;AU111,Master3!$A:$A,"&lt;="&amp; AY111)</f>
        <v>0</v>
      </c>
      <c r="AX111" s="92">
        <f>SUMIFS(Master3!BF:BF,Master3!BE:BE,AT111)</f>
        <v>0</v>
      </c>
      <c r="AY111" s="93" t="str">
        <f t="shared" si="20"/>
        <v/>
      </c>
      <c r="AZ111" s="112" t="e">
        <f>_xlfn.XLOOKUP(BA111,Master3!B:B,Master3!A:A)</f>
        <v>#N/A</v>
      </c>
      <c r="BA111" s="103"/>
      <c r="BB111" s="107">
        <f>SUMIFS(Master3!AR:AR,Master3!$A:$A,"&gt;="&amp;(AZ111),Master3!$A:$A,"&lt;="&amp;BF111-1)</f>
        <v>0</v>
      </c>
      <c r="BC111" s="109">
        <f>SUMIFS(Master3!$K:$K,Master3!$A:$A,"&gt;="&amp;(AZ111),Master3!$A:$A,"&lt;="&amp;BF111-1)</f>
        <v>0</v>
      </c>
      <c r="BD111" s="108">
        <f>SUMIFS(Master3!BI:BI,Master3!BH:BH,BA111)</f>
        <v>0</v>
      </c>
      <c r="BE111" s="110" t="str">
        <f>IFERROR(_xlfn.XLOOKUP(BF111,Master3!$A:$A,Master3!$B:$B),"")</f>
        <v/>
      </c>
      <c r="BF111" s="107" t="str">
        <f t="shared" si="21"/>
        <v/>
      </c>
      <c r="BG111" s="107">
        <f>SUMIFS(Master3!AR:AR,Master3!$A:$A,"&gt;="&amp;(BF111),Master3!$A:$A,"&lt;="&amp;BK111-1)</f>
        <v>0</v>
      </c>
      <c r="BH111" s="109">
        <f>SUMIFS(Master3!$K:$K,Master3!$A:$A,"&gt;="&amp;(BF111),Master3!$A:$A,"&lt;="&amp;BK111-1)</f>
        <v>0</v>
      </c>
      <c r="BI111" s="108">
        <f>SUMIFS(Master3!BQ:BQ,Master3!BP:BP,BE111)</f>
        <v>0</v>
      </c>
      <c r="BJ111" s="110" t="str">
        <f>IFERROR(_xlfn.XLOOKUP(BK111,Master3!$A:$A,Master3!$B:$B)," ")</f>
        <v xml:space="preserve"> </v>
      </c>
      <c r="BK111" s="107" t="str">
        <f t="shared" si="22"/>
        <v/>
      </c>
      <c r="BL111" s="107">
        <f>SUMIFS(Master3!$AU:$AU,Master3!$A:$A,"&gt;"&amp;(BK111),Master3!$A:$A,"&lt;="&amp; BO111)</f>
        <v>0</v>
      </c>
      <c r="BM111" s="109">
        <f>SUMIFS(Master3!$K:$K,Master3!$A:$A,"&gt;"&amp;(BK111),Master3!$A:$A,"&lt;="&amp; BO111)</f>
        <v>0</v>
      </c>
      <c r="BN111" s="107">
        <f>SUMIFS(Master3!BI:BI,Master3!BH:BH,BJ111)</f>
        <v>0</v>
      </c>
      <c r="BO111" s="108" t="str">
        <f t="shared" si="23"/>
        <v/>
      </c>
    </row>
    <row r="112" spans="1:67" x14ac:dyDescent="0.25">
      <c r="A112" s="86">
        <v>44247.15625</v>
      </c>
      <c r="B112" s="111" t="e">
        <f>_xlfn.XLOOKUP(C112,Master3!B:B,Master3!A:A)</f>
        <v>#N/A</v>
      </c>
      <c r="C112" s="106"/>
      <c r="D112" s="91" t="str">
        <f>IFERROR(_xlfn.XLOOKUP(B112,Master3!A:A,Master3!G:G),"")</f>
        <v/>
      </c>
      <c r="E112" s="94" t="str">
        <f>IFERROR(AVERAGEIFS(Master3!$U:$U,Master3!$A:$A,"&gt;"&amp;(B112-1),Master3!$A:$A,"&lt;="&amp;S112),"")</f>
        <v/>
      </c>
      <c r="F112" s="98">
        <f>SUMIFS(Master3!$V:$V,Master3!$A:$A,"&gt;="&amp;(B112),Master3!$A:$A,"&lt;="&amp;J112-1)</f>
        <v>0</v>
      </c>
      <c r="G112" s="91">
        <f>SUMIFS(Master3!$H:$H,Master3!$A:$A,"&gt;="&amp;(B112),Master3!$A:$A,"&lt;="&amp;J112-1)</f>
        <v>0</v>
      </c>
      <c r="H112" s="99">
        <f>SUMIFS(Master3!AZ:AZ,Master3!AY:AY,C112)</f>
        <v>0</v>
      </c>
      <c r="I112" s="100" t="str">
        <f>IFERROR(_xlfn.XLOOKUP(J112,Master3!$A:$A,Master3!$B:$B),"")</f>
        <v/>
      </c>
      <c r="J112" s="92" t="str">
        <f t="shared" si="12"/>
        <v/>
      </c>
      <c r="K112" s="92">
        <f>SUMIFS(Master3!$V:$V,Master3!$A:$A,"&gt;="&amp;(J112),Master3!$A:$A,"&lt;="&amp;O112-1)</f>
        <v>0</v>
      </c>
      <c r="L112" s="92">
        <f>SUMIFS(Master3!$H:$H,Master3!$A:$A,"&gt;="&amp;(J112),Master3!$A:$A,"&lt;="&amp;O112-1)</f>
        <v>0</v>
      </c>
      <c r="M112" s="93">
        <f>SUMIFS(Master3!BK:BK,Master3!BJ:BJ,I112)</f>
        <v>0</v>
      </c>
      <c r="N112" s="100" t="str">
        <f>IFERROR(_xlfn.XLOOKUP(O112,Master3!$A:$A,Master3!$B:$B)," ")</f>
        <v xml:space="preserve"> </v>
      </c>
      <c r="O112" s="92" t="str">
        <f t="shared" si="13"/>
        <v/>
      </c>
      <c r="P112" s="92">
        <f>SUMIFS(Master3!$V:$V,Master3!$A:$A,"&gt;="&amp;O112,Master3!$A:$A,"&lt;="&amp; S112)</f>
        <v>0</v>
      </c>
      <c r="Q112" s="92">
        <f>SUMIFS(Master3!$H:$H,Master3!$A:$A,"&gt;="&amp;O112,Master3!$A:$A,"&lt;="&amp; S112)</f>
        <v>0</v>
      </c>
      <c r="R112" s="92">
        <f>SUMIFS(Master3!AZ:AZ,Master3!AY:AY,N112)</f>
        <v>0</v>
      </c>
      <c r="S112" s="93" t="str">
        <f t="shared" si="14"/>
        <v/>
      </c>
      <c r="T112" s="112" t="e">
        <f>_xlfn.XLOOKUP(U112,Master3!B:B,Master3!A:A)</f>
        <v>#N/A</v>
      </c>
      <c r="U112" s="103"/>
      <c r="V112" s="109">
        <f>SUMIFS(Master3!X:X,Master3!$A:$A,"&gt;="&amp;(T112),Master3!$A:$A,"&lt;="&amp;Z112-1)</f>
        <v>0</v>
      </c>
      <c r="W112" s="107">
        <f>SUMIFS(Master3!I:I,Master3!$A:$A,"&gt;="&amp;(T112),Master3!$A:$A,"&lt;="&amp;Z112-1)</f>
        <v>0</v>
      </c>
      <c r="X112" s="108">
        <f>SUMIFS(Master3!BC:BC,Master3!BB:BB,U112)</f>
        <v>0</v>
      </c>
      <c r="Y112" s="110" t="str">
        <f>IFERROR(_xlfn.XLOOKUP(Z112,Master3!$A:$A,Master3!$B:$B),"")</f>
        <v/>
      </c>
      <c r="Z112" s="107" t="str">
        <f t="shared" si="15"/>
        <v/>
      </c>
      <c r="AA112" s="107">
        <f>SUMIFS(Master3!$X:$X,Master3!$A:$A,"&gt;="&amp;(Z112),Master3!$A:$A,"&lt;="&amp;AE112-1)</f>
        <v>0</v>
      </c>
      <c r="AB112" s="107">
        <f>SUMIFS(Master3!$I:$I,Master3!$A:$A,"&gt;="&amp;(Z112),Master3!$A:$A,"&lt;="&amp;AE112-1)</f>
        <v>0</v>
      </c>
      <c r="AC112" s="108">
        <f>SUMIFS(Master3!BM:BM,Master3!BL:BL,Y112)</f>
        <v>0</v>
      </c>
      <c r="AD112" s="110" t="str">
        <f>IFERROR(_xlfn.XLOOKUP(AE112,Master3!$A:$A,Master3!$B:$B)," ")</f>
        <v xml:space="preserve"> </v>
      </c>
      <c r="AE112" s="107" t="str">
        <f t="shared" si="16"/>
        <v/>
      </c>
      <c r="AF112" s="109">
        <f>SUMIFS(Master3!$X:$X,Master3!$A:$A,"&gt;"&amp;(AE112),Master3!$A:$A,"&lt;="&amp; AI112)</f>
        <v>0</v>
      </c>
      <c r="AG112" s="107">
        <f>SUMIFS(Master3!$I:$I,Master3!$A:$A,"&gt;"&amp;(AE112),Master3!$A:$A,"&lt;="&amp; AI112)</f>
        <v>0</v>
      </c>
      <c r="AH112" s="107">
        <f>SUMIFS(Master3!BC:BC,Master3!BB:BB,AD112)</f>
        <v>0</v>
      </c>
      <c r="AI112" s="108" t="str">
        <f t="shared" si="17"/>
        <v/>
      </c>
      <c r="AJ112" s="112" t="e">
        <f>_xlfn.XLOOKUP(AK112,Master3!B:B,Master3!A:A)</f>
        <v>#N/A</v>
      </c>
      <c r="AK112" s="106"/>
      <c r="AL112" s="67">
        <f>SUMIFS(Master3!$Z:$Z,Master3!$A:$A,"&gt;="&amp;(AJ112),Master3!$A:$A,"&lt;="&amp;AP112-1)</f>
        <v>0</v>
      </c>
      <c r="AM112" s="67">
        <f>SUMIFS(Master3!$J:$J,Master3!$A:$A,"&gt;="&amp;(AJ112),Master3!$A:$A,"&lt;="&amp;AP112-1)</f>
        <v>0</v>
      </c>
      <c r="AN112" s="93">
        <f>SUMIFS(Master3!BF:BF,Master3!BE:BE,AK112)</f>
        <v>0</v>
      </c>
      <c r="AO112" s="100" t="str">
        <f>IFERROR(_xlfn.XLOOKUP(AP112,Master3!$A:$A,Master3!$B:$B),"")</f>
        <v/>
      </c>
      <c r="AP112" s="92" t="str">
        <f t="shared" si="18"/>
        <v/>
      </c>
      <c r="AQ112" s="67">
        <f>SUMIFS(Master3!$Z:$Z,Master3!$A:$A,"&gt;"&amp;(AP112),Master3!$A:$A,"&lt;="&amp;AU112-1)</f>
        <v>0</v>
      </c>
      <c r="AR112" s="67">
        <f>SUMIFS(Master3!$J:$J,Master3!$A:$A,"&gt;"&amp;(AP112),Master3!$A:$A,"&lt;="&amp;AU112-1)</f>
        <v>0</v>
      </c>
      <c r="AS112" s="93">
        <f>SUMIFS(Master3!BO:BO,Master3!BN:BN,AO112)</f>
        <v>0</v>
      </c>
      <c r="AT112" s="100" t="str">
        <f>IFERROR(_xlfn.XLOOKUP(AU112,Master3!$A:$A,Master3!$B:$B)," ")</f>
        <v xml:space="preserve"> </v>
      </c>
      <c r="AU112" s="92" t="str">
        <f t="shared" si="19"/>
        <v/>
      </c>
      <c r="AV112" s="67">
        <f>SUMIFS(Master3!$Z:$Z,Master3!$A:$A,"&gt;"&amp;AU112,Master3!$A:$A,"&lt;="&amp; AY112)</f>
        <v>0</v>
      </c>
      <c r="AW112" s="67">
        <f>SUMIFS(Master3!$J:$J,Master3!$A:$A,"&gt;"&amp;AU112,Master3!$A:$A,"&lt;="&amp; AY112)</f>
        <v>0</v>
      </c>
      <c r="AX112" s="92">
        <f>SUMIFS(Master3!BF:BF,Master3!BE:BE,AT112)</f>
        <v>0</v>
      </c>
      <c r="AY112" s="93" t="str">
        <f t="shared" si="20"/>
        <v/>
      </c>
      <c r="AZ112" s="112" t="e">
        <f>_xlfn.XLOOKUP(BA112,Master3!B:B,Master3!A:A)</f>
        <v>#N/A</v>
      </c>
      <c r="BA112" s="103">
        <v>44247.15625</v>
      </c>
      <c r="BB112" s="107">
        <f>SUMIFS(Master3!AR:AR,Master3!$A:$A,"&gt;="&amp;(AZ112),Master3!$A:$A,"&lt;="&amp;BF112-1)</f>
        <v>0</v>
      </c>
      <c r="BC112" s="109">
        <f>SUMIFS(Master3!$K:$K,Master3!$A:$A,"&gt;="&amp;(AZ112),Master3!$A:$A,"&lt;="&amp;BF112-1)</f>
        <v>0</v>
      </c>
      <c r="BD112" s="108">
        <f>SUMIFS(Master3!BI:BI,Master3!BH:BH,BA112)</f>
        <v>0</v>
      </c>
      <c r="BE112" s="110" t="str">
        <f>IFERROR(_xlfn.XLOOKUP(BF112,Master3!$A:$A,Master3!$B:$B),"")</f>
        <v/>
      </c>
      <c r="BF112" s="107" t="str">
        <f t="shared" si="21"/>
        <v/>
      </c>
      <c r="BG112" s="107">
        <f>SUMIFS(Master3!AR:AR,Master3!$A:$A,"&gt;="&amp;(BF112),Master3!$A:$A,"&lt;="&amp;BK112-1)</f>
        <v>0</v>
      </c>
      <c r="BH112" s="109">
        <f>SUMIFS(Master3!$K:$K,Master3!$A:$A,"&gt;="&amp;(BF112),Master3!$A:$A,"&lt;="&amp;BK112-1)</f>
        <v>0</v>
      </c>
      <c r="BI112" s="108">
        <f>SUMIFS(Master3!BQ:BQ,Master3!BP:BP,BE112)</f>
        <v>0</v>
      </c>
      <c r="BJ112" s="110" t="str">
        <f>IFERROR(_xlfn.XLOOKUP(BK112,Master3!$A:$A,Master3!$B:$B)," ")</f>
        <v xml:space="preserve"> </v>
      </c>
      <c r="BK112" s="107" t="str">
        <f t="shared" si="22"/>
        <v/>
      </c>
      <c r="BL112" s="107">
        <f>SUMIFS(Master3!$AU:$AU,Master3!$A:$A,"&gt;"&amp;(BK112),Master3!$A:$A,"&lt;="&amp; BO112)</f>
        <v>0</v>
      </c>
      <c r="BM112" s="109">
        <f>SUMIFS(Master3!$K:$K,Master3!$A:$A,"&gt;"&amp;(BK112),Master3!$A:$A,"&lt;="&amp; BO112)</f>
        <v>0</v>
      </c>
      <c r="BN112" s="107">
        <f>SUMIFS(Master3!BI:BI,Master3!BH:BH,BJ112)</f>
        <v>0</v>
      </c>
      <c r="BO112" s="108" t="str">
        <f t="shared" si="23"/>
        <v/>
      </c>
    </row>
    <row r="113" spans="1:67" x14ac:dyDescent="0.25">
      <c r="A113" s="86">
        <v>44247.163194444445</v>
      </c>
      <c r="B113" s="111" t="e">
        <f>_xlfn.XLOOKUP(C113,Master3!B:B,Master3!A:A)</f>
        <v>#N/A</v>
      </c>
      <c r="C113" s="106"/>
      <c r="D113" s="91" t="str">
        <f>IFERROR(_xlfn.XLOOKUP(B113,Master3!A:A,Master3!G:G),"")</f>
        <v/>
      </c>
      <c r="E113" s="94" t="str">
        <f>IFERROR(AVERAGEIFS(Master3!$U:$U,Master3!$A:$A,"&gt;"&amp;(B113-1),Master3!$A:$A,"&lt;="&amp;S113),"")</f>
        <v/>
      </c>
      <c r="F113" s="98">
        <f>SUMIFS(Master3!$V:$V,Master3!$A:$A,"&gt;="&amp;(B113),Master3!$A:$A,"&lt;="&amp;J113-1)</f>
        <v>0</v>
      </c>
      <c r="G113" s="91">
        <f>SUMIFS(Master3!$H:$H,Master3!$A:$A,"&gt;="&amp;(B113),Master3!$A:$A,"&lt;="&amp;J113-1)</f>
        <v>0</v>
      </c>
      <c r="H113" s="99">
        <f>SUMIFS(Master3!AZ:AZ,Master3!AY:AY,C113)</f>
        <v>0</v>
      </c>
      <c r="I113" s="100" t="str">
        <f>IFERROR(_xlfn.XLOOKUP(J113,Master3!$A:$A,Master3!$B:$B),"")</f>
        <v/>
      </c>
      <c r="J113" s="92" t="str">
        <f t="shared" si="12"/>
        <v/>
      </c>
      <c r="K113" s="92">
        <f>SUMIFS(Master3!$V:$V,Master3!$A:$A,"&gt;="&amp;(J113),Master3!$A:$A,"&lt;="&amp;O113-1)</f>
        <v>0</v>
      </c>
      <c r="L113" s="92">
        <f>SUMIFS(Master3!$H:$H,Master3!$A:$A,"&gt;="&amp;(J113),Master3!$A:$A,"&lt;="&amp;O113-1)</f>
        <v>0</v>
      </c>
      <c r="M113" s="93">
        <f>SUMIFS(Master3!BK:BK,Master3!BJ:BJ,I113)</f>
        <v>0</v>
      </c>
      <c r="N113" s="100" t="str">
        <f>IFERROR(_xlfn.XLOOKUP(O113,Master3!$A:$A,Master3!$B:$B)," ")</f>
        <v xml:space="preserve"> </v>
      </c>
      <c r="O113" s="92" t="str">
        <f t="shared" si="13"/>
        <v/>
      </c>
      <c r="P113" s="92">
        <f>SUMIFS(Master3!$V:$V,Master3!$A:$A,"&gt;="&amp;O113,Master3!$A:$A,"&lt;="&amp; S113)</f>
        <v>0</v>
      </c>
      <c r="Q113" s="92">
        <f>SUMIFS(Master3!$H:$H,Master3!$A:$A,"&gt;="&amp;O113,Master3!$A:$A,"&lt;="&amp; S113)</f>
        <v>0</v>
      </c>
      <c r="R113" s="92">
        <f>SUMIFS(Master3!AZ:AZ,Master3!AY:AY,N113)</f>
        <v>0</v>
      </c>
      <c r="S113" s="93" t="str">
        <f t="shared" si="14"/>
        <v/>
      </c>
      <c r="T113" s="112" t="e">
        <f>_xlfn.XLOOKUP(U113,Master3!B:B,Master3!A:A)</f>
        <v>#N/A</v>
      </c>
      <c r="U113" s="103">
        <v>44247.163194444445</v>
      </c>
      <c r="V113" s="109">
        <f>SUMIFS(Master3!X:X,Master3!$A:$A,"&gt;="&amp;(T113),Master3!$A:$A,"&lt;="&amp;Z113-1)</f>
        <v>0</v>
      </c>
      <c r="W113" s="107">
        <f>SUMIFS(Master3!I:I,Master3!$A:$A,"&gt;="&amp;(T113),Master3!$A:$A,"&lt;="&amp;Z113-1)</f>
        <v>0</v>
      </c>
      <c r="X113" s="108">
        <f>SUMIFS(Master3!BC:BC,Master3!BB:BB,U113)</f>
        <v>0</v>
      </c>
      <c r="Y113" s="110" t="str">
        <f>IFERROR(_xlfn.XLOOKUP(Z113,Master3!$A:$A,Master3!$B:$B),"")</f>
        <v/>
      </c>
      <c r="Z113" s="107" t="str">
        <f t="shared" si="15"/>
        <v/>
      </c>
      <c r="AA113" s="107">
        <f>SUMIFS(Master3!$X:$X,Master3!$A:$A,"&gt;="&amp;(Z113),Master3!$A:$A,"&lt;="&amp;AE113-1)</f>
        <v>0</v>
      </c>
      <c r="AB113" s="107">
        <f>SUMIFS(Master3!$I:$I,Master3!$A:$A,"&gt;="&amp;(Z113),Master3!$A:$A,"&lt;="&amp;AE113-1)</f>
        <v>0</v>
      </c>
      <c r="AC113" s="108">
        <f>SUMIFS(Master3!BM:BM,Master3!BL:BL,Y113)</f>
        <v>0</v>
      </c>
      <c r="AD113" s="110" t="str">
        <f>IFERROR(_xlfn.XLOOKUP(AE113,Master3!$A:$A,Master3!$B:$B)," ")</f>
        <v xml:space="preserve"> </v>
      </c>
      <c r="AE113" s="107" t="str">
        <f t="shared" si="16"/>
        <v/>
      </c>
      <c r="AF113" s="109">
        <f>SUMIFS(Master3!$X:$X,Master3!$A:$A,"&gt;"&amp;(AE113),Master3!$A:$A,"&lt;="&amp; AI113)</f>
        <v>0</v>
      </c>
      <c r="AG113" s="107">
        <f>SUMIFS(Master3!$I:$I,Master3!$A:$A,"&gt;"&amp;(AE113),Master3!$A:$A,"&lt;="&amp; AI113)</f>
        <v>0</v>
      </c>
      <c r="AH113" s="107">
        <f>SUMIFS(Master3!BC:BC,Master3!BB:BB,AD113)</f>
        <v>0</v>
      </c>
      <c r="AI113" s="108" t="str">
        <f t="shared" si="17"/>
        <v/>
      </c>
      <c r="AJ113" s="112" t="e">
        <f>_xlfn.XLOOKUP(AK113,Master3!B:B,Master3!A:A)</f>
        <v>#N/A</v>
      </c>
      <c r="AK113" s="106">
        <v>44247.163194444445</v>
      </c>
      <c r="AL113" s="67">
        <f>SUMIFS(Master3!$Z:$Z,Master3!$A:$A,"&gt;="&amp;(AJ113),Master3!$A:$A,"&lt;="&amp;AP113-1)</f>
        <v>0</v>
      </c>
      <c r="AM113" s="67">
        <f>SUMIFS(Master3!$J:$J,Master3!$A:$A,"&gt;="&amp;(AJ113),Master3!$A:$A,"&lt;="&amp;AP113-1)</f>
        <v>0</v>
      </c>
      <c r="AN113" s="93">
        <f>SUMIFS(Master3!BF:BF,Master3!BE:BE,AK113)</f>
        <v>0</v>
      </c>
      <c r="AO113" s="100" t="str">
        <f>IFERROR(_xlfn.XLOOKUP(AP113,Master3!$A:$A,Master3!$B:$B),"")</f>
        <v/>
      </c>
      <c r="AP113" s="92" t="str">
        <f t="shared" si="18"/>
        <v/>
      </c>
      <c r="AQ113" s="67">
        <f>SUMIFS(Master3!$Z:$Z,Master3!$A:$A,"&gt;"&amp;(AP113),Master3!$A:$A,"&lt;="&amp;AU113-1)</f>
        <v>0</v>
      </c>
      <c r="AR113" s="67">
        <f>SUMIFS(Master3!$J:$J,Master3!$A:$A,"&gt;"&amp;(AP113),Master3!$A:$A,"&lt;="&amp;AU113-1)</f>
        <v>0</v>
      </c>
      <c r="AS113" s="93">
        <f>SUMIFS(Master3!BO:BO,Master3!BN:BN,AO113)</f>
        <v>0</v>
      </c>
      <c r="AT113" s="100" t="str">
        <f>IFERROR(_xlfn.XLOOKUP(AU113,Master3!$A:$A,Master3!$B:$B)," ")</f>
        <v xml:space="preserve"> </v>
      </c>
      <c r="AU113" s="92" t="str">
        <f t="shared" si="19"/>
        <v/>
      </c>
      <c r="AV113" s="67">
        <f>SUMIFS(Master3!$Z:$Z,Master3!$A:$A,"&gt;"&amp;AU113,Master3!$A:$A,"&lt;="&amp; AY113)</f>
        <v>0</v>
      </c>
      <c r="AW113" s="67">
        <f>SUMIFS(Master3!$J:$J,Master3!$A:$A,"&gt;"&amp;AU113,Master3!$A:$A,"&lt;="&amp; AY113)</f>
        <v>0</v>
      </c>
      <c r="AX113" s="92">
        <f>SUMIFS(Master3!BF:BF,Master3!BE:BE,AT113)</f>
        <v>0</v>
      </c>
      <c r="AY113" s="93" t="str">
        <f t="shared" si="20"/>
        <v/>
      </c>
      <c r="AZ113" s="112" t="e">
        <f>_xlfn.XLOOKUP(BA113,Master3!B:B,Master3!A:A)</f>
        <v>#N/A</v>
      </c>
      <c r="BA113" s="103"/>
      <c r="BB113" s="107">
        <f>SUMIFS(Master3!AR:AR,Master3!$A:$A,"&gt;="&amp;(AZ113),Master3!$A:$A,"&lt;="&amp;BF113-1)</f>
        <v>0</v>
      </c>
      <c r="BC113" s="109">
        <f>SUMIFS(Master3!$K:$K,Master3!$A:$A,"&gt;="&amp;(AZ113),Master3!$A:$A,"&lt;="&amp;BF113-1)</f>
        <v>0</v>
      </c>
      <c r="BD113" s="108">
        <f>SUMIFS(Master3!BI:BI,Master3!BH:BH,BA113)</f>
        <v>0</v>
      </c>
      <c r="BE113" s="110" t="str">
        <f>IFERROR(_xlfn.XLOOKUP(BF113,Master3!$A:$A,Master3!$B:$B),"")</f>
        <v/>
      </c>
      <c r="BF113" s="107" t="str">
        <f t="shared" si="21"/>
        <v/>
      </c>
      <c r="BG113" s="107">
        <f>SUMIFS(Master3!AR:AR,Master3!$A:$A,"&gt;="&amp;(BF113),Master3!$A:$A,"&lt;="&amp;BK113-1)</f>
        <v>0</v>
      </c>
      <c r="BH113" s="109">
        <f>SUMIFS(Master3!$K:$K,Master3!$A:$A,"&gt;="&amp;(BF113),Master3!$A:$A,"&lt;="&amp;BK113-1)</f>
        <v>0</v>
      </c>
      <c r="BI113" s="108">
        <f>SUMIFS(Master3!BQ:BQ,Master3!BP:BP,BE113)</f>
        <v>0</v>
      </c>
      <c r="BJ113" s="110" t="str">
        <f>IFERROR(_xlfn.XLOOKUP(BK113,Master3!$A:$A,Master3!$B:$B)," ")</f>
        <v xml:space="preserve"> </v>
      </c>
      <c r="BK113" s="107" t="str">
        <f t="shared" si="22"/>
        <v/>
      </c>
      <c r="BL113" s="107">
        <f>SUMIFS(Master3!$AU:$AU,Master3!$A:$A,"&gt;"&amp;(BK113),Master3!$A:$A,"&lt;="&amp; BO113)</f>
        <v>0</v>
      </c>
      <c r="BM113" s="109">
        <f>SUMIFS(Master3!$K:$K,Master3!$A:$A,"&gt;"&amp;(BK113),Master3!$A:$A,"&lt;="&amp; BO113)</f>
        <v>0</v>
      </c>
      <c r="BN113" s="107">
        <f>SUMIFS(Master3!BI:BI,Master3!BH:BH,BJ113)</f>
        <v>0</v>
      </c>
      <c r="BO113" s="108" t="str">
        <f t="shared" si="23"/>
        <v/>
      </c>
    </row>
    <row r="114" spans="1:67" x14ac:dyDescent="0.25">
      <c r="A114" s="86">
        <v>44247.989583333336</v>
      </c>
      <c r="B114" s="111" t="e">
        <f>_xlfn.XLOOKUP(C114,Master3!B:B,Master3!A:A)</f>
        <v>#N/A</v>
      </c>
      <c r="C114" s="106">
        <v>44247.989583333336</v>
      </c>
      <c r="D114" s="91" t="str">
        <f>IFERROR(_xlfn.XLOOKUP(B114,Master3!A:A,Master3!G:G),"")</f>
        <v/>
      </c>
      <c r="E114" s="94" t="str">
        <f>IFERROR(AVERAGEIFS(Master3!$U:$U,Master3!$A:$A,"&gt;"&amp;(B114-1),Master3!$A:$A,"&lt;="&amp;S114),"")</f>
        <v/>
      </c>
      <c r="F114" s="98">
        <f>SUMIFS(Master3!$V:$V,Master3!$A:$A,"&gt;="&amp;(B114),Master3!$A:$A,"&lt;="&amp;J114-1)</f>
        <v>0</v>
      </c>
      <c r="G114" s="91">
        <f>SUMIFS(Master3!$H:$H,Master3!$A:$A,"&gt;="&amp;(B114),Master3!$A:$A,"&lt;="&amp;J114-1)</f>
        <v>0</v>
      </c>
      <c r="H114" s="99">
        <f>SUMIFS(Master3!AZ:AZ,Master3!AY:AY,C114)</f>
        <v>0</v>
      </c>
      <c r="I114" s="100" t="str">
        <f>IFERROR(_xlfn.XLOOKUP(J114,Master3!$A:$A,Master3!$B:$B),"")</f>
        <v/>
      </c>
      <c r="J114" s="92" t="str">
        <f t="shared" si="12"/>
        <v/>
      </c>
      <c r="K114" s="92">
        <f>SUMIFS(Master3!$V:$V,Master3!$A:$A,"&gt;="&amp;(J114),Master3!$A:$A,"&lt;="&amp;O114-1)</f>
        <v>0</v>
      </c>
      <c r="L114" s="92">
        <f>SUMIFS(Master3!$H:$H,Master3!$A:$A,"&gt;="&amp;(J114),Master3!$A:$A,"&lt;="&amp;O114-1)</f>
        <v>0</v>
      </c>
      <c r="M114" s="93">
        <f>SUMIFS(Master3!BK:BK,Master3!BJ:BJ,I114)</f>
        <v>0</v>
      </c>
      <c r="N114" s="100" t="str">
        <f>IFERROR(_xlfn.XLOOKUP(O114,Master3!$A:$A,Master3!$B:$B)," ")</f>
        <v xml:space="preserve"> </v>
      </c>
      <c r="O114" s="92" t="str">
        <f t="shared" si="13"/>
        <v/>
      </c>
      <c r="P114" s="92">
        <f>SUMIFS(Master3!$V:$V,Master3!$A:$A,"&gt;="&amp;O114,Master3!$A:$A,"&lt;="&amp; S114)</f>
        <v>0</v>
      </c>
      <c r="Q114" s="92">
        <f>SUMIFS(Master3!$H:$H,Master3!$A:$A,"&gt;="&amp;O114,Master3!$A:$A,"&lt;="&amp; S114)</f>
        <v>0</v>
      </c>
      <c r="R114" s="92">
        <f>SUMIFS(Master3!AZ:AZ,Master3!AY:AY,N114)</f>
        <v>0</v>
      </c>
      <c r="S114" s="93" t="str">
        <f t="shared" si="14"/>
        <v/>
      </c>
      <c r="T114" s="112" t="e">
        <f>_xlfn.XLOOKUP(U114,Master3!B:B,Master3!A:A)</f>
        <v>#N/A</v>
      </c>
      <c r="U114" s="103"/>
      <c r="V114" s="109">
        <f>SUMIFS(Master3!X:X,Master3!$A:$A,"&gt;="&amp;(T114),Master3!$A:$A,"&lt;="&amp;Z114-1)</f>
        <v>0</v>
      </c>
      <c r="W114" s="107">
        <f>SUMIFS(Master3!I:I,Master3!$A:$A,"&gt;="&amp;(T114),Master3!$A:$A,"&lt;="&amp;Z114-1)</f>
        <v>0</v>
      </c>
      <c r="X114" s="108">
        <f>SUMIFS(Master3!BC:BC,Master3!BB:BB,U114)</f>
        <v>0</v>
      </c>
      <c r="Y114" s="110" t="str">
        <f>IFERROR(_xlfn.XLOOKUP(Z114,Master3!$A:$A,Master3!$B:$B),"")</f>
        <v/>
      </c>
      <c r="Z114" s="107" t="str">
        <f t="shared" si="15"/>
        <v/>
      </c>
      <c r="AA114" s="107">
        <f>SUMIFS(Master3!$X:$X,Master3!$A:$A,"&gt;="&amp;(Z114),Master3!$A:$A,"&lt;="&amp;AE114-1)</f>
        <v>0</v>
      </c>
      <c r="AB114" s="107">
        <f>SUMIFS(Master3!$I:$I,Master3!$A:$A,"&gt;="&amp;(Z114),Master3!$A:$A,"&lt;="&amp;AE114-1)</f>
        <v>0</v>
      </c>
      <c r="AC114" s="108">
        <f>SUMIFS(Master3!BM:BM,Master3!BL:BL,Y114)</f>
        <v>0</v>
      </c>
      <c r="AD114" s="110" t="str">
        <f>IFERROR(_xlfn.XLOOKUP(AE114,Master3!$A:$A,Master3!$B:$B)," ")</f>
        <v xml:space="preserve"> </v>
      </c>
      <c r="AE114" s="107" t="str">
        <f t="shared" si="16"/>
        <v/>
      </c>
      <c r="AF114" s="109">
        <f>SUMIFS(Master3!$X:$X,Master3!$A:$A,"&gt;"&amp;(AE114),Master3!$A:$A,"&lt;="&amp; AI114)</f>
        <v>0</v>
      </c>
      <c r="AG114" s="107">
        <f>SUMIFS(Master3!$I:$I,Master3!$A:$A,"&gt;"&amp;(AE114),Master3!$A:$A,"&lt;="&amp; AI114)</f>
        <v>0</v>
      </c>
      <c r="AH114" s="107">
        <f>SUMIFS(Master3!BC:BC,Master3!BB:BB,AD114)</f>
        <v>0</v>
      </c>
      <c r="AI114" s="108" t="str">
        <f t="shared" si="17"/>
        <v/>
      </c>
      <c r="AJ114" s="112" t="e">
        <f>_xlfn.XLOOKUP(AK114,Master3!B:B,Master3!A:A)</f>
        <v>#N/A</v>
      </c>
      <c r="AK114" s="106"/>
      <c r="AL114" s="67">
        <f>SUMIFS(Master3!$Z:$Z,Master3!$A:$A,"&gt;="&amp;(AJ114),Master3!$A:$A,"&lt;="&amp;AP114-1)</f>
        <v>0</v>
      </c>
      <c r="AM114" s="67">
        <f>SUMIFS(Master3!$J:$J,Master3!$A:$A,"&gt;="&amp;(AJ114),Master3!$A:$A,"&lt;="&amp;AP114-1)</f>
        <v>0</v>
      </c>
      <c r="AN114" s="93">
        <f>SUMIFS(Master3!BF:BF,Master3!BE:BE,AK114)</f>
        <v>0</v>
      </c>
      <c r="AO114" s="100" t="str">
        <f>IFERROR(_xlfn.XLOOKUP(AP114,Master3!$A:$A,Master3!$B:$B),"")</f>
        <v/>
      </c>
      <c r="AP114" s="92" t="str">
        <f t="shared" si="18"/>
        <v/>
      </c>
      <c r="AQ114" s="67">
        <f>SUMIFS(Master3!$Z:$Z,Master3!$A:$A,"&gt;"&amp;(AP114),Master3!$A:$A,"&lt;="&amp;AU114-1)</f>
        <v>0</v>
      </c>
      <c r="AR114" s="67">
        <f>SUMIFS(Master3!$J:$J,Master3!$A:$A,"&gt;"&amp;(AP114),Master3!$A:$A,"&lt;="&amp;AU114-1)</f>
        <v>0</v>
      </c>
      <c r="AS114" s="93">
        <f>SUMIFS(Master3!BO:BO,Master3!BN:BN,AO114)</f>
        <v>0</v>
      </c>
      <c r="AT114" s="100" t="str">
        <f>IFERROR(_xlfn.XLOOKUP(AU114,Master3!$A:$A,Master3!$B:$B)," ")</f>
        <v xml:space="preserve"> </v>
      </c>
      <c r="AU114" s="92" t="str">
        <f t="shared" si="19"/>
        <v/>
      </c>
      <c r="AV114" s="67">
        <f>SUMIFS(Master3!$Z:$Z,Master3!$A:$A,"&gt;"&amp;AU114,Master3!$A:$A,"&lt;="&amp; AY114)</f>
        <v>0</v>
      </c>
      <c r="AW114" s="67">
        <f>SUMIFS(Master3!$J:$J,Master3!$A:$A,"&gt;"&amp;AU114,Master3!$A:$A,"&lt;="&amp; AY114)</f>
        <v>0</v>
      </c>
      <c r="AX114" s="92">
        <f>SUMIFS(Master3!BF:BF,Master3!BE:BE,AT114)</f>
        <v>0</v>
      </c>
      <c r="AY114" s="93" t="str">
        <f t="shared" si="20"/>
        <v/>
      </c>
      <c r="AZ114" s="112" t="e">
        <f>_xlfn.XLOOKUP(BA114,Master3!B:B,Master3!A:A)</f>
        <v>#N/A</v>
      </c>
      <c r="BA114" s="103"/>
      <c r="BB114" s="107">
        <f>SUMIFS(Master3!AR:AR,Master3!$A:$A,"&gt;="&amp;(AZ114),Master3!$A:$A,"&lt;="&amp;BF114-1)</f>
        <v>0</v>
      </c>
      <c r="BC114" s="109">
        <f>SUMIFS(Master3!$K:$K,Master3!$A:$A,"&gt;="&amp;(AZ114),Master3!$A:$A,"&lt;="&amp;BF114-1)</f>
        <v>0</v>
      </c>
      <c r="BD114" s="108">
        <f>SUMIFS(Master3!BI:BI,Master3!BH:BH,BA114)</f>
        <v>0</v>
      </c>
      <c r="BE114" s="110" t="str">
        <f>IFERROR(_xlfn.XLOOKUP(BF114,Master3!$A:$A,Master3!$B:$B),"")</f>
        <v/>
      </c>
      <c r="BF114" s="107" t="str">
        <f t="shared" si="21"/>
        <v/>
      </c>
      <c r="BG114" s="107">
        <f>SUMIFS(Master3!AR:AR,Master3!$A:$A,"&gt;="&amp;(BF114),Master3!$A:$A,"&lt;="&amp;BK114-1)</f>
        <v>0</v>
      </c>
      <c r="BH114" s="109">
        <f>SUMIFS(Master3!$K:$K,Master3!$A:$A,"&gt;="&amp;(BF114),Master3!$A:$A,"&lt;="&amp;BK114-1)</f>
        <v>0</v>
      </c>
      <c r="BI114" s="108">
        <f>SUMIFS(Master3!BQ:BQ,Master3!BP:BP,BE114)</f>
        <v>0</v>
      </c>
      <c r="BJ114" s="110" t="str">
        <f>IFERROR(_xlfn.XLOOKUP(BK114,Master3!$A:$A,Master3!$B:$B)," ")</f>
        <v xml:space="preserve"> </v>
      </c>
      <c r="BK114" s="107" t="str">
        <f t="shared" si="22"/>
        <v/>
      </c>
      <c r="BL114" s="107">
        <f>SUMIFS(Master3!$AU:$AU,Master3!$A:$A,"&gt;"&amp;(BK114),Master3!$A:$A,"&lt;="&amp; BO114)</f>
        <v>0</v>
      </c>
      <c r="BM114" s="109">
        <f>SUMIFS(Master3!$K:$K,Master3!$A:$A,"&gt;"&amp;(BK114),Master3!$A:$A,"&lt;="&amp; BO114)</f>
        <v>0</v>
      </c>
      <c r="BN114" s="107">
        <f>SUMIFS(Master3!BI:BI,Master3!BH:BH,BJ114)</f>
        <v>0</v>
      </c>
      <c r="BO114" s="108" t="str">
        <f t="shared" si="23"/>
        <v/>
      </c>
    </row>
    <row r="115" spans="1:67" x14ac:dyDescent="0.25">
      <c r="A115" s="86">
        <v>44248.072916666664</v>
      </c>
      <c r="B115" s="111" t="e">
        <f>_xlfn.XLOOKUP(C115,Master3!B:B,Master3!A:A)</f>
        <v>#N/A</v>
      </c>
      <c r="C115" s="106"/>
      <c r="D115" s="91" t="str">
        <f>IFERROR(_xlfn.XLOOKUP(B115,Master3!A:A,Master3!G:G),"")</f>
        <v/>
      </c>
      <c r="E115" s="94" t="str">
        <f>IFERROR(AVERAGEIFS(Master3!$U:$U,Master3!$A:$A,"&gt;"&amp;(B115-1),Master3!$A:$A,"&lt;="&amp;S115),"")</f>
        <v/>
      </c>
      <c r="F115" s="98">
        <f>SUMIFS(Master3!$V:$V,Master3!$A:$A,"&gt;="&amp;(B115),Master3!$A:$A,"&lt;="&amp;J115-1)</f>
        <v>0</v>
      </c>
      <c r="G115" s="91">
        <f>SUMIFS(Master3!$H:$H,Master3!$A:$A,"&gt;="&amp;(B115),Master3!$A:$A,"&lt;="&amp;J115-1)</f>
        <v>0</v>
      </c>
      <c r="H115" s="99">
        <f>SUMIFS(Master3!AZ:AZ,Master3!AY:AY,C115)</f>
        <v>0</v>
      </c>
      <c r="I115" s="100" t="str">
        <f>IFERROR(_xlfn.XLOOKUP(J115,Master3!$A:$A,Master3!$B:$B),"")</f>
        <v/>
      </c>
      <c r="J115" s="92" t="str">
        <f t="shared" si="12"/>
        <v/>
      </c>
      <c r="K115" s="92">
        <f>SUMIFS(Master3!$V:$V,Master3!$A:$A,"&gt;="&amp;(J115),Master3!$A:$A,"&lt;="&amp;O115-1)</f>
        <v>0</v>
      </c>
      <c r="L115" s="92">
        <f>SUMIFS(Master3!$H:$H,Master3!$A:$A,"&gt;="&amp;(J115),Master3!$A:$A,"&lt;="&amp;O115-1)</f>
        <v>0</v>
      </c>
      <c r="M115" s="93">
        <f>SUMIFS(Master3!BK:BK,Master3!BJ:BJ,I115)</f>
        <v>0</v>
      </c>
      <c r="N115" s="100" t="str">
        <f>IFERROR(_xlfn.XLOOKUP(O115,Master3!$A:$A,Master3!$B:$B)," ")</f>
        <v xml:space="preserve"> </v>
      </c>
      <c r="O115" s="92" t="str">
        <f t="shared" si="13"/>
        <v/>
      </c>
      <c r="P115" s="92">
        <f>SUMIFS(Master3!$V:$V,Master3!$A:$A,"&gt;="&amp;O115,Master3!$A:$A,"&lt;="&amp; S115)</f>
        <v>0</v>
      </c>
      <c r="Q115" s="92">
        <f>SUMIFS(Master3!$H:$H,Master3!$A:$A,"&gt;="&amp;O115,Master3!$A:$A,"&lt;="&amp; S115)</f>
        <v>0</v>
      </c>
      <c r="R115" s="92">
        <f>SUMIFS(Master3!AZ:AZ,Master3!AY:AY,N115)</f>
        <v>0</v>
      </c>
      <c r="S115" s="93" t="str">
        <f t="shared" si="14"/>
        <v/>
      </c>
      <c r="T115" s="112" t="e">
        <f>_xlfn.XLOOKUP(U115,Master3!B:B,Master3!A:A)</f>
        <v>#N/A</v>
      </c>
      <c r="U115" s="103"/>
      <c r="V115" s="109">
        <f>SUMIFS(Master3!X:X,Master3!$A:$A,"&gt;="&amp;(T115),Master3!$A:$A,"&lt;="&amp;Z115-1)</f>
        <v>0</v>
      </c>
      <c r="W115" s="107">
        <f>SUMIFS(Master3!I:I,Master3!$A:$A,"&gt;="&amp;(T115),Master3!$A:$A,"&lt;="&amp;Z115-1)</f>
        <v>0</v>
      </c>
      <c r="X115" s="108">
        <f>SUMIFS(Master3!BC:BC,Master3!BB:BB,U115)</f>
        <v>0</v>
      </c>
      <c r="Y115" s="110" t="str">
        <f>IFERROR(_xlfn.XLOOKUP(Z115,Master3!$A:$A,Master3!$B:$B),"")</f>
        <v/>
      </c>
      <c r="Z115" s="107" t="str">
        <f t="shared" si="15"/>
        <v/>
      </c>
      <c r="AA115" s="107">
        <f>SUMIFS(Master3!$X:$X,Master3!$A:$A,"&gt;="&amp;(Z115),Master3!$A:$A,"&lt;="&amp;AE115-1)</f>
        <v>0</v>
      </c>
      <c r="AB115" s="107">
        <f>SUMIFS(Master3!$I:$I,Master3!$A:$A,"&gt;="&amp;(Z115),Master3!$A:$A,"&lt;="&amp;AE115-1)</f>
        <v>0</v>
      </c>
      <c r="AC115" s="108">
        <f>SUMIFS(Master3!BM:BM,Master3!BL:BL,Y115)</f>
        <v>0</v>
      </c>
      <c r="AD115" s="110" t="str">
        <f>IFERROR(_xlfn.XLOOKUP(AE115,Master3!$A:$A,Master3!$B:$B)," ")</f>
        <v xml:space="preserve"> </v>
      </c>
      <c r="AE115" s="107" t="str">
        <f t="shared" si="16"/>
        <v/>
      </c>
      <c r="AF115" s="109">
        <f>SUMIFS(Master3!$X:$X,Master3!$A:$A,"&gt;"&amp;(AE115),Master3!$A:$A,"&lt;="&amp; AI115)</f>
        <v>0</v>
      </c>
      <c r="AG115" s="107">
        <f>SUMIFS(Master3!$I:$I,Master3!$A:$A,"&gt;"&amp;(AE115),Master3!$A:$A,"&lt;="&amp; AI115)</f>
        <v>0</v>
      </c>
      <c r="AH115" s="107">
        <f>SUMIFS(Master3!BC:BC,Master3!BB:BB,AD115)</f>
        <v>0</v>
      </c>
      <c r="AI115" s="108" t="str">
        <f t="shared" si="17"/>
        <v/>
      </c>
      <c r="AJ115" s="112" t="e">
        <f>_xlfn.XLOOKUP(AK115,Master3!B:B,Master3!A:A)</f>
        <v>#N/A</v>
      </c>
      <c r="AK115" s="106"/>
      <c r="AL115" s="67">
        <f>SUMIFS(Master3!$Z:$Z,Master3!$A:$A,"&gt;="&amp;(AJ115),Master3!$A:$A,"&lt;="&amp;AP115-1)</f>
        <v>0</v>
      </c>
      <c r="AM115" s="67">
        <f>SUMIFS(Master3!$J:$J,Master3!$A:$A,"&gt;="&amp;(AJ115),Master3!$A:$A,"&lt;="&amp;AP115-1)</f>
        <v>0</v>
      </c>
      <c r="AN115" s="93">
        <f>SUMIFS(Master3!BF:BF,Master3!BE:BE,AK115)</f>
        <v>0</v>
      </c>
      <c r="AO115" s="100" t="str">
        <f>IFERROR(_xlfn.XLOOKUP(AP115,Master3!$A:$A,Master3!$B:$B),"")</f>
        <v/>
      </c>
      <c r="AP115" s="92" t="str">
        <f t="shared" si="18"/>
        <v/>
      </c>
      <c r="AQ115" s="67">
        <f>SUMIFS(Master3!$Z:$Z,Master3!$A:$A,"&gt;"&amp;(AP115),Master3!$A:$A,"&lt;="&amp;AU115-1)</f>
        <v>0</v>
      </c>
      <c r="AR115" s="67">
        <f>SUMIFS(Master3!$J:$J,Master3!$A:$A,"&gt;"&amp;(AP115),Master3!$A:$A,"&lt;="&amp;AU115-1)</f>
        <v>0</v>
      </c>
      <c r="AS115" s="93">
        <f>SUMIFS(Master3!BO:BO,Master3!BN:BN,AO115)</f>
        <v>0</v>
      </c>
      <c r="AT115" s="100" t="str">
        <f>IFERROR(_xlfn.XLOOKUP(AU115,Master3!$A:$A,Master3!$B:$B)," ")</f>
        <v xml:space="preserve"> </v>
      </c>
      <c r="AU115" s="92" t="str">
        <f t="shared" si="19"/>
        <v/>
      </c>
      <c r="AV115" s="67">
        <f>SUMIFS(Master3!$Z:$Z,Master3!$A:$A,"&gt;"&amp;AU115,Master3!$A:$A,"&lt;="&amp; AY115)</f>
        <v>0</v>
      </c>
      <c r="AW115" s="67">
        <f>SUMIFS(Master3!$J:$J,Master3!$A:$A,"&gt;"&amp;AU115,Master3!$A:$A,"&lt;="&amp; AY115)</f>
        <v>0</v>
      </c>
      <c r="AX115" s="92">
        <f>SUMIFS(Master3!BF:BF,Master3!BE:BE,AT115)</f>
        <v>0</v>
      </c>
      <c r="AY115" s="93" t="str">
        <f t="shared" si="20"/>
        <v/>
      </c>
      <c r="AZ115" s="112" t="e">
        <f>_xlfn.XLOOKUP(BA115,Master3!B:B,Master3!A:A)</f>
        <v>#N/A</v>
      </c>
      <c r="BA115" s="103">
        <v>44248.072916666664</v>
      </c>
      <c r="BB115" s="107">
        <f>SUMIFS(Master3!AR:AR,Master3!$A:$A,"&gt;="&amp;(AZ115),Master3!$A:$A,"&lt;="&amp;BF115-1)</f>
        <v>0</v>
      </c>
      <c r="BC115" s="109">
        <f>SUMIFS(Master3!$K:$K,Master3!$A:$A,"&gt;="&amp;(AZ115),Master3!$A:$A,"&lt;="&amp;BF115-1)</f>
        <v>0</v>
      </c>
      <c r="BD115" s="108">
        <f>SUMIFS(Master3!BI:BI,Master3!BH:BH,BA115)</f>
        <v>0</v>
      </c>
      <c r="BE115" s="110" t="str">
        <f>IFERROR(_xlfn.XLOOKUP(BF115,Master3!$A:$A,Master3!$B:$B),"")</f>
        <v/>
      </c>
      <c r="BF115" s="107" t="str">
        <f t="shared" si="21"/>
        <v/>
      </c>
      <c r="BG115" s="107">
        <f>SUMIFS(Master3!AR:AR,Master3!$A:$A,"&gt;="&amp;(BF115),Master3!$A:$A,"&lt;="&amp;BK115-1)</f>
        <v>0</v>
      </c>
      <c r="BH115" s="109">
        <f>SUMIFS(Master3!$K:$K,Master3!$A:$A,"&gt;="&amp;(BF115),Master3!$A:$A,"&lt;="&amp;BK115-1)</f>
        <v>0</v>
      </c>
      <c r="BI115" s="108">
        <f>SUMIFS(Master3!BQ:BQ,Master3!BP:BP,BE115)</f>
        <v>0</v>
      </c>
      <c r="BJ115" s="110" t="str">
        <f>IFERROR(_xlfn.XLOOKUP(BK115,Master3!$A:$A,Master3!$B:$B)," ")</f>
        <v xml:space="preserve"> </v>
      </c>
      <c r="BK115" s="107" t="str">
        <f t="shared" si="22"/>
        <v/>
      </c>
      <c r="BL115" s="107">
        <f>SUMIFS(Master3!$AU:$AU,Master3!$A:$A,"&gt;"&amp;(BK115),Master3!$A:$A,"&lt;="&amp; BO115)</f>
        <v>0</v>
      </c>
      <c r="BM115" s="109">
        <f>SUMIFS(Master3!$K:$K,Master3!$A:$A,"&gt;"&amp;(BK115),Master3!$A:$A,"&lt;="&amp; BO115)</f>
        <v>0</v>
      </c>
      <c r="BN115" s="107">
        <f>SUMIFS(Master3!BI:BI,Master3!BH:BH,BJ115)</f>
        <v>0</v>
      </c>
      <c r="BO115" s="108" t="str">
        <f t="shared" si="23"/>
        <v/>
      </c>
    </row>
    <row r="116" spans="1:67" x14ac:dyDescent="0.25">
      <c r="A116" s="86">
        <v>44248.118055555555</v>
      </c>
      <c r="B116" s="111" t="e">
        <f>_xlfn.XLOOKUP(C116,Master3!B:B,Master3!A:A)</f>
        <v>#N/A</v>
      </c>
      <c r="C116" s="106"/>
      <c r="D116" s="91" t="str">
        <f>IFERROR(_xlfn.XLOOKUP(B116,Master3!A:A,Master3!G:G),"")</f>
        <v/>
      </c>
      <c r="E116" s="94" t="str">
        <f>IFERROR(AVERAGEIFS(Master3!$U:$U,Master3!$A:$A,"&gt;"&amp;(B116-1),Master3!$A:$A,"&lt;="&amp;S116),"")</f>
        <v/>
      </c>
      <c r="F116" s="98">
        <f>SUMIFS(Master3!$V:$V,Master3!$A:$A,"&gt;="&amp;(B116),Master3!$A:$A,"&lt;="&amp;J116-1)</f>
        <v>0</v>
      </c>
      <c r="G116" s="91">
        <f>SUMIFS(Master3!$H:$H,Master3!$A:$A,"&gt;="&amp;(B116),Master3!$A:$A,"&lt;="&amp;J116-1)</f>
        <v>0</v>
      </c>
      <c r="H116" s="99">
        <f>SUMIFS(Master3!AZ:AZ,Master3!AY:AY,C116)</f>
        <v>0</v>
      </c>
      <c r="I116" s="100" t="str">
        <f>IFERROR(_xlfn.XLOOKUP(J116,Master3!$A:$A,Master3!$B:$B),"")</f>
        <v/>
      </c>
      <c r="J116" s="92" t="str">
        <f t="shared" si="12"/>
        <v/>
      </c>
      <c r="K116" s="92">
        <f>SUMIFS(Master3!$V:$V,Master3!$A:$A,"&gt;="&amp;(J116),Master3!$A:$A,"&lt;="&amp;O116-1)</f>
        <v>0</v>
      </c>
      <c r="L116" s="92">
        <f>SUMIFS(Master3!$H:$H,Master3!$A:$A,"&gt;="&amp;(J116),Master3!$A:$A,"&lt;="&amp;O116-1)</f>
        <v>0</v>
      </c>
      <c r="M116" s="93">
        <f>SUMIFS(Master3!BK:BK,Master3!BJ:BJ,I116)</f>
        <v>0</v>
      </c>
      <c r="N116" s="100" t="str">
        <f>IFERROR(_xlfn.XLOOKUP(O116,Master3!$A:$A,Master3!$B:$B)," ")</f>
        <v xml:space="preserve"> </v>
      </c>
      <c r="O116" s="92" t="str">
        <f t="shared" si="13"/>
        <v/>
      </c>
      <c r="P116" s="92">
        <f>SUMIFS(Master3!$V:$V,Master3!$A:$A,"&gt;="&amp;O116,Master3!$A:$A,"&lt;="&amp; S116)</f>
        <v>0</v>
      </c>
      <c r="Q116" s="92">
        <f>SUMIFS(Master3!$H:$H,Master3!$A:$A,"&gt;="&amp;O116,Master3!$A:$A,"&lt;="&amp; S116)</f>
        <v>0</v>
      </c>
      <c r="R116" s="92">
        <f>SUMIFS(Master3!AZ:AZ,Master3!AY:AY,N116)</f>
        <v>0</v>
      </c>
      <c r="S116" s="93" t="str">
        <f t="shared" si="14"/>
        <v/>
      </c>
      <c r="T116" s="112" t="e">
        <f>_xlfn.XLOOKUP(U116,Master3!B:B,Master3!A:A)</f>
        <v>#N/A</v>
      </c>
      <c r="U116" s="103">
        <v>44248.118055555555</v>
      </c>
      <c r="V116" s="109">
        <f>SUMIFS(Master3!X:X,Master3!$A:$A,"&gt;="&amp;(T116),Master3!$A:$A,"&lt;="&amp;Z116-1)</f>
        <v>0</v>
      </c>
      <c r="W116" s="107">
        <f>SUMIFS(Master3!I:I,Master3!$A:$A,"&gt;="&amp;(T116),Master3!$A:$A,"&lt;="&amp;Z116-1)</f>
        <v>0</v>
      </c>
      <c r="X116" s="108">
        <f>SUMIFS(Master3!BC:BC,Master3!BB:BB,U116)</f>
        <v>0</v>
      </c>
      <c r="Y116" s="110" t="str">
        <f>IFERROR(_xlfn.XLOOKUP(Z116,Master3!$A:$A,Master3!$B:$B),"")</f>
        <v/>
      </c>
      <c r="Z116" s="107" t="str">
        <f t="shared" si="15"/>
        <v/>
      </c>
      <c r="AA116" s="107">
        <f>SUMIFS(Master3!$X:$X,Master3!$A:$A,"&gt;="&amp;(Z116),Master3!$A:$A,"&lt;="&amp;AE116-1)</f>
        <v>0</v>
      </c>
      <c r="AB116" s="107">
        <f>SUMIFS(Master3!$I:$I,Master3!$A:$A,"&gt;="&amp;(Z116),Master3!$A:$A,"&lt;="&amp;AE116-1)</f>
        <v>0</v>
      </c>
      <c r="AC116" s="108">
        <f>SUMIFS(Master3!BM:BM,Master3!BL:BL,Y116)</f>
        <v>0</v>
      </c>
      <c r="AD116" s="110" t="str">
        <f>IFERROR(_xlfn.XLOOKUP(AE116,Master3!$A:$A,Master3!$B:$B)," ")</f>
        <v xml:space="preserve"> </v>
      </c>
      <c r="AE116" s="107" t="str">
        <f t="shared" si="16"/>
        <v/>
      </c>
      <c r="AF116" s="109">
        <f>SUMIFS(Master3!$X:$X,Master3!$A:$A,"&gt;"&amp;(AE116),Master3!$A:$A,"&lt;="&amp; AI116)</f>
        <v>0</v>
      </c>
      <c r="AG116" s="107">
        <f>SUMIFS(Master3!$I:$I,Master3!$A:$A,"&gt;"&amp;(AE116),Master3!$A:$A,"&lt;="&amp; AI116)</f>
        <v>0</v>
      </c>
      <c r="AH116" s="107">
        <f>SUMIFS(Master3!BC:BC,Master3!BB:BB,AD116)</f>
        <v>0</v>
      </c>
      <c r="AI116" s="108" t="str">
        <f t="shared" si="17"/>
        <v/>
      </c>
      <c r="AJ116" s="112" t="e">
        <f>_xlfn.XLOOKUP(AK116,Master3!B:B,Master3!A:A)</f>
        <v>#N/A</v>
      </c>
      <c r="AK116" s="106">
        <v>44248.118055555555</v>
      </c>
      <c r="AL116" s="67">
        <f>SUMIFS(Master3!$Z:$Z,Master3!$A:$A,"&gt;="&amp;(AJ116),Master3!$A:$A,"&lt;="&amp;AP116-1)</f>
        <v>0</v>
      </c>
      <c r="AM116" s="67">
        <f>SUMIFS(Master3!$J:$J,Master3!$A:$A,"&gt;="&amp;(AJ116),Master3!$A:$A,"&lt;="&amp;AP116-1)</f>
        <v>0</v>
      </c>
      <c r="AN116" s="93">
        <f>SUMIFS(Master3!BF:BF,Master3!BE:BE,AK116)</f>
        <v>0</v>
      </c>
      <c r="AO116" s="100" t="str">
        <f>IFERROR(_xlfn.XLOOKUP(AP116,Master3!$A:$A,Master3!$B:$B),"")</f>
        <v/>
      </c>
      <c r="AP116" s="92" t="str">
        <f t="shared" si="18"/>
        <v/>
      </c>
      <c r="AQ116" s="67">
        <f>SUMIFS(Master3!$Z:$Z,Master3!$A:$A,"&gt;"&amp;(AP116),Master3!$A:$A,"&lt;="&amp;AU116-1)</f>
        <v>0</v>
      </c>
      <c r="AR116" s="67">
        <f>SUMIFS(Master3!$J:$J,Master3!$A:$A,"&gt;"&amp;(AP116),Master3!$A:$A,"&lt;="&amp;AU116-1)</f>
        <v>0</v>
      </c>
      <c r="AS116" s="93">
        <f>SUMIFS(Master3!BO:BO,Master3!BN:BN,AO116)</f>
        <v>0</v>
      </c>
      <c r="AT116" s="100" t="str">
        <f>IFERROR(_xlfn.XLOOKUP(AU116,Master3!$A:$A,Master3!$B:$B)," ")</f>
        <v xml:space="preserve"> </v>
      </c>
      <c r="AU116" s="92" t="str">
        <f t="shared" si="19"/>
        <v/>
      </c>
      <c r="AV116" s="67">
        <f>SUMIFS(Master3!$Z:$Z,Master3!$A:$A,"&gt;"&amp;AU116,Master3!$A:$A,"&lt;="&amp; AY116)</f>
        <v>0</v>
      </c>
      <c r="AW116" s="67">
        <f>SUMIFS(Master3!$J:$J,Master3!$A:$A,"&gt;"&amp;AU116,Master3!$A:$A,"&lt;="&amp; AY116)</f>
        <v>0</v>
      </c>
      <c r="AX116" s="92">
        <f>SUMIFS(Master3!BF:BF,Master3!BE:BE,AT116)</f>
        <v>0</v>
      </c>
      <c r="AY116" s="93" t="str">
        <f t="shared" si="20"/>
        <v/>
      </c>
      <c r="AZ116" s="112" t="e">
        <f>_xlfn.XLOOKUP(BA116,Master3!B:B,Master3!A:A)</f>
        <v>#N/A</v>
      </c>
      <c r="BA116" s="103"/>
      <c r="BB116" s="107">
        <f>SUMIFS(Master3!AR:AR,Master3!$A:$A,"&gt;="&amp;(AZ116),Master3!$A:$A,"&lt;="&amp;BF116-1)</f>
        <v>0</v>
      </c>
      <c r="BC116" s="109">
        <f>SUMIFS(Master3!$K:$K,Master3!$A:$A,"&gt;="&amp;(AZ116),Master3!$A:$A,"&lt;="&amp;BF116-1)</f>
        <v>0</v>
      </c>
      <c r="BD116" s="108">
        <f>SUMIFS(Master3!BI:BI,Master3!BH:BH,BA116)</f>
        <v>0</v>
      </c>
      <c r="BE116" s="110" t="str">
        <f>IFERROR(_xlfn.XLOOKUP(BF116,Master3!$A:$A,Master3!$B:$B),"")</f>
        <v/>
      </c>
      <c r="BF116" s="107" t="str">
        <f t="shared" si="21"/>
        <v/>
      </c>
      <c r="BG116" s="107">
        <f>SUMIFS(Master3!AR:AR,Master3!$A:$A,"&gt;="&amp;(BF116),Master3!$A:$A,"&lt;="&amp;BK116-1)</f>
        <v>0</v>
      </c>
      <c r="BH116" s="109">
        <f>SUMIFS(Master3!$K:$K,Master3!$A:$A,"&gt;="&amp;(BF116),Master3!$A:$A,"&lt;="&amp;BK116-1)</f>
        <v>0</v>
      </c>
      <c r="BI116" s="108">
        <f>SUMIFS(Master3!BQ:BQ,Master3!BP:BP,BE116)</f>
        <v>0</v>
      </c>
      <c r="BJ116" s="110" t="str">
        <f>IFERROR(_xlfn.XLOOKUP(BK116,Master3!$A:$A,Master3!$B:$B)," ")</f>
        <v xml:space="preserve"> </v>
      </c>
      <c r="BK116" s="107" t="str">
        <f t="shared" si="22"/>
        <v/>
      </c>
      <c r="BL116" s="107">
        <f>SUMIFS(Master3!$AU:$AU,Master3!$A:$A,"&gt;"&amp;(BK116),Master3!$A:$A,"&lt;="&amp; BO116)</f>
        <v>0</v>
      </c>
      <c r="BM116" s="109">
        <f>SUMIFS(Master3!$K:$K,Master3!$A:$A,"&gt;"&amp;(BK116),Master3!$A:$A,"&lt;="&amp; BO116)</f>
        <v>0</v>
      </c>
      <c r="BN116" s="107">
        <f>SUMIFS(Master3!BI:BI,Master3!BH:BH,BJ116)</f>
        <v>0</v>
      </c>
      <c r="BO116" s="108" t="str">
        <f t="shared" si="23"/>
        <v/>
      </c>
    </row>
    <row r="117" spans="1:67" x14ac:dyDescent="0.25">
      <c r="A117" s="86">
        <v>44249.041666666664</v>
      </c>
      <c r="B117" s="111" t="e">
        <f>_xlfn.XLOOKUP(C117,Master3!B:B,Master3!A:A)</f>
        <v>#N/A</v>
      </c>
      <c r="C117" s="106">
        <v>44249.041666666664</v>
      </c>
      <c r="D117" s="91" t="str">
        <f>IFERROR(_xlfn.XLOOKUP(B117,Master3!A:A,Master3!G:G),"")</f>
        <v/>
      </c>
      <c r="E117" s="94" t="str">
        <f>IFERROR(AVERAGEIFS(Master3!$U:$U,Master3!$A:$A,"&gt;"&amp;(B117-1),Master3!$A:$A,"&lt;="&amp;S117),"")</f>
        <v/>
      </c>
      <c r="F117" s="98">
        <f>SUMIFS(Master3!$V:$V,Master3!$A:$A,"&gt;="&amp;(B117),Master3!$A:$A,"&lt;="&amp;J117-1)</f>
        <v>0</v>
      </c>
      <c r="G117" s="91">
        <f>SUMIFS(Master3!$H:$H,Master3!$A:$A,"&gt;="&amp;(B117),Master3!$A:$A,"&lt;="&amp;J117-1)</f>
        <v>0</v>
      </c>
      <c r="H117" s="99">
        <f>SUMIFS(Master3!AZ:AZ,Master3!AY:AY,C117)</f>
        <v>0</v>
      </c>
      <c r="I117" s="100" t="str">
        <f>IFERROR(_xlfn.XLOOKUP(J117,Master3!$A:$A,Master3!$B:$B),"")</f>
        <v/>
      </c>
      <c r="J117" s="92" t="str">
        <f t="shared" si="12"/>
        <v/>
      </c>
      <c r="K117" s="92">
        <f>SUMIFS(Master3!$V:$V,Master3!$A:$A,"&gt;="&amp;(J117),Master3!$A:$A,"&lt;="&amp;O117-1)</f>
        <v>0</v>
      </c>
      <c r="L117" s="92">
        <f>SUMIFS(Master3!$H:$H,Master3!$A:$A,"&gt;="&amp;(J117),Master3!$A:$A,"&lt;="&amp;O117-1)</f>
        <v>0</v>
      </c>
      <c r="M117" s="93">
        <f>SUMIFS(Master3!BK:BK,Master3!BJ:BJ,I117)</f>
        <v>0</v>
      </c>
      <c r="N117" s="100" t="str">
        <f>IFERROR(_xlfn.XLOOKUP(O117,Master3!$A:$A,Master3!$B:$B)," ")</f>
        <v xml:space="preserve"> </v>
      </c>
      <c r="O117" s="92" t="str">
        <f t="shared" si="13"/>
        <v/>
      </c>
      <c r="P117" s="92">
        <f>SUMIFS(Master3!$V:$V,Master3!$A:$A,"&gt;="&amp;O117,Master3!$A:$A,"&lt;="&amp; S117)</f>
        <v>0</v>
      </c>
      <c r="Q117" s="92">
        <f>SUMIFS(Master3!$H:$H,Master3!$A:$A,"&gt;="&amp;O117,Master3!$A:$A,"&lt;="&amp; S117)</f>
        <v>0</v>
      </c>
      <c r="R117" s="92">
        <f>SUMIFS(Master3!AZ:AZ,Master3!AY:AY,N117)</f>
        <v>0</v>
      </c>
      <c r="S117" s="93" t="str">
        <f t="shared" si="14"/>
        <v/>
      </c>
      <c r="T117" s="112" t="e">
        <f>_xlfn.XLOOKUP(U117,Master3!B:B,Master3!A:A)</f>
        <v>#N/A</v>
      </c>
      <c r="U117" s="103"/>
      <c r="V117" s="109">
        <f>SUMIFS(Master3!X:X,Master3!$A:$A,"&gt;="&amp;(T117),Master3!$A:$A,"&lt;="&amp;Z117-1)</f>
        <v>0</v>
      </c>
      <c r="W117" s="107">
        <f>SUMIFS(Master3!I:I,Master3!$A:$A,"&gt;="&amp;(T117),Master3!$A:$A,"&lt;="&amp;Z117-1)</f>
        <v>0</v>
      </c>
      <c r="X117" s="108">
        <f>SUMIFS(Master3!BC:BC,Master3!BB:BB,U117)</f>
        <v>0</v>
      </c>
      <c r="Y117" s="110" t="str">
        <f>IFERROR(_xlfn.XLOOKUP(Z117,Master3!$A:$A,Master3!$B:$B),"")</f>
        <v/>
      </c>
      <c r="Z117" s="107" t="str">
        <f t="shared" si="15"/>
        <v/>
      </c>
      <c r="AA117" s="107">
        <f>SUMIFS(Master3!$X:$X,Master3!$A:$A,"&gt;="&amp;(Z117),Master3!$A:$A,"&lt;="&amp;AE117-1)</f>
        <v>0</v>
      </c>
      <c r="AB117" s="107">
        <f>SUMIFS(Master3!$I:$I,Master3!$A:$A,"&gt;="&amp;(Z117),Master3!$A:$A,"&lt;="&amp;AE117-1)</f>
        <v>0</v>
      </c>
      <c r="AC117" s="108">
        <f>SUMIFS(Master3!BM:BM,Master3!BL:BL,Y117)</f>
        <v>0</v>
      </c>
      <c r="AD117" s="110" t="str">
        <f>IFERROR(_xlfn.XLOOKUP(AE117,Master3!$A:$A,Master3!$B:$B)," ")</f>
        <v xml:space="preserve"> </v>
      </c>
      <c r="AE117" s="107" t="str">
        <f t="shared" si="16"/>
        <v/>
      </c>
      <c r="AF117" s="109">
        <f>SUMIFS(Master3!$X:$X,Master3!$A:$A,"&gt;"&amp;(AE117),Master3!$A:$A,"&lt;="&amp; AI117)</f>
        <v>0</v>
      </c>
      <c r="AG117" s="107">
        <f>SUMIFS(Master3!$I:$I,Master3!$A:$A,"&gt;"&amp;(AE117),Master3!$A:$A,"&lt;="&amp; AI117)</f>
        <v>0</v>
      </c>
      <c r="AH117" s="107">
        <f>SUMIFS(Master3!BC:BC,Master3!BB:BB,AD117)</f>
        <v>0</v>
      </c>
      <c r="AI117" s="108" t="str">
        <f t="shared" si="17"/>
        <v/>
      </c>
      <c r="AJ117" s="112" t="e">
        <f>_xlfn.XLOOKUP(AK117,Master3!B:B,Master3!A:A)</f>
        <v>#N/A</v>
      </c>
      <c r="AK117" s="106"/>
      <c r="AL117" s="67">
        <f>SUMIFS(Master3!$Z:$Z,Master3!$A:$A,"&gt;="&amp;(AJ117),Master3!$A:$A,"&lt;="&amp;AP117-1)</f>
        <v>0</v>
      </c>
      <c r="AM117" s="67">
        <f>SUMIFS(Master3!$J:$J,Master3!$A:$A,"&gt;="&amp;(AJ117),Master3!$A:$A,"&lt;="&amp;AP117-1)</f>
        <v>0</v>
      </c>
      <c r="AN117" s="93">
        <f>SUMIFS(Master3!BF:BF,Master3!BE:BE,AK117)</f>
        <v>0</v>
      </c>
      <c r="AO117" s="100" t="str">
        <f>IFERROR(_xlfn.XLOOKUP(AP117,Master3!$A:$A,Master3!$B:$B),"")</f>
        <v/>
      </c>
      <c r="AP117" s="92" t="str">
        <f t="shared" si="18"/>
        <v/>
      </c>
      <c r="AQ117" s="67">
        <f>SUMIFS(Master3!$Z:$Z,Master3!$A:$A,"&gt;"&amp;(AP117),Master3!$A:$A,"&lt;="&amp;AU117-1)</f>
        <v>0</v>
      </c>
      <c r="AR117" s="67">
        <f>SUMIFS(Master3!$J:$J,Master3!$A:$A,"&gt;"&amp;(AP117),Master3!$A:$A,"&lt;="&amp;AU117-1)</f>
        <v>0</v>
      </c>
      <c r="AS117" s="93">
        <f>SUMIFS(Master3!BO:BO,Master3!BN:BN,AO117)</f>
        <v>0</v>
      </c>
      <c r="AT117" s="100" t="str">
        <f>IFERROR(_xlfn.XLOOKUP(AU117,Master3!$A:$A,Master3!$B:$B)," ")</f>
        <v xml:space="preserve"> </v>
      </c>
      <c r="AU117" s="92" t="str">
        <f t="shared" si="19"/>
        <v/>
      </c>
      <c r="AV117" s="67">
        <f>SUMIFS(Master3!$Z:$Z,Master3!$A:$A,"&gt;"&amp;AU117,Master3!$A:$A,"&lt;="&amp; AY117)</f>
        <v>0</v>
      </c>
      <c r="AW117" s="67">
        <f>SUMIFS(Master3!$J:$J,Master3!$A:$A,"&gt;"&amp;AU117,Master3!$A:$A,"&lt;="&amp; AY117)</f>
        <v>0</v>
      </c>
      <c r="AX117" s="92">
        <f>SUMIFS(Master3!BF:BF,Master3!BE:BE,AT117)</f>
        <v>0</v>
      </c>
      <c r="AY117" s="93" t="str">
        <f t="shared" si="20"/>
        <v/>
      </c>
      <c r="AZ117" s="112" t="e">
        <f>_xlfn.XLOOKUP(BA117,Master3!B:B,Master3!A:A)</f>
        <v>#N/A</v>
      </c>
      <c r="BA117" s="103"/>
      <c r="BB117" s="107">
        <f>SUMIFS(Master3!AR:AR,Master3!$A:$A,"&gt;="&amp;(AZ117),Master3!$A:$A,"&lt;="&amp;BF117-1)</f>
        <v>0</v>
      </c>
      <c r="BC117" s="109">
        <f>SUMIFS(Master3!$K:$K,Master3!$A:$A,"&gt;="&amp;(AZ117),Master3!$A:$A,"&lt;="&amp;BF117-1)</f>
        <v>0</v>
      </c>
      <c r="BD117" s="108">
        <f>SUMIFS(Master3!BI:BI,Master3!BH:BH,BA117)</f>
        <v>0</v>
      </c>
      <c r="BE117" s="110" t="str">
        <f>IFERROR(_xlfn.XLOOKUP(BF117,Master3!$A:$A,Master3!$B:$B),"")</f>
        <v/>
      </c>
      <c r="BF117" s="107" t="str">
        <f t="shared" si="21"/>
        <v/>
      </c>
      <c r="BG117" s="107">
        <f>SUMIFS(Master3!AR:AR,Master3!$A:$A,"&gt;="&amp;(BF117),Master3!$A:$A,"&lt;="&amp;BK117-1)</f>
        <v>0</v>
      </c>
      <c r="BH117" s="109">
        <f>SUMIFS(Master3!$K:$K,Master3!$A:$A,"&gt;="&amp;(BF117),Master3!$A:$A,"&lt;="&amp;BK117-1)</f>
        <v>0</v>
      </c>
      <c r="BI117" s="108">
        <f>SUMIFS(Master3!BQ:BQ,Master3!BP:BP,BE117)</f>
        <v>0</v>
      </c>
      <c r="BJ117" s="110" t="str">
        <f>IFERROR(_xlfn.XLOOKUP(BK117,Master3!$A:$A,Master3!$B:$B)," ")</f>
        <v xml:space="preserve"> </v>
      </c>
      <c r="BK117" s="107" t="str">
        <f t="shared" si="22"/>
        <v/>
      </c>
      <c r="BL117" s="107">
        <f>SUMIFS(Master3!$AU:$AU,Master3!$A:$A,"&gt;"&amp;(BK117),Master3!$A:$A,"&lt;="&amp; BO117)</f>
        <v>0</v>
      </c>
      <c r="BM117" s="109">
        <f>SUMIFS(Master3!$K:$K,Master3!$A:$A,"&gt;"&amp;(BK117),Master3!$A:$A,"&lt;="&amp; BO117)</f>
        <v>0</v>
      </c>
      <c r="BN117" s="107">
        <f>SUMIFS(Master3!BI:BI,Master3!BH:BH,BJ117)</f>
        <v>0</v>
      </c>
      <c r="BO117" s="108" t="str">
        <f t="shared" si="23"/>
        <v/>
      </c>
    </row>
    <row r="118" spans="1:67" x14ac:dyDescent="0.25">
      <c r="A118" s="86">
        <v>44249.104166666664</v>
      </c>
      <c r="B118" s="111" t="e">
        <f>_xlfn.XLOOKUP(C118,Master3!B:B,Master3!A:A)</f>
        <v>#N/A</v>
      </c>
      <c r="C118" s="106"/>
      <c r="D118" s="91" t="str">
        <f>IFERROR(_xlfn.XLOOKUP(B118,Master3!A:A,Master3!G:G),"")</f>
        <v/>
      </c>
      <c r="E118" s="94" t="str">
        <f>IFERROR(AVERAGEIFS(Master3!$U:$U,Master3!$A:$A,"&gt;"&amp;(B118-1),Master3!$A:$A,"&lt;="&amp;S118),"")</f>
        <v/>
      </c>
      <c r="F118" s="98">
        <f>SUMIFS(Master3!$V:$V,Master3!$A:$A,"&gt;="&amp;(B118),Master3!$A:$A,"&lt;="&amp;J118-1)</f>
        <v>0</v>
      </c>
      <c r="G118" s="91">
        <f>SUMIFS(Master3!$H:$H,Master3!$A:$A,"&gt;="&amp;(B118),Master3!$A:$A,"&lt;="&amp;J118-1)</f>
        <v>0</v>
      </c>
      <c r="H118" s="99">
        <f>SUMIFS(Master3!AZ:AZ,Master3!AY:AY,C118)</f>
        <v>0</v>
      </c>
      <c r="I118" s="100" t="str">
        <f>IFERROR(_xlfn.XLOOKUP(J118,Master3!$A:$A,Master3!$B:$B),"")</f>
        <v/>
      </c>
      <c r="J118" s="92" t="str">
        <f t="shared" si="12"/>
        <v/>
      </c>
      <c r="K118" s="92">
        <f>SUMIFS(Master3!$V:$V,Master3!$A:$A,"&gt;="&amp;(J118),Master3!$A:$A,"&lt;="&amp;O118-1)</f>
        <v>0</v>
      </c>
      <c r="L118" s="92">
        <f>SUMIFS(Master3!$H:$H,Master3!$A:$A,"&gt;="&amp;(J118),Master3!$A:$A,"&lt;="&amp;O118-1)</f>
        <v>0</v>
      </c>
      <c r="M118" s="93">
        <f>SUMIFS(Master3!BK:BK,Master3!BJ:BJ,I118)</f>
        <v>0</v>
      </c>
      <c r="N118" s="100" t="str">
        <f>IFERROR(_xlfn.XLOOKUP(O118,Master3!$A:$A,Master3!$B:$B)," ")</f>
        <v xml:space="preserve"> </v>
      </c>
      <c r="O118" s="92" t="str">
        <f t="shared" si="13"/>
        <v/>
      </c>
      <c r="P118" s="92">
        <f>SUMIFS(Master3!$V:$V,Master3!$A:$A,"&gt;="&amp;O118,Master3!$A:$A,"&lt;="&amp; S118)</f>
        <v>0</v>
      </c>
      <c r="Q118" s="92">
        <f>SUMIFS(Master3!$H:$H,Master3!$A:$A,"&gt;="&amp;O118,Master3!$A:$A,"&lt;="&amp; S118)</f>
        <v>0</v>
      </c>
      <c r="R118" s="92">
        <f>SUMIFS(Master3!AZ:AZ,Master3!AY:AY,N118)</f>
        <v>0</v>
      </c>
      <c r="S118" s="93" t="str">
        <f t="shared" si="14"/>
        <v/>
      </c>
      <c r="T118" s="112" t="e">
        <f>_xlfn.XLOOKUP(U118,Master3!B:B,Master3!A:A)</f>
        <v>#N/A</v>
      </c>
      <c r="U118" s="103"/>
      <c r="V118" s="109">
        <f>SUMIFS(Master3!X:X,Master3!$A:$A,"&gt;="&amp;(T118),Master3!$A:$A,"&lt;="&amp;Z118-1)</f>
        <v>0</v>
      </c>
      <c r="W118" s="107">
        <f>SUMIFS(Master3!I:I,Master3!$A:$A,"&gt;="&amp;(T118),Master3!$A:$A,"&lt;="&amp;Z118-1)</f>
        <v>0</v>
      </c>
      <c r="X118" s="108">
        <f>SUMIFS(Master3!BC:BC,Master3!BB:BB,U118)</f>
        <v>0</v>
      </c>
      <c r="Y118" s="110" t="str">
        <f>IFERROR(_xlfn.XLOOKUP(Z118,Master3!$A:$A,Master3!$B:$B),"")</f>
        <v/>
      </c>
      <c r="Z118" s="107" t="str">
        <f t="shared" si="15"/>
        <v/>
      </c>
      <c r="AA118" s="107">
        <f>SUMIFS(Master3!$X:$X,Master3!$A:$A,"&gt;="&amp;(Z118),Master3!$A:$A,"&lt;="&amp;AE118-1)</f>
        <v>0</v>
      </c>
      <c r="AB118" s="107">
        <f>SUMIFS(Master3!$I:$I,Master3!$A:$A,"&gt;="&amp;(Z118),Master3!$A:$A,"&lt;="&amp;AE118-1)</f>
        <v>0</v>
      </c>
      <c r="AC118" s="108">
        <f>SUMIFS(Master3!BM:BM,Master3!BL:BL,Y118)</f>
        <v>0</v>
      </c>
      <c r="AD118" s="110" t="str">
        <f>IFERROR(_xlfn.XLOOKUP(AE118,Master3!$A:$A,Master3!$B:$B)," ")</f>
        <v xml:space="preserve"> </v>
      </c>
      <c r="AE118" s="107" t="str">
        <f t="shared" si="16"/>
        <v/>
      </c>
      <c r="AF118" s="109">
        <f>SUMIFS(Master3!$X:$X,Master3!$A:$A,"&gt;"&amp;(AE118),Master3!$A:$A,"&lt;="&amp; AI118)</f>
        <v>0</v>
      </c>
      <c r="AG118" s="107">
        <f>SUMIFS(Master3!$I:$I,Master3!$A:$A,"&gt;"&amp;(AE118),Master3!$A:$A,"&lt;="&amp; AI118)</f>
        <v>0</v>
      </c>
      <c r="AH118" s="107">
        <f>SUMIFS(Master3!BC:BC,Master3!BB:BB,AD118)</f>
        <v>0</v>
      </c>
      <c r="AI118" s="108" t="str">
        <f t="shared" si="17"/>
        <v/>
      </c>
      <c r="AJ118" s="112" t="e">
        <f>_xlfn.XLOOKUP(AK118,Master3!B:B,Master3!A:A)</f>
        <v>#N/A</v>
      </c>
      <c r="AK118" s="106"/>
      <c r="AL118" s="67">
        <f>SUMIFS(Master3!$Z:$Z,Master3!$A:$A,"&gt;="&amp;(AJ118),Master3!$A:$A,"&lt;="&amp;AP118-1)</f>
        <v>0</v>
      </c>
      <c r="AM118" s="67">
        <f>SUMIFS(Master3!$J:$J,Master3!$A:$A,"&gt;="&amp;(AJ118),Master3!$A:$A,"&lt;="&amp;AP118-1)</f>
        <v>0</v>
      </c>
      <c r="AN118" s="93">
        <f>SUMIFS(Master3!BF:BF,Master3!BE:BE,AK118)</f>
        <v>0</v>
      </c>
      <c r="AO118" s="100" t="str">
        <f>IFERROR(_xlfn.XLOOKUP(AP118,Master3!$A:$A,Master3!$B:$B),"")</f>
        <v/>
      </c>
      <c r="AP118" s="92" t="str">
        <f t="shared" si="18"/>
        <v/>
      </c>
      <c r="AQ118" s="67">
        <f>SUMIFS(Master3!$Z:$Z,Master3!$A:$A,"&gt;"&amp;(AP118),Master3!$A:$A,"&lt;="&amp;AU118-1)</f>
        <v>0</v>
      </c>
      <c r="AR118" s="67">
        <f>SUMIFS(Master3!$J:$J,Master3!$A:$A,"&gt;"&amp;(AP118),Master3!$A:$A,"&lt;="&amp;AU118-1)</f>
        <v>0</v>
      </c>
      <c r="AS118" s="93">
        <f>SUMIFS(Master3!BO:BO,Master3!BN:BN,AO118)</f>
        <v>0</v>
      </c>
      <c r="AT118" s="100" t="str">
        <f>IFERROR(_xlfn.XLOOKUP(AU118,Master3!$A:$A,Master3!$B:$B)," ")</f>
        <v xml:space="preserve"> </v>
      </c>
      <c r="AU118" s="92" t="str">
        <f t="shared" si="19"/>
        <v/>
      </c>
      <c r="AV118" s="67">
        <f>SUMIFS(Master3!$Z:$Z,Master3!$A:$A,"&gt;"&amp;AU118,Master3!$A:$A,"&lt;="&amp; AY118)</f>
        <v>0</v>
      </c>
      <c r="AW118" s="67">
        <f>SUMIFS(Master3!$J:$J,Master3!$A:$A,"&gt;"&amp;AU118,Master3!$A:$A,"&lt;="&amp; AY118)</f>
        <v>0</v>
      </c>
      <c r="AX118" s="92">
        <f>SUMIFS(Master3!BF:BF,Master3!BE:BE,AT118)</f>
        <v>0</v>
      </c>
      <c r="AY118" s="93" t="str">
        <f t="shared" si="20"/>
        <v/>
      </c>
      <c r="AZ118" s="112" t="e">
        <f>_xlfn.XLOOKUP(BA118,Master3!B:B,Master3!A:A)</f>
        <v>#N/A</v>
      </c>
      <c r="BA118" s="103">
        <v>44249.104166666664</v>
      </c>
      <c r="BB118" s="107">
        <f>SUMIFS(Master3!AR:AR,Master3!$A:$A,"&gt;="&amp;(AZ118),Master3!$A:$A,"&lt;="&amp;BF118-1)</f>
        <v>0</v>
      </c>
      <c r="BC118" s="109">
        <f>SUMIFS(Master3!$K:$K,Master3!$A:$A,"&gt;="&amp;(AZ118),Master3!$A:$A,"&lt;="&amp;BF118-1)</f>
        <v>0</v>
      </c>
      <c r="BD118" s="108">
        <f>SUMIFS(Master3!BI:BI,Master3!BH:BH,BA118)</f>
        <v>0</v>
      </c>
      <c r="BE118" s="110" t="str">
        <f>IFERROR(_xlfn.XLOOKUP(BF118,Master3!$A:$A,Master3!$B:$B),"")</f>
        <v/>
      </c>
      <c r="BF118" s="107" t="str">
        <f t="shared" si="21"/>
        <v/>
      </c>
      <c r="BG118" s="107">
        <f>SUMIFS(Master3!AR:AR,Master3!$A:$A,"&gt;="&amp;(BF118),Master3!$A:$A,"&lt;="&amp;BK118-1)</f>
        <v>0</v>
      </c>
      <c r="BH118" s="109">
        <f>SUMIFS(Master3!$K:$K,Master3!$A:$A,"&gt;="&amp;(BF118),Master3!$A:$A,"&lt;="&amp;BK118-1)</f>
        <v>0</v>
      </c>
      <c r="BI118" s="108">
        <f>SUMIFS(Master3!BQ:BQ,Master3!BP:BP,BE118)</f>
        <v>0</v>
      </c>
      <c r="BJ118" s="110" t="str">
        <f>IFERROR(_xlfn.XLOOKUP(BK118,Master3!$A:$A,Master3!$B:$B)," ")</f>
        <v xml:space="preserve"> </v>
      </c>
      <c r="BK118" s="107" t="str">
        <f t="shared" si="22"/>
        <v/>
      </c>
      <c r="BL118" s="107">
        <f>SUMIFS(Master3!$AU:$AU,Master3!$A:$A,"&gt;"&amp;(BK118),Master3!$A:$A,"&lt;="&amp; BO118)</f>
        <v>0</v>
      </c>
      <c r="BM118" s="109">
        <f>SUMIFS(Master3!$K:$K,Master3!$A:$A,"&gt;"&amp;(BK118),Master3!$A:$A,"&lt;="&amp; BO118)</f>
        <v>0</v>
      </c>
      <c r="BN118" s="107">
        <f>SUMIFS(Master3!BI:BI,Master3!BH:BH,BJ118)</f>
        <v>0</v>
      </c>
      <c r="BO118" s="108" t="str">
        <f t="shared" si="23"/>
        <v/>
      </c>
    </row>
    <row r="119" spans="1:67" x14ac:dyDescent="0.25">
      <c r="A119" s="86">
        <v>44249.125</v>
      </c>
      <c r="B119" s="111" t="e">
        <f>_xlfn.XLOOKUP(C119,Master3!B:B,Master3!A:A)</f>
        <v>#N/A</v>
      </c>
      <c r="C119" s="106"/>
      <c r="D119" s="91" t="str">
        <f>IFERROR(_xlfn.XLOOKUP(B119,Master3!A:A,Master3!G:G),"")</f>
        <v/>
      </c>
      <c r="E119" s="94" t="str">
        <f>IFERROR(AVERAGEIFS(Master3!$U:$U,Master3!$A:$A,"&gt;"&amp;(B119-1),Master3!$A:$A,"&lt;="&amp;S119),"")</f>
        <v/>
      </c>
      <c r="F119" s="98">
        <f>SUMIFS(Master3!$V:$V,Master3!$A:$A,"&gt;="&amp;(B119),Master3!$A:$A,"&lt;="&amp;J119-1)</f>
        <v>0</v>
      </c>
      <c r="G119" s="91">
        <f>SUMIFS(Master3!$H:$H,Master3!$A:$A,"&gt;="&amp;(B119),Master3!$A:$A,"&lt;="&amp;J119-1)</f>
        <v>0</v>
      </c>
      <c r="H119" s="99">
        <f>SUMIFS(Master3!AZ:AZ,Master3!AY:AY,C119)</f>
        <v>0</v>
      </c>
      <c r="I119" s="100" t="str">
        <f>IFERROR(_xlfn.XLOOKUP(J119,Master3!$A:$A,Master3!$B:$B),"")</f>
        <v/>
      </c>
      <c r="J119" s="92" t="str">
        <f t="shared" si="12"/>
        <v/>
      </c>
      <c r="K119" s="92">
        <f>SUMIFS(Master3!$V:$V,Master3!$A:$A,"&gt;="&amp;(J119),Master3!$A:$A,"&lt;="&amp;O119-1)</f>
        <v>0</v>
      </c>
      <c r="L119" s="92">
        <f>SUMIFS(Master3!$H:$H,Master3!$A:$A,"&gt;="&amp;(J119),Master3!$A:$A,"&lt;="&amp;O119-1)</f>
        <v>0</v>
      </c>
      <c r="M119" s="93">
        <f>SUMIFS(Master3!BK:BK,Master3!BJ:BJ,I119)</f>
        <v>0</v>
      </c>
      <c r="N119" s="100" t="str">
        <f>IFERROR(_xlfn.XLOOKUP(O119,Master3!$A:$A,Master3!$B:$B)," ")</f>
        <v xml:space="preserve"> </v>
      </c>
      <c r="O119" s="92" t="str">
        <f t="shared" si="13"/>
        <v/>
      </c>
      <c r="P119" s="92">
        <f>SUMIFS(Master3!$V:$V,Master3!$A:$A,"&gt;="&amp;O119,Master3!$A:$A,"&lt;="&amp; S119)</f>
        <v>0</v>
      </c>
      <c r="Q119" s="92">
        <f>SUMIFS(Master3!$H:$H,Master3!$A:$A,"&gt;="&amp;O119,Master3!$A:$A,"&lt;="&amp; S119)</f>
        <v>0</v>
      </c>
      <c r="R119" s="92">
        <f>SUMIFS(Master3!AZ:AZ,Master3!AY:AY,N119)</f>
        <v>0</v>
      </c>
      <c r="S119" s="93" t="str">
        <f t="shared" si="14"/>
        <v/>
      </c>
      <c r="T119" s="112" t="e">
        <f>_xlfn.XLOOKUP(U119,Master3!B:B,Master3!A:A)</f>
        <v>#N/A</v>
      </c>
      <c r="U119" s="103">
        <v>44249.125</v>
      </c>
      <c r="V119" s="109">
        <f>SUMIFS(Master3!X:X,Master3!$A:$A,"&gt;="&amp;(T119),Master3!$A:$A,"&lt;="&amp;Z119-1)</f>
        <v>0</v>
      </c>
      <c r="W119" s="107">
        <f>SUMIFS(Master3!I:I,Master3!$A:$A,"&gt;="&amp;(T119),Master3!$A:$A,"&lt;="&amp;Z119-1)</f>
        <v>0</v>
      </c>
      <c r="X119" s="108">
        <f>SUMIFS(Master3!BC:BC,Master3!BB:BB,U119)</f>
        <v>0</v>
      </c>
      <c r="Y119" s="110" t="str">
        <f>IFERROR(_xlfn.XLOOKUP(Z119,Master3!$A:$A,Master3!$B:$B),"")</f>
        <v/>
      </c>
      <c r="Z119" s="107" t="str">
        <f t="shared" si="15"/>
        <v/>
      </c>
      <c r="AA119" s="107">
        <f>SUMIFS(Master3!$X:$X,Master3!$A:$A,"&gt;="&amp;(Z119),Master3!$A:$A,"&lt;="&amp;AE119-1)</f>
        <v>0</v>
      </c>
      <c r="AB119" s="107">
        <f>SUMIFS(Master3!$I:$I,Master3!$A:$A,"&gt;="&amp;(Z119),Master3!$A:$A,"&lt;="&amp;AE119-1)</f>
        <v>0</v>
      </c>
      <c r="AC119" s="108">
        <f>SUMIFS(Master3!BM:BM,Master3!BL:BL,Y119)</f>
        <v>0</v>
      </c>
      <c r="AD119" s="110" t="str">
        <f>IFERROR(_xlfn.XLOOKUP(AE119,Master3!$A:$A,Master3!$B:$B)," ")</f>
        <v xml:space="preserve"> </v>
      </c>
      <c r="AE119" s="107" t="str">
        <f t="shared" si="16"/>
        <v/>
      </c>
      <c r="AF119" s="109">
        <f>SUMIFS(Master3!$X:$X,Master3!$A:$A,"&gt;"&amp;(AE119),Master3!$A:$A,"&lt;="&amp; AI119)</f>
        <v>0</v>
      </c>
      <c r="AG119" s="107">
        <f>SUMIFS(Master3!$I:$I,Master3!$A:$A,"&gt;"&amp;(AE119),Master3!$A:$A,"&lt;="&amp; AI119)</f>
        <v>0</v>
      </c>
      <c r="AH119" s="107">
        <f>SUMIFS(Master3!BC:BC,Master3!BB:BB,AD119)</f>
        <v>0</v>
      </c>
      <c r="AI119" s="108" t="str">
        <f t="shared" si="17"/>
        <v/>
      </c>
      <c r="AJ119" s="112" t="e">
        <f>_xlfn.XLOOKUP(AK119,Master3!B:B,Master3!A:A)</f>
        <v>#N/A</v>
      </c>
      <c r="AK119" s="106">
        <v>44249.125</v>
      </c>
      <c r="AL119" s="67">
        <f>SUMIFS(Master3!$Z:$Z,Master3!$A:$A,"&gt;="&amp;(AJ119),Master3!$A:$A,"&lt;="&amp;AP119-1)</f>
        <v>0</v>
      </c>
      <c r="AM119" s="67">
        <f>SUMIFS(Master3!$J:$J,Master3!$A:$A,"&gt;="&amp;(AJ119),Master3!$A:$A,"&lt;="&amp;AP119-1)</f>
        <v>0</v>
      </c>
      <c r="AN119" s="93">
        <f>SUMIFS(Master3!BF:BF,Master3!BE:BE,AK119)</f>
        <v>0</v>
      </c>
      <c r="AO119" s="100" t="str">
        <f>IFERROR(_xlfn.XLOOKUP(AP119,Master3!$A:$A,Master3!$B:$B),"")</f>
        <v/>
      </c>
      <c r="AP119" s="92" t="str">
        <f t="shared" si="18"/>
        <v/>
      </c>
      <c r="AQ119" s="67">
        <f>SUMIFS(Master3!$Z:$Z,Master3!$A:$A,"&gt;"&amp;(AP119),Master3!$A:$A,"&lt;="&amp;AU119-1)</f>
        <v>0</v>
      </c>
      <c r="AR119" s="67">
        <f>SUMIFS(Master3!$J:$J,Master3!$A:$A,"&gt;"&amp;(AP119),Master3!$A:$A,"&lt;="&amp;AU119-1)</f>
        <v>0</v>
      </c>
      <c r="AS119" s="93">
        <f>SUMIFS(Master3!BO:BO,Master3!BN:BN,AO119)</f>
        <v>0</v>
      </c>
      <c r="AT119" s="100" t="str">
        <f>IFERROR(_xlfn.XLOOKUP(AU119,Master3!$A:$A,Master3!$B:$B)," ")</f>
        <v xml:space="preserve"> </v>
      </c>
      <c r="AU119" s="92" t="str">
        <f t="shared" si="19"/>
        <v/>
      </c>
      <c r="AV119" s="67">
        <f>SUMIFS(Master3!$Z:$Z,Master3!$A:$A,"&gt;"&amp;AU119,Master3!$A:$A,"&lt;="&amp; AY119)</f>
        <v>0</v>
      </c>
      <c r="AW119" s="67">
        <f>SUMIFS(Master3!$J:$J,Master3!$A:$A,"&gt;"&amp;AU119,Master3!$A:$A,"&lt;="&amp; AY119)</f>
        <v>0</v>
      </c>
      <c r="AX119" s="92">
        <f>SUMIFS(Master3!BF:BF,Master3!BE:BE,AT119)</f>
        <v>0</v>
      </c>
      <c r="AY119" s="93" t="str">
        <f t="shared" si="20"/>
        <v/>
      </c>
      <c r="AZ119" s="112" t="e">
        <f>_xlfn.XLOOKUP(BA119,Master3!B:B,Master3!A:A)</f>
        <v>#N/A</v>
      </c>
      <c r="BA119" s="103"/>
      <c r="BB119" s="107">
        <f>SUMIFS(Master3!AR:AR,Master3!$A:$A,"&gt;="&amp;(AZ119),Master3!$A:$A,"&lt;="&amp;BF119-1)</f>
        <v>0</v>
      </c>
      <c r="BC119" s="109">
        <f>SUMIFS(Master3!$K:$K,Master3!$A:$A,"&gt;="&amp;(AZ119),Master3!$A:$A,"&lt;="&amp;BF119-1)</f>
        <v>0</v>
      </c>
      <c r="BD119" s="108">
        <f>SUMIFS(Master3!BI:BI,Master3!BH:BH,BA119)</f>
        <v>0</v>
      </c>
      <c r="BE119" s="110" t="str">
        <f>IFERROR(_xlfn.XLOOKUP(BF119,Master3!$A:$A,Master3!$B:$B),"")</f>
        <v/>
      </c>
      <c r="BF119" s="107" t="str">
        <f t="shared" si="21"/>
        <v/>
      </c>
      <c r="BG119" s="107">
        <f>SUMIFS(Master3!AR:AR,Master3!$A:$A,"&gt;="&amp;(BF119),Master3!$A:$A,"&lt;="&amp;BK119-1)</f>
        <v>0</v>
      </c>
      <c r="BH119" s="109">
        <f>SUMIFS(Master3!$K:$K,Master3!$A:$A,"&gt;="&amp;(BF119),Master3!$A:$A,"&lt;="&amp;BK119-1)</f>
        <v>0</v>
      </c>
      <c r="BI119" s="108">
        <f>SUMIFS(Master3!BQ:BQ,Master3!BP:BP,BE119)</f>
        <v>0</v>
      </c>
      <c r="BJ119" s="110" t="str">
        <f>IFERROR(_xlfn.XLOOKUP(BK119,Master3!$A:$A,Master3!$B:$B)," ")</f>
        <v xml:space="preserve"> </v>
      </c>
      <c r="BK119" s="107" t="str">
        <f t="shared" si="22"/>
        <v/>
      </c>
      <c r="BL119" s="107">
        <f>SUMIFS(Master3!$AU:$AU,Master3!$A:$A,"&gt;"&amp;(BK119),Master3!$A:$A,"&lt;="&amp; BO119)</f>
        <v>0</v>
      </c>
      <c r="BM119" s="109">
        <f>SUMIFS(Master3!$K:$K,Master3!$A:$A,"&gt;"&amp;(BK119),Master3!$A:$A,"&lt;="&amp; BO119)</f>
        <v>0</v>
      </c>
      <c r="BN119" s="107">
        <f>SUMIFS(Master3!BI:BI,Master3!BH:BH,BJ119)</f>
        <v>0</v>
      </c>
      <c r="BO119" s="108" t="str">
        <f t="shared" si="23"/>
        <v/>
      </c>
    </row>
    <row r="120" spans="1:67" x14ac:dyDescent="0.25">
      <c r="A120" s="86">
        <v>44250.329861111109</v>
      </c>
      <c r="B120" s="111" t="e">
        <f>_xlfn.XLOOKUP(C120,Master3!B:B,Master3!A:A)</f>
        <v>#N/A</v>
      </c>
      <c r="C120" s="106">
        <v>44250.329861111109</v>
      </c>
      <c r="D120" s="91" t="str">
        <f>IFERROR(_xlfn.XLOOKUP(B120,Master3!A:A,Master3!G:G),"")</f>
        <v/>
      </c>
      <c r="E120" s="94" t="str">
        <f>IFERROR(AVERAGEIFS(Master3!$U:$U,Master3!$A:$A,"&gt;"&amp;(B120-1),Master3!$A:$A,"&lt;="&amp;S120),"")</f>
        <v/>
      </c>
      <c r="F120" s="98">
        <f>SUMIFS(Master3!$V:$V,Master3!$A:$A,"&gt;="&amp;(B120),Master3!$A:$A,"&lt;="&amp;J120-1)</f>
        <v>0</v>
      </c>
      <c r="G120" s="91">
        <f>SUMIFS(Master3!$H:$H,Master3!$A:$A,"&gt;="&amp;(B120),Master3!$A:$A,"&lt;="&amp;J120-1)</f>
        <v>0</v>
      </c>
      <c r="H120" s="99">
        <f>SUMIFS(Master3!AZ:AZ,Master3!AY:AY,C120)</f>
        <v>0</v>
      </c>
      <c r="I120" s="100" t="str">
        <f>IFERROR(_xlfn.XLOOKUP(J120,Master3!$A:$A,Master3!$B:$B),"")</f>
        <v/>
      </c>
      <c r="J120" s="92" t="str">
        <f t="shared" si="12"/>
        <v/>
      </c>
      <c r="K120" s="92">
        <f>SUMIFS(Master3!$V:$V,Master3!$A:$A,"&gt;="&amp;(J120),Master3!$A:$A,"&lt;="&amp;O120-1)</f>
        <v>0</v>
      </c>
      <c r="L120" s="92">
        <f>SUMIFS(Master3!$H:$H,Master3!$A:$A,"&gt;="&amp;(J120),Master3!$A:$A,"&lt;="&amp;O120-1)</f>
        <v>0</v>
      </c>
      <c r="M120" s="93">
        <f>SUMIFS(Master3!BK:BK,Master3!BJ:BJ,I120)</f>
        <v>0</v>
      </c>
      <c r="N120" s="100" t="str">
        <f>IFERROR(_xlfn.XLOOKUP(O120,Master3!$A:$A,Master3!$B:$B)," ")</f>
        <v xml:space="preserve"> </v>
      </c>
      <c r="O120" s="92" t="str">
        <f t="shared" si="13"/>
        <v/>
      </c>
      <c r="P120" s="92">
        <f>SUMIFS(Master3!$V:$V,Master3!$A:$A,"&gt;="&amp;O120,Master3!$A:$A,"&lt;="&amp; S120)</f>
        <v>0</v>
      </c>
      <c r="Q120" s="92">
        <f>SUMIFS(Master3!$H:$H,Master3!$A:$A,"&gt;="&amp;O120,Master3!$A:$A,"&lt;="&amp; S120)</f>
        <v>0</v>
      </c>
      <c r="R120" s="92">
        <f>SUMIFS(Master3!AZ:AZ,Master3!AY:AY,N120)</f>
        <v>0</v>
      </c>
      <c r="S120" s="93" t="str">
        <f t="shared" si="14"/>
        <v/>
      </c>
      <c r="T120" s="112" t="e">
        <f>_xlfn.XLOOKUP(U120,Master3!B:B,Master3!A:A)</f>
        <v>#N/A</v>
      </c>
      <c r="U120" s="103"/>
      <c r="V120" s="109">
        <f>SUMIFS(Master3!X:X,Master3!$A:$A,"&gt;="&amp;(T120),Master3!$A:$A,"&lt;="&amp;Z120-1)</f>
        <v>0</v>
      </c>
      <c r="W120" s="107">
        <f>SUMIFS(Master3!I:I,Master3!$A:$A,"&gt;="&amp;(T120),Master3!$A:$A,"&lt;="&amp;Z120-1)</f>
        <v>0</v>
      </c>
      <c r="X120" s="108">
        <f>SUMIFS(Master3!BC:BC,Master3!BB:BB,U120)</f>
        <v>0</v>
      </c>
      <c r="Y120" s="110" t="str">
        <f>IFERROR(_xlfn.XLOOKUP(Z120,Master3!$A:$A,Master3!$B:$B),"")</f>
        <v/>
      </c>
      <c r="Z120" s="107" t="str">
        <f t="shared" si="15"/>
        <v/>
      </c>
      <c r="AA120" s="107">
        <f>SUMIFS(Master3!$X:$X,Master3!$A:$A,"&gt;="&amp;(Z120),Master3!$A:$A,"&lt;="&amp;AE120-1)</f>
        <v>0</v>
      </c>
      <c r="AB120" s="107">
        <f>SUMIFS(Master3!$I:$I,Master3!$A:$A,"&gt;="&amp;(Z120),Master3!$A:$A,"&lt;="&amp;AE120-1)</f>
        <v>0</v>
      </c>
      <c r="AC120" s="108">
        <f>SUMIFS(Master3!BM:BM,Master3!BL:BL,Y120)</f>
        <v>0</v>
      </c>
      <c r="AD120" s="110" t="str">
        <f>IFERROR(_xlfn.XLOOKUP(AE120,Master3!$A:$A,Master3!$B:$B)," ")</f>
        <v xml:space="preserve"> </v>
      </c>
      <c r="AE120" s="107" t="str">
        <f t="shared" si="16"/>
        <v/>
      </c>
      <c r="AF120" s="109">
        <f>SUMIFS(Master3!$X:$X,Master3!$A:$A,"&gt;"&amp;(AE120),Master3!$A:$A,"&lt;="&amp; AI120)</f>
        <v>0</v>
      </c>
      <c r="AG120" s="107">
        <f>SUMIFS(Master3!$I:$I,Master3!$A:$A,"&gt;"&amp;(AE120),Master3!$A:$A,"&lt;="&amp; AI120)</f>
        <v>0</v>
      </c>
      <c r="AH120" s="107">
        <f>SUMIFS(Master3!BC:BC,Master3!BB:BB,AD120)</f>
        <v>0</v>
      </c>
      <c r="AI120" s="108" t="str">
        <f t="shared" si="17"/>
        <v/>
      </c>
      <c r="AJ120" s="112" t="e">
        <f>_xlfn.XLOOKUP(AK120,Master3!B:B,Master3!A:A)</f>
        <v>#N/A</v>
      </c>
      <c r="AK120" s="106"/>
      <c r="AL120" s="67">
        <f>SUMIFS(Master3!$Z:$Z,Master3!$A:$A,"&gt;="&amp;(AJ120),Master3!$A:$A,"&lt;="&amp;AP120-1)</f>
        <v>0</v>
      </c>
      <c r="AM120" s="67">
        <f>SUMIFS(Master3!$J:$J,Master3!$A:$A,"&gt;="&amp;(AJ120),Master3!$A:$A,"&lt;="&amp;AP120-1)</f>
        <v>0</v>
      </c>
      <c r="AN120" s="93">
        <f>SUMIFS(Master3!BF:BF,Master3!BE:BE,AK120)</f>
        <v>0</v>
      </c>
      <c r="AO120" s="100" t="str">
        <f>IFERROR(_xlfn.XLOOKUP(AP120,Master3!$A:$A,Master3!$B:$B),"")</f>
        <v/>
      </c>
      <c r="AP120" s="92" t="str">
        <f t="shared" si="18"/>
        <v/>
      </c>
      <c r="AQ120" s="67">
        <f>SUMIFS(Master3!$Z:$Z,Master3!$A:$A,"&gt;"&amp;(AP120),Master3!$A:$A,"&lt;="&amp;AU120-1)</f>
        <v>0</v>
      </c>
      <c r="AR120" s="67">
        <f>SUMIFS(Master3!$J:$J,Master3!$A:$A,"&gt;"&amp;(AP120),Master3!$A:$A,"&lt;="&amp;AU120-1)</f>
        <v>0</v>
      </c>
      <c r="AS120" s="93">
        <f>SUMIFS(Master3!BO:BO,Master3!BN:BN,AO120)</f>
        <v>0</v>
      </c>
      <c r="AT120" s="100" t="str">
        <f>IFERROR(_xlfn.XLOOKUP(AU120,Master3!$A:$A,Master3!$B:$B)," ")</f>
        <v xml:space="preserve"> </v>
      </c>
      <c r="AU120" s="92" t="str">
        <f t="shared" si="19"/>
        <v/>
      </c>
      <c r="AV120" s="67">
        <f>SUMIFS(Master3!$Z:$Z,Master3!$A:$A,"&gt;"&amp;AU120,Master3!$A:$A,"&lt;="&amp; AY120)</f>
        <v>0</v>
      </c>
      <c r="AW120" s="67">
        <f>SUMIFS(Master3!$J:$J,Master3!$A:$A,"&gt;"&amp;AU120,Master3!$A:$A,"&lt;="&amp; AY120)</f>
        <v>0</v>
      </c>
      <c r="AX120" s="92">
        <f>SUMIFS(Master3!BF:BF,Master3!BE:BE,AT120)</f>
        <v>0</v>
      </c>
      <c r="AY120" s="93" t="str">
        <f t="shared" si="20"/>
        <v/>
      </c>
      <c r="AZ120" s="112" t="e">
        <f>_xlfn.XLOOKUP(BA120,Master3!B:B,Master3!A:A)</f>
        <v>#N/A</v>
      </c>
      <c r="BA120" s="103"/>
      <c r="BB120" s="107">
        <f>SUMIFS(Master3!AR:AR,Master3!$A:$A,"&gt;="&amp;(AZ120),Master3!$A:$A,"&lt;="&amp;BF120-1)</f>
        <v>0</v>
      </c>
      <c r="BC120" s="109">
        <f>SUMIFS(Master3!$K:$K,Master3!$A:$A,"&gt;="&amp;(AZ120),Master3!$A:$A,"&lt;="&amp;BF120-1)</f>
        <v>0</v>
      </c>
      <c r="BD120" s="108">
        <f>SUMIFS(Master3!BI:BI,Master3!BH:BH,BA120)</f>
        <v>0</v>
      </c>
      <c r="BE120" s="110" t="str">
        <f>IFERROR(_xlfn.XLOOKUP(BF120,Master3!$A:$A,Master3!$B:$B),"")</f>
        <v/>
      </c>
      <c r="BF120" s="107" t="str">
        <f t="shared" si="21"/>
        <v/>
      </c>
      <c r="BG120" s="107">
        <f>SUMIFS(Master3!AR:AR,Master3!$A:$A,"&gt;="&amp;(BF120),Master3!$A:$A,"&lt;="&amp;BK120-1)</f>
        <v>0</v>
      </c>
      <c r="BH120" s="109">
        <f>SUMIFS(Master3!$K:$K,Master3!$A:$A,"&gt;="&amp;(BF120),Master3!$A:$A,"&lt;="&amp;BK120-1)</f>
        <v>0</v>
      </c>
      <c r="BI120" s="108">
        <f>SUMIFS(Master3!BQ:BQ,Master3!BP:BP,BE120)</f>
        <v>0</v>
      </c>
      <c r="BJ120" s="110" t="str">
        <f>IFERROR(_xlfn.XLOOKUP(BK120,Master3!$A:$A,Master3!$B:$B)," ")</f>
        <v xml:space="preserve"> </v>
      </c>
      <c r="BK120" s="107" t="str">
        <f t="shared" si="22"/>
        <v/>
      </c>
      <c r="BL120" s="107">
        <f>SUMIFS(Master3!$AU:$AU,Master3!$A:$A,"&gt;"&amp;(BK120),Master3!$A:$A,"&lt;="&amp; BO120)</f>
        <v>0</v>
      </c>
      <c r="BM120" s="109">
        <f>SUMIFS(Master3!$K:$K,Master3!$A:$A,"&gt;"&amp;(BK120),Master3!$A:$A,"&lt;="&amp; BO120)</f>
        <v>0</v>
      </c>
      <c r="BN120" s="107">
        <f>SUMIFS(Master3!BI:BI,Master3!BH:BH,BJ120)</f>
        <v>0</v>
      </c>
      <c r="BO120" s="108" t="str">
        <f t="shared" si="23"/>
        <v/>
      </c>
    </row>
    <row r="121" spans="1:67" x14ac:dyDescent="0.25">
      <c r="A121" s="86">
        <v>44250.402777777781</v>
      </c>
      <c r="B121" s="111" t="e">
        <f>_xlfn.XLOOKUP(C121,Master3!B:B,Master3!A:A)</f>
        <v>#N/A</v>
      </c>
      <c r="C121" s="106"/>
      <c r="D121" s="91" t="str">
        <f>IFERROR(_xlfn.XLOOKUP(B121,Master3!A:A,Master3!G:G),"")</f>
        <v/>
      </c>
      <c r="E121" s="94" t="str">
        <f>IFERROR(AVERAGEIFS(Master3!$U:$U,Master3!$A:$A,"&gt;"&amp;(B121-1),Master3!$A:$A,"&lt;="&amp;S121),"")</f>
        <v/>
      </c>
      <c r="F121" s="98">
        <f>SUMIFS(Master3!$V:$V,Master3!$A:$A,"&gt;="&amp;(B121),Master3!$A:$A,"&lt;="&amp;J121-1)</f>
        <v>0</v>
      </c>
      <c r="G121" s="91">
        <f>SUMIFS(Master3!$H:$H,Master3!$A:$A,"&gt;="&amp;(B121),Master3!$A:$A,"&lt;="&amp;J121-1)</f>
        <v>0</v>
      </c>
      <c r="H121" s="99">
        <f>SUMIFS(Master3!AZ:AZ,Master3!AY:AY,C121)</f>
        <v>0</v>
      </c>
      <c r="I121" s="100" t="str">
        <f>IFERROR(_xlfn.XLOOKUP(J121,Master3!$A:$A,Master3!$B:$B),"")</f>
        <v/>
      </c>
      <c r="J121" s="92" t="str">
        <f t="shared" si="12"/>
        <v/>
      </c>
      <c r="K121" s="92">
        <f>SUMIFS(Master3!$V:$V,Master3!$A:$A,"&gt;="&amp;(J121),Master3!$A:$A,"&lt;="&amp;O121-1)</f>
        <v>0</v>
      </c>
      <c r="L121" s="92">
        <f>SUMIFS(Master3!$H:$H,Master3!$A:$A,"&gt;="&amp;(J121),Master3!$A:$A,"&lt;="&amp;O121-1)</f>
        <v>0</v>
      </c>
      <c r="M121" s="93">
        <f>SUMIFS(Master3!BK:BK,Master3!BJ:BJ,I121)</f>
        <v>0</v>
      </c>
      <c r="N121" s="100" t="str">
        <f>IFERROR(_xlfn.XLOOKUP(O121,Master3!$A:$A,Master3!$B:$B)," ")</f>
        <v xml:space="preserve"> </v>
      </c>
      <c r="O121" s="92" t="str">
        <f t="shared" si="13"/>
        <v/>
      </c>
      <c r="P121" s="92">
        <f>SUMIFS(Master3!$V:$V,Master3!$A:$A,"&gt;="&amp;O121,Master3!$A:$A,"&lt;="&amp; S121)</f>
        <v>0</v>
      </c>
      <c r="Q121" s="92">
        <f>SUMIFS(Master3!$H:$H,Master3!$A:$A,"&gt;="&amp;O121,Master3!$A:$A,"&lt;="&amp; S121)</f>
        <v>0</v>
      </c>
      <c r="R121" s="92">
        <f>SUMIFS(Master3!AZ:AZ,Master3!AY:AY,N121)</f>
        <v>0</v>
      </c>
      <c r="S121" s="93" t="str">
        <f t="shared" si="14"/>
        <v/>
      </c>
      <c r="T121" s="112" t="e">
        <f>_xlfn.XLOOKUP(U121,Master3!B:B,Master3!A:A)</f>
        <v>#N/A</v>
      </c>
      <c r="U121" s="103">
        <v>44250.402777777781</v>
      </c>
      <c r="V121" s="109">
        <f>SUMIFS(Master3!X:X,Master3!$A:$A,"&gt;="&amp;(T121),Master3!$A:$A,"&lt;="&amp;Z121-1)</f>
        <v>0</v>
      </c>
      <c r="W121" s="107">
        <f>SUMIFS(Master3!I:I,Master3!$A:$A,"&gt;="&amp;(T121),Master3!$A:$A,"&lt;="&amp;Z121-1)</f>
        <v>0</v>
      </c>
      <c r="X121" s="108">
        <f>SUMIFS(Master3!BC:BC,Master3!BB:BB,U121)</f>
        <v>0</v>
      </c>
      <c r="Y121" s="110" t="str">
        <f>IFERROR(_xlfn.XLOOKUP(Z121,Master3!$A:$A,Master3!$B:$B),"")</f>
        <v/>
      </c>
      <c r="Z121" s="107" t="str">
        <f t="shared" si="15"/>
        <v/>
      </c>
      <c r="AA121" s="107">
        <f>SUMIFS(Master3!$X:$X,Master3!$A:$A,"&gt;="&amp;(Z121),Master3!$A:$A,"&lt;="&amp;AE121-1)</f>
        <v>0</v>
      </c>
      <c r="AB121" s="107">
        <f>SUMIFS(Master3!$I:$I,Master3!$A:$A,"&gt;="&amp;(Z121),Master3!$A:$A,"&lt;="&amp;AE121-1)</f>
        <v>0</v>
      </c>
      <c r="AC121" s="108">
        <f>SUMIFS(Master3!BM:BM,Master3!BL:BL,Y121)</f>
        <v>0</v>
      </c>
      <c r="AD121" s="110" t="str">
        <f>IFERROR(_xlfn.XLOOKUP(AE121,Master3!$A:$A,Master3!$B:$B)," ")</f>
        <v xml:space="preserve"> </v>
      </c>
      <c r="AE121" s="107" t="str">
        <f t="shared" si="16"/>
        <v/>
      </c>
      <c r="AF121" s="109">
        <f>SUMIFS(Master3!$X:$X,Master3!$A:$A,"&gt;"&amp;(AE121),Master3!$A:$A,"&lt;="&amp; AI121)</f>
        <v>0</v>
      </c>
      <c r="AG121" s="107">
        <f>SUMIFS(Master3!$I:$I,Master3!$A:$A,"&gt;"&amp;(AE121),Master3!$A:$A,"&lt;="&amp; AI121)</f>
        <v>0</v>
      </c>
      <c r="AH121" s="107">
        <f>SUMIFS(Master3!BC:BC,Master3!BB:BB,AD121)</f>
        <v>0</v>
      </c>
      <c r="AI121" s="108" t="str">
        <f t="shared" si="17"/>
        <v/>
      </c>
      <c r="AJ121" s="112" t="e">
        <f>_xlfn.XLOOKUP(AK121,Master3!B:B,Master3!A:A)</f>
        <v>#N/A</v>
      </c>
      <c r="AK121" s="106">
        <v>44250.402777777781</v>
      </c>
      <c r="AL121" s="67">
        <f>SUMIFS(Master3!$Z:$Z,Master3!$A:$A,"&gt;="&amp;(AJ121),Master3!$A:$A,"&lt;="&amp;AP121-1)</f>
        <v>0</v>
      </c>
      <c r="AM121" s="67">
        <f>SUMIFS(Master3!$J:$J,Master3!$A:$A,"&gt;="&amp;(AJ121),Master3!$A:$A,"&lt;="&amp;AP121-1)</f>
        <v>0</v>
      </c>
      <c r="AN121" s="93">
        <f>SUMIFS(Master3!BF:BF,Master3!BE:BE,AK121)</f>
        <v>0</v>
      </c>
      <c r="AO121" s="100" t="str">
        <f>IFERROR(_xlfn.XLOOKUP(AP121,Master3!$A:$A,Master3!$B:$B),"")</f>
        <v/>
      </c>
      <c r="AP121" s="92" t="str">
        <f t="shared" si="18"/>
        <v/>
      </c>
      <c r="AQ121" s="67">
        <f>SUMIFS(Master3!$Z:$Z,Master3!$A:$A,"&gt;"&amp;(AP121),Master3!$A:$A,"&lt;="&amp;AU121-1)</f>
        <v>0</v>
      </c>
      <c r="AR121" s="67">
        <f>SUMIFS(Master3!$J:$J,Master3!$A:$A,"&gt;"&amp;(AP121),Master3!$A:$A,"&lt;="&amp;AU121-1)</f>
        <v>0</v>
      </c>
      <c r="AS121" s="93">
        <f>SUMIFS(Master3!BO:BO,Master3!BN:BN,AO121)</f>
        <v>0</v>
      </c>
      <c r="AT121" s="100" t="str">
        <f>IFERROR(_xlfn.XLOOKUP(AU121,Master3!$A:$A,Master3!$B:$B)," ")</f>
        <v xml:space="preserve"> </v>
      </c>
      <c r="AU121" s="92" t="str">
        <f t="shared" si="19"/>
        <v/>
      </c>
      <c r="AV121" s="67">
        <f>SUMIFS(Master3!$Z:$Z,Master3!$A:$A,"&gt;"&amp;AU121,Master3!$A:$A,"&lt;="&amp; AY121)</f>
        <v>0</v>
      </c>
      <c r="AW121" s="67">
        <f>SUMIFS(Master3!$J:$J,Master3!$A:$A,"&gt;"&amp;AU121,Master3!$A:$A,"&lt;="&amp; AY121)</f>
        <v>0</v>
      </c>
      <c r="AX121" s="92">
        <f>SUMIFS(Master3!BF:BF,Master3!BE:BE,AT121)</f>
        <v>0</v>
      </c>
      <c r="AY121" s="93" t="str">
        <f t="shared" si="20"/>
        <v/>
      </c>
      <c r="AZ121" s="112" t="e">
        <f>_xlfn.XLOOKUP(BA121,Master3!B:B,Master3!A:A)</f>
        <v>#N/A</v>
      </c>
      <c r="BA121" s="103"/>
      <c r="BB121" s="107">
        <f>SUMIFS(Master3!AR:AR,Master3!$A:$A,"&gt;="&amp;(AZ121),Master3!$A:$A,"&lt;="&amp;BF121-1)</f>
        <v>0</v>
      </c>
      <c r="BC121" s="109">
        <f>SUMIFS(Master3!$K:$K,Master3!$A:$A,"&gt;="&amp;(AZ121),Master3!$A:$A,"&lt;="&amp;BF121-1)</f>
        <v>0</v>
      </c>
      <c r="BD121" s="108">
        <f>SUMIFS(Master3!BI:BI,Master3!BH:BH,BA121)</f>
        <v>0</v>
      </c>
      <c r="BE121" s="110" t="str">
        <f>IFERROR(_xlfn.XLOOKUP(BF121,Master3!$A:$A,Master3!$B:$B),"")</f>
        <v/>
      </c>
      <c r="BF121" s="107" t="str">
        <f t="shared" si="21"/>
        <v/>
      </c>
      <c r="BG121" s="107">
        <f>SUMIFS(Master3!AR:AR,Master3!$A:$A,"&gt;="&amp;(BF121),Master3!$A:$A,"&lt;="&amp;BK121-1)</f>
        <v>0</v>
      </c>
      <c r="BH121" s="109">
        <f>SUMIFS(Master3!$K:$K,Master3!$A:$A,"&gt;="&amp;(BF121),Master3!$A:$A,"&lt;="&amp;BK121-1)</f>
        <v>0</v>
      </c>
      <c r="BI121" s="108">
        <f>SUMIFS(Master3!BQ:BQ,Master3!BP:BP,BE121)</f>
        <v>0</v>
      </c>
      <c r="BJ121" s="110" t="str">
        <f>IFERROR(_xlfn.XLOOKUP(BK121,Master3!$A:$A,Master3!$B:$B)," ")</f>
        <v xml:space="preserve"> </v>
      </c>
      <c r="BK121" s="107" t="str">
        <f t="shared" si="22"/>
        <v/>
      </c>
      <c r="BL121" s="107">
        <f>SUMIFS(Master3!$AU:$AU,Master3!$A:$A,"&gt;"&amp;(BK121),Master3!$A:$A,"&lt;="&amp; BO121)</f>
        <v>0</v>
      </c>
      <c r="BM121" s="109">
        <f>SUMIFS(Master3!$K:$K,Master3!$A:$A,"&gt;"&amp;(BK121),Master3!$A:$A,"&lt;="&amp; BO121)</f>
        <v>0</v>
      </c>
      <c r="BN121" s="107">
        <f>SUMIFS(Master3!BI:BI,Master3!BH:BH,BJ121)</f>
        <v>0</v>
      </c>
      <c r="BO121" s="108" t="str">
        <f t="shared" si="23"/>
        <v/>
      </c>
    </row>
    <row r="122" spans="1:67" x14ac:dyDescent="0.25">
      <c r="A122" s="86">
        <v>44250.409722222219</v>
      </c>
      <c r="B122" s="111" t="e">
        <f>_xlfn.XLOOKUP(C122,Master3!B:B,Master3!A:A)</f>
        <v>#N/A</v>
      </c>
      <c r="C122" s="106"/>
      <c r="D122" s="91" t="str">
        <f>IFERROR(_xlfn.XLOOKUP(B122,Master3!A:A,Master3!G:G),"")</f>
        <v/>
      </c>
      <c r="E122" s="94" t="str">
        <f>IFERROR(AVERAGEIFS(Master3!$U:$U,Master3!$A:$A,"&gt;"&amp;(B122-1),Master3!$A:$A,"&lt;="&amp;S122),"")</f>
        <v/>
      </c>
      <c r="F122" s="98">
        <f>SUMIFS(Master3!$V:$V,Master3!$A:$A,"&gt;="&amp;(B122),Master3!$A:$A,"&lt;="&amp;J122-1)</f>
        <v>0</v>
      </c>
      <c r="G122" s="91">
        <f>SUMIFS(Master3!$H:$H,Master3!$A:$A,"&gt;="&amp;(B122),Master3!$A:$A,"&lt;="&amp;J122-1)</f>
        <v>0</v>
      </c>
      <c r="H122" s="99">
        <f>SUMIFS(Master3!AZ:AZ,Master3!AY:AY,C122)</f>
        <v>0</v>
      </c>
      <c r="I122" s="100" t="str">
        <f>IFERROR(_xlfn.XLOOKUP(J122,Master3!$A:$A,Master3!$B:$B),"")</f>
        <v/>
      </c>
      <c r="J122" s="92" t="str">
        <f t="shared" si="12"/>
        <v/>
      </c>
      <c r="K122" s="92">
        <f>SUMIFS(Master3!$V:$V,Master3!$A:$A,"&gt;="&amp;(J122),Master3!$A:$A,"&lt;="&amp;O122-1)</f>
        <v>0</v>
      </c>
      <c r="L122" s="92">
        <f>SUMIFS(Master3!$H:$H,Master3!$A:$A,"&gt;="&amp;(J122),Master3!$A:$A,"&lt;="&amp;O122-1)</f>
        <v>0</v>
      </c>
      <c r="M122" s="93">
        <f>SUMIFS(Master3!BK:BK,Master3!BJ:BJ,I122)</f>
        <v>0</v>
      </c>
      <c r="N122" s="100" t="str">
        <f>IFERROR(_xlfn.XLOOKUP(O122,Master3!$A:$A,Master3!$B:$B)," ")</f>
        <v xml:space="preserve"> </v>
      </c>
      <c r="O122" s="92" t="str">
        <f t="shared" si="13"/>
        <v/>
      </c>
      <c r="P122" s="92">
        <f>SUMIFS(Master3!$V:$V,Master3!$A:$A,"&gt;="&amp;O122,Master3!$A:$A,"&lt;="&amp; S122)</f>
        <v>0</v>
      </c>
      <c r="Q122" s="92">
        <f>SUMIFS(Master3!$H:$H,Master3!$A:$A,"&gt;="&amp;O122,Master3!$A:$A,"&lt;="&amp; S122)</f>
        <v>0</v>
      </c>
      <c r="R122" s="92">
        <f>SUMIFS(Master3!AZ:AZ,Master3!AY:AY,N122)</f>
        <v>0</v>
      </c>
      <c r="S122" s="93" t="str">
        <f t="shared" si="14"/>
        <v/>
      </c>
      <c r="T122" s="112" t="e">
        <f>_xlfn.XLOOKUP(U122,Master3!B:B,Master3!A:A)</f>
        <v>#N/A</v>
      </c>
      <c r="U122" s="103"/>
      <c r="V122" s="109">
        <f>SUMIFS(Master3!X:X,Master3!$A:$A,"&gt;="&amp;(T122),Master3!$A:$A,"&lt;="&amp;Z122-1)</f>
        <v>0</v>
      </c>
      <c r="W122" s="107">
        <f>SUMIFS(Master3!I:I,Master3!$A:$A,"&gt;="&amp;(T122),Master3!$A:$A,"&lt;="&amp;Z122-1)</f>
        <v>0</v>
      </c>
      <c r="X122" s="108">
        <f>SUMIFS(Master3!BC:BC,Master3!BB:BB,U122)</f>
        <v>0</v>
      </c>
      <c r="Y122" s="110" t="str">
        <f>IFERROR(_xlfn.XLOOKUP(Z122,Master3!$A:$A,Master3!$B:$B),"")</f>
        <v/>
      </c>
      <c r="Z122" s="107" t="str">
        <f t="shared" si="15"/>
        <v/>
      </c>
      <c r="AA122" s="107">
        <f>SUMIFS(Master3!$X:$X,Master3!$A:$A,"&gt;="&amp;(Z122),Master3!$A:$A,"&lt;="&amp;AE122-1)</f>
        <v>0</v>
      </c>
      <c r="AB122" s="107">
        <f>SUMIFS(Master3!$I:$I,Master3!$A:$A,"&gt;="&amp;(Z122),Master3!$A:$A,"&lt;="&amp;AE122-1)</f>
        <v>0</v>
      </c>
      <c r="AC122" s="108">
        <f>SUMIFS(Master3!BM:BM,Master3!BL:BL,Y122)</f>
        <v>0</v>
      </c>
      <c r="AD122" s="110" t="str">
        <f>IFERROR(_xlfn.XLOOKUP(AE122,Master3!$A:$A,Master3!$B:$B)," ")</f>
        <v xml:space="preserve"> </v>
      </c>
      <c r="AE122" s="107" t="str">
        <f t="shared" si="16"/>
        <v/>
      </c>
      <c r="AF122" s="109">
        <f>SUMIFS(Master3!$X:$X,Master3!$A:$A,"&gt;"&amp;(AE122),Master3!$A:$A,"&lt;="&amp; AI122)</f>
        <v>0</v>
      </c>
      <c r="AG122" s="107">
        <f>SUMIFS(Master3!$I:$I,Master3!$A:$A,"&gt;"&amp;(AE122),Master3!$A:$A,"&lt;="&amp; AI122)</f>
        <v>0</v>
      </c>
      <c r="AH122" s="107">
        <f>SUMIFS(Master3!BC:BC,Master3!BB:BB,AD122)</f>
        <v>0</v>
      </c>
      <c r="AI122" s="108" t="str">
        <f t="shared" si="17"/>
        <v/>
      </c>
      <c r="AJ122" s="112" t="e">
        <f>_xlfn.XLOOKUP(AK122,Master3!B:B,Master3!A:A)</f>
        <v>#N/A</v>
      </c>
      <c r="AK122" s="106"/>
      <c r="AL122" s="67">
        <f>SUMIFS(Master3!$Z:$Z,Master3!$A:$A,"&gt;="&amp;(AJ122),Master3!$A:$A,"&lt;="&amp;AP122-1)</f>
        <v>0</v>
      </c>
      <c r="AM122" s="67">
        <f>SUMIFS(Master3!$J:$J,Master3!$A:$A,"&gt;="&amp;(AJ122),Master3!$A:$A,"&lt;="&amp;AP122-1)</f>
        <v>0</v>
      </c>
      <c r="AN122" s="93">
        <f>SUMIFS(Master3!BF:BF,Master3!BE:BE,AK122)</f>
        <v>0</v>
      </c>
      <c r="AO122" s="100" t="str">
        <f>IFERROR(_xlfn.XLOOKUP(AP122,Master3!$A:$A,Master3!$B:$B),"")</f>
        <v/>
      </c>
      <c r="AP122" s="92" t="str">
        <f t="shared" si="18"/>
        <v/>
      </c>
      <c r="AQ122" s="67">
        <f>SUMIFS(Master3!$Z:$Z,Master3!$A:$A,"&gt;"&amp;(AP122),Master3!$A:$A,"&lt;="&amp;AU122-1)</f>
        <v>0</v>
      </c>
      <c r="AR122" s="67">
        <f>SUMIFS(Master3!$J:$J,Master3!$A:$A,"&gt;"&amp;(AP122),Master3!$A:$A,"&lt;="&amp;AU122-1)</f>
        <v>0</v>
      </c>
      <c r="AS122" s="93">
        <f>SUMIFS(Master3!BO:BO,Master3!BN:BN,AO122)</f>
        <v>0</v>
      </c>
      <c r="AT122" s="100" t="str">
        <f>IFERROR(_xlfn.XLOOKUP(AU122,Master3!$A:$A,Master3!$B:$B)," ")</f>
        <v xml:space="preserve"> </v>
      </c>
      <c r="AU122" s="92" t="str">
        <f t="shared" si="19"/>
        <v/>
      </c>
      <c r="AV122" s="67">
        <f>SUMIFS(Master3!$Z:$Z,Master3!$A:$A,"&gt;"&amp;AU122,Master3!$A:$A,"&lt;="&amp; AY122)</f>
        <v>0</v>
      </c>
      <c r="AW122" s="67">
        <f>SUMIFS(Master3!$J:$J,Master3!$A:$A,"&gt;"&amp;AU122,Master3!$A:$A,"&lt;="&amp; AY122)</f>
        <v>0</v>
      </c>
      <c r="AX122" s="92">
        <f>SUMIFS(Master3!BF:BF,Master3!BE:BE,AT122)</f>
        <v>0</v>
      </c>
      <c r="AY122" s="93" t="str">
        <f t="shared" si="20"/>
        <v/>
      </c>
      <c r="AZ122" s="112" t="e">
        <f>_xlfn.XLOOKUP(BA122,Master3!B:B,Master3!A:A)</f>
        <v>#N/A</v>
      </c>
      <c r="BA122" s="103">
        <v>44250.409722222219</v>
      </c>
      <c r="BB122" s="107">
        <f>SUMIFS(Master3!AR:AR,Master3!$A:$A,"&gt;="&amp;(AZ122),Master3!$A:$A,"&lt;="&amp;BF122-1)</f>
        <v>0</v>
      </c>
      <c r="BC122" s="109">
        <f>SUMIFS(Master3!$K:$K,Master3!$A:$A,"&gt;="&amp;(AZ122),Master3!$A:$A,"&lt;="&amp;BF122-1)</f>
        <v>0</v>
      </c>
      <c r="BD122" s="108">
        <f>SUMIFS(Master3!BI:BI,Master3!BH:BH,BA122)</f>
        <v>0</v>
      </c>
      <c r="BE122" s="110" t="str">
        <f>IFERROR(_xlfn.XLOOKUP(BF122,Master3!$A:$A,Master3!$B:$B),"")</f>
        <v/>
      </c>
      <c r="BF122" s="107" t="str">
        <f t="shared" si="21"/>
        <v/>
      </c>
      <c r="BG122" s="107">
        <f>SUMIFS(Master3!AR:AR,Master3!$A:$A,"&gt;="&amp;(BF122),Master3!$A:$A,"&lt;="&amp;BK122-1)</f>
        <v>0</v>
      </c>
      <c r="BH122" s="109">
        <f>SUMIFS(Master3!$K:$K,Master3!$A:$A,"&gt;="&amp;(BF122),Master3!$A:$A,"&lt;="&amp;BK122-1)</f>
        <v>0</v>
      </c>
      <c r="BI122" s="108">
        <f>SUMIFS(Master3!BQ:BQ,Master3!BP:BP,BE122)</f>
        <v>0</v>
      </c>
      <c r="BJ122" s="110" t="str">
        <f>IFERROR(_xlfn.XLOOKUP(BK122,Master3!$A:$A,Master3!$B:$B)," ")</f>
        <v xml:space="preserve"> </v>
      </c>
      <c r="BK122" s="107" t="str">
        <f t="shared" si="22"/>
        <v/>
      </c>
      <c r="BL122" s="107">
        <f>SUMIFS(Master3!$AU:$AU,Master3!$A:$A,"&gt;"&amp;(BK122),Master3!$A:$A,"&lt;="&amp; BO122)</f>
        <v>0</v>
      </c>
      <c r="BM122" s="109">
        <f>SUMIFS(Master3!$K:$K,Master3!$A:$A,"&gt;"&amp;(BK122),Master3!$A:$A,"&lt;="&amp; BO122)</f>
        <v>0</v>
      </c>
      <c r="BN122" s="107">
        <f>SUMIFS(Master3!BI:BI,Master3!BH:BH,BJ122)</f>
        <v>0</v>
      </c>
      <c r="BO122" s="108" t="str">
        <f t="shared" si="23"/>
        <v/>
      </c>
    </row>
    <row r="123" spans="1:67" x14ac:dyDescent="0.25">
      <c r="A123" s="86">
        <v>44252.076388888891</v>
      </c>
      <c r="B123" s="111" t="e">
        <f>_xlfn.XLOOKUP(C123,Master3!B:B,Master3!A:A)</f>
        <v>#N/A</v>
      </c>
      <c r="C123" s="106">
        <v>44252.076388888891</v>
      </c>
      <c r="D123" s="91" t="str">
        <f>IFERROR(_xlfn.XLOOKUP(B123,Master3!A:A,Master3!G:G),"")</f>
        <v/>
      </c>
      <c r="E123" s="94" t="str">
        <f>IFERROR(AVERAGEIFS(Master3!$U:$U,Master3!$A:$A,"&gt;"&amp;(B123-1),Master3!$A:$A,"&lt;="&amp;S123),"")</f>
        <v/>
      </c>
      <c r="F123" s="98">
        <f>SUMIFS(Master3!$V:$V,Master3!$A:$A,"&gt;="&amp;(B123),Master3!$A:$A,"&lt;="&amp;J123-1)</f>
        <v>0</v>
      </c>
      <c r="G123" s="91">
        <f>SUMIFS(Master3!$H:$H,Master3!$A:$A,"&gt;="&amp;(B123),Master3!$A:$A,"&lt;="&amp;J123-1)</f>
        <v>0</v>
      </c>
      <c r="H123" s="99">
        <f>SUMIFS(Master3!AZ:AZ,Master3!AY:AY,C123)</f>
        <v>0</v>
      </c>
      <c r="I123" s="100" t="str">
        <f>IFERROR(_xlfn.XLOOKUP(J123,Master3!$A:$A,Master3!$B:$B),"")</f>
        <v/>
      </c>
      <c r="J123" s="92" t="str">
        <f t="shared" si="12"/>
        <v/>
      </c>
      <c r="K123" s="92">
        <f>SUMIFS(Master3!$V:$V,Master3!$A:$A,"&gt;="&amp;(J123),Master3!$A:$A,"&lt;="&amp;O123-1)</f>
        <v>0</v>
      </c>
      <c r="L123" s="92">
        <f>SUMIFS(Master3!$H:$H,Master3!$A:$A,"&gt;="&amp;(J123),Master3!$A:$A,"&lt;="&amp;O123-1)</f>
        <v>0</v>
      </c>
      <c r="M123" s="93">
        <f>SUMIFS(Master3!BK:BK,Master3!BJ:BJ,I123)</f>
        <v>0</v>
      </c>
      <c r="N123" s="100" t="str">
        <f>IFERROR(_xlfn.XLOOKUP(O123,Master3!$A:$A,Master3!$B:$B)," ")</f>
        <v xml:space="preserve"> </v>
      </c>
      <c r="O123" s="92" t="str">
        <f t="shared" si="13"/>
        <v/>
      </c>
      <c r="P123" s="92">
        <f>SUMIFS(Master3!$V:$V,Master3!$A:$A,"&gt;="&amp;O123,Master3!$A:$A,"&lt;="&amp; S123)</f>
        <v>0</v>
      </c>
      <c r="Q123" s="92">
        <f>SUMIFS(Master3!$H:$H,Master3!$A:$A,"&gt;="&amp;O123,Master3!$A:$A,"&lt;="&amp; S123)</f>
        <v>0</v>
      </c>
      <c r="R123" s="92">
        <f>SUMIFS(Master3!AZ:AZ,Master3!AY:AY,N123)</f>
        <v>0</v>
      </c>
      <c r="S123" s="93" t="str">
        <f t="shared" si="14"/>
        <v/>
      </c>
      <c r="T123" s="112" t="e">
        <f>_xlfn.XLOOKUP(U123,Master3!B:B,Master3!A:A)</f>
        <v>#N/A</v>
      </c>
      <c r="U123" s="103"/>
      <c r="V123" s="109">
        <f>SUMIFS(Master3!X:X,Master3!$A:$A,"&gt;="&amp;(T123),Master3!$A:$A,"&lt;="&amp;Z123-1)</f>
        <v>0</v>
      </c>
      <c r="W123" s="107">
        <f>SUMIFS(Master3!I:I,Master3!$A:$A,"&gt;="&amp;(T123),Master3!$A:$A,"&lt;="&amp;Z123-1)</f>
        <v>0</v>
      </c>
      <c r="X123" s="108">
        <f>SUMIFS(Master3!BC:BC,Master3!BB:BB,U123)</f>
        <v>0</v>
      </c>
      <c r="Y123" s="110" t="str">
        <f>IFERROR(_xlfn.XLOOKUP(Z123,Master3!$A:$A,Master3!$B:$B),"")</f>
        <v/>
      </c>
      <c r="Z123" s="107" t="str">
        <f t="shared" si="15"/>
        <v/>
      </c>
      <c r="AA123" s="107">
        <f>SUMIFS(Master3!$X:$X,Master3!$A:$A,"&gt;="&amp;(Z123),Master3!$A:$A,"&lt;="&amp;AE123-1)</f>
        <v>0</v>
      </c>
      <c r="AB123" s="107">
        <f>SUMIFS(Master3!$I:$I,Master3!$A:$A,"&gt;="&amp;(Z123),Master3!$A:$A,"&lt;="&amp;AE123-1)</f>
        <v>0</v>
      </c>
      <c r="AC123" s="108">
        <f>SUMIFS(Master3!BM:BM,Master3!BL:BL,Y123)</f>
        <v>0</v>
      </c>
      <c r="AD123" s="110" t="str">
        <f>IFERROR(_xlfn.XLOOKUP(AE123,Master3!$A:$A,Master3!$B:$B)," ")</f>
        <v xml:space="preserve"> </v>
      </c>
      <c r="AE123" s="107" t="str">
        <f t="shared" si="16"/>
        <v/>
      </c>
      <c r="AF123" s="109">
        <f>SUMIFS(Master3!$X:$X,Master3!$A:$A,"&gt;"&amp;(AE123),Master3!$A:$A,"&lt;="&amp; AI123)</f>
        <v>0</v>
      </c>
      <c r="AG123" s="107">
        <f>SUMIFS(Master3!$I:$I,Master3!$A:$A,"&gt;"&amp;(AE123),Master3!$A:$A,"&lt;="&amp; AI123)</f>
        <v>0</v>
      </c>
      <c r="AH123" s="107">
        <f>SUMIFS(Master3!BC:BC,Master3!BB:BB,AD123)</f>
        <v>0</v>
      </c>
      <c r="AI123" s="108" t="str">
        <f t="shared" si="17"/>
        <v/>
      </c>
      <c r="AJ123" s="112" t="e">
        <f>_xlfn.XLOOKUP(AK123,Master3!B:B,Master3!A:A)</f>
        <v>#N/A</v>
      </c>
      <c r="AK123" s="106"/>
      <c r="AL123" s="67">
        <f>SUMIFS(Master3!$Z:$Z,Master3!$A:$A,"&gt;="&amp;(AJ123),Master3!$A:$A,"&lt;="&amp;AP123-1)</f>
        <v>0</v>
      </c>
      <c r="AM123" s="67">
        <f>SUMIFS(Master3!$J:$J,Master3!$A:$A,"&gt;="&amp;(AJ123),Master3!$A:$A,"&lt;="&amp;AP123-1)</f>
        <v>0</v>
      </c>
      <c r="AN123" s="93">
        <f>SUMIFS(Master3!BF:BF,Master3!BE:BE,AK123)</f>
        <v>0</v>
      </c>
      <c r="AO123" s="100" t="str">
        <f>IFERROR(_xlfn.XLOOKUP(AP123,Master3!$A:$A,Master3!$B:$B),"")</f>
        <v/>
      </c>
      <c r="AP123" s="92" t="str">
        <f t="shared" si="18"/>
        <v/>
      </c>
      <c r="AQ123" s="67">
        <f>SUMIFS(Master3!$Z:$Z,Master3!$A:$A,"&gt;"&amp;(AP123),Master3!$A:$A,"&lt;="&amp;AU123-1)</f>
        <v>0</v>
      </c>
      <c r="AR123" s="67">
        <f>SUMIFS(Master3!$J:$J,Master3!$A:$A,"&gt;"&amp;(AP123),Master3!$A:$A,"&lt;="&amp;AU123-1)</f>
        <v>0</v>
      </c>
      <c r="AS123" s="93">
        <f>SUMIFS(Master3!BO:BO,Master3!BN:BN,AO123)</f>
        <v>0</v>
      </c>
      <c r="AT123" s="100" t="str">
        <f>IFERROR(_xlfn.XLOOKUP(AU123,Master3!$A:$A,Master3!$B:$B)," ")</f>
        <v xml:space="preserve"> </v>
      </c>
      <c r="AU123" s="92" t="str">
        <f t="shared" si="19"/>
        <v/>
      </c>
      <c r="AV123" s="67">
        <f>SUMIFS(Master3!$Z:$Z,Master3!$A:$A,"&gt;"&amp;AU123,Master3!$A:$A,"&lt;="&amp; AY123)</f>
        <v>0</v>
      </c>
      <c r="AW123" s="67">
        <f>SUMIFS(Master3!$J:$J,Master3!$A:$A,"&gt;"&amp;AU123,Master3!$A:$A,"&lt;="&amp; AY123)</f>
        <v>0</v>
      </c>
      <c r="AX123" s="92">
        <f>SUMIFS(Master3!BF:BF,Master3!BE:BE,AT123)</f>
        <v>0</v>
      </c>
      <c r="AY123" s="93" t="str">
        <f t="shared" si="20"/>
        <v/>
      </c>
      <c r="AZ123" s="112" t="e">
        <f>_xlfn.XLOOKUP(BA123,Master3!B:B,Master3!A:A)</f>
        <v>#N/A</v>
      </c>
      <c r="BA123" s="103"/>
      <c r="BB123" s="107">
        <f>SUMIFS(Master3!AR:AR,Master3!$A:$A,"&gt;="&amp;(AZ123),Master3!$A:$A,"&lt;="&amp;BF123-1)</f>
        <v>0</v>
      </c>
      <c r="BC123" s="109">
        <f>SUMIFS(Master3!$K:$K,Master3!$A:$A,"&gt;="&amp;(AZ123),Master3!$A:$A,"&lt;="&amp;BF123-1)</f>
        <v>0</v>
      </c>
      <c r="BD123" s="108">
        <f>SUMIFS(Master3!BI:BI,Master3!BH:BH,BA123)</f>
        <v>0</v>
      </c>
      <c r="BE123" s="110" t="str">
        <f>IFERROR(_xlfn.XLOOKUP(BF123,Master3!$A:$A,Master3!$B:$B),"")</f>
        <v/>
      </c>
      <c r="BF123" s="107" t="str">
        <f t="shared" si="21"/>
        <v/>
      </c>
      <c r="BG123" s="107">
        <f>SUMIFS(Master3!AR:AR,Master3!$A:$A,"&gt;="&amp;(BF123),Master3!$A:$A,"&lt;="&amp;BK123-1)</f>
        <v>0</v>
      </c>
      <c r="BH123" s="109">
        <f>SUMIFS(Master3!$K:$K,Master3!$A:$A,"&gt;="&amp;(BF123),Master3!$A:$A,"&lt;="&amp;BK123-1)</f>
        <v>0</v>
      </c>
      <c r="BI123" s="108">
        <f>SUMIFS(Master3!BQ:BQ,Master3!BP:BP,BE123)</f>
        <v>0</v>
      </c>
      <c r="BJ123" s="110" t="str">
        <f>IFERROR(_xlfn.XLOOKUP(BK123,Master3!$A:$A,Master3!$B:$B)," ")</f>
        <v xml:space="preserve"> </v>
      </c>
      <c r="BK123" s="107" t="str">
        <f t="shared" si="22"/>
        <v/>
      </c>
      <c r="BL123" s="107">
        <f>SUMIFS(Master3!$AU:$AU,Master3!$A:$A,"&gt;"&amp;(BK123),Master3!$A:$A,"&lt;="&amp; BO123)</f>
        <v>0</v>
      </c>
      <c r="BM123" s="109">
        <f>SUMIFS(Master3!$K:$K,Master3!$A:$A,"&gt;"&amp;(BK123),Master3!$A:$A,"&lt;="&amp; BO123)</f>
        <v>0</v>
      </c>
      <c r="BN123" s="107">
        <f>SUMIFS(Master3!BI:BI,Master3!BH:BH,BJ123)</f>
        <v>0</v>
      </c>
      <c r="BO123" s="108" t="str">
        <f t="shared" si="23"/>
        <v/>
      </c>
    </row>
    <row r="124" spans="1:67" x14ac:dyDescent="0.25">
      <c r="A124" s="86">
        <v>44252.163194444445</v>
      </c>
      <c r="B124" s="111" t="e">
        <f>_xlfn.XLOOKUP(C124,Master3!B:B,Master3!A:A)</f>
        <v>#N/A</v>
      </c>
      <c r="C124" s="106"/>
      <c r="D124" s="91" t="str">
        <f>IFERROR(_xlfn.XLOOKUP(B124,Master3!A:A,Master3!G:G),"")</f>
        <v/>
      </c>
      <c r="E124" s="94" t="str">
        <f>IFERROR(AVERAGEIFS(Master3!$U:$U,Master3!$A:$A,"&gt;"&amp;(B124-1),Master3!$A:$A,"&lt;="&amp;S124),"")</f>
        <v/>
      </c>
      <c r="F124" s="98">
        <f>SUMIFS(Master3!$V:$V,Master3!$A:$A,"&gt;="&amp;(B124),Master3!$A:$A,"&lt;="&amp;J124-1)</f>
        <v>0</v>
      </c>
      <c r="G124" s="91">
        <f>SUMIFS(Master3!$H:$H,Master3!$A:$A,"&gt;="&amp;(B124),Master3!$A:$A,"&lt;="&amp;J124-1)</f>
        <v>0</v>
      </c>
      <c r="H124" s="99">
        <f>SUMIFS(Master3!AZ:AZ,Master3!AY:AY,C124)</f>
        <v>0</v>
      </c>
      <c r="I124" s="100" t="str">
        <f>IFERROR(_xlfn.XLOOKUP(J124,Master3!$A:$A,Master3!$B:$B),"")</f>
        <v/>
      </c>
      <c r="J124" s="92" t="str">
        <f t="shared" si="12"/>
        <v/>
      </c>
      <c r="K124" s="92">
        <f>SUMIFS(Master3!$V:$V,Master3!$A:$A,"&gt;="&amp;(J124),Master3!$A:$A,"&lt;="&amp;O124-1)</f>
        <v>0</v>
      </c>
      <c r="L124" s="92">
        <f>SUMIFS(Master3!$H:$H,Master3!$A:$A,"&gt;="&amp;(J124),Master3!$A:$A,"&lt;="&amp;O124-1)</f>
        <v>0</v>
      </c>
      <c r="M124" s="93">
        <f>SUMIFS(Master3!BK:BK,Master3!BJ:BJ,I124)</f>
        <v>0</v>
      </c>
      <c r="N124" s="100" t="str">
        <f>IFERROR(_xlfn.XLOOKUP(O124,Master3!$A:$A,Master3!$B:$B)," ")</f>
        <v xml:space="preserve"> </v>
      </c>
      <c r="O124" s="92" t="str">
        <f t="shared" si="13"/>
        <v/>
      </c>
      <c r="P124" s="92">
        <f>SUMIFS(Master3!$V:$V,Master3!$A:$A,"&gt;="&amp;O124,Master3!$A:$A,"&lt;="&amp; S124)</f>
        <v>0</v>
      </c>
      <c r="Q124" s="92">
        <f>SUMIFS(Master3!$H:$H,Master3!$A:$A,"&gt;="&amp;O124,Master3!$A:$A,"&lt;="&amp; S124)</f>
        <v>0</v>
      </c>
      <c r="R124" s="92">
        <f>SUMIFS(Master3!AZ:AZ,Master3!AY:AY,N124)</f>
        <v>0</v>
      </c>
      <c r="S124" s="93" t="str">
        <f t="shared" si="14"/>
        <v/>
      </c>
      <c r="T124" s="112" t="e">
        <f>_xlfn.XLOOKUP(U124,Master3!B:B,Master3!A:A)</f>
        <v>#N/A</v>
      </c>
      <c r="U124" s="103">
        <v>44252.163194444445</v>
      </c>
      <c r="V124" s="109">
        <f>SUMIFS(Master3!X:X,Master3!$A:$A,"&gt;="&amp;(T124),Master3!$A:$A,"&lt;="&amp;Z124-1)</f>
        <v>0</v>
      </c>
      <c r="W124" s="107">
        <f>SUMIFS(Master3!I:I,Master3!$A:$A,"&gt;="&amp;(T124),Master3!$A:$A,"&lt;="&amp;Z124-1)</f>
        <v>0</v>
      </c>
      <c r="X124" s="108">
        <f>SUMIFS(Master3!BC:BC,Master3!BB:BB,U124)</f>
        <v>0</v>
      </c>
      <c r="Y124" s="110" t="str">
        <f>IFERROR(_xlfn.XLOOKUP(Z124,Master3!$A:$A,Master3!$B:$B),"")</f>
        <v/>
      </c>
      <c r="Z124" s="107" t="str">
        <f t="shared" si="15"/>
        <v/>
      </c>
      <c r="AA124" s="107">
        <f>SUMIFS(Master3!$X:$X,Master3!$A:$A,"&gt;="&amp;(Z124),Master3!$A:$A,"&lt;="&amp;AE124-1)</f>
        <v>0</v>
      </c>
      <c r="AB124" s="107">
        <f>SUMIFS(Master3!$I:$I,Master3!$A:$A,"&gt;="&amp;(Z124),Master3!$A:$A,"&lt;="&amp;AE124-1)</f>
        <v>0</v>
      </c>
      <c r="AC124" s="108">
        <f>SUMIFS(Master3!BM:BM,Master3!BL:BL,Y124)</f>
        <v>0</v>
      </c>
      <c r="AD124" s="110" t="str">
        <f>IFERROR(_xlfn.XLOOKUP(AE124,Master3!$A:$A,Master3!$B:$B)," ")</f>
        <v xml:space="preserve"> </v>
      </c>
      <c r="AE124" s="107" t="str">
        <f t="shared" si="16"/>
        <v/>
      </c>
      <c r="AF124" s="109">
        <f>SUMIFS(Master3!$X:$X,Master3!$A:$A,"&gt;"&amp;(AE124),Master3!$A:$A,"&lt;="&amp; AI124)</f>
        <v>0</v>
      </c>
      <c r="AG124" s="107">
        <f>SUMIFS(Master3!$I:$I,Master3!$A:$A,"&gt;"&amp;(AE124),Master3!$A:$A,"&lt;="&amp; AI124)</f>
        <v>0</v>
      </c>
      <c r="AH124" s="107">
        <f>SUMIFS(Master3!BC:BC,Master3!BB:BB,AD124)</f>
        <v>0</v>
      </c>
      <c r="AI124" s="108" t="str">
        <f t="shared" si="17"/>
        <v/>
      </c>
      <c r="AJ124" s="112" t="e">
        <f>_xlfn.XLOOKUP(AK124,Master3!B:B,Master3!A:A)</f>
        <v>#N/A</v>
      </c>
      <c r="AK124" s="106"/>
      <c r="AL124" s="67">
        <f>SUMIFS(Master3!$Z:$Z,Master3!$A:$A,"&gt;="&amp;(AJ124),Master3!$A:$A,"&lt;="&amp;AP124-1)</f>
        <v>0</v>
      </c>
      <c r="AM124" s="67">
        <f>SUMIFS(Master3!$J:$J,Master3!$A:$A,"&gt;="&amp;(AJ124),Master3!$A:$A,"&lt;="&amp;AP124-1)</f>
        <v>0</v>
      </c>
      <c r="AN124" s="93">
        <f>SUMIFS(Master3!BF:BF,Master3!BE:BE,AK124)</f>
        <v>0</v>
      </c>
      <c r="AO124" s="100" t="str">
        <f>IFERROR(_xlfn.XLOOKUP(AP124,Master3!$A:$A,Master3!$B:$B),"")</f>
        <v/>
      </c>
      <c r="AP124" s="92" t="str">
        <f t="shared" si="18"/>
        <v/>
      </c>
      <c r="AQ124" s="67">
        <f>SUMIFS(Master3!$Z:$Z,Master3!$A:$A,"&gt;"&amp;(AP124),Master3!$A:$A,"&lt;="&amp;AU124-1)</f>
        <v>0</v>
      </c>
      <c r="AR124" s="67">
        <f>SUMIFS(Master3!$J:$J,Master3!$A:$A,"&gt;"&amp;(AP124),Master3!$A:$A,"&lt;="&amp;AU124-1)</f>
        <v>0</v>
      </c>
      <c r="AS124" s="93">
        <f>SUMIFS(Master3!BO:BO,Master3!BN:BN,AO124)</f>
        <v>0</v>
      </c>
      <c r="AT124" s="100" t="str">
        <f>IFERROR(_xlfn.XLOOKUP(AU124,Master3!$A:$A,Master3!$B:$B)," ")</f>
        <v xml:space="preserve"> </v>
      </c>
      <c r="AU124" s="92" t="str">
        <f t="shared" si="19"/>
        <v/>
      </c>
      <c r="AV124" s="67">
        <f>SUMIFS(Master3!$Z:$Z,Master3!$A:$A,"&gt;"&amp;AU124,Master3!$A:$A,"&lt;="&amp; AY124)</f>
        <v>0</v>
      </c>
      <c r="AW124" s="67">
        <f>SUMIFS(Master3!$J:$J,Master3!$A:$A,"&gt;"&amp;AU124,Master3!$A:$A,"&lt;="&amp; AY124)</f>
        <v>0</v>
      </c>
      <c r="AX124" s="92">
        <f>SUMIFS(Master3!BF:BF,Master3!BE:BE,AT124)</f>
        <v>0</v>
      </c>
      <c r="AY124" s="93" t="str">
        <f t="shared" si="20"/>
        <v/>
      </c>
      <c r="AZ124" s="112" t="e">
        <f>_xlfn.XLOOKUP(BA124,Master3!B:B,Master3!A:A)</f>
        <v>#N/A</v>
      </c>
      <c r="BA124" s="103">
        <v>44252.163194444445</v>
      </c>
      <c r="BB124" s="107">
        <f>SUMIFS(Master3!AR:AR,Master3!$A:$A,"&gt;="&amp;(AZ124),Master3!$A:$A,"&lt;="&amp;BF124-1)</f>
        <v>0</v>
      </c>
      <c r="BC124" s="109">
        <f>SUMIFS(Master3!$K:$K,Master3!$A:$A,"&gt;="&amp;(AZ124),Master3!$A:$A,"&lt;="&amp;BF124-1)</f>
        <v>0</v>
      </c>
      <c r="BD124" s="108">
        <f>SUMIFS(Master3!BI:BI,Master3!BH:BH,BA124)</f>
        <v>0</v>
      </c>
      <c r="BE124" s="110" t="str">
        <f>IFERROR(_xlfn.XLOOKUP(BF124,Master3!$A:$A,Master3!$B:$B),"")</f>
        <v/>
      </c>
      <c r="BF124" s="107" t="str">
        <f t="shared" si="21"/>
        <v/>
      </c>
      <c r="BG124" s="107">
        <f>SUMIFS(Master3!AR:AR,Master3!$A:$A,"&gt;="&amp;(BF124),Master3!$A:$A,"&lt;="&amp;BK124-1)</f>
        <v>0</v>
      </c>
      <c r="BH124" s="109">
        <f>SUMIFS(Master3!$K:$K,Master3!$A:$A,"&gt;="&amp;(BF124),Master3!$A:$A,"&lt;="&amp;BK124-1)</f>
        <v>0</v>
      </c>
      <c r="BI124" s="108">
        <f>SUMIFS(Master3!BQ:BQ,Master3!BP:BP,BE124)</f>
        <v>0</v>
      </c>
      <c r="BJ124" s="110" t="str">
        <f>IFERROR(_xlfn.XLOOKUP(BK124,Master3!$A:$A,Master3!$B:$B)," ")</f>
        <v xml:space="preserve"> </v>
      </c>
      <c r="BK124" s="107" t="str">
        <f t="shared" si="22"/>
        <v/>
      </c>
      <c r="BL124" s="107">
        <f>SUMIFS(Master3!$AU:$AU,Master3!$A:$A,"&gt;"&amp;(BK124),Master3!$A:$A,"&lt;="&amp; BO124)</f>
        <v>0</v>
      </c>
      <c r="BM124" s="109">
        <f>SUMIFS(Master3!$K:$K,Master3!$A:$A,"&gt;"&amp;(BK124),Master3!$A:$A,"&lt;="&amp; BO124)</f>
        <v>0</v>
      </c>
      <c r="BN124" s="107">
        <f>SUMIFS(Master3!BI:BI,Master3!BH:BH,BJ124)</f>
        <v>0</v>
      </c>
      <c r="BO124" s="108" t="str">
        <f t="shared" si="23"/>
        <v/>
      </c>
    </row>
    <row r="125" spans="1:67" x14ac:dyDescent="0.25">
      <c r="A125" s="86">
        <v>44252.201388888891</v>
      </c>
      <c r="B125" s="111" t="e">
        <f>_xlfn.XLOOKUP(C125,Master3!B:B,Master3!A:A)</f>
        <v>#N/A</v>
      </c>
      <c r="C125" s="106"/>
      <c r="D125" s="91" t="str">
        <f>IFERROR(_xlfn.XLOOKUP(B125,Master3!A:A,Master3!G:G),"")</f>
        <v/>
      </c>
      <c r="E125" s="94" t="str">
        <f>IFERROR(AVERAGEIFS(Master3!$U:$U,Master3!$A:$A,"&gt;"&amp;(B125-1),Master3!$A:$A,"&lt;="&amp;S125),"")</f>
        <v/>
      </c>
      <c r="F125" s="98">
        <f>SUMIFS(Master3!$V:$V,Master3!$A:$A,"&gt;="&amp;(B125),Master3!$A:$A,"&lt;="&amp;J125-1)</f>
        <v>0</v>
      </c>
      <c r="G125" s="91">
        <f>SUMIFS(Master3!$H:$H,Master3!$A:$A,"&gt;="&amp;(B125),Master3!$A:$A,"&lt;="&amp;J125-1)</f>
        <v>0</v>
      </c>
      <c r="H125" s="99">
        <f>SUMIFS(Master3!AZ:AZ,Master3!AY:AY,C125)</f>
        <v>0</v>
      </c>
      <c r="I125" s="100" t="str">
        <f>IFERROR(_xlfn.XLOOKUP(J125,Master3!$A:$A,Master3!$B:$B),"")</f>
        <v/>
      </c>
      <c r="J125" s="92" t="str">
        <f t="shared" si="12"/>
        <v/>
      </c>
      <c r="K125" s="92">
        <f>SUMIFS(Master3!$V:$V,Master3!$A:$A,"&gt;="&amp;(J125),Master3!$A:$A,"&lt;="&amp;O125-1)</f>
        <v>0</v>
      </c>
      <c r="L125" s="92">
        <f>SUMIFS(Master3!$H:$H,Master3!$A:$A,"&gt;="&amp;(J125),Master3!$A:$A,"&lt;="&amp;O125-1)</f>
        <v>0</v>
      </c>
      <c r="M125" s="93">
        <f>SUMIFS(Master3!BK:BK,Master3!BJ:BJ,I125)</f>
        <v>0</v>
      </c>
      <c r="N125" s="100" t="str">
        <f>IFERROR(_xlfn.XLOOKUP(O125,Master3!$A:$A,Master3!$B:$B)," ")</f>
        <v xml:space="preserve"> </v>
      </c>
      <c r="O125" s="92" t="str">
        <f t="shared" si="13"/>
        <v/>
      </c>
      <c r="P125" s="92">
        <f>SUMIFS(Master3!$V:$V,Master3!$A:$A,"&gt;="&amp;O125,Master3!$A:$A,"&lt;="&amp; S125)</f>
        <v>0</v>
      </c>
      <c r="Q125" s="92">
        <f>SUMIFS(Master3!$H:$H,Master3!$A:$A,"&gt;="&amp;O125,Master3!$A:$A,"&lt;="&amp; S125)</f>
        <v>0</v>
      </c>
      <c r="R125" s="92">
        <f>SUMIFS(Master3!AZ:AZ,Master3!AY:AY,N125)</f>
        <v>0</v>
      </c>
      <c r="S125" s="93" t="str">
        <f t="shared" si="14"/>
        <v/>
      </c>
      <c r="T125" s="112" t="e">
        <f>_xlfn.XLOOKUP(U125,Master3!B:B,Master3!A:A)</f>
        <v>#N/A</v>
      </c>
      <c r="U125" s="103"/>
      <c r="V125" s="109">
        <f>SUMIFS(Master3!X:X,Master3!$A:$A,"&gt;="&amp;(T125),Master3!$A:$A,"&lt;="&amp;Z125-1)</f>
        <v>0</v>
      </c>
      <c r="W125" s="107">
        <f>SUMIFS(Master3!I:I,Master3!$A:$A,"&gt;="&amp;(T125),Master3!$A:$A,"&lt;="&amp;Z125-1)</f>
        <v>0</v>
      </c>
      <c r="X125" s="108">
        <f>SUMIFS(Master3!BC:BC,Master3!BB:BB,U125)</f>
        <v>0</v>
      </c>
      <c r="Y125" s="110" t="str">
        <f>IFERROR(_xlfn.XLOOKUP(Z125,Master3!$A:$A,Master3!$B:$B),"")</f>
        <v/>
      </c>
      <c r="Z125" s="107" t="str">
        <f t="shared" si="15"/>
        <v/>
      </c>
      <c r="AA125" s="107">
        <f>SUMIFS(Master3!$X:$X,Master3!$A:$A,"&gt;="&amp;(Z125),Master3!$A:$A,"&lt;="&amp;AE125-1)</f>
        <v>0</v>
      </c>
      <c r="AB125" s="107">
        <f>SUMIFS(Master3!$I:$I,Master3!$A:$A,"&gt;="&amp;(Z125),Master3!$A:$A,"&lt;="&amp;AE125-1)</f>
        <v>0</v>
      </c>
      <c r="AC125" s="108">
        <f>SUMIFS(Master3!BM:BM,Master3!BL:BL,Y125)</f>
        <v>0</v>
      </c>
      <c r="AD125" s="110" t="str">
        <f>IFERROR(_xlfn.XLOOKUP(AE125,Master3!$A:$A,Master3!$B:$B)," ")</f>
        <v xml:space="preserve"> </v>
      </c>
      <c r="AE125" s="107" t="str">
        <f t="shared" si="16"/>
        <v/>
      </c>
      <c r="AF125" s="109">
        <f>SUMIFS(Master3!$X:$X,Master3!$A:$A,"&gt;"&amp;(AE125),Master3!$A:$A,"&lt;="&amp; AI125)</f>
        <v>0</v>
      </c>
      <c r="AG125" s="107">
        <f>SUMIFS(Master3!$I:$I,Master3!$A:$A,"&gt;"&amp;(AE125),Master3!$A:$A,"&lt;="&amp; AI125)</f>
        <v>0</v>
      </c>
      <c r="AH125" s="107">
        <f>SUMIFS(Master3!BC:BC,Master3!BB:BB,AD125)</f>
        <v>0</v>
      </c>
      <c r="AI125" s="108" t="str">
        <f t="shared" si="17"/>
        <v/>
      </c>
      <c r="AJ125" s="112" t="e">
        <f>_xlfn.XLOOKUP(AK125,Master3!B:B,Master3!A:A)</f>
        <v>#N/A</v>
      </c>
      <c r="AK125" s="106">
        <v>44252.201388888891</v>
      </c>
      <c r="AL125" s="67">
        <f>SUMIFS(Master3!$Z:$Z,Master3!$A:$A,"&gt;="&amp;(AJ125),Master3!$A:$A,"&lt;="&amp;AP125-1)</f>
        <v>0</v>
      </c>
      <c r="AM125" s="67">
        <f>SUMIFS(Master3!$J:$J,Master3!$A:$A,"&gt;="&amp;(AJ125),Master3!$A:$A,"&lt;="&amp;AP125-1)</f>
        <v>0</v>
      </c>
      <c r="AN125" s="93">
        <f>SUMIFS(Master3!BF:BF,Master3!BE:BE,AK125)</f>
        <v>0</v>
      </c>
      <c r="AO125" s="100" t="str">
        <f>IFERROR(_xlfn.XLOOKUP(AP125,Master3!$A:$A,Master3!$B:$B),"")</f>
        <v/>
      </c>
      <c r="AP125" s="92" t="str">
        <f t="shared" si="18"/>
        <v/>
      </c>
      <c r="AQ125" s="67">
        <f>SUMIFS(Master3!$Z:$Z,Master3!$A:$A,"&gt;"&amp;(AP125),Master3!$A:$A,"&lt;="&amp;AU125-1)</f>
        <v>0</v>
      </c>
      <c r="AR125" s="67">
        <f>SUMIFS(Master3!$J:$J,Master3!$A:$A,"&gt;"&amp;(AP125),Master3!$A:$A,"&lt;="&amp;AU125-1)</f>
        <v>0</v>
      </c>
      <c r="AS125" s="93">
        <f>SUMIFS(Master3!BO:BO,Master3!BN:BN,AO125)</f>
        <v>0</v>
      </c>
      <c r="AT125" s="100" t="str">
        <f>IFERROR(_xlfn.XLOOKUP(AU125,Master3!$A:$A,Master3!$B:$B)," ")</f>
        <v xml:space="preserve"> </v>
      </c>
      <c r="AU125" s="92" t="str">
        <f t="shared" si="19"/>
        <v/>
      </c>
      <c r="AV125" s="67">
        <f>SUMIFS(Master3!$Z:$Z,Master3!$A:$A,"&gt;"&amp;AU125,Master3!$A:$A,"&lt;="&amp; AY125)</f>
        <v>0</v>
      </c>
      <c r="AW125" s="67">
        <f>SUMIFS(Master3!$J:$J,Master3!$A:$A,"&gt;"&amp;AU125,Master3!$A:$A,"&lt;="&amp; AY125)</f>
        <v>0</v>
      </c>
      <c r="AX125" s="92">
        <f>SUMIFS(Master3!BF:BF,Master3!BE:BE,AT125)</f>
        <v>0</v>
      </c>
      <c r="AY125" s="93" t="str">
        <f t="shared" si="20"/>
        <v/>
      </c>
      <c r="AZ125" s="112" t="e">
        <f>_xlfn.XLOOKUP(BA125,Master3!B:B,Master3!A:A)</f>
        <v>#N/A</v>
      </c>
      <c r="BA125" s="103"/>
      <c r="BB125" s="107">
        <f>SUMIFS(Master3!AR:AR,Master3!$A:$A,"&gt;="&amp;(AZ125),Master3!$A:$A,"&lt;="&amp;BF125-1)</f>
        <v>0</v>
      </c>
      <c r="BC125" s="109">
        <f>SUMIFS(Master3!$K:$K,Master3!$A:$A,"&gt;="&amp;(AZ125),Master3!$A:$A,"&lt;="&amp;BF125-1)</f>
        <v>0</v>
      </c>
      <c r="BD125" s="108">
        <f>SUMIFS(Master3!BI:BI,Master3!BH:BH,BA125)</f>
        <v>0</v>
      </c>
      <c r="BE125" s="110" t="str">
        <f>IFERROR(_xlfn.XLOOKUP(BF125,Master3!$A:$A,Master3!$B:$B),"")</f>
        <v/>
      </c>
      <c r="BF125" s="107" t="str">
        <f t="shared" si="21"/>
        <v/>
      </c>
      <c r="BG125" s="107">
        <f>SUMIFS(Master3!AR:AR,Master3!$A:$A,"&gt;="&amp;(BF125),Master3!$A:$A,"&lt;="&amp;BK125-1)</f>
        <v>0</v>
      </c>
      <c r="BH125" s="109">
        <f>SUMIFS(Master3!$K:$K,Master3!$A:$A,"&gt;="&amp;(BF125),Master3!$A:$A,"&lt;="&amp;BK125-1)</f>
        <v>0</v>
      </c>
      <c r="BI125" s="108">
        <f>SUMIFS(Master3!BQ:BQ,Master3!BP:BP,BE125)</f>
        <v>0</v>
      </c>
      <c r="BJ125" s="110" t="str">
        <f>IFERROR(_xlfn.XLOOKUP(BK125,Master3!$A:$A,Master3!$B:$B)," ")</f>
        <v xml:space="preserve"> </v>
      </c>
      <c r="BK125" s="107" t="str">
        <f t="shared" si="22"/>
        <v/>
      </c>
      <c r="BL125" s="107">
        <f>SUMIFS(Master3!$AU:$AU,Master3!$A:$A,"&gt;"&amp;(BK125),Master3!$A:$A,"&lt;="&amp; BO125)</f>
        <v>0</v>
      </c>
      <c r="BM125" s="109">
        <f>SUMIFS(Master3!$K:$K,Master3!$A:$A,"&gt;"&amp;(BK125),Master3!$A:$A,"&lt;="&amp; BO125)</f>
        <v>0</v>
      </c>
      <c r="BN125" s="107">
        <f>SUMIFS(Master3!BI:BI,Master3!BH:BH,BJ125)</f>
        <v>0</v>
      </c>
      <c r="BO125" s="108" t="str">
        <f t="shared" si="23"/>
        <v/>
      </c>
    </row>
    <row r="126" spans="1:67" x14ac:dyDescent="0.25">
      <c r="A126" s="86">
        <v>44252.913194444445</v>
      </c>
      <c r="B126" s="111" t="e">
        <f>_xlfn.XLOOKUP(C126,Master3!B:B,Master3!A:A)</f>
        <v>#N/A</v>
      </c>
      <c r="C126" s="106"/>
      <c r="D126" s="91" t="str">
        <f>IFERROR(_xlfn.XLOOKUP(B126,Master3!A:A,Master3!G:G),"")</f>
        <v/>
      </c>
      <c r="E126" s="94" t="str">
        <f>IFERROR(AVERAGEIFS(Master3!$U:$U,Master3!$A:$A,"&gt;"&amp;(B126-1),Master3!$A:$A,"&lt;="&amp;S126),"")</f>
        <v/>
      </c>
      <c r="F126" s="98">
        <f>SUMIFS(Master3!$V:$V,Master3!$A:$A,"&gt;="&amp;(B126),Master3!$A:$A,"&lt;="&amp;J126-1)</f>
        <v>0</v>
      </c>
      <c r="G126" s="91">
        <f>SUMIFS(Master3!$H:$H,Master3!$A:$A,"&gt;="&amp;(B126),Master3!$A:$A,"&lt;="&amp;J126-1)</f>
        <v>0</v>
      </c>
      <c r="H126" s="99">
        <f>SUMIFS(Master3!AZ:AZ,Master3!AY:AY,C126)</f>
        <v>0</v>
      </c>
      <c r="I126" s="100" t="str">
        <f>IFERROR(_xlfn.XLOOKUP(J126,Master3!$A:$A,Master3!$B:$B),"")</f>
        <v/>
      </c>
      <c r="J126" s="92" t="str">
        <f t="shared" si="12"/>
        <v/>
      </c>
      <c r="K126" s="92">
        <f>SUMIFS(Master3!$V:$V,Master3!$A:$A,"&gt;="&amp;(J126),Master3!$A:$A,"&lt;="&amp;O126-1)</f>
        <v>0</v>
      </c>
      <c r="L126" s="92">
        <f>SUMIFS(Master3!$H:$H,Master3!$A:$A,"&gt;="&amp;(J126),Master3!$A:$A,"&lt;="&amp;O126-1)</f>
        <v>0</v>
      </c>
      <c r="M126" s="93">
        <f>SUMIFS(Master3!BK:BK,Master3!BJ:BJ,I126)</f>
        <v>0</v>
      </c>
      <c r="N126" s="100" t="str">
        <f>IFERROR(_xlfn.XLOOKUP(O126,Master3!$A:$A,Master3!$B:$B)," ")</f>
        <v xml:space="preserve"> </v>
      </c>
      <c r="O126" s="92" t="str">
        <f t="shared" si="13"/>
        <v/>
      </c>
      <c r="P126" s="92">
        <f>SUMIFS(Master3!$V:$V,Master3!$A:$A,"&gt;="&amp;O126,Master3!$A:$A,"&lt;="&amp; S126)</f>
        <v>0</v>
      </c>
      <c r="Q126" s="92">
        <f>SUMIFS(Master3!$H:$H,Master3!$A:$A,"&gt;="&amp;O126,Master3!$A:$A,"&lt;="&amp; S126)</f>
        <v>0</v>
      </c>
      <c r="R126" s="92">
        <f>SUMIFS(Master3!AZ:AZ,Master3!AY:AY,N126)</f>
        <v>0</v>
      </c>
      <c r="S126" s="93" t="str">
        <f t="shared" si="14"/>
        <v/>
      </c>
      <c r="T126" s="112" t="e">
        <f>_xlfn.XLOOKUP(U126,Master3!B:B,Master3!A:A)</f>
        <v>#N/A</v>
      </c>
      <c r="U126" s="103">
        <v>44252.913194444445</v>
      </c>
      <c r="V126" s="109">
        <f>SUMIFS(Master3!X:X,Master3!$A:$A,"&gt;="&amp;(T126),Master3!$A:$A,"&lt;="&amp;Z126-1)</f>
        <v>0</v>
      </c>
      <c r="W126" s="107">
        <f>SUMIFS(Master3!I:I,Master3!$A:$A,"&gt;="&amp;(T126),Master3!$A:$A,"&lt;="&amp;Z126-1)</f>
        <v>0</v>
      </c>
      <c r="X126" s="108">
        <f>SUMIFS(Master3!BC:BC,Master3!BB:BB,U126)</f>
        <v>0</v>
      </c>
      <c r="Y126" s="110" t="str">
        <f>IFERROR(_xlfn.XLOOKUP(Z126,Master3!$A:$A,Master3!$B:$B),"")</f>
        <v/>
      </c>
      <c r="Z126" s="107" t="str">
        <f t="shared" si="15"/>
        <v/>
      </c>
      <c r="AA126" s="107">
        <f>SUMIFS(Master3!$X:$X,Master3!$A:$A,"&gt;="&amp;(Z126),Master3!$A:$A,"&lt;="&amp;AE126-1)</f>
        <v>0</v>
      </c>
      <c r="AB126" s="107">
        <f>SUMIFS(Master3!$I:$I,Master3!$A:$A,"&gt;="&amp;(Z126),Master3!$A:$A,"&lt;="&amp;AE126-1)</f>
        <v>0</v>
      </c>
      <c r="AC126" s="108">
        <f>SUMIFS(Master3!BM:BM,Master3!BL:BL,Y126)</f>
        <v>0</v>
      </c>
      <c r="AD126" s="110" t="str">
        <f>IFERROR(_xlfn.XLOOKUP(AE126,Master3!$A:$A,Master3!$B:$B)," ")</f>
        <v xml:space="preserve"> </v>
      </c>
      <c r="AE126" s="107" t="str">
        <f t="shared" si="16"/>
        <v/>
      </c>
      <c r="AF126" s="109">
        <f>SUMIFS(Master3!$X:$X,Master3!$A:$A,"&gt;"&amp;(AE126),Master3!$A:$A,"&lt;="&amp; AI126)</f>
        <v>0</v>
      </c>
      <c r="AG126" s="107">
        <f>SUMIFS(Master3!$I:$I,Master3!$A:$A,"&gt;"&amp;(AE126),Master3!$A:$A,"&lt;="&amp; AI126)</f>
        <v>0</v>
      </c>
      <c r="AH126" s="107">
        <f>SUMIFS(Master3!BC:BC,Master3!BB:BB,AD126)</f>
        <v>0</v>
      </c>
      <c r="AI126" s="108" t="str">
        <f t="shared" si="17"/>
        <v/>
      </c>
      <c r="AJ126" s="112" t="e">
        <f>_xlfn.XLOOKUP(AK126,Master3!B:B,Master3!A:A)</f>
        <v>#N/A</v>
      </c>
      <c r="AK126" s="106"/>
      <c r="AL126" s="67">
        <f>SUMIFS(Master3!$Z:$Z,Master3!$A:$A,"&gt;="&amp;(AJ126),Master3!$A:$A,"&lt;="&amp;AP126-1)</f>
        <v>0</v>
      </c>
      <c r="AM126" s="67">
        <f>SUMIFS(Master3!$J:$J,Master3!$A:$A,"&gt;="&amp;(AJ126),Master3!$A:$A,"&lt;="&amp;AP126-1)</f>
        <v>0</v>
      </c>
      <c r="AN126" s="93">
        <f>SUMIFS(Master3!BF:BF,Master3!BE:BE,AK126)</f>
        <v>0</v>
      </c>
      <c r="AO126" s="100" t="str">
        <f>IFERROR(_xlfn.XLOOKUP(AP126,Master3!$A:$A,Master3!$B:$B),"")</f>
        <v/>
      </c>
      <c r="AP126" s="92" t="str">
        <f t="shared" si="18"/>
        <v/>
      </c>
      <c r="AQ126" s="67">
        <f>SUMIFS(Master3!$Z:$Z,Master3!$A:$A,"&gt;"&amp;(AP126),Master3!$A:$A,"&lt;="&amp;AU126-1)</f>
        <v>0</v>
      </c>
      <c r="AR126" s="67">
        <f>SUMIFS(Master3!$J:$J,Master3!$A:$A,"&gt;"&amp;(AP126),Master3!$A:$A,"&lt;="&amp;AU126-1)</f>
        <v>0</v>
      </c>
      <c r="AS126" s="93">
        <f>SUMIFS(Master3!BO:BO,Master3!BN:BN,AO126)</f>
        <v>0</v>
      </c>
      <c r="AT126" s="100" t="str">
        <f>IFERROR(_xlfn.XLOOKUP(AU126,Master3!$A:$A,Master3!$B:$B)," ")</f>
        <v xml:space="preserve"> </v>
      </c>
      <c r="AU126" s="92" t="str">
        <f t="shared" si="19"/>
        <v/>
      </c>
      <c r="AV126" s="67">
        <f>SUMIFS(Master3!$Z:$Z,Master3!$A:$A,"&gt;"&amp;AU126,Master3!$A:$A,"&lt;="&amp; AY126)</f>
        <v>0</v>
      </c>
      <c r="AW126" s="67">
        <f>SUMIFS(Master3!$J:$J,Master3!$A:$A,"&gt;"&amp;AU126,Master3!$A:$A,"&lt;="&amp; AY126)</f>
        <v>0</v>
      </c>
      <c r="AX126" s="92">
        <f>SUMIFS(Master3!BF:BF,Master3!BE:BE,AT126)</f>
        <v>0</v>
      </c>
      <c r="AY126" s="93" t="str">
        <f t="shared" si="20"/>
        <v/>
      </c>
      <c r="AZ126" s="112" t="e">
        <f>_xlfn.XLOOKUP(BA126,Master3!B:B,Master3!A:A)</f>
        <v>#N/A</v>
      </c>
      <c r="BA126" s="103"/>
      <c r="BB126" s="107">
        <f>SUMIFS(Master3!AR:AR,Master3!$A:$A,"&gt;="&amp;(AZ126),Master3!$A:$A,"&lt;="&amp;BF126-1)</f>
        <v>0</v>
      </c>
      <c r="BC126" s="109">
        <f>SUMIFS(Master3!$K:$K,Master3!$A:$A,"&gt;="&amp;(AZ126),Master3!$A:$A,"&lt;="&amp;BF126-1)</f>
        <v>0</v>
      </c>
      <c r="BD126" s="108">
        <f>SUMIFS(Master3!BI:BI,Master3!BH:BH,BA126)</f>
        <v>0</v>
      </c>
      <c r="BE126" s="110" t="str">
        <f>IFERROR(_xlfn.XLOOKUP(BF126,Master3!$A:$A,Master3!$B:$B),"")</f>
        <v/>
      </c>
      <c r="BF126" s="107" t="str">
        <f t="shared" si="21"/>
        <v/>
      </c>
      <c r="BG126" s="107">
        <f>SUMIFS(Master3!AR:AR,Master3!$A:$A,"&gt;="&amp;(BF126),Master3!$A:$A,"&lt;="&amp;BK126-1)</f>
        <v>0</v>
      </c>
      <c r="BH126" s="109">
        <f>SUMIFS(Master3!$K:$K,Master3!$A:$A,"&gt;="&amp;(BF126),Master3!$A:$A,"&lt;="&amp;BK126-1)</f>
        <v>0</v>
      </c>
      <c r="BI126" s="108">
        <f>SUMIFS(Master3!BQ:BQ,Master3!BP:BP,BE126)</f>
        <v>0</v>
      </c>
      <c r="BJ126" s="110" t="str">
        <f>IFERROR(_xlfn.XLOOKUP(BK126,Master3!$A:$A,Master3!$B:$B)," ")</f>
        <v xml:space="preserve"> </v>
      </c>
      <c r="BK126" s="107" t="str">
        <f t="shared" si="22"/>
        <v/>
      </c>
      <c r="BL126" s="107">
        <f>SUMIFS(Master3!$AU:$AU,Master3!$A:$A,"&gt;"&amp;(BK126),Master3!$A:$A,"&lt;="&amp; BO126)</f>
        <v>0</v>
      </c>
      <c r="BM126" s="109">
        <f>SUMIFS(Master3!$K:$K,Master3!$A:$A,"&gt;"&amp;(BK126),Master3!$A:$A,"&lt;="&amp; BO126)</f>
        <v>0</v>
      </c>
      <c r="BN126" s="107">
        <f>SUMIFS(Master3!BI:BI,Master3!BH:BH,BJ126)</f>
        <v>0</v>
      </c>
      <c r="BO126" s="108" t="str">
        <f t="shared" si="23"/>
        <v/>
      </c>
    </row>
    <row r="127" spans="1:67" x14ac:dyDescent="0.25">
      <c r="A127" s="86">
        <v>44253.038194444445</v>
      </c>
      <c r="B127" s="111" t="e">
        <f>_xlfn.XLOOKUP(C127,Master3!B:B,Master3!A:A)</f>
        <v>#N/A</v>
      </c>
      <c r="C127" s="106"/>
      <c r="D127" s="91" t="str">
        <f>IFERROR(_xlfn.XLOOKUP(B127,Master3!A:A,Master3!G:G),"")</f>
        <v/>
      </c>
      <c r="E127" s="94" t="str">
        <f>IFERROR(AVERAGEIFS(Master3!$U:$U,Master3!$A:$A,"&gt;"&amp;(B127-1),Master3!$A:$A,"&lt;="&amp;S127),"")</f>
        <v/>
      </c>
      <c r="F127" s="98">
        <f>SUMIFS(Master3!$V:$V,Master3!$A:$A,"&gt;="&amp;(B127),Master3!$A:$A,"&lt;="&amp;J127-1)</f>
        <v>0</v>
      </c>
      <c r="G127" s="91">
        <f>SUMIFS(Master3!$H:$H,Master3!$A:$A,"&gt;="&amp;(B127),Master3!$A:$A,"&lt;="&amp;J127-1)</f>
        <v>0</v>
      </c>
      <c r="H127" s="99">
        <f>SUMIFS(Master3!AZ:AZ,Master3!AY:AY,C127)</f>
        <v>0</v>
      </c>
      <c r="I127" s="100" t="str">
        <f>IFERROR(_xlfn.XLOOKUP(J127,Master3!$A:$A,Master3!$B:$B),"")</f>
        <v/>
      </c>
      <c r="J127" s="92" t="str">
        <f t="shared" si="12"/>
        <v/>
      </c>
      <c r="K127" s="92">
        <f>SUMIFS(Master3!$V:$V,Master3!$A:$A,"&gt;="&amp;(J127),Master3!$A:$A,"&lt;="&amp;O127-1)</f>
        <v>0</v>
      </c>
      <c r="L127" s="92">
        <f>SUMIFS(Master3!$H:$H,Master3!$A:$A,"&gt;="&amp;(J127),Master3!$A:$A,"&lt;="&amp;O127-1)</f>
        <v>0</v>
      </c>
      <c r="M127" s="93">
        <f>SUMIFS(Master3!BK:BK,Master3!BJ:BJ,I127)</f>
        <v>0</v>
      </c>
      <c r="N127" s="100" t="str">
        <f>IFERROR(_xlfn.XLOOKUP(O127,Master3!$A:$A,Master3!$B:$B)," ")</f>
        <v xml:space="preserve"> </v>
      </c>
      <c r="O127" s="92" t="str">
        <f t="shared" si="13"/>
        <v/>
      </c>
      <c r="P127" s="92">
        <f>SUMIFS(Master3!$V:$V,Master3!$A:$A,"&gt;="&amp;O127,Master3!$A:$A,"&lt;="&amp; S127)</f>
        <v>0</v>
      </c>
      <c r="Q127" s="92">
        <f>SUMIFS(Master3!$H:$H,Master3!$A:$A,"&gt;="&amp;O127,Master3!$A:$A,"&lt;="&amp; S127)</f>
        <v>0</v>
      </c>
      <c r="R127" s="92">
        <f>SUMIFS(Master3!AZ:AZ,Master3!AY:AY,N127)</f>
        <v>0</v>
      </c>
      <c r="S127" s="93" t="str">
        <f t="shared" si="14"/>
        <v/>
      </c>
      <c r="T127" s="112" t="e">
        <f>_xlfn.XLOOKUP(U127,Master3!B:B,Master3!A:A)</f>
        <v>#N/A</v>
      </c>
      <c r="U127" s="103"/>
      <c r="V127" s="109">
        <f>SUMIFS(Master3!X:X,Master3!$A:$A,"&gt;="&amp;(T127),Master3!$A:$A,"&lt;="&amp;Z127-1)</f>
        <v>0</v>
      </c>
      <c r="W127" s="107">
        <f>SUMIFS(Master3!I:I,Master3!$A:$A,"&gt;="&amp;(T127),Master3!$A:$A,"&lt;="&amp;Z127-1)</f>
        <v>0</v>
      </c>
      <c r="X127" s="108">
        <f>SUMIFS(Master3!BC:BC,Master3!BB:BB,U127)</f>
        <v>0</v>
      </c>
      <c r="Y127" s="110" t="str">
        <f>IFERROR(_xlfn.XLOOKUP(Z127,Master3!$A:$A,Master3!$B:$B),"")</f>
        <v/>
      </c>
      <c r="Z127" s="107" t="str">
        <f t="shared" si="15"/>
        <v/>
      </c>
      <c r="AA127" s="107">
        <f>SUMIFS(Master3!$X:$X,Master3!$A:$A,"&gt;="&amp;(Z127),Master3!$A:$A,"&lt;="&amp;AE127-1)</f>
        <v>0</v>
      </c>
      <c r="AB127" s="107">
        <f>SUMIFS(Master3!$I:$I,Master3!$A:$A,"&gt;="&amp;(Z127),Master3!$A:$A,"&lt;="&amp;AE127-1)</f>
        <v>0</v>
      </c>
      <c r="AC127" s="108">
        <f>SUMIFS(Master3!BM:BM,Master3!BL:BL,Y127)</f>
        <v>0</v>
      </c>
      <c r="AD127" s="110" t="str">
        <f>IFERROR(_xlfn.XLOOKUP(AE127,Master3!$A:$A,Master3!$B:$B)," ")</f>
        <v xml:space="preserve"> </v>
      </c>
      <c r="AE127" s="107" t="str">
        <f t="shared" si="16"/>
        <v/>
      </c>
      <c r="AF127" s="109">
        <f>SUMIFS(Master3!$X:$X,Master3!$A:$A,"&gt;"&amp;(AE127),Master3!$A:$A,"&lt;="&amp; AI127)</f>
        <v>0</v>
      </c>
      <c r="AG127" s="107">
        <f>SUMIFS(Master3!$I:$I,Master3!$A:$A,"&gt;"&amp;(AE127),Master3!$A:$A,"&lt;="&amp; AI127)</f>
        <v>0</v>
      </c>
      <c r="AH127" s="107">
        <f>SUMIFS(Master3!BC:BC,Master3!BB:BB,AD127)</f>
        <v>0</v>
      </c>
      <c r="AI127" s="108" t="str">
        <f t="shared" si="17"/>
        <v/>
      </c>
      <c r="AJ127" s="112" t="e">
        <f>_xlfn.XLOOKUP(AK127,Master3!B:B,Master3!A:A)</f>
        <v>#N/A</v>
      </c>
      <c r="AK127" s="106">
        <v>44253.038194444445</v>
      </c>
      <c r="AL127" s="67">
        <f>SUMIFS(Master3!$Z:$Z,Master3!$A:$A,"&gt;="&amp;(AJ127),Master3!$A:$A,"&lt;="&amp;AP127-1)</f>
        <v>0</v>
      </c>
      <c r="AM127" s="67">
        <f>SUMIFS(Master3!$J:$J,Master3!$A:$A,"&gt;="&amp;(AJ127),Master3!$A:$A,"&lt;="&amp;AP127-1)</f>
        <v>0</v>
      </c>
      <c r="AN127" s="93">
        <f>SUMIFS(Master3!BF:BF,Master3!BE:BE,AK127)</f>
        <v>0</v>
      </c>
      <c r="AO127" s="100" t="str">
        <f>IFERROR(_xlfn.XLOOKUP(AP127,Master3!$A:$A,Master3!$B:$B),"")</f>
        <v/>
      </c>
      <c r="AP127" s="92" t="str">
        <f t="shared" si="18"/>
        <v/>
      </c>
      <c r="AQ127" s="67">
        <f>SUMIFS(Master3!$Z:$Z,Master3!$A:$A,"&gt;"&amp;(AP127),Master3!$A:$A,"&lt;="&amp;AU127-1)</f>
        <v>0</v>
      </c>
      <c r="AR127" s="67">
        <f>SUMIFS(Master3!$J:$J,Master3!$A:$A,"&gt;"&amp;(AP127),Master3!$A:$A,"&lt;="&amp;AU127-1)</f>
        <v>0</v>
      </c>
      <c r="AS127" s="93">
        <f>SUMIFS(Master3!BO:BO,Master3!BN:BN,AO127)</f>
        <v>0</v>
      </c>
      <c r="AT127" s="100" t="str">
        <f>IFERROR(_xlfn.XLOOKUP(AU127,Master3!$A:$A,Master3!$B:$B)," ")</f>
        <v xml:space="preserve"> </v>
      </c>
      <c r="AU127" s="92" t="str">
        <f t="shared" si="19"/>
        <v/>
      </c>
      <c r="AV127" s="67">
        <f>SUMIFS(Master3!$Z:$Z,Master3!$A:$A,"&gt;"&amp;AU127,Master3!$A:$A,"&lt;="&amp; AY127)</f>
        <v>0</v>
      </c>
      <c r="AW127" s="67">
        <f>SUMIFS(Master3!$J:$J,Master3!$A:$A,"&gt;"&amp;AU127,Master3!$A:$A,"&lt;="&amp; AY127)</f>
        <v>0</v>
      </c>
      <c r="AX127" s="92">
        <f>SUMIFS(Master3!BF:BF,Master3!BE:BE,AT127)</f>
        <v>0</v>
      </c>
      <c r="AY127" s="93" t="str">
        <f t="shared" si="20"/>
        <v/>
      </c>
      <c r="AZ127" s="112" t="e">
        <f>_xlfn.XLOOKUP(BA127,Master3!B:B,Master3!A:A)</f>
        <v>#N/A</v>
      </c>
      <c r="BA127" s="103"/>
      <c r="BB127" s="107">
        <f>SUMIFS(Master3!AR:AR,Master3!$A:$A,"&gt;="&amp;(AZ127),Master3!$A:$A,"&lt;="&amp;BF127-1)</f>
        <v>0</v>
      </c>
      <c r="BC127" s="109">
        <f>SUMIFS(Master3!$K:$K,Master3!$A:$A,"&gt;="&amp;(AZ127),Master3!$A:$A,"&lt;="&amp;BF127-1)</f>
        <v>0</v>
      </c>
      <c r="BD127" s="108">
        <f>SUMIFS(Master3!BI:BI,Master3!BH:BH,BA127)</f>
        <v>0</v>
      </c>
      <c r="BE127" s="110" t="str">
        <f>IFERROR(_xlfn.XLOOKUP(BF127,Master3!$A:$A,Master3!$B:$B),"")</f>
        <v/>
      </c>
      <c r="BF127" s="107" t="str">
        <f t="shared" si="21"/>
        <v/>
      </c>
      <c r="BG127" s="107">
        <f>SUMIFS(Master3!AR:AR,Master3!$A:$A,"&gt;="&amp;(BF127),Master3!$A:$A,"&lt;="&amp;BK127-1)</f>
        <v>0</v>
      </c>
      <c r="BH127" s="109">
        <f>SUMIFS(Master3!$K:$K,Master3!$A:$A,"&gt;="&amp;(BF127),Master3!$A:$A,"&lt;="&amp;BK127-1)</f>
        <v>0</v>
      </c>
      <c r="BI127" s="108">
        <f>SUMIFS(Master3!BQ:BQ,Master3!BP:BP,BE127)</f>
        <v>0</v>
      </c>
      <c r="BJ127" s="110" t="str">
        <f>IFERROR(_xlfn.XLOOKUP(BK127,Master3!$A:$A,Master3!$B:$B)," ")</f>
        <v xml:space="preserve"> </v>
      </c>
      <c r="BK127" s="107" t="str">
        <f t="shared" si="22"/>
        <v/>
      </c>
      <c r="BL127" s="107">
        <f>SUMIFS(Master3!$AU:$AU,Master3!$A:$A,"&gt;"&amp;(BK127),Master3!$A:$A,"&lt;="&amp; BO127)</f>
        <v>0</v>
      </c>
      <c r="BM127" s="109">
        <f>SUMIFS(Master3!$K:$K,Master3!$A:$A,"&gt;"&amp;(BK127),Master3!$A:$A,"&lt;="&amp; BO127)</f>
        <v>0</v>
      </c>
      <c r="BN127" s="107">
        <f>SUMIFS(Master3!BI:BI,Master3!BH:BH,BJ127)</f>
        <v>0</v>
      </c>
      <c r="BO127" s="108" t="str">
        <f t="shared" si="23"/>
        <v/>
      </c>
    </row>
    <row r="128" spans="1:67" x14ac:dyDescent="0.25">
      <c r="A128" s="86">
        <v>44254.326388888891</v>
      </c>
      <c r="B128" s="111" t="e">
        <f>_xlfn.XLOOKUP(C128,Master3!B:B,Master3!A:A)</f>
        <v>#N/A</v>
      </c>
      <c r="C128" s="106">
        <v>44254.326388888891</v>
      </c>
      <c r="D128" s="91" t="str">
        <f>IFERROR(_xlfn.XLOOKUP(B128,Master3!A:A,Master3!G:G),"")</f>
        <v/>
      </c>
      <c r="E128" s="94" t="str">
        <f>IFERROR(AVERAGEIFS(Master3!$U:$U,Master3!$A:$A,"&gt;"&amp;(B128-1),Master3!$A:$A,"&lt;="&amp;S128),"")</f>
        <v/>
      </c>
      <c r="F128" s="98">
        <f>SUMIFS(Master3!$V:$V,Master3!$A:$A,"&gt;="&amp;(B128),Master3!$A:$A,"&lt;="&amp;J128-1)</f>
        <v>0</v>
      </c>
      <c r="G128" s="91">
        <f>SUMIFS(Master3!$H:$H,Master3!$A:$A,"&gt;="&amp;(B128),Master3!$A:$A,"&lt;="&amp;J128-1)</f>
        <v>0</v>
      </c>
      <c r="H128" s="99">
        <f>SUMIFS(Master3!AZ:AZ,Master3!AY:AY,C128)</f>
        <v>0</v>
      </c>
      <c r="I128" s="100" t="str">
        <f>IFERROR(_xlfn.XLOOKUP(J128,Master3!$A:$A,Master3!$B:$B),"")</f>
        <v/>
      </c>
      <c r="J128" s="92" t="str">
        <f t="shared" si="12"/>
        <v/>
      </c>
      <c r="K128" s="92">
        <f>SUMIFS(Master3!$V:$V,Master3!$A:$A,"&gt;="&amp;(J128),Master3!$A:$A,"&lt;="&amp;O128-1)</f>
        <v>0</v>
      </c>
      <c r="L128" s="92">
        <f>SUMIFS(Master3!$H:$H,Master3!$A:$A,"&gt;="&amp;(J128),Master3!$A:$A,"&lt;="&amp;O128-1)</f>
        <v>0</v>
      </c>
      <c r="M128" s="93">
        <f>SUMIFS(Master3!BK:BK,Master3!BJ:BJ,I128)</f>
        <v>0</v>
      </c>
      <c r="N128" s="100" t="str">
        <f>IFERROR(_xlfn.XLOOKUP(O128,Master3!$A:$A,Master3!$B:$B)," ")</f>
        <v xml:space="preserve"> </v>
      </c>
      <c r="O128" s="92" t="str">
        <f t="shared" si="13"/>
        <v/>
      </c>
      <c r="P128" s="92">
        <f>SUMIFS(Master3!$V:$V,Master3!$A:$A,"&gt;="&amp;O128,Master3!$A:$A,"&lt;="&amp; S128)</f>
        <v>0</v>
      </c>
      <c r="Q128" s="92">
        <f>SUMIFS(Master3!$H:$H,Master3!$A:$A,"&gt;="&amp;O128,Master3!$A:$A,"&lt;="&amp; S128)</f>
        <v>0</v>
      </c>
      <c r="R128" s="92">
        <f>SUMIFS(Master3!AZ:AZ,Master3!AY:AY,N128)</f>
        <v>0</v>
      </c>
      <c r="S128" s="93" t="str">
        <f t="shared" si="14"/>
        <v/>
      </c>
      <c r="T128" s="112" t="e">
        <f>_xlfn.XLOOKUP(U128,Master3!B:B,Master3!A:A)</f>
        <v>#N/A</v>
      </c>
      <c r="U128" s="103"/>
      <c r="V128" s="109">
        <f>SUMIFS(Master3!X:X,Master3!$A:$A,"&gt;="&amp;(T128),Master3!$A:$A,"&lt;="&amp;Z128-1)</f>
        <v>0</v>
      </c>
      <c r="W128" s="107">
        <f>SUMIFS(Master3!I:I,Master3!$A:$A,"&gt;="&amp;(T128),Master3!$A:$A,"&lt;="&amp;Z128-1)</f>
        <v>0</v>
      </c>
      <c r="X128" s="108">
        <f>SUMIFS(Master3!BC:BC,Master3!BB:BB,U128)</f>
        <v>0</v>
      </c>
      <c r="Y128" s="110" t="str">
        <f>IFERROR(_xlfn.XLOOKUP(Z128,Master3!$A:$A,Master3!$B:$B),"")</f>
        <v/>
      </c>
      <c r="Z128" s="107" t="str">
        <f t="shared" si="15"/>
        <v/>
      </c>
      <c r="AA128" s="107">
        <f>SUMIFS(Master3!$X:$X,Master3!$A:$A,"&gt;="&amp;(Z128),Master3!$A:$A,"&lt;="&amp;AE128-1)</f>
        <v>0</v>
      </c>
      <c r="AB128" s="107">
        <f>SUMIFS(Master3!$I:$I,Master3!$A:$A,"&gt;="&amp;(Z128),Master3!$A:$A,"&lt;="&amp;AE128-1)</f>
        <v>0</v>
      </c>
      <c r="AC128" s="108">
        <f>SUMIFS(Master3!BM:BM,Master3!BL:BL,Y128)</f>
        <v>0</v>
      </c>
      <c r="AD128" s="110" t="str">
        <f>IFERROR(_xlfn.XLOOKUP(AE128,Master3!$A:$A,Master3!$B:$B)," ")</f>
        <v xml:space="preserve"> </v>
      </c>
      <c r="AE128" s="107" t="str">
        <f t="shared" si="16"/>
        <v/>
      </c>
      <c r="AF128" s="109">
        <f>SUMIFS(Master3!$X:$X,Master3!$A:$A,"&gt;"&amp;(AE128),Master3!$A:$A,"&lt;="&amp; AI128)</f>
        <v>0</v>
      </c>
      <c r="AG128" s="107">
        <f>SUMIFS(Master3!$I:$I,Master3!$A:$A,"&gt;"&amp;(AE128),Master3!$A:$A,"&lt;="&amp; AI128)</f>
        <v>0</v>
      </c>
      <c r="AH128" s="107">
        <f>SUMIFS(Master3!BC:BC,Master3!BB:BB,AD128)</f>
        <v>0</v>
      </c>
      <c r="AI128" s="108" t="str">
        <f t="shared" si="17"/>
        <v/>
      </c>
      <c r="AJ128" s="112" t="e">
        <f>_xlfn.XLOOKUP(AK128,Master3!B:B,Master3!A:A)</f>
        <v>#N/A</v>
      </c>
      <c r="AK128" s="106"/>
      <c r="AL128" s="67">
        <f>SUMIFS(Master3!$Z:$Z,Master3!$A:$A,"&gt;="&amp;(AJ128),Master3!$A:$A,"&lt;="&amp;AP128-1)</f>
        <v>0</v>
      </c>
      <c r="AM128" s="67">
        <f>SUMIFS(Master3!$J:$J,Master3!$A:$A,"&gt;="&amp;(AJ128),Master3!$A:$A,"&lt;="&amp;AP128-1)</f>
        <v>0</v>
      </c>
      <c r="AN128" s="93">
        <f>SUMIFS(Master3!BF:BF,Master3!BE:BE,AK128)</f>
        <v>0</v>
      </c>
      <c r="AO128" s="100" t="str">
        <f>IFERROR(_xlfn.XLOOKUP(AP128,Master3!$A:$A,Master3!$B:$B),"")</f>
        <v/>
      </c>
      <c r="AP128" s="92" t="str">
        <f t="shared" si="18"/>
        <v/>
      </c>
      <c r="AQ128" s="67">
        <f>SUMIFS(Master3!$Z:$Z,Master3!$A:$A,"&gt;"&amp;(AP128),Master3!$A:$A,"&lt;="&amp;AU128-1)</f>
        <v>0</v>
      </c>
      <c r="AR128" s="67">
        <f>SUMIFS(Master3!$J:$J,Master3!$A:$A,"&gt;"&amp;(AP128),Master3!$A:$A,"&lt;="&amp;AU128-1)</f>
        <v>0</v>
      </c>
      <c r="AS128" s="93">
        <f>SUMIFS(Master3!BO:BO,Master3!BN:BN,AO128)</f>
        <v>0</v>
      </c>
      <c r="AT128" s="100" t="str">
        <f>IFERROR(_xlfn.XLOOKUP(AU128,Master3!$A:$A,Master3!$B:$B)," ")</f>
        <v xml:space="preserve"> </v>
      </c>
      <c r="AU128" s="92" t="str">
        <f t="shared" si="19"/>
        <v/>
      </c>
      <c r="AV128" s="67">
        <f>SUMIFS(Master3!$Z:$Z,Master3!$A:$A,"&gt;"&amp;AU128,Master3!$A:$A,"&lt;="&amp; AY128)</f>
        <v>0</v>
      </c>
      <c r="AW128" s="67">
        <f>SUMIFS(Master3!$J:$J,Master3!$A:$A,"&gt;"&amp;AU128,Master3!$A:$A,"&lt;="&amp; AY128)</f>
        <v>0</v>
      </c>
      <c r="AX128" s="92">
        <f>SUMIFS(Master3!BF:BF,Master3!BE:BE,AT128)</f>
        <v>0</v>
      </c>
      <c r="AY128" s="93" t="str">
        <f t="shared" si="20"/>
        <v/>
      </c>
      <c r="AZ128" s="112" t="e">
        <f>_xlfn.XLOOKUP(BA128,Master3!B:B,Master3!A:A)</f>
        <v>#N/A</v>
      </c>
      <c r="BA128" s="103"/>
      <c r="BB128" s="107">
        <f>SUMIFS(Master3!AR:AR,Master3!$A:$A,"&gt;="&amp;(AZ128),Master3!$A:$A,"&lt;="&amp;BF128-1)</f>
        <v>0</v>
      </c>
      <c r="BC128" s="109">
        <f>SUMIFS(Master3!$K:$K,Master3!$A:$A,"&gt;="&amp;(AZ128),Master3!$A:$A,"&lt;="&amp;BF128-1)</f>
        <v>0</v>
      </c>
      <c r="BD128" s="108">
        <f>SUMIFS(Master3!BI:BI,Master3!BH:BH,BA128)</f>
        <v>0</v>
      </c>
      <c r="BE128" s="110" t="str">
        <f>IFERROR(_xlfn.XLOOKUP(BF128,Master3!$A:$A,Master3!$B:$B),"")</f>
        <v/>
      </c>
      <c r="BF128" s="107" t="str">
        <f t="shared" si="21"/>
        <v/>
      </c>
      <c r="BG128" s="107">
        <f>SUMIFS(Master3!AR:AR,Master3!$A:$A,"&gt;="&amp;(BF128),Master3!$A:$A,"&lt;="&amp;BK128-1)</f>
        <v>0</v>
      </c>
      <c r="BH128" s="109">
        <f>SUMIFS(Master3!$K:$K,Master3!$A:$A,"&gt;="&amp;(BF128),Master3!$A:$A,"&lt;="&amp;BK128-1)</f>
        <v>0</v>
      </c>
      <c r="BI128" s="108">
        <f>SUMIFS(Master3!BQ:BQ,Master3!BP:BP,BE128)</f>
        <v>0</v>
      </c>
      <c r="BJ128" s="110" t="str">
        <f>IFERROR(_xlfn.XLOOKUP(BK128,Master3!$A:$A,Master3!$B:$B)," ")</f>
        <v xml:space="preserve"> </v>
      </c>
      <c r="BK128" s="107" t="str">
        <f t="shared" si="22"/>
        <v/>
      </c>
      <c r="BL128" s="107">
        <f>SUMIFS(Master3!$AU:$AU,Master3!$A:$A,"&gt;"&amp;(BK128),Master3!$A:$A,"&lt;="&amp; BO128)</f>
        <v>0</v>
      </c>
      <c r="BM128" s="109">
        <f>SUMIFS(Master3!$K:$K,Master3!$A:$A,"&gt;"&amp;(BK128),Master3!$A:$A,"&lt;="&amp; BO128)</f>
        <v>0</v>
      </c>
      <c r="BN128" s="107">
        <f>SUMIFS(Master3!BI:BI,Master3!BH:BH,BJ128)</f>
        <v>0</v>
      </c>
      <c r="BO128" s="108" t="str">
        <f t="shared" si="23"/>
        <v/>
      </c>
    </row>
    <row r="129" spans="1:67" x14ac:dyDescent="0.25">
      <c r="A129" s="86">
        <v>44254.40625</v>
      </c>
      <c r="B129" s="111" t="e">
        <f>_xlfn.XLOOKUP(C129,Master3!B:B,Master3!A:A)</f>
        <v>#N/A</v>
      </c>
      <c r="C129" s="106"/>
      <c r="D129" s="91" t="str">
        <f>IFERROR(_xlfn.XLOOKUP(B129,Master3!A:A,Master3!G:G),"")</f>
        <v/>
      </c>
      <c r="E129" s="94" t="str">
        <f>IFERROR(AVERAGEIFS(Master3!$U:$U,Master3!$A:$A,"&gt;"&amp;(B129-1),Master3!$A:$A,"&lt;="&amp;S129),"")</f>
        <v/>
      </c>
      <c r="F129" s="98">
        <f>SUMIFS(Master3!$V:$V,Master3!$A:$A,"&gt;="&amp;(B129),Master3!$A:$A,"&lt;="&amp;J129-1)</f>
        <v>0</v>
      </c>
      <c r="G129" s="91">
        <f>SUMIFS(Master3!$H:$H,Master3!$A:$A,"&gt;="&amp;(B129),Master3!$A:$A,"&lt;="&amp;J129-1)</f>
        <v>0</v>
      </c>
      <c r="H129" s="99">
        <f>SUMIFS(Master3!AZ:AZ,Master3!AY:AY,C129)</f>
        <v>0</v>
      </c>
      <c r="I129" s="100" t="str">
        <f>IFERROR(_xlfn.XLOOKUP(J129,Master3!$A:$A,Master3!$B:$B),"")</f>
        <v/>
      </c>
      <c r="J129" s="92" t="str">
        <f t="shared" si="12"/>
        <v/>
      </c>
      <c r="K129" s="92">
        <f>SUMIFS(Master3!$V:$V,Master3!$A:$A,"&gt;="&amp;(J129),Master3!$A:$A,"&lt;="&amp;O129-1)</f>
        <v>0</v>
      </c>
      <c r="L129" s="92">
        <f>SUMIFS(Master3!$H:$H,Master3!$A:$A,"&gt;="&amp;(J129),Master3!$A:$A,"&lt;="&amp;O129-1)</f>
        <v>0</v>
      </c>
      <c r="M129" s="93">
        <f>SUMIFS(Master3!BK:BK,Master3!BJ:BJ,I129)</f>
        <v>0</v>
      </c>
      <c r="N129" s="100" t="str">
        <f>IFERROR(_xlfn.XLOOKUP(O129,Master3!$A:$A,Master3!$B:$B)," ")</f>
        <v xml:space="preserve"> </v>
      </c>
      <c r="O129" s="92" t="str">
        <f t="shared" si="13"/>
        <v/>
      </c>
      <c r="P129" s="92">
        <f>SUMIFS(Master3!$V:$V,Master3!$A:$A,"&gt;="&amp;O129,Master3!$A:$A,"&lt;="&amp; S129)</f>
        <v>0</v>
      </c>
      <c r="Q129" s="92">
        <f>SUMIFS(Master3!$H:$H,Master3!$A:$A,"&gt;="&amp;O129,Master3!$A:$A,"&lt;="&amp; S129)</f>
        <v>0</v>
      </c>
      <c r="R129" s="92">
        <f>SUMIFS(Master3!AZ:AZ,Master3!AY:AY,N129)</f>
        <v>0</v>
      </c>
      <c r="S129" s="93" t="str">
        <f t="shared" si="14"/>
        <v/>
      </c>
      <c r="T129" s="112" t="e">
        <f>_xlfn.XLOOKUP(U129,Master3!B:B,Master3!A:A)</f>
        <v>#N/A</v>
      </c>
      <c r="U129" s="103"/>
      <c r="V129" s="109">
        <f>SUMIFS(Master3!X:X,Master3!$A:$A,"&gt;="&amp;(T129),Master3!$A:$A,"&lt;="&amp;Z129-1)</f>
        <v>0</v>
      </c>
      <c r="W129" s="107">
        <f>SUMIFS(Master3!I:I,Master3!$A:$A,"&gt;="&amp;(T129),Master3!$A:$A,"&lt;="&amp;Z129-1)</f>
        <v>0</v>
      </c>
      <c r="X129" s="108">
        <f>SUMIFS(Master3!BC:BC,Master3!BB:BB,U129)</f>
        <v>0</v>
      </c>
      <c r="Y129" s="110" t="str">
        <f>IFERROR(_xlfn.XLOOKUP(Z129,Master3!$A:$A,Master3!$B:$B),"")</f>
        <v/>
      </c>
      <c r="Z129" s="107" t="str">
        <f t="shared" si="15"/>
        <v/>
      </c>
      <c r="AA129" s="107">
        <f>SUMIFS(Master3!$X:$X,Master3!$A:$A,"&gt;="&amp;(Z129),Master3!$A:$A,"&lt;="&amp;AE129-1)</f>
        <v>0</v>
      </c>
      <c r="AB129" s="107">
        <f>SUMIFS(Master3!$I:$I,Master3!$A:$A,"&gt;="&amp;(Z129),Master3!$A:$A,"&lt;="&amp;AE129-1)</f>
        <v>0</v>
      </c>
      <c r="AC129" s="108">
        <f>SUMIFS(Master3!BM:BM,Master3!BL:BL,Y129)</f>
        <v>0</v>
      </c>
      <c r="AD129" s="110" t="str">
        <f>IFERROR(_xlfn.XLOOKUP(AE129,Master3!$A:$A,Master3!$B:$B)," ")</f>
        <v xml:space="preserve"> </v>
      </c>
      <c r="AE129" s="107" t="str">
        <f t="shared" si="16"/>
        <v/>
      </c>
      <c r="AF129" s="109">
        <f>SUMIFS(Master3!$X:$X,Master3!$A:$A,"&gt;"&amp;(AE129),Master3!$A:$A,"&lt;="&amp; AI129)</f>
        <v>0</v>
      </c>
      <c r="AG129" s="107">
        <f>SUMIFS(Master3!$I:$I,Master3!$A:$A,"&gt;"&amp;(AE129),Master3!$A:$A,"&lt;="&amp; AI129)</f>
        <v>0</v>
      </c>
      <c r="AH129" s="107">
        <f>SUMIFS(Master3!BC:BC,Master3!BB:BB,AD129)</f>
        <v>0</v>
      </c>
      <c r="AI129" s="108" t="str">
        <f t="shared" si="17"/>
        <v/>
      </c>
      <c r="AJ129" s="112" t="e">
        <f>_xlfn.XLOOKUP(AK129,Master3!B:B,Master3!A:A)</f>
        <v>#N/A</v>
      </c>
      <c r="AK129" s="106"/>
      <c r="AL129" s="67">
        <f>SUMIFS(Master3!$Z:$Z,Master3!$A:$A,"&gt;="&amp;(AJ129),Master3!$A:$A,"&lt;="&amp;AP129-1)</f>
        <v>0</v>
      </c>
      <c r="AM129" s="67">
        <f>SUMIFS(Master3!$J:$J,Master3!$A:$A,"&gt;="&amp;(AJ129),Master3!$A:$A,"&lt;="&amp;AP129-1)</f>
        <v>0</v>
      </c>
      <c r="AN129" s="93">
        <f>SUMIFS(Master3!BF:BF,Master3!BE:BE,AK129)</f>
        <v>0</v>
      </c>
      <c r="AO129" s="100" t="str">
        <f>IFERROR(_xlfn.XLOOKUP(AP129,Master3!$A:$A,Master3!$B:$B),"")</f>
        <v/>
      </c>
      <c r="AP129" s="92" t="str">
        <f t="shared" si="18"/>
        <v/>
      </c>
      <c r="AQ129" s="67">
        <f>SUMIFS(Master3!$Z:$Z,Master3!$A:$A,"&gt;"&amp;(AP129),Master3!$A:$A,"&lt;="&amp;AU129-1)</f>
        <v>0</v>
      </c>
      <c r="AR129" s="67">
        <f>SUMIFS(Master3!$J:$J,Master3!$A:$A,"&gt;"&amp;(AP129),Master3!$A:$A,"&lt;="&amp;AU129-1)</f>
        <v>0</v>
      </c>
      <c r="AS129" s="93">
        <f>SUMIFS(Master3!BO:BO,Master3!BN:BN,AO129)</f>
        <v>0</v>
      </c>
      <c r="AT129" s="100" t="str">
        <f>IFERROR(_xlfn.XLOOKUP(AU129,Master3!$A:$A,Master3!$B:$B)," ")</f>
        <v xml:space="preserve"> </v>
      </c>
      <c r="AU129" s="92" t="str">
        <f t="shared" si="19"/>
        <v/>
      </c>
      <c r="AV129" s="67">
        <f>SUMIFS(Master3!$Z:$Z,Master3!$A:$A,"&gt;"&amp;AU129,Master3!$A:$A,"&lt;="&amp; AY129)</f>
        <v>0</v>
      </c>
      <c r="AW129" s="67">
        <f>SUMIFS(Master3!$J:$J,Master3!$A:$A,"&gt;"&amp;AU129,Master3!$A:$A,"&lt;="&amp; AY129)</f>
        <v>0</v>
      </c>
      <c r="AX129" s="92">
        <f>SUMIFS(Master3!BF:BF,Master3!BE:BE,AT129)</f>
        <v>0</v>
      </c>
      <c r="AY129" s="93" t="str">
        <f t="shared" si="20"/>
        <v/>
      </c>
      <c r="AZ129" s="112" t="e">
        <f>_xlfn.XLOOKUP(BA129,Master3!B:B,Master3!A:A)</f>
        <v>#N/A</v>
      </c>
      <c r="BA129" s="103">
        <v>44254.40625</v>
      </c>
      <c r="BB129" s="107">
        <f>SUMIFS(Master3!AR:AR,Master3!$A:$A,"&gt;="&amp;(AZ129),Master3!$A:$A,"&lt;="&amp;BF129-1)</f>
        <v>0</v>
      </c>
      <c r="BC129" s="109">
        <f>SUMIFS(Master3!$K:$K,Master3!$A:$A,"&gt;="&amp;(AZ129),Master3!$A:$A,"&lt;="&amp;BF129-1)</f>
        <v>0</v>
      </c>
      <c r="BD129" s="108">
        <f>SUMIFS(Master3!BI:BI,Master3!BH:BH,BA129)</f>
        <v>0</v>
      </c>
      <c r="BE129" s="110" t="str">
        <f>IFERROR(_xlfn.XLOOKUP(BF129,Master3!$A:$A,Master3!$B:$B),"")</f>
        <v/>
      </c>
      <c r="BF129" s="107" t="str">
        <f t="shared" si="21"/>
        <v/>
      </c>
      <c r="BG129" s="107">
        <f>SUMIFS(Master3!AR:AR,Master3!$A:$A,"&gt;="&amp;(BF129),Master3!$A:$A,"&lt;="&amp;BK129-1)</f>
        <v>0</v>
      </c>
      <c r="BH129" s="109">
        <f>SUMIFS(Master3!$K:$K,Master3!$A:$A,"&gt;="&amp;(BF129),Master3!$A:$A,"&lt;="&amp;BK129-1)</f>
        <v>0</v>
      </c>
      <c r="BI129" s="108">
        <f>SUMIFS(Master3!BQ:BQ,Master3!BP:BP,BE129)</f>
        <v>0</v>
      </c>
      <c r="BJ129" s="110" t="str">
        <f>IFERROR(_xlfn.XLOOKUP(BK129,Master3!$A:$A,Master3!$B:$B)," ")</f>
        <v xml:space="preserve"> </v>
      </c>
      <c r="BK129" s="107" t="str">
        <f t="shared" si="22"/>
        <v/>
      </c>
      <c r="BL129" s="107">
        <f>SUMIFS(Master3!$AU:$AU,Master3!$A:$A,"&gt;"&amp;(BK129),Master3!$A:$A,"&lt;="&amp; BO129)</f>
        <v>0</v>
      </c>
      <c r="BM129" s="109">
        <f>SUMIFS(Master3!$K:$K,Master3!$A:$A,"&gt;"&amp;(BK129),Master3!$A:$A,"&lt;="&amp; BO129)</f>
        <v>0</v>
      </c>
      <c r="BN129" s="107">
        <f>SUMIFS(Master3!BI:BI,Master3!BH:BH,BJ129)</f>
        <v>0</v>
      </c>
      <c r="BO129" s="108" t="str">
        <f t="shared" si="23"/>
        <v/>
      </c>
    </row>
    <row r="130" spans="1:67" x14ac:dyDescent="0.25">
      <c r="A130" s="86">
        <v>44254.583333333336</v>
      </c>
      <c r="B130" s="111" t="e">
        <f>_xlfn.XLOOKUP(C130,Master3!B:B,Master3!A:A)</f>
        <v>#N/A</v>
      </c>
      <c r="C130" s="106"/>
      <c r="D130" s="91" t="str">
        <f>IFERROR(_xlfn.XLOOKUP(B130,Master3!A:A,Master3!G:G),"")</f>
        <v/>
      </c>
      <c r="E130" s="94" t="str">
        <f>IFERROR(AVERAGEIFS(Master3!$U:$U,Master3!$A:$A,"&gt;"&amp;(B130-1),Master3!$A:$A,"&lt;="&amp;S130),"")</f>
        <v/>
      </c>
      <c r="F130" s="98">
        <f>SUMIFS(Master3!$V:$V,Master3!$A:$A,"&gt;="&amp;(B130),Master3!$A:$A,"&lt;="&amp;J130-1)</f>
        <v>0</v>
      </c>
      <c r="G130" s="91">
        <f>SUMIFS(Master3!$H:$H,Master3!$A:$A,"&gt;="&amp;(B130),Master3!$A:$A,"&lt;="&amp;J130-1)</f>
        <v>0</v>
      </c>
      <c r="H130" s="99">
        <f>SUMIFS(Master3!AZ:AZ,Master3!AY:AY,C130)</f>
        <v>0</v>
      </c>
      <c r="I130" s="100" t="str">
        <f>IFERROR(_xlfn.XLOOKUP(J130,Master3!$A:$A,Master3!$B:$B),"")</f>
        <v/>
      </c>
      <c r="J130" s="92" t="str">
        <f t="shared" ref="J130:J193" si="24">IFERROR((B130+H130),"")</f>
        <v/>
      </c>
      <c r="K130" s="92">
        <f>SUMIFS(Master3!$V:$V,Master3!$A:$A,"&gt;="&amp;(J130),Master3!$A:$A,"&lt;="&amp;O130-1)</f>
        <v>0</v>
      </c>
      <c r="L130" s="92">
        <f>SUMIFS(Master3!$H:$H,Master3!$A:$A,"&gt;="&amp;(J130),Master3!$A:$A,"&lt;="&amp;O130-1)</f>
        <v>0</v>
      </c>
      <c r="M130" s="93">
        <f>SUMIFS(Master3!BK:BK,Master3!BJ:BJ,I130)</f>
        <v>0</v>
      </c>
      <c r="N130" s="100" t="str">
        <f>IFERROR(_xlfn.XLOOKUP(O130,Master3!$A:$A,Master3!$B:$B)," ")</f>
        <v xml:space="preserve"> </v>
      </c>
      <c r="O130" s="92" t="str">
        <f t="shared" ref="O130:O193" si="25">IFERROR(J130+M130,"")</f>
        <v/>
      </c>
      <c r="P130" s="92">
        <f>SUMIFS(Master3!$V:$V,Master3!$A:$A,"&gt;="&amp;O130,Master3!$A:$A,"&lt;="&amp; S130)</f>
        <v>0</v>
      </c>
      <c r="Q130" s="92">
        <f>SUMIFS(Master3!$H:$H,Master3!$A:$A,"&gt;="&amp;O130,Master3!$A:$A,"&lt;="&amp; S130)</f>
        <v>0</v>
      </c>
      <c r="R130" s="92">
        <f>SUMIFS(Master3!AZ:AZ,Master3!AY:AY,N130)</f>
        <v>0</v>
      </c>
      <c r="S130" s="93" t="str">
        <f t="shared" ref="S130:S193" si="26">IFERROR(O130+R130,"")</f>
        <v/>
      </c>
      <c r="T130" s="112" t="e">
        <f>_xlfn.XLOOKUP(U130,Master3!B:B,Master3!A:A)</f>
        <v>#N/A</v>
      </c>
      <c r="U130" s="103">
        <v>44254.583333333336</v>
      </c>
      <c r="V130" s="109">
        <f>SUMIFS(Master3!X:X,Master3!$A:$A,"&gt;="&amp;(T130),Master3!$A:$A,"&lt;="&amp;Z130-1)</f>
        <v>0</v>
      </c>
      <c r="W130" s="107">
        <f>SUMIFS(Master3!I:I,Master3!$A:$A,"&gt;="&amp;(T130),Master3!$A:$A,"&lt;="&amp;Z130-1)</f>
        <v>0</v>
      </c>
      <c r="X130" s="108">
        <f>SUMIFS(Master3!BC:BC,Master3!BB:BB,U130)</f>
        <v>0</v>
      </c>
      <c r="Y130" s="110" t="str">
        <f>IFERROR(_xlfn.XLOOKUP(Z130,Master3!$A:$A,Master3!$B:$B),"")</f>
        <v/>
      </c>
      <c r="Z130" s="107" t="str">
        <f t="shared" ref="Z130:Z193" si="27">IFERROR((T130+X130),"")</f>
        <v/>
      </c>
      <c r="AA130" s="107">
        <f>SUMIFS(Master3!$X:$X,Master3!$A:$A,"&gt;="&amp;(Z130),Master3!$A:$A,"&lt;="&amp;AE130-1)</f>
        <v>0</v>
      </c>
      <c r="AB130" s="107">
        <f>SUMIFS(Master3!$I:$I,Master3!$A:$A,"&gt;="&amp;(Z130),Master3!$A:$A,"&lt;="&amp;AE130-1)</f>
        <v>0</v>
      </c>
      <c r="AC130" s="108">
        <f>SUMIFS(Master3!BM:BM,Master3!BL:BL,Y130)</f>
        <v>0</v>
      </c>
      <c r="AD130" s="110" t="str">
        <f>IFERROR(_xlfn.XLOOKUP(AE130,Master3!$A:$A,Master3!$B:$B)," ")</f>
        <v xml:space="preserve"> </v>
      </c>
      <c r="AE130" s="107" t="str">
        <f t="shared" ref="AE130:AE193" si="28">IFERROR(Z130+AC130,"")</f>
        <v/>
      </c>
      <c r="AF130" s="109">
        <f>SUMIFS(Master3!$X:$X,Master3!$A:$A,"&gt;"&amp;(AE130),Master3!$A:$A,"&lt;="&amp; AI130)</f>
        <v>0</v>
      </c>
      <c r="AG130" s="107">
        <f>SUMIFS(Master3!$I:$I,Master3!$A:$A,"&gt;"&amp;(AE130),Master3!$A:$A,"&lt;="&amp; AI130)</f>
        <v>0</v>
      </c>
      <c r="AH130" s="107">
        <f>SUMIFS(Master3!BC:BC,Master3!BB:BB,AD130)</f>
        <v>0</v>
      </c>
      <c r="AI130" s="108" t="str">
        <f t="shared" ref="AI130:AI193" si="29">IFERROR(AE130+AH130,"")</f>
        <v/>
      </c>
      <c r="AJ130" s="112" t="e">
        <f>_xlfn.XLOOKUP(AK130,Master3!B:B,Master3!A:A)</f>
        <v>#N/A</v>
      </c>
      <c r="AK130" s="106"/>
      <c r="AL130" s="67">
        <f>SUMIFS(Master3!$Z:$Z,Master3!$A:$A,"&gt;="&amp;(AJ130),Master3!$A:$A,"&lt;="&amp;AP130-1)</f>
        <v>0</v>
      </c>
      <c r="AM130" s="67">
        <f>SUMIFS(Master3!$J:$J,Master3!$A:$A,"&gt;="&amp;(AJ130),Master3!$A:$A,"&lt;="&amp;AP130-1)</f>
        <v>0</v>
      </c>
      <c r="AN130" s="93">
        <f>SUMIFS(Master3!BF:BF,Master3!BE:BE,AK130)</f>
        <v>0</v>
      </c>
      <c r="AO130" s="100" t="str">
        <f>IFERROR(_xlfn.XLOOKUP(AP130,Master3!$A:$A,Master3!$B:$B),"")</f>
        <v/>
      </c>
      <c r="AP130" s="92" t="str">
        <f t="shared" ref="AP130:AP193" si="30">IFERROR((AJ130+AN130),"")</f>
        <v/>
      </c>
      <c r="AQ130" s="67">
        <f>SUMIFS(Master3!$Z:$Z,Master3!$A:$A,"&gt;"&amp;(AP130),Master3!$A:$A,"&lt;="&amp;AU130-1)</f>
        <v>0</v>
      </c>
      <c r="AR130" s="67">
        <f>SUMIFS(Master3!$J:$J,Master3!$A:$A,"&gt;"&amp;(AP130),Master3!$A:$A,"&lt;="&amp;AU130-1)</f>
        <v>0</v>
      </c>
      <c r="AS130" s="93">
        <f>SUMIFS(Master3!BO:BO,Master3!BN:BN,AO130)</f>
        <v>0</v>
      </c>
      <c r="AT130" s="100" t="str">
        <f>IFERROR(_xlfn.XLOOKUP(AU130,Master3!$A:$A,Master3!$B:$B)," ")</f>
        <v xml:space="preserve"> </v>
      </c>
      <c r="AU130" s="92" t="str">
        <f t="shared" ref="AU130:AU193" si="31">IFERROR(AP130+AS130,"")</f>
        <v/>
      </c>
      <c r="AV130" s="67">
        <f>SUMIFS(Master3!$Z:$Z,Master3!$A:$A,"&gt;"&amp;AU130,Master3!$A:$A,"&lt;="&amp; AY130)</f>
        <v>0</v>
      </c>
      <c r="AW130" s="67">
        <f>SUMIFS(Master3!$J:$J,Master3!$A:$A,"&gt;"&amp;AU130,Master3!$A:$A,"&lt;="&amp; AY130)</f>
        <v>0</v>
      </c>
      <c r="AX130" s="92">
        <f>SUMIFS(Master3!BF:BF,Master3!BE:BE,AT130)</f>
        <v>0</v>
      </c>
      <c r="AY130" s="93" t="str">
        <f t="shared" ref="AY130:AY193" si="32">IFERROR(AU130+AX130,"")</f>
        <v/>
      </c>
      <c r="AZ130" s="112" t="e">
        <f>_xlfn.XLOOKUP(BA130,Master3!B:B,Master3!A:A)</f>
        <v>#N/A</v>
      </c>
      <c r="BA130" s="103"/>
      <c r="BB130" s="107">
        <f>SUMIFS(Master3!AR:AR,Master3!$A:$A,"&gt;="&amp;(AZ130),Master3!$A:$A,"&lt;="&amp;BF130-1)</f>
        <v>0</v>
      </c>
      <c r="BC130" s="109">
        <f>SUMIFS(Master3!$K:$K,Master3!$A:$A,"&gt;="&amp;(AZ130),Master3!$A:$A,"&lt;="&amp;BF130-1)</f>
        <v>0</v>
      </c>
      <c r="BD130" s="108">
        <f>SUMIFS(Master3!BI:BI,Master3!BH:BH,BA130)</f>
        <v>0</v>
      </c>
      <c r="BE130" s="110" t="str">
        <f>IFERROR(_xlfn.XLOOKUP(BF130,Master3!$A:$A,Master3!$B:$B),"")</f>
        <v/>
      </c>
      <c r="BF130" s="107" t="str">
        <f t="shared" ref="BF130:BF193" si="33">IFERROR((AZ130+BD130),"")</f>
        <v/>
      </c>
      <c r="BG130" s="107">
        <f>SUMIFS(Master3!AR:AR,Master3!$A:$A,"&gt;="&amp;(BF130),Master3!$A:$A,"&lt;="&amp;BK130-1)</f>
        <v>0</v>
      </c>
      <c r="BH130" s="109">
        <f>SUMIFS(Master3!$K:$K,Master3!$A:$A,"&gt;="&amp;(BF130),Master3!$A:$A,"&lt;="&amp;BK130-1)</f>
        <v>0</v>
      </c>
      <c r="BI130" s="108">
        <f>SUMIFS(Master3!BQ:BQ,Master3!BP:BP,BE130)</f>
        <v>0</v>
      </c>
      <c r="BJ130" s="110" t="str">
        <f>IFERROR(_xlfn.XLOOKUP(BK130,Master3!$A:$A,Master3!$B:$B)," ")</f>
        <v xml:space="preserve"> </v>
      </c>
      <c r="BK130" s="107" t="str">
        <f t="shared" ref="BK130:BK193" si="34">IFERROR(BF130+BI130,"")</f>
        <v/>
      </c>
      <c r="BL130" s="107">
        <f>SUMIFS(Master3!$AU:$AU,Master3!$A:$A,"&gt;"&amp;(BK130),Master3!$A:$A,"&lt;="&amp; BO130)</f>
        <v>0</v>
      </c>
      <c r="BM130" s="109">
        <f>SUMIFS(Master3!$K:$K,Master3!$A:$A,"&gt;"&amp;(BK130),Master3!$A:$A,"&lt;="&amp; BO130)</f>
        <v>0</v>
      </c>
      <c r="BN130" s="107">
        <f>SUMIFS(Master3!BI:BI,Master3!BH:BH,BJ130)</f>
        <v>0</v>
      </c>
      <c r="BO130" s="108" t="str">
        <f t="shared" ref="BO130:BO193" si="35">IFERROR(BK130+BN130,"")</f>
        <v/>
      </c>
    </row>
    <row r="131" spans="1:67" x14ac:dyDescent="0.25">
      <c r="A131" s="86">
        <v>44256.319444444445</v>
      </c>
      <c r="B131" s="111" t="e">
        <f>_xlfn.XLOOKUP(C131,Master3!B:B,Master3!A:A)</f>
        <v>#N/A</v>
      </c>
      <c r="C131" s="106">
        <v>44256.319444444445</v>
      </c>
      <c r="D131" s="91" t="str">
        <f>IFERROR(_xlfn.XLOOKUP(B131,Master3!A:A,Master3!G:G),"")</f>
        <v/>
      </c>
      <c r="E131" s="94" t="str">
        <f>IFERROR(AVERAGEIFS(Master3!$U:$U,Master3!$A:$A,"&gt;"&amp;(B131-1),Master3!$A:$A,"&lt;="&amp;S131),"")</f>
        <v/>
      </c>
      <c r="F131" s="98">
        <f>SUMIFS(Master3!$V:$V,Master3!$A:$A,"&gt;="&amp;(B131),Master3!$A:$A,"&lt;="&amp;J131-1)</f>
        <v>0</v>
      </c>
      <c r="G131" s="91">
        <f>SUMIFS(Master3!$H:$H,Master3!$A:$A,"&gt;="&amp;(B131),Master3!$A:$A,"&lt;="&amp;J131-1)</f>
        <v>0</v>
      </c>
      <c r="H131" s="99">
        <f>SUMIFS(Master3!AZ:AZ,Master3!AY:AY,C131)</f>
        <v>0</v>
      </c>
      <c r="I131" s="100" t="str">
        <f>IFERROR(_xlfn.XLOOKUP(J131,Master3!$A:$A,Master3!$B:$B),"")</f>
        <v/>
      </c>
      <c r="J131" s="92" t="str">
        <f t="shared" si="24"/>
        <v/>
      </c>
      <c r="K131" s="92">
        <f>SUMIFS(Master3!$V:$V,Master3!$A:$A,"&gt;="&amp;(J131),Master3!$A:$A,"&lt;="&amp;O131-1)</f>
        <v>0</v>
      </c>
      <c r="L131" s="92">
        <f>SUMIFS(Master3!$H:$H,Master3!$A:$A,"&gt;="&amp;(J131),Master3!$A:$A,"&lt;="&amp;O131-1)</f>
        <v>0</v>
      </c>
      <c r="M131" s="93">
        <f>SUMIFS(Master3!BK:BK,Master3!BJ:BJ,I131)</f>
        <v>0</v>
      </c>
      <c r="N131" s="100" t="str">
        <f>IFERROR(_xlfn.XLOOKUP(O131,Master3!$A:$A,Master3!$B:$B)," ")</f>
        <v xml:space="preserve"> </v>
      </c>
      <c r="O131" s="92" t="str">
        <f t="shared" si="25"/>
        <v/>
      </c>
      <c r="P131" s="92">
        <f>SUMIFS(Master3!$V:$V,Master3!$A:$A,"&gt;="&amp;O131,Master3!$A:$A,"&lt;="&amp; S131)</f>
        <v>0</v>
      </c>
      <c r="Q131" s="92">
        <f>SUMIFS(Master3!$H:$H,Master3!$A:$A,"&gt;="&amp;O131,Master3!$A:$A,"&lt;="&amp; S131)</f>
        <v>0</v>
      </c>
      <c r="R131" s="92">
        <f>SUMIFS(Master3!AZ:AZ,Master3!AY:AY,N131)</f>
        <v>0</v>
      </c>
      <c r="S131" s="93" t="str">
        <f t="shared" si="26"/>
        <v/>
      </c>
      <c r="T131" s="112" t="e">
        <f>_xlfn.XLOOKUP(U131,Master3!B:B,Master3!A:A)</f>
        <v>#N/A</v>
      </c>
      <c r="U131" s="103"/>
      <c r="V131" s="109">
        <f>SUMIFS(Master3!X:X,Master3!$A:$A,"&gt;="&amp;(T131),Master3!$A:$A,"&lt;="&amp;Z131-1)</f>
        <v>0</v>
      </c>
      <c r="W131" s="107">
        <f>SUMIFS(Master3!I:I,Master3!$A:$A,"&gt;="&amp;(T131),Master3!$A:$A,"&lt;="&amp;Z131-1)</f>
        <v>0</v>
      </c>
      <c r="X131" s="108">
        <f>SUMIFS(Master3!BC:BC,Master3!BB:BB,U131)</f>
        <v>0</v>
      </c>
      <c r="Y131" s="110" t="str">
        <f>IFERROR(_xlfn.XLOOKUP(Z131,Master3!$A:$A,Master3!$B:$B),"")</f>
        <v/>
      </c>
      <c r="Z131" s="107" t="str">
        <f t="shared" si="27"/>
        <v/>
      </c>
      <c r="AA131" s="107">
        <f>SUMIFS(Master3!$X:$X,Master3!$A:$A,"&gt;="&amp;(Z131),Master3!$A:$A,"&lt;="&amp;AE131-1)</f>
        <v>0</v>
      </c>
      <c r="AB131" s="107">
        <f>SUMIFS(Master3!$I:$I,Master3!$A:$A,"&gt;="&amp;(Z131),Master3!$A:$A,"&lt;="&amp;AE131-1)</f>
        <v>0</v>
      </c>
      <c r="AC131" s="108">
        <f>SUMIFS(Master3!BM:BM,Master3!BL:BL,Y131)</f>
        <v>0</v>
      </c>
      <c r="AD131" s="110" t="str">
        <f>IFERROR(_xlfn.XLOOKUP(AE131,Master3!$A:$A,Master3!$B:$B)," ")</f>
        <v xml:space="preserve"> </v>
      </c>
      <c r="AE131" s="107" t="str">
        <f t="shared" si="28"/>
        <v/>
      </c>
      <c r="AF131" s="109">
        <f>SUMIFS(Master3!$X:$X,Master3!$A:$A,"&gt;"&amp;(AE131),Master3!$A:$A,"&lt;="&amp; AI131)</f>
        <v>0</v>
      </c>
      <c r="AG131" s="107">
        <f>SUMIFS(Master3!$I:$I,Master3!$A:$A,"&gt;"&amp;(AE131),Master3!$A:$A,"&lt;="&amp; AI131)</f>
        <v>0</v>
      </c>
      <c r="AH131" s="107">
        <f>SUMIFS(Master3!BC:BC,Master3!BB:BB,AD131)</f>
        <v>0</v>
      </c>
      <c r="AI131" s="108" t="str">
        <f t="shared" si="29"/>
        <v/>
      </c>
      <c r="AJ131" s="112" t="e">
        <f>_xlfn.XLOOKUP(AK131,Master3!B:B,Master3!A:A)</f>
        <v>#N/A</v>
      </c>
      <c r="AK131" s="106"/>
      <c r="AL131" s="67">
        <f>SUMIFS(Master3!$Z:$Z,Master3!$A:$A,"&gt;="&amp;(AJ131),Master3!$A:$A,"&lt;="&amp;AP131-1)</f>
        <v>0</v>
      </c>
      <c r="AM131" s="67">
        <f>SUMIFS(Master3!$J:$J,Master3!$A:$A,"&gt;="&amp;(AJ131),Master3!$A:$A,"&lt;="&amp;AP131-1)</f>
        <v>0</v>
      </c>
      <c r="AN131" s="93">
        <f>SUMIFS(Master3!BF:BF,Master3!BE:BE,AK131)</f>
        <v>0</v>
      </c>
      <c r="AO131" s="100" t="str">
        <f>IFERROR(_xlfn.XLOOKUP(AP131,Master3!$A:$A,Master3!$B:$B),"")</f>
        <v/>
      </c>
      <c r="AP131" s="92" t="str">
        <f t="shared" si="30"/>
        <v/>
      </c>
      <c r="AQ131" s="67">
        <f>SUMIFS(Master3!$Z:$Z,Master3!$A:$A,"&gt;"&amp;(AP131),Master3!$A:$A,"&lt;="&amp;AU131-1)</f>
        <v>0</v>
      </c>
      <c r="AR131" s="67">
        <f>SUMIFS(Master3!$J:$J,Master3!$A:$A,"&gt;"&amp;(AP131),Master3!$A:$A,"&lt;="&amp;AU131-1)</f>
        <v>0</v>
      </c>
      <c r="AS131" s="93">
        <f>SUMIFS(Master3!BO:BO,Master3!BN:BN,AO131)</f>
        <v>0</v>
      </c>
      <c r="AT131" s="100" t="str">
        <f>IFERROR(_xlfn.XLOOKUP(AU131,Master3!$A:$A,Master3!$B:$B)," ")</f>
        <v xml:space="preserve"> </v>
      </c>
      <c r="AU131" s="92" t="str">
        <f t="shared" si="31"/>
        <v/>
      </c>
      <c r="AV131" s="67">
        <f>SUMIFS(Master3!$Z:$Z,Master3!$A:$A,"&gt;"&amp;AU131,Master3!$A:$A,"&lt;="&amp; AY131)</f>
        <v>0</v>
      </c>
      <c r="AW131" s="67">
        <f>SUMIFS(Master3!$J:$J,Master3!$A:$A,"&gt;"&amp;AU131,Master3!$A:$A,"&lt;="&amp; AY131)</f>
        <v>0</v>
      </c>
      <c r="AX131" s="92">
        <f>SUMIFS(Master3!BF:BF,Master3!BE:BE,AT131)</f>
        <v>0</v>
      </c>
      <c r="AY131" s="93" t="str">
        <f t="shared" si="32"/>
        <v/>
      </c>
      <c r="AZ131" s="112" t="e">
        <f>_xlfn.XLOOKUP(BA131,Master3!B:B,Master3!A:A)</f>
        <v>#N/A</v>
      </c>
      <c r="BA131" s="103"/>
      <c r="BB131" s="107">
        <f>SUMIFS(Master3!AR:AR,Master3!$A:$A,"&gt;="&amp;(AZ131),Master3!$A:$A,"&lt;="&amp;BF131-1)</f>
        <v>0</v>
      </c>
      <c r="BC131" s="109">
        <f>SUMIFS(Master3!$K:$K,Master3!$A:$A,"&gt;="&amp;(AZ131),Master3!$A:$A,"&lt;="&amp;BF131-1)</f>
        <v>0</v>
      </c>
      <c r="BD131" s="108">
        <f>SUMIFS(Master3!BI:BI,Master3!BH:BH,BA131)</f>
        <v>0</v>
      </c>
      <c r="BE131" s="110" t="str">
        <f>IFERROR(_xlfn.XLOOKUP(BF131,Master3!$A:$A,Master3!$B:$B),"")</f>
        <v/>
      </c>
      <c r="BF131" s="107" t="str">
        <f t="shared" si="33"/>
        <v/>
      </c>
      <c r="BG131" s="107">
        <f>SUMIFS(Master3!AR:AR,Master3!$A:$A,"&gt;="&amp;(BF131),Master3!$A:$A,"&lt;="&amp;BK131-1)</f>
        <v>0</v>
      </c>
      <c r="BH131" s="109">
        <f>SUMIFS(Master3!$K:$K,Master3!$A:$A,"&gt;="&amp;(BF131),Master3!$A:$A,"&lt;="&amp;BK131-1)</f>
        <v>0</v>
      </c>
      <c r="BI131" s="108">
        <f>SUMIFS(Master3!BQ:BQ,Master3!BP:BP,BE131)</f>
        <v>0</v>
      </c>
      <c r="BJ131" s="110" t="str">
        <f>IFERROR(_xlfn.XLOOKUP(BK131,Master3!$A:$A,Master3!$B:$B)," ")</f>
        <v xml:space="preserve"> </v>
      </c>
      <c r="BK131" s="107" t="str">
        <f t="shared" si="34"/>
        <v/>
      </c>
      <c r="BL131" s="107">
        <f>SUMIFS(Master3!$AU:$AU,Master3!$A:$A,"&gt;"&amp;(BK131),Master3!$A:$A,"&lt;="&amp; BO131)</f>
        <v>0</v>
      </c>
      <c r="BM131" s="109">
        <f>SUMIFS(Master3!$K:$K,Master3!$A:$A,"&gt;"&amp;(BK131),Master3!$A:$A,"&lt;="&amp; BO131)</f>
        <v>0</v>
      </c>
      <c r="BN131" s="107">
        <f>SUMIFS(Master3!BI:BI,Master3!BH:BH,BJ131)</f>
        <v>0</v>
      </c>
      <c r="BO131" s="108" t="str">
        <f t="shared" si="35"/>
        <v/>
      </c>
    </row>
    <row r="132" spans="1:67" x14ac:dyDescent="0.25">
      <c r="A132" s="86">
        <v>44256.413194444445</v>
      </c>
      <c r="B132" s="111" t="e">
        <f>_xlfn.XLOOKUP(C132,Master3!B:B,Master3!A:A)</f>
        <v>#N/A</v>
      </c>
      <c r="C132" s="106"/>
      <c r="D132" s="91" t="str">
        <f>IFERROR(_xlfn.XLOOKUP(B132,Master3!A:A,Master3!G:G),"")</f>
        <v/>
      </c>
      <c r="E132" s="94" t="str">
        <f>IFERROR(AVERAGEIFS(Master3!$U:$U,Master3!$A:$A,"&gt;"&amp;(B132-1),Master3!$A:$A,"&lt;="&amp;S132),"")</f>
        <v/>
      </c>
      <c r="F132" s="98">
        <f>SUMIFS(Master3!$V:$V,Master3!$A:$A,"&gt;="&amp;(B132),Master3!$A:$A,"&lt;="&amp;J132-1)</f>
        <v>0</v>
      </c>
      <c r="G132" s="91">
        <f>SUMIFS(Master3!$H:$H,Master3!$A:$A,"&gt;="&amp;(B132),Master3!$A:$A,"&lt;="&amp;J132-1)</f>
        <v>0</v>
      </c>
      <c r="H132" s="99">
        <f>SUMIFS(Master3!AZ:AZ,Master3!AY:AY,C132)</f>
        <v>0</v>
      </c>
      <c r="I132" s="100" t="str">
        <f>IFERROR(_xlfn.XLOOKUP(J132,Master3!$A:$A,Master3!$B:$B),"")</f>
        <v/>
      </c>
      <c r="J132" s="92" t="str">
        <f t="shared" si="24"/>
        <v/>
      </c>
      <c r="K132" s="92">
        <f>SUMIFS(Master3!$V:$V,Master3!$A:$A,"&gt;="&amp;(J132),Master3!$A:$A,"&lt;="&amp;O132-1)</f>
        <v>0</v>
      </c>
      <c r="L132" s="92">
        <f>SUMIFS(Master3!$H:$H,Master3!$A:$A,"&gt;="&amp;(J132),Master3!$A:$A,"&lt;="&amp;O132-1)</f>
        <v>0</v>
      </c>
      <c r="M132" s="93">
        <f>SUMIFS(Master3!BK:BK,Master3!BJ:BJ,I132)</f>
        <v>0</v>
      </c>
      <c r="N132" s="100" t="str">
        <f>IFERROR(_xlfn.XLOOKUP(O132,Master3!$A:$A,Master3!$B:$B)," ")</f>
        <v xml:space="preserve"> </v>
      </c>
      <c r="O132" s="92" t="str">
        <f t="shared" si="25"/>
        <v/>
      </c>
      <c r="P132" s="92">
        <f>SUMIFS(Master3!$V:$V,Master3!$A:$A,"&gt;="&amp;O132,Master3!$A:$A,"&lt;="&amp; S132)</f>
        <v>0</v>
      </c>
      <c r="Q132" s="92">
        <f>SUMIFS(Master3!$H:$H,Master3!$A:$A,"&gt;="&amp;O132,Master3!$A:$A,"&lt;="&amp; S132)</f>
        <v>0</v>
      </c>
      <c r="R132" s="92">
        <f>SUMIFS(Master3!AZ:AZ,Master3!AY:AY,N132)</f>
        <v>0</v>
      </c>
      <c r="S132" s="93" t="str">
        <f t="shared" si="26"/>
        <v/>
      </c>
      <c r="T132" s="112" t="e">
        <f>_xlfn.XLOOKUP(U132,Master3!B:B,Master3!A:A)</f>
        <v>#N/A</v>
      </c>
      <c r="U132" s="103"/>
      <c r="V132" s="109">
        <f>SUMIFS(Master3!X:X,Master3!$A:$A,"&gt;="&amp;(T132),Master3!$A:$A,"&lt;="&amp;Z132-1)</f>
        <v>0</v>
      </c>
      <c r="W132" s="107">
        <f>SUMIFS(Master3!I:I,Master3!$A:$A,"&gt;="&amp;(T132),Master3!$A:$A,"&lt;="&amp;Z132-1)</f>
        <v>0</v>
      </c>
      <c r="X132" s="108">
        <f>SUMIFS(Master3!BC:BC,Master3!BB:BB,U132)</f>
        <v>0</v>
      </c>
      <c r="Y132" s="110" t="str">
        <f>IFERROR(_xlfn.XLOOKUP(Z132,Master3!$A:$A,Master3!$B:$B),"")</f>
        <v/>
      </c>
      <c r="Z132" s="107" t="str">
        <f t="shared" si="27"/>
        <v/>
      </c>
      <c r="AA132" s="107">
        <f>SUMIFS(Master3!$X:$X,Master3!$A:$A,"&gt;="&amp;(Z132),Master3!$A:$A,"&lt;="&amp;AE132-1)</f>
        <v>0</v>
      </c>
      <c r="AB132" s="107">
        <f>SUMIFS(Master3!$I:$I,Master3!$A:$A,"&gt;="&amp;(Z132),Master3!$A:$A,"&lt;="&amp;AE132-1)</f>
        <v>0</v>
      </c>
      <c r="AC132" s="108">
        <f>SUMIFS(Master3!BM:BM,Master3!BL:BL,Y132)</f>
        <v>0</v>
      </c>
      <c r="AD132" s="110" t="str">
        <f>IFERROR(_xlfn.XLOOKUP(AE132,Master3!$A:$A,Master3!$B:$B)," ")</f>
        <v xml:space="preserve"> </v>
      </c>
      <c r="AE132" s="107" t="str">
        <f t="shared" si="28"/>
        <v/>
      </c>
      <c r="AF132" s="109">
        <f>SUMIFS(Master3!$X:$X,Master3!$A:$A,"&gt;"&amp;(AE132),Master3!$A:$A,"&lt;="&amp; AI132)</f>
        <v>0</v>
      </c>
      <c r="AG132" s="107">
        <f>SUMIFS(Master3!$I:$I,Master3!$A:$A,"&gt;"&amp;(AE132),Master3!$A:$A,"&lt;="&amp; AI132)</f>
        <v>0</v>
      </c>
      <c r="AH132" s="107">
        <f>SUMIFS(Master3!BC:BC,Master3!BB:BB,AD132)</f>
        <v>0</v>
      </c>
      <c r="AI132" s="108" t="str">
        <f t="shared" si="29"/>
        <v/>
      </c>
      <c r="AJ132" s="112" t="e">
        <f>_xlfn.XLOOKUP(AK132,Master3!B:B,Master3!A:A)</f>
        <v>#N/A</v>
      </c>
      <c r="AK132" s="106"/>
      <c r="AL132" s="67">
        <f>SUMIFS(Master3!$Z:$Z,Master3!$A:$A,"&gt;="&amp;(AJ132),Master3!$A:$A,"&lt;="&amp;AP132-1)</f>
        <v>0</v>
      </c>
      <c r="AM132" s="67">
        <f>SUMIFS(Master3!$J:$J,Master3!$A:$A,"&gt;="&amp;(AJ132),Master3!$A:$A,"&lt;="&amp;AP132-1)</f>
        <v>0</v>
      </c>
      <c r="AN132" s="93">
        <f>SUMIFS(Master3!BF:BF,Master3!BE:BE,AK132)</f>
        <v>0</v>
      </c>
      <c r="AO132" s="100" t="str">
        <f>IFERROR(_xlfn.XLOOKUP(AP132,Master3!$A:$A,Master3!$B:$B),"")</f>
        <v/>
      </c>
      <c r="AP132" s="92" t="str">
        <f t="shared" si="30"/>
        <v/>
      </c>
      <c r="AQ132" s="67">
        <f>SUMIFS(Master3!$Z:$Z,Master3!$A:$A,"&gt;"&amp;(AP132),Master3!$A:$A,"&lt;="&amp;AU132-1)</f>
        <v>0</v>
      </c>
      <c r="AR132" s="67">
        <f>SUMIFS(Master3!$J:$J,Master3!$A:$A,"&gt;"&amp;(AP132),Master3!$A:$A,"&lt;="&amp;AU132-1)</f>
        <v>0</v>
      </c>
      <c r="AS132" s="93">
        <f>SUMIFS(Master3!BO:BO,Master3!BN:BN,AO132)</f>
        <v>0</v>
      </c>
      <c r="AT132" s="100" t="str">
        <f>IFERROR(_xlfn.XLOOKUP(AU132,Master3!$A:$A,Master3!$B:$B)," ")</f>
        <v xml:space="preserve"> </v>
      </c>
      <c r="AU132" s="92" t="str">
        <f t="shared" si="31"/>
        <v/>
      </c>
      <c r="AV132" s="67">
        <f>SUMIFS(Master3!$Z:$Z,Master3!$A:$A,"&gt;"&amp;AU132,Master3!$A:$A,"&lt;="&amp; AY132)</f>
        <v>0</v>
      </c>
      <c r="AW132" s="67">
        <f>SUMIFS(Master3!$J:$J,Master3!$A:$A,"&gt;"&amp;AU132,Master3!$A:$A,"&lt;="&amp; AY132)</f>
        <v>0</v>
      </c>
      <c r="AX132" s="92">
        <f>SUMIFS(Master3!BF:BF,Master3!BE:BE,AT132)</f>
        <v>0</v>
      </c>
      <c r="AY132" s="93" t="str">
        <f t="shared" si="32"/>
        <v/>
      </c>
      <c r="AZ132" s="112" t="e">
        <f>_xlfn.XLOOKUP(BA132,Master3!B:B,Master3!A:A)</f>
        <v>#N/A</v>
      </c>
      <c r="BA132" s="103">
        <v>44256.413194444445</v>
      </c>
      <c r="BB132" s="107">
        <f>SUMIFS(Master3!AR:AR,Master3!$A:$A,"&gt;="&amp;(AZ132),Master3!$A:$A,"&lt;="&amp;BF132-1)</f>
        <v>0</v>
      </c>
      <c r="BC132" s="109">
        <f>SUMIFS(Master3!$K:$K,Master3!$A:$A,"&gt;="&amp;(AZ132),Master3!$A:$A,"&lt;="&amp;BF132-1)</f>
        <v>0</v>
      </c>
      <c r="BD132" s="108">
        <f>SUMIFS(Master3!BI:BI,Master3!BH:BH,BA132)</f>
        <v>0</v>
      </c>
      <c r="BE132" s="110" t="str">
        <f>IFERROR(_xlfn.XLOOKUP(BF132,Master3!$A:$A,Master3!$B:$B),"")</f>
        <v/>
      </c>
      <c r="BF132" s="107" t="str">
        <f t="shared" si="33"/>
        <v/>
      </c>
      <c r="BG132" s="107">
        <f>SUMIFS(Master3!AR:AR,Master3!$A:$A,"&gt;="&amp;(BF132),Master3!$A:$A,"&lt;="&amp;BK132-1)</f>
        <v>0</v>
      </c>
      <c r="BH132" s="109">
        <f>SUMIFS(Master3!$K:$K,Master3!$A:$A,"&gt;="&amp;(BF132),Master3!$A:$A,"&lt;="&amp;BK132-1)</f>
        <v>0</v>
      </c>
      <c r="BI132" s="108">
        <f>SUMIFS(Master3!BQ:BQ,Master3!BP:BP,BE132)</f>
        <v>0</v>
      </c>
      <c r="BJ132" s="110" t="str">
        <f>IFERROR(_xlfn.XLOOKUP(BK132,Master3!$A:$A,Master3!$B:$B)," ")</f>
        <v xml:space="preserve"> </v>
      </c>
      <c r="BK132" s="107" t="str">
        <f t="shared" si="34"/>
        <v/>
      </c>
      <c r="BL132" s="107">
        <f>SUMIFS(Master3!$AU:$AU,Master3!$A:$A,"&gt;"&amp;(BK132),Master3!$A:$A,"&lt;="&amp; BO132)</f>
        <v>0</v>
      </c>
      <c r="BM132" s="109">
        <f>SUMIFS(Master3!$K:$K,Master3!$A:$A,"&gt;"&amp;(BK132),Master3!$A:$A,"&lt;="&amp; BO132)</f>
        <v>0</v>
      </c>
      <c r="BN132" s="107">
        <f>SUMIFS(Master3!BI:BI,Master3!BH:BH,BJ132)</f>
        <v>0</v>
      </c>
      <c r="BO132" s="108" t="str">
        <f t="shared" si="35"/>
        <v/>
      </c>
    </row>
    <row r="133" spans="1:67" x14ac:dyDescent="0.25">
      <c r="A133" s="86">
        <v>44256.416666666664</v>
      </c>
      <c r="B133" s="111" t="e">
        <f>_xlfn.XLOOKUP(C133,Master3!B:B,Master3!A:A)</f>
        <v>#N/A</v>
      </c>
      <c r="C133" s="106"/>
      <c r="D133" s="91" t="str">
        <f>IFERROR(_xlfn.XLOOKUP(B133,Master3!A:A,Master3!G:G),"")</f>
        <v/>
      </c>
      <c r="E133" s="94" t="str">
        <f>IFERROR(AVERAGEIFS(Master3!$U:$U,Master3!$A:$A,"&gt;"&amp;(B133-1),Master3!$A:$A,"&lt;="&amp;S133),"")</f>
        <v/>
      </c>
      <c r="F133" s="98">
        <f>SUMIFS(Master3!$V:$V,Master3!$A:$A,"&gt;="&amp;(B133),Master3!$A:$A,"&lt;="&amp;J133-1)</f>
        <v>0</v>
      </c>
      <c r="G133" s="91">
        <f>SUMIFS(Master3!$H:$H,Master3!$A:$A,"&gt;="&amp;(B133),Master3!$A:$A,"&lt;="&amp;J133-1)</f>
        <v>0</v>
      </c>
      <c r="H133" s="99">
        <f>SUMIFS(Master3!AZ:AZ,Master3!AY:AY,C133)</f>
        <v>0</v>
      </c>
      <c r="I133" s="100" t="str">
        <f>IFERROR(_xlfn.XLOOKUP(J133,Master3!$A:$A,Master3!$B:$B),"")</f>
        <v/>
      </c>
      <c r="J133" s="92" t="str">
        <f t="shared" si="24"/>
        <v/>
      </c>
      <c r="K133" s="92">
        <f>SUMIFS(Master3!$V:$V,Master3!$A:$A,"&gt;="&amp;(J133),Master3!$A:$A,"&lt;="&amp;O133-1)</f>
        <v>0</v>
      </c>
      <c r="L133" s="92">
        <f>SUMIFS(Master3!$H:$H,Master3!$A:$A,"&gt;="&amp;(J133),Master3!$A:$A,"&lt;="&amp;O133-1)</f>
        <v>0</v>
      </c>
      <c r="M133" s="93">
        <f>SUMIFS(Master3!BK:BK,Master3!BJ:BJ,I133)</f>
        <v>0</v>
      </c>
      <c r="N133" s="100" t="str">
        <f>IFERROR(_xlfn.XLOOKUP(O133,Master3!$A:$A,Master3!$B:$B)," ")</f>
        <v xml:space="preserve"> </v>
      </c>
      <c r="O133" s="92" t="str">
        <f t="shared" si="25"/>
        <v/>
      </c>
      <c r="P133" s="92">
        <f>SUMIFS(Master3!$V:$V,Master3!$A:$A,"&gt;="&amp;O133,Master3!$A:$A,"&lt;="&amp; S133)</f>
        <v>0</v>
      </c>
      <c r="Q133" s="92">
        <f>SUMIFS(Master3!$H:$H,Master3!$A:$A,"&gt;="&amp;O133,Master3!$A:$A,"&lt;="&amp; S133)</f>
        <v>0</v>
      </c>
      <c r="R133" s="92">
        <f>SUMIFS(Master3!AZ:AZ,Master3!AY:AY,N133)</f>
        <v>0</v>
      </c>
      <c r="S133" s="93" t="str">
        <f t="shared" si="26"/>
        <v/>
      </c>
      <c r="T133" s="112" t="e">
        <f>_xlfn.XLOOKUP(U133,Master3!B:B,Master3!A:A)</f>
        <v>#N/A</v>
      </c>
      <c r="U133" s="103">
        <v>44256.416666666664</v>
      </c>
      <c r="V133" s="109">
        <f>SUMIFS(Master3!X:X,Master3!$A:$A,"&gt;="&amp;(T133),Master3!$A:$A,"&lt;="&amp;Z133-1)</f>
        <v>0</v>
      </c>
      <c r="W133" s="107">
        <f>SUMIFS(Master3!I:I,Master3!$A:$A,"&gt;="&amp;(T133),Master3!$A:$A,"&lt;="&amp;Z133-1)</f>
        <v>0</v>
      </c>
      <c r="X133" s="108">
        <f>SUMIFS(Master3!BC:BC,Master3!BB:BB,U133)</f>
        <v>0</v>
      </c>
      <c r="Y133" s="110" t="str">
        <f>IFERROR(_xlfn.XLOOKUP(Z133,Master3!$A:$A,Master3!$B:$B),"")</f>
        <v/>
      </c>
      <c r="Z133" s="107" t="str">
        <f t="shared" si="27"/>
        <v/>
      </c>
      <c r="AA133" s="107">
        <f>SUMIFS(Master3!$X:$X,Master3!$A:$A,"&gt;="&amp;(Z133),Master3!$A:$A,"&lt;="&amp;AE133-1)</f>
        <v>0</v>
      </c>
      <c r="AB133" s="107">
        <f>SUMIFS(Master3!$I:$I,Master3!$A:$A,"&gt;="&amp;(Z133),Master3!$A:$A,"&lt;="&amp;AE133-1)</f>
        <v>0</v>
      </c>
      <c r="AC133" s="108">
        <f>SUMIFS(Master3!BM:BM,Master3!BL:BL,Y133)</f>
        <v>0</v>
      </c>
      <c r="AD133" s="110" t="str">
        <f>IFERROR(_xlfn.XLOOKUP(AE133,Master3!$A:$A,Master3!$B:$B)," ")</f>
        <v xml:space="preserve"> </v>
      </c>
      <c r="AE133" s="107" t="str">
        <f t="shared" si="28"/>
        <v/>
      </c>
      <c r="AF133" s="109">
        <f>SUMIFS(Master3!$X:$X,Master3!$A:$A,"&gt;"&amp;(AE133),Master3!$A:$A,"&lt;="&amp; AI133)</f>
        <v>0</v>
      </c>
      <c r="AG133" s="107">
        <f>SUMIFS(Master3!$I:$I,Master3!$A:$A,"&gt;"&amp;(AE133),Master3!$A:$A,"&lt;="&amp; AI133)</f>
        <v>0</v>
      </c>
      <c r="AH133" s="107">
        <f>SUMIFS(Master3!BC:BC,Master3!BB:BB,AD133)</f>
        <v>0</v>
      </c>
      <c r="AI133" s="108" t="str">
        <f t="shared" si="29"/>
        <v/>
      </c>
      <c r="AJ133" s="112" t="e">
        <f>_xlfn.XLOOKUP(AK133,Master3!B:B,Master3!A:A)</f>
        <v>#N/A</v>
      </c>
      <c r="AK133" s="106"/>
      <c r="AL133" s="67">
        <f>SUMIFS(Master3!$Z:$Z,Master3!$A:$A,"&gt;="&amp;(AJ133),Master3!$A:$A,"&lt;="&amp;AP133-1)</f>
        <v>0</v>
      </c>
      <c r="AM133" s="67">
        <f>SUMIFS(Master3!$J:$J,Master3!$A:$A,"&gt;="&amp;(AJ133),Master3!$A:$A,"&lt;="&amp;AP133-1)</f>
        <v>0</v>
      </c>
      <c r="AN133" s="93">
        <f>SUMIFS(Master3!BF:BF,Master3!BE:BE,AK133)</f>
        <v>0</v>
      </c>
      <c r="AO133" s="100" t="str">
        <f>IFERROR(_xlfn.XLOOKUP(AP133,Master3!$A:$A,Master3!$B:$B),"")</f>
        <v/>
      </c>
      <c r="AP133" s="92" t="str">
        <f t="shared" si="30"/>
        <v/>
      </c>
      <c r="AQ133" s="67">
        <f>SUMIFS(Master3!$Z:$Z,Master3!$A:$A,"&gt;"&amp;(AP133),Master3!$A:$A,"&lt;="&amp;AU133-1)</f>
        <v>0</v>
      </c>
      <c r="AR133" s="67">
        <f>SUMIFS(Master3!$J:$J,Master3!$A:$A,"&gt;"&amp;(AP133),Master3!$A:$A,"&lt;="&amp;AU133-1)</f>
        <v>0</v>
      </c>
      <c r="AS133" s="93">
        <f>SUMIFS(Master3!BO:BO,Master3!BN:BN,AO133)</f>
        <v>0</v>
      </c>
      <c r="AT133" s="100" t="str">
        <f>IFERROR(_xlfn.XLOOKUP(AU133,Master3!$A:$A,Master3!$B:$B)," ")</f>
        <v xml:space="preserve"> </v>
      </c>
      <c r="AU133" s="92" t="str">
        <f t="shared" si="31"/>
        <v/>
      </c>
      <c r="AV133" s="67">
        <f>SUMIFS(Master3!$Z:$Z,Master3!$A:$A,"&gt;"&amp;AU133,Master3!$A:$A,"&lt;="&amp; AY133)</f>
        <v>0</v>
      </c>
      <c r="AW133" s="67">
        <f>SUMIFS(Master3!$J:$J,Master3!$A:$A,"&gt;"&amp;AU133,Master3!$A:$A,"&lt;="&amp; AY133)</f>
        <v>0</v>
      </c>
      <c r="AX133" s="92">
        <f>SUMIFS(Master3!BF:BF,Master3!BE:BE,AT133)</f>
        <v>0</v>
      </c>
      <c r="AY133" s="93" t="str">
        <f t="shared" si="32"/>
        <v/>
      </c>
      <c r="AZ133" s="112" t="e">
        <f>_xlfn.XLOOKUP(BA133,Master3!B:B,Master3!A:A)</f>
        <v>#N/A</v>
      </c>
      <c r="BA133" s="103"/>
      <c r="BB133" s="107">
        <f>SUMIFS(Master3!AR:AR,Master3!$A:$A,"&gt;="&amp;(AZ133),Master3!$A:$A,"&lt;="&amp;BF133-1)</f>
        <v>0</v>
      </c>
      <c r="BC133" s="109">
        <f>SUMIFS(Master3!$K:$K,Master3!$A:$A,"&gt;="&amp;(AZ133),Master3!$A:$A,"&lt;="&amp;BF133-1)</f>
        <v>0</v>
      </c>
      <c r="BD133" s="108">
        <f>SUMIFS(Master3!BI:BI,Master3!BH:BH,BA133)</f>
        <v>0</v>
      </c>
      <c r="BE133" s="110" t="str">
        <f>IFERROR(_xlfn.XLOOKUP(BF133,Master3!$A:$A,Master3!$B:$B),"")</f>
        <v/>
      </c>
      <c r="BF133" s="107" t="str">
        <f t="shared" si="33"/>
        <v/>
      </c>
      <c r="BG133" s="107">
        <f>SUMIFS(Master3!AR:AR,Master3!$A:$A,"&gt;="&amp;(BF133),Master3!$A:$A,"&lt;="&amp;BK133-1)</f>
        <v>0</v>
      </c>
      <c r="BH133" s="109">
        <f>SUMIFS(Master3!$K:$K,Master3!$A:$A,"&gt;="&amp;(BF133),Master3!$A:$A,"&lt;="&amp;BK133-1)</f>
        <v>0</v>
      </c>
      <c r="BI133" s="108">
        <f>SUMIFS(Master3!BQ:BQ,Master3!BP:BP,BE133)</f>
        <v>0</v>
      </c>
      <c r="BJ133" s="110" t="str">
        <f>IFERROR(_xlfn.XLOOKUP(BK133,Master3!$A:$A,Master3!$B:$B)," ")</f>
        <v xml:space="preserve"> </v>
      </c>
      <c r="BK133" s="107" t="str">
        <f t="shared" si="34"/>
        <v/>
      </c>
      <c r="BL133" s="107">
        <f>SUMIFS(Master3!$AU:$AU,Master3!$A:$A,"&gt;"&amp;(BK133),Master3!$A:$A,"&lt;="&amp; BO133)</f>
        <v>0</v>
      </c>
      <c r="BM133" s="109">
        <f>SUMIFS(Master3!$K:$K,Master3!$A:$A,"&gt;"&amp;(BK133),Master3!$A:$A,"&lt;="&amp; BO133)</f>
        <v>0</v>
      </c>
      <c r="BN133" s="107">
        <f>SUMIFS(Master3!BI:BI,Master3!BH:BH,BJ133)</f>
        <v>0</v>
      </c>
      <c r="BO133" s="108" t="str">
        <f t="shared" si="35"/>
        <v/>
      </c>
    </row>
    <row r="134" spans="1:67" x14ac:dyDescent="0.25">
      <c r="A134" s="86">
        <v>44256.458333333336</v>
      </c>
      <c r="B134" s="111" t="e">
        <f>_xlfn.XLOOKUP(C134,Master3!B:B,Master3!A:A)</f>
        <v>#N/A</v>
      </c>
      <c r="C134" s="106"/>
      <c r="D134" s="91" t="str">
        <f>IFERROR(_xlfn.XLOOKUP(B134,Master3!A:A,Master3!G:G),"")</f>
        <v/>
      </c>
      <c r="E134" s="94" t="str">
        <f>IFERROR(AVERAGEIFS(Master3!$U:$U,Master3!$A:$A,"&gt;"&amp;(B134-1),Master3!$A:$A,"&lt;="&amp;S134),"")</f>
        <v/>
      </c>
      <c r="F134" s="98">
        <f>SUMIFS(Master3!$V:$V,Master3!$A:$A,"&gt;="&amp;(B134),Master3!$A:$A,"&lt;="&amp;J134-1)</f>
        <v>0</v>
      </c>
      <c r="G134" s="91">
        <f>SUMIFS(Master3!$H:$H,Master3!$A:$A,"&gt;="&amp;(B134),Master3!$A:$A,"&lt;="&amp;J134-1)</f>
        <v>0</v>
      </c>
      <c r="H134" s="99">
        <f>SUMIFS(Master3!AZ:AZ,Master3!AY:AY,C134)</f>
        <v>0</v>
      </c>
      <c r="I134" s="100" t="str">
        <f>IFERROR(_xlfn.XLOOKUP(J134,Master3!$A:$A,Master3!$B:$B),"")</f>
        <v/>
      </c>
      <c r="J134" s="92" t="str">
        <f t="shared" si="24"/>
        <v/>
      </c>
      <c r="K134" s="92">
        <f>SUMIFS(Master3!$V:$V,Master3!$A:$A,"&gt;="&amp;(J134),Master3!$A:$A,"&lt;="&amp;O134-1)</f>
        <v>0</v>
      </c>
      <c r="L134" s="92">
        <f>SUMIFS(Master3!$H:$H,Master3!$A:$A,"&gt;="&amp;(J134),Master3!$A:$A,"&lt;="&amp;O134-1)</f>
        <v>0</v>
      </c>
      <c r="M134" s="93">
        <f>SUMIFS(Master3!BK:BK,Master3!BJ:BJ,I134)</f>
        <v>0</v>
      </c>
      <c r="N134" s="100" t="str">
        <f>IFERROR(_xlfn.XLOOKUP(O134,Master3!$A:$A,Master3!$B:$B)," ")</f>
        <v xml:space="preserve"> </v>
      </c>
      <c r="O134" s="92" t="str">
        <f t="shared" si="25"/>
        <v/>
      </c>
      <c r="P134" s="92">
        <f>SUMIFS(Master3!$V:$V,Master3!$A:$A,"&gt;="&amp;O134,Master3!$A:$A,"&lt;="&amp; S134)</f>
        <v>0</v>
      </c>
      <c r="Q134" s="92">
        <f>SUMIFS(Master3!$H:$H,Master3!$A:$A,"&gt;="&amp;O134,Master3!$A:$A,"&lt;="&amp; S134)</f>
        <v>0</v>
      </c>
      <c r="R134" s="92">
        <f>SUMIFS(Master3!AZ:AZ,Master3!AY:AY,N134)</f>
        <v>0</v>
      </c>
      <c r="S134" s="93" t="str">
        <f t="shared" si="26"/>
        <v/>
      </c>
      <c r="T134" s="112" t="e">
        <f>_xlfn.XLOOKUP(U134,Master3!B:B,Master3!A:A)</f>
        <v>#N/A</v>
      </c>
      <c r="U134" s="103"/>
      <c r="V134" s="109">
        <f>SUMIFS(Master3!X:X,Master3!$A:$A,"&gt;="&amp;(T134),Master3!$A:$A,"&lt;="&amp;Z134-1)</f>
        <v>0</v>
      </c>
      <c r="W134" s="107">
        <f>SUMIFS(Master3!I:I,Master3!$A:$A,"&gt;="&amp;(T134),Master3!$A:$A,"&lt;="&amp;Z134-1)</f>
        <v>0</v>
      </c>
      <c r="X134" s="108">
        <f>SUMIFS(Master3!BC:BC,Master3!BB:BB,U134)</f>
        <v>0</v>
      </c>
      <c r="Y134" s="110" t="str">
        <f>IFERROR(_xlfn.XLOOKUP(Z134,Master3!$A:$A,Master3!$B:$B),"")</f>
        <v/>
      </c>
      <c r="Z134" s="107" t="str">
        <f t="shared" si="27"/>
        <v/>
      </c>
      <c r="AA134" s="107">
        <f>SUMIFS(Master3!$X:$X,Master3!$A:$A,"&gt;="&amp;(Z134),Master3!$A:$A,"&lt;="&amp;AE134-1)</f>
        <v>0</v>
      </c>
      <c r="AB134" s="107">
        <f>SUMIFS(Master3!$I:$I,Master3!$A:$A,"&gt;="&amp;(Z134),Master3!$A:$A,"&lt;="&amp;AE134-1)</f>
        <v>0</v>
      </c>
      <c r="AC134" s="108">
        <f>SUMIFS(Master3!BM:BM,Master3!BL:BL,Y134)</f>
        <v>0</v>
      </c>
      <c r="AD134" s="110" t="str">
        <f>IFERROR(_xlfn.XLOOKUP(AE134,Master3!$A:$A,Master3!$B:$B)," ")</f>
        <v xml:space="preserve"> </v>
      </c>
      <c r="AE134" s="107" t="str">
        <f t="shared" si="28"/>
        <v/>
      </c>
      <c r="AF134" s="109">
        <f>SUMIFS(Master3!$X:$X,Master3!$A:$A,"&gt;"&amp;(AE134),Master3!$A:$A,"&lt;="&amp; AI134)</f>
        <v>0</v>
      </c>
      <c r="AG134" s="107">
        <f>SUMIFS(Master3!$I:$I,Master3!$A:$A,"&gt;"&amp;(AE134),Master3!$A:$A,"&lt;="&amp; AI134)</f>
        <v>0</v>
      </c>
      <c r="AH134" s="107">
        <f>SUMIFS(Master3!BC:BC,Master3!BB:BB,AD134)</f>
        <v>0</v>
      </c>
      <c r="AI134" s="108" t="str">
        <f t="shared" si="29"/>
        <v/>
      </c>
      <c r="AJ134" s="112" t="e">
        <f>_xlfn.XLOOKUP(AK134,Master3!B:B,Master3!A:A)</f>
        <v>#N/A</v>
      </c>
      <c r="AK134" s="106">
        <v>44256.458333333336</v>
      </c>
      <c r="AL134" s="67">
        <f>SUMIFS(Master3!$Z:$Z,Master3!$A:$A,"&gt;="&amp;(AJ134),Master3!$A:$A,"&lt;="&amp;AP134-1)</f>
        <v>0</v>
      </c>
      <c r="AM134" s="67">
        <f>SUMIFS(Master3!$J:$J,Master3!$A:$A,"&gt;="&amp;(AJ134),Master3!$A:$A,"&lt;="&amp;AP134-1)</f>
        <v>0</v>
      </c>
      <c r="AN134" s="93">
        <f>SUMIFS(Master3!BF:BF,Master3!BE:BE,AK134)</f>
        <v>0</v>
      </c>
      <c r="AO134" s="100" t="str">
        <f>IFERROR(_xlfn.XLOOKUP(AP134,Master3!$A:$A,Master3!$B:$B),"")</f>
        <v/>
      </c>
      <c r="AP134" s="92" t="str">
        <f t="shared" si="30"/>
        <v/>
      </c>
      <c r="AQ134" s="67">
        <f>SUMIFS(Master3!$Z:$Z,Master3!$A:$A,"&gt;"&amp;(AP134),Master3!$A:$A,"&lt;="&amp;AU134-1)</f>
        <v>0</v>
      </c>
      <c r="AR134" s="67">
        <f>SUMIFS(Master3!$J:$J,Master3!$A:$A,"&gt;"&amp;(AP134),Master3!$A:$A,"&lt;="&amp;AU134-1)</f>
        <v>0</v>
      </c>
      <c r="AS134" s="93">
        <f>SUMIFS(Master3!BO:BO,Master3!BN:BN,AO134)</f>
        <v>0</v>
      </c>
      <c r="AT134" s="100" t="str">
        <f>IFERROR(_xlfn.XLOOKUP(AU134,Master3!$A:$A,Master3!$B:$B)," ")</f>
        <v xml:space="preserve"> </v>
      </c>
      <c r="AU134" s="92" t="str">
        <f t="shared" si="31"/>
        <v/>
      </c>
      <c r="AV134" s="67">
        <f>SUMIFS(Master3!$Z:$Z,Master3!$A:$A,"&gt;"&amp;AU134,Master3!$A:$A,"&lt;="&amp; AY134)</f>
        <v>0</v>
      </c>
      <c r="AW134" s="67">
        <f>SUMIFS(Master3!$J:$J,Master3!$A:$A,"&gt;"&amp;AU134,Master3!$A:$A,"&lt;="&amp; AY134)</f>
        <v>0</v>
      </c>
      <c r="AX134" s="92">
        <f>SUMIFS(Master3!BF:BF,Master3!BE:BE,AT134)</f>
        <v>0</v>
      </c>
      <c r="AY134" s="93" t="str">
        <f t="shared" si="32"/>
        <v/>
      </c>
      <c r="AZ134" s="112" t="e">
        <f>_xlfn.XLOOKUP(BA134,Master3!B:B,Master3!A:A)</f>
        <v>#N/A</v>
      </c>
      <c r="BA134" s="103"/>
      <c r="BB134" s="107">
        <f>SUMIFS(Master3!AR:AR,Master3!$A:$A,"&gt;="&amp;(AZ134),Master3!$A:$A,"&lt;="&amp;BF134-1)</f>
        <v>0</v>
      </c>
      <c r="BC134" s="109">
        <f>SUMIFS(Master3!$K:$K,Master3!$A:$A,"&gt;="&amp;(AZ134),Master3!$A:$A,"&lt;="&amp;BF134-1)</f>
        <v>0</v>
      </c>
      <c r="BD134" s="108">
        <f>SUMIFS(Master3!BI:BI,Master3!BH:BH,BA134)</f>
        <v>0</v>
      </c>
      <c r="BE134" s="110" t="str">
        <f>IFERROR(_xlfn.XLOOKUP(BF134,Master3!$A:$A,Master3!$B:$B),"")</f>
        <v/>
      </c>
      <c r="BF134" s="107" t="str">
        <f t="shared" si="33"/>
        <v/>
      </c>
      <c r="BG134" s="107">
        <f>SUMIFS(Master3!AR:AR,Master3!$A:$A,"&gt;="&amp;(BF134),Master3!$A:$A,"&lt;="&amp;BK134-1)</f>
        <v>0</v>
      </c>
      <c r="BH134" s="109">
        <f>SUMIFS(Master3!$K:$K,Master3!$A:$A,"&gt;="&amp;(BF134),Master3!$A:$A,"&lt;="&amp;BK134-1)</f>
        <v>0</v>
      </c>
      <c r="BI134" s="108">
        <f>SUMIFS(Master3!BQ:BQ,Master3!BP:BP,BE134)</f>
        <v>0</v>
      </c>
      <c r="BJ134" s="110" t="str">
        <f>IFERROR(_xlfn.XLOOKUP(BK134,Master3!$A:$A,Master3!$B:$B)," ")</f>
        <v xml:space="preserve"> </v>
      </c>
      <c r="BK134" s="107" t="str">
        <f t="shared" si="34"/>
        <v/>
      </c>
      <c r="BL134" s="107">
        <f>SUMIFS(Master3!$AU:$AU,Master3!$A:$A,"&gt;"&amp;(BK134),Master3!$A:$A,"&lt;="&amp; BO134)</f>
        <v>0</v>
      </c>
      <c r="BM134" s="109">
        <f>SUMIFS(Master3!$K:$K,Master3!$A:$A,"&gt;"&amp;(BK134),Master3!$A:$A,"&lt;="&amp; BO134)</f>
        <v>0</v>
      </c>
      <c r="BN134" s="107">
        <f>SUMIFS(Master3!BI:BI,Master3!BH:BH,BJ134)</f>
        <v>0</v>
      </c>
      <c r="BO134" s="108" t="str">
        <f t="shared" si="35"/>
        <v/>
      </c>
    </row>
    <row r="135" spans="1:67" x14ac:dyDescent="0.25">
      <c r="A135" s="86">
        <v>44258.246527777781</v>
      </c>
      <c r="B135" s="111" t="e">
        <f>_xlfn.XLOOKUP(C135,Master3!B:B,Master3!A:A)</f>
        <v>#N/A</v>
      </c>
      <c r="C135" s="106"/>
      <c r="D135" s="91" t="str">
        <f>IFERROR(_xlfn.XLOOKUP(B135,Master3!A:A,Master3!G:G),"")</f>
        <v/>
      </c>
      <c r="E135" s="94" t="str">
        <f>IFERROR(AVERAGEIFS(Master3!$U:$U,Master3!$A:$A,"&gt;"&amp;(B135-1),Master3!$A:$A,"&lt;="&amp;S135),"")</f>
        <v/>
      </c>
      <c r="F135" s="98">
        <f>SUMIFS(Master3!$V:$V,Master3!$A:$A,"&gt;="&amp;(B135),Master3!$A:$A,"&lt;="&amp;J135-1)</f>
        <v>0</v>
      </c>
      <c r="G135" s="91">
        <f>SUMIFS(Master3!$H:$H,Master3!$A:$A,"&gt;="&amp;(B135),Master3!$A:$A,"&lt;="&amp;J135-1)</f>
        <v>0</v>
      </c>
      <c r="H135" s="99">
        <f>SUMIFS(Master3!AZ:AZ,Master3!AY:AY,C135)</f>
        <v>0</v>
      </c>
      <c r="I135" s="100" t="str">
        <f>IFERROR(_xlfn.XLOOKUP(J135,Master3!$A:$A,Master3!$B:$B),"")</f>
        <v/>
      </c>
      <c r="J135" s="92" t="str">
        <f t="shared" si="24"/>
        <v/>
      </c>
      <c r="K135" s="92">
        <f>SUMIFS(Master3!$V:$V,Master3!$A:$A,"&gt;="&amp;(J135),Master3!$A:$A,"&lt;="&amp;O135-1)</f>
        <v>0</v>
      </c>
      <c r="L135" s="92">
        <f>SUMIFS(Master3!$H:$H,Master3!$A:$A,"&gt;="&amp;(J135),Master3!$A:$A,"&lt;="&amp;O135-1)</f>
        <v>0</v>
      </c>
      <c r="M135" s="93">
        <f>SUMIFS(Master3!BK:BK,Master3!BJ:BJ,I135)</f>
        <v>0</v>
      </c>
      <c r="N135" s="100" t="str">
        <f>IFERROR(_xlfn.XLOOKUP(O135,Master3!$A:$A,Master3!$B:$B)," ")</f>
        <v xml:space="preserve"> </v>
      </c>
      <c r="O135" s="92" t="str">
        <f t="shared" si="25"/>
        <v/>
      </c>
      <c r="P135" s="92">
        <f>SUMIFS(Master3!$V:$V,Master3!$A:$A,"&gt;="&amp;O135,Master3!$A:$A,"&lt;="&amp; S135)</f>
        <v>0</v>
      </c>
      <c r="Q135" s="92">
        <f>SUMIFS(Master3!$H:$H,Master3!$A:$A,"&gt;="&amp;O135,Master3!$A:$A,"&lt;="&amp; S135)</f>
        <v>0</v>
      </c>
      <c r="R135" s="92">
        <f>SUMIFS(Master3!AZ:AZ,Master3!AY:AY,N135)</f>
        <v>0</v>
      </c>
      <c r="S135" s="93" t="str">
        <f t="shared" si="26"/>
        <v/>
      </c>
      <c r="T135" s="112" t="e">
        <f>_xlfn.XLOOKUP(U135,Master3!B:B,Master3!A:A)</f>
        <v>#N/A</v>
      </c>
      <c r="U135" s="103">
        <v>44258.246527777781</v>
      </c>
      <c r="V135" s="109">
        <f>SUMIFS(Master3!X:X,Master3!$A:$A,"&gt;="&amp;(T135),Master3!$A:$A,"&lt;="&amp;Z135-1)</f>
        <v>0</v>
      </c>
      <c r="W135" s="107">
        <f>SUMIFS(Master3!I:I,Master3!$A:$A,"&gt;="&amp;(T135),Master3!$A:$A,"&lt;="&amp;Z135-1)</f>
        <v>0</v>
      </c>
      <c r="X135" s="108">
        <f>SUMIFS(Master3!BC:BC,Master3!BB:BB,U135)</f>
        <v>0</v>
      </c>
      <c r="Y135" s="110" t="str">
        <f>IFERROR(_xlfn.XLOOKUP(Z135,Master3!$A:$A,Master3!$B:$B),"")</f>
        <v/>
      </c>
      <c r="Z135" s="107" t="str">
        <f t="shared" si="27"/>
        <v/>
      </c>
      <c r="AA135" s="107">
        <f>SUMIFS(Master3!$X:$X,Master3!$A:$A,"&gt;="&amp;(Z135),Master3!$A:$A,"&lt;="&amp;AE135-1)</f>
        <v>0</v>
      </c>
      <c r="AB135" s="107">
        <f>SUMIFS(Master3!$I:$I,Master3!$A:$A,"&gt;="&amp;(Z135),Master3!$A:$A,"&lt;="&amp;AE135-1)</f>
        <v>0</v>
      </c>
      <c r="AC135" s="108">
        <f>SUMIFS(Master3!BM:BM,Master3!BL:BL,Y135)</f>
        <v>0</v>
      </c>
      <c r="AD135" s="110" t="str">
        <f>IFERROR(_xlfn.XLOOKUP(AE135,Master3!$A:$A,Master3!$B:$B)," ")</f>
        <v xml:space="preserve"> </v>
      </c>
      <c r="AE135" s="107" t="str">
        <f t="shared" si="28"/>
        <v/>
      </c>
      <c r="AF135" s="109">
        <f>SUMIFS(Master3!$X:$X,Master3!$A:$A,"&gt;"&amp;(AE135),Master3!$A:$A,"&lt;="&amp; AI135)</f>
        <v>0</v>
      </c>
      <c r="AG135" s="107">
        <f>SUMIFS(Master3!$I:$I,Master3!$A:$A,"&gt;"&amp;(AE135),Master3!$A:$A,"&lt;="&amp; AI135)</f>
        <v>0</v>
      </c>
      <c r="AH135" s="107">
        <f>SUMIFS(Master3!BC:BC,Master3!BB:BB,AD135)</f>
        <v>0</v>
      </c>
      <c r="AI135" s="108" t="str">
        <f t="shared" si="29"/>
        <v/>
      </c>
      <c r="AJ135" s="112" t="e">
        <f>_xlfn.XLOOKUP(AK135,Master3!B:B,Master3!A:A)</f>
        <v>#N/A</v>
      </c>
      <c r="AK135" s="106"/>
      <c r="AL135" s="67">
        <f>SUMIFS(Master3!$Z:$Z,Master3!$A:$A,"&gt;="&amp;(AJ135),Master3!$A:$A,"&lt;="&amp;AP135-1)</f>
        <v>0</v>
      </c>
      <c r="AM135" s="67">
        <f>SUMIFS(Master3!$J:$J,Master3!$A:$A,"&gt;="&amp;(AJ135),Master3!$A:$A,"&lt;="&amp;AP135-1)</f>
        <v>0</v>
      </c>
      <c r="AN135" s="93">
        <f>SUMIFS(Master3!BF:BF,Master3!BE:BE,AK135)</f>
        <v>0</v>
      </c>
      <c r="AO135" s="100" t="str">
        <f>IFERROR(_xlfn.XLOOKUP(AP135,Master3!$A:$A,Master3!$B:$B),"")</f>
        <v/>
      </c>
      <c r="AP135" s="92" t="str">
        <f t="shared" si="30"/>
        <v/>
      </c>
      <c r="AQ135" s="67">
        <f>SUMIFS(Master3!$Z:$Z,Master3!$A:$A,"&gt;"&amp;(AP135),Master3!$A:$A,"&lt;="&amp;AU135-1)</f>
        <v>0</v>
      </c>
      <c r="AR135" s="67">
        <f>SUMIFS(Master3!$J:$J,Master3!$A:$A,"&gt;"&amp;(AP135),Master3!$A:$A,"&lt;="&amp;AU135-1)</f>
        <v>0</v>
      </c>
      <c r="AS135" s="93">
        <f>SUMIFS(Master3!BO:BO,Master3!BN:BN,AO135)</f>
        <v>0</v>
      </c>
      <c r="AT135" s="100" t="str">
        <f>IFERROR(_xlfn.XLOOKUP(AU135,Master3!$A:$A,Master3!$B:$B)," ")</f>
        <v xml:space="preserve"> </v>
      </c>
      <c r="AU135" s="92" t="str">
        <f t="shared" si="31"/>
        <v/>
      </c>
      <c r="AV135" s="67">
        <f>SUMIFS(Master3!$Z:$Z,Master3!$A:$A,"&gt;"&amp;AU135,Master3!$A:$A,"&lt;="&amp; AY135)</f>
        <v>0</v>
      </c>
      <c r="AW135" s="67">
        <f>SUMIFS(Master3!$J:$J,Master3!$A:$A,"&gt;"&amp;AU135,Master3!$A:$A,"&lt;="&amp; AY135)</f>
        <v>0</v>
      </c>
      <c r="AX135" s="92">
        <f>SUMIFS(Master3!BF:BF,Master3!BE:BE,AT135)</f>
        <v>0</v>
      </c>
      <c r="AY135" s="93" t="str">
        <f t="shared" si="32"/>
        <v/>
      </c>
      <c r="AZ135" s="112" t="e">
        <f>_xlfn.XLOOKUP(BA135,Master3!B:B,Master3!A:A)</f>
        <v>#N/A</v>
      </c>
      <c r="BA135" s="103"/>
      <c r="BB135" s="107">
        <f>SUMIFS(Master3!AR:AR,Master3!$A:$A,"&gt;="&amp;(AZ135),Master3!$A:$A,"&lt;="&amp;BF135-1)</f>
        <v>0</v>
      </c>
      <c r="BC135" s="109">
        <f>SUMIFS(Master3!$K:$K,Master3!$A:$A,"&gt;="&amp;(AZ135),Master3!$A:$A,"&lt;="&amp;BF135-1)</f>
        <v>0</v>
      </c>
      <c r="BD135" s="108">
        <f>SUMIFS(Master3!BI:BI,Master3!BH:BH,BA135)</f>
        <v>0</v>
      </c>
      <c r="BE135" s="110" t="str">
        <f>IFERROR(_xlfn.XLOOKUP(BF135,Master3!$A:$A,Master3!$B:$B),"")</f>
        <v/>
      </c>
      <c r="BF135" s="107" t="str">
        <f t="shared" si="33"/>
        <v/>
      </c>
      <c r="BG135" s="107">
        <f>SUMIFS(Master3!AR:AR,Master3!$A:$A,"&gt;="&amp;(BF135),Master3!$A:$A,"&lt;="&amp;BK135-1)</f>
        <v>0</v>
      </c>
      <c r="BH135" s="109">
        <f>SUMIFS(Master3!$K:$K,Master3!$A:$A,"&gt;="&amp;(BF135),Master3!$A:$A,"&lt;="&amp;BK135-1)</f>
        <v>0</v>
      </c>
      <c r="BI135" s="108">
        <f>SUMIFS(Master3!BQ:BQ,Master3!BP:BP,BE135)</f>
        <v>0</v>
      </c>
      <c r="BJ135" s="110" t="str">
        <f>IFERROR(_xlfn.XLOOKUP(BK135,Master3!$A:$A,Master3!$B:$B)," ")</f>
        <v xml:space="preserve"> </v>
      </c>
      <c r="BK135" s="107" t="str">
        <f t="shared" si="34"/>
        <v/>
      </c>
      <c r="BL135" s="107">
        <f>SUMIFS(Master3!$AU:$AU,Master3!$A:$A,"&gt;"&amp;(BK135),Master3!$A:$A,"&lt;="&amp; BO135)</f>
        <v>0</v>
      </c>
      <c r="BM135" s="109">
        <f>SUMIFS(Master3!$K:$K,Master3!$A:$A,"&gt;"&amp;(BK135),Master3!$A:$A,"&lt;="&amp; BO135)</f>
        <v>0</v>
      </c>
      <c r="BN135" s="107">
        <f>SUMIFS(Master3!BI:BI,Master3!BH:BH,BJ135)</f>
        <v>0</v>
      </c>
      <c r="BO135" s="108" t="str">
        <f t="shared" si="35"/>
        <v/>
      </c>
    </row>
    <row r="136" spans="1:67" x14ac:dyDescent="0.25">
      <c r="A136" s="86">
        <v>44258.288194444445</v>
      </c>
      <c r="B136" s="111" t="e">
        <f>_xlfn.XLOOKUP(C136,Master3!B:B,Master3!A:A)</f>
        <v>#N/A</v>
      </c>
      <c r="C136" s="106"/>
      <c r="D136" s="91" t="str">
        <f>IFERROR(_xlfn.XLOOKUP(B136,Master3!A:A,Master3!G:G),"")</f>
        <v/>
      </c>
      <c r="E136" s="94" t="str">
        <f>IFERROR(AVERAGEIFS(Master3!$U:$U,Master3!$A:$A,"&gt;"&amp;(B136-1),Master3!$A:$A,"&lt;="&amp;S136),"")</f>
        <v/>
      </c>
      <c r="F136" s="98">
        <f>SUMIFS(Master3!$V:$V,Master3!$A:$A,"&gt;="&amp;(B136),Master3!$A:$A,"&lt;="&amp;J136-1)</f>
        <v>0</v>
      </c>
      <c r="G136" s="91">
        <f>SUMIFS(Master3!$H:$H,Master3!$A:$A,"&gt;="&amp;(B136),Master3!$A:$A,"&lt;="&amp;J136-1)</f>
        <v>0</v>
      </c>
      <c r="H136" s="99">
        <f>SUMIFS(Master3!AZ:AZ,Master3!AY:AY,C136)</f>
        <v>0</v>
      </c>
      <c r="I136" s="100" t="str">
        <f>IFERROR(_xlfn.XLOOKUP(J136,Master3!$A:$A,Master3!$B:$B),"")</f>
        <v/>
      </c>
      <c r="J136" s="92" t="str">
        <f t="shared" si="24"/>
        <v/>
      </c>
      <c r="K136" s="92">
        <f>SUMIFS(Master3!$V:$V,Master3!$A:$A,"&gt;="&amp;(J136),Master3!$A:$A,"&lt;="&amp;O136-1)</f>
        <v>0</v>
      </c>
      <c r="L136" s="92">
        <f>SUMIFS(Master3!$H:$H,Master3!$A:$A,"&gt;="&amp;(J136),Master3!$A:$A,"&lt;="&amp;O136-1)</f>
        <v>0</v>
      </c>
      <c r="M136" s="93">
        <f>SUMIFS(Master3!BK:BK,Master3!BJ:BJ,I136)</f>
        <v>0</v>
      </c>
      <c r="N136" s="100" t="str">
        <f>IFERROR(_xlfn.XLOOKUP(O136,Master3!$A:$A,Master3!$B:$B)," ")</f>
        <v xml:space="preserve"> </v>
      </c>
      <c r="O136" s="92" t="str">
        <f t="shared" si="25"/>
        <v/>
      </c>
      <c r="P136" s="92">
        <f>SUMIFS(Master3!$V:$V,Master3!$A:$A,"&gt;="&amp;O136,Master3!$A:$A,"&lt;="&amp; S136)</f>
        <v>0</v>
      </c>
      <c r="Q136" s="92">
        <f>SUMIFS(Master3!$H:$H,Master3!$A:$A,"&gt;="&amp;O136,Master3!$A:$A,"&lt;="&amp; S136)</f>
        <v>0</v>
      </c>
      <c r="R136" s="92">
        <f>SUMIFS(Master3!AZ:AZ,Master3!AY:AY,N136)</f>
        <v>0</v>
      </c>
      <c r="S136" s="93" t="str">
        <f t="shared" si="26"/>
        <v/>
      </c>
      <c r="T136" s="112" t="e">
        <f>_xlfn.XLOOKUP(U136,Master3!B:B,Master3!A:A)</f>
        <v>#N/A</v>
      </c>
      <c r="U136" s="103"/>
      <c r="V136" s="109">
        <f>SUMIFS(Master3!X:X,Master3!$A:$A,"&gt;="&amp;(T136),Master3!$A:$A,"&lt;="&amp;Z136-1)</f>
        <v>0</v>
      </c>
      <c r="W136" s="107">
        <f>SUMIFS(Master3!I:I,Master3!$A:$A,"&gt;="&amp;(T136),Master3!$A:$A,"&lt;="&amp;Z136-1)</f>
        <v>0</v>
      </c>
      <c r="X136" s="108">
        <f>SUMIFS(Master3!BC:BC,Master3!BB:BB,U136)</f>
        <v>0</v>
      </c>
      <c r="Y136" s="110" t="str">
        <f>IFERROR(_xlfn.XLOOKUP(Z136,Master3!$A:$A,Master3!$B:$B),"")</f>
        <v/>
      </c>
      <c r="Z136" s="107" t="str">
        <f t="shared" si="27"/>
        <v/>
      </c>
      <c r="AA136" s="107">
        <f>SUMIFS(Master3!$X:$X,Master3!$A:$A,"&gt;="&amp;(Z136),Master3!$A:$A,"&lt;="&amp;AE136-1)</f>
        <v>0</v>
      </c>
      <c r="AB136" s="107">
        <f>SUMIFS(Master3!$I:$I,Master3!$A:$A,"&gt;="&amp;(Z136),Master3!$A:$A,"&lt;="&amp;AE136-1)</f>
        <v>0</v>
      </c>
      <c r="AC136" s="108">
        <f>SUMIFS(Master3!BM:BM,Master3!BL:BL,Y136)</f>
        <v>0</v>
      </c>
      <c r="AD136" s="110" t="str">
        <f>IFERROR(_xlfn.XLOOKUP(AE136,Master3!$A:$A,Master3!$B:$B)," ")</f>
        <v xml:space="preserve"> </v>
      </c>
      <c r="AE136" s="107" t="str">
        <f t="shared" si="28"/>
        <v/>
      </c>
      <c r="AF136" s="109">
        <f>SUMIFS(Master3!$X:$X,Master3!$A:$A,"&gt;"&amp;(AE136),Master3!$A:$A,"&lt;="&amp; AI136)</f>
        <v>0</v>
      </c>
      <c r="AG136" s="107">
        <f>SUMIFS(Master3!$I:$I,Master3!$A:$A,"&gt;"&amp;(AE136),Master3!$A:$A,"&lt;="&amp; AI136)</f>
        <v>0</v>
      </c>
      <c r="AH136" s="107">
        <f>SUMIFS(Master3!BC:BC,Master3!BB:BB,AD136)</f>
        <v>0</v>
      </c>
      <c r="AI136" s="108" t="str">
        <f t="shared" si="29"/>
        <v/>
      </c>
      <c r="AJ136" s="112" t="e">
        <f>_xlfn.XLOOKUP(AK136,Master3!B:B,Master3!A:A)</f>
        <v>#N/A</v>
      </c>
      <c r="AK136" s="106">
        <v>44258.288194444445</v>
      </c>
      <c r="AL136" s="67">
        <f>SUMIFS(Master3!$Z:$Z,Master3!$A:$A,"&gt;="&amp;(AJ136),Master3!$A:$A,"&lt;="&amp;AP136-1)</f>
        <v>0</v>
      </c>
      <c r="AM136" s="67">
        <f>SUMIFS(Master3!$J:$J,Master3!$A:$A,"&gt;="&amp;(AJ136),Master3!$A:$A,"&lt;="&amp;AP136-1)</f>
        <v>0</v>
      </c>
      <c r="AN136" s="93">
        <f>SUMIFS(Master3!BF:BF,Master3!BE:BE,AK136)</f>
        <v>0</v>
      </c>
      <c r="AO136" s="100" t="str">
        <f>IFERROR(_xlfn.XLOOKUP(AP136,Master3!$A:$A,Master3!$B:$B),"")</f>
        <v/>
      </c>
      <c r="AP136" s="92" t="str">
        <f t="shared" si="30"/>
        <v/>
      </c>
      <c r="AQ136" s="67">
        <f>SUMIFS(Master3!$Z:$Z,Master3!$A:$A,"&gt;"&amp;(AP136),Master3!$A:$A,"&lt;="&amp;AU136-1)</f>
        <v>0</v>
      </c>
      <c r="AR136" s="67">
        <f>SUMIFS(Master3!$J:$J,Master3!$A:$A,"&gt;"&amp;(AP136),Master3!$A:$A,"&lt;="&amp;AU136-1)</f>
        <v>0</v>
      </c>
      <c r="AS136" s="93">
        <f>SUMIFS(Master3!BO:BO,Master3!BN:BN,AO136)</f>
        <v>0</v>
      </c>
      <c r="AT136" s="100" t="str">
        <f>IFERROR(_xlfn.XLOOKUP(AU136,Master3!$A:$A,Master3!$B:$B)," ")</f>
        <v xml:space="preserve"> </v>
      </c>
      <c r="AU136" s="92" t="str">
        <f t="shared" si="31"/>
        <v/>
      </c>
      <c r="AV136" s="67">
        <f>SUMIFS(Master3!$Z:$Z,Master3!$A:$A,"&gt;"&amp;AU136,Master3!$A:$A,"&lt;="&amp; AY136)</f>
        <v>0</v>
      </c>
      <c r="AW136" s="67">
        <f>SUMIFS(Master3!$J:$J,Master3!$A:$A,"&gt;"&amp;AU136,Master3!$A:$A,"&lt;="&amp; AY136)</f>
        <v>0</v>
      </c>
      <c r="AX136" s="92">
        <f>SUMIFS(Master3!BF:BF,Master3!BE:BE,AT136)</f>
        <v>0</v>
      </c>
      <c r="AY136" s="93" t="str">
        <f t="shared" si="32"/>
        <v/>
      </c>
      <c r="AZ136" s="112" t="e">
        <f>_xlfn.XLOOKUP(BA136,Master3!B:B,Master3!A:A)</f>
        <v>#N/A</v>
      </c>
      <c r="BA136" s="103"/>
      <c r="BB136" s="107">
        <f>SUMIFS(Master3!AR:AR,Master3!$A:$A,"&gt;="&amp;(AZ136),Master3!$A:$A,"&lt;="&amp;BF136-1)</f>
        <v>0</v>
      </c>
      <c r="BC136" s="109">
        <f>SUMIFS(Master3!$K:$K,Master3!$A:$A,"&gt;="&amp;(AZ136),Master3!$A:$A,"&lt;="&amp;BF136-1)</f>
        <v>0</v>
      </c>
      <c r="BD136" s="108">
        <f>SUMIFS(Master3!BI:BI,Master3!BH:BH,BA136)</f>
        <v>0</v>
      </c>
      <c r="BE136" s="110" t="str">
        <f>IFERROR(_xlfn.XLOOKUP(BF136,Master3!$A:$A,Master3!$B:$B),"")</f>
        <v/>
      </c>
      <c r="BF136" s="107" t="str">
        <f t="shared" si="33"/>
        <v/>
      </c>
      <c r="BG136" s="107">
        <f>SUMIFS(Master3!AR:AR,Master3!$A:$A,"&gt;="&amp;(BF136),Master3!$A:$A,"&lt;="&amp;BK136-1)</f>
        <v>0</v>
      </c>
      <c r="BH136" s="109">
        <f>SUMIFS(Master3!$K:$K,Master3!$A:$A,"&gt;="&amp;(BF136),Master3!$A:$A,"&lt;="&amp;BK136-1)</f>
        <v>0</v>
      </c>
      <c r="BI136" s="108">
        <f>SUMIFS(Master3!BQ:BQ,Master3!BP:BP,BE136)</f>
        <v>0</v>
      </c>
      <c r="BJ136" s="110" t="str">
        <f>IFERROR(_xlfn.XLOOKUP(BK136,Master3!$A:$A,Master3!$B:$B)," ")</f>
        <v xml:space="preserve"> </v>
      </c>
      <c r="BK136" s="107" t="str">
        <f t="shared" si="34"/>
        <v/>
      </c>
      <c r="BL136" s="107">
        <f>SUMIFS(Master3!$AU:$AU,Master3!$A:$A,"&gt;"&amp;(BK136),Master3!$A:$A,"&lt;="&amp; BO136)</f>
        <v>0</v>
      </c>
      <c r="BM136" s="109">
        <f>SUMIFS(Master3!$K:$K,Master3!$A:$A,"&gt;"&amp;(BK136),Master3!$A:$A,"&lt;="&amp; BO136)</f>
        <v>0</v>
      </c>
      <c r="BN136" s="107">
        <f>SUMIFS(Master3!BI:BI,Master3!BH:BH,BJ136)</f>
        <v>0</v>
      </c>
      <c r="BO136" s="108" t="str">
        <f t="shared" si="35"/>
        <v/>
      </c>
    </row>
    <row r="137" spans="1:67" x14ac:dyDescent="0.25">
      <c r="A137" s="86">
        <v>44258.291666666664</v>
      </c>
      <c r="B137" s="111" t="e">
        <f>_xlfn.XLOOKUP(C137,Master3!B:B,Master3!A:A)</f>
        <v>#N/A</v>
      </c>
      <c r="C137" s="106"/>
      <c r="D137" s="91" t="str">
        <f>IFERROR(_xlfn.XLOOKUP(B137,Master3!A:A,Master3!G:G),"")</f>
        <v/>
      </c>
      <c r="E137" s="94" t="str">
        <f>IFERROR(AVERAGEIFS(Master3!$U:$U,Master3!$A:$A,"&gt;"&amp;(B137-1),Master3!$A:$A,"&lt;="&amp;S137),"")</f>
        <v/>
      </c>
      <c r="F137" s="98">
        <f>SUMIFS(Master3!$V:$V,Master3!$A:$A,"&gt;="&amp;(B137),Master3!$A:$A,"&lt;="&amp;J137-1)</f>
        <v>0</v>
      </c>
      <c r="G137" s="91">
        <f>SUMIFS(Master3!$H:$H,Master3!$A:$A,"&gt;="&amp;(B137),Master3!$A:$A,"&lt;="&amp;J137-1)</f>
        <v>0</v>
      </c>
      <c r="H137" s="99">
        <f>SUMIFS(Master3!AZ:AZ,Master3!AY:AY,C137)</f>
        <v>0</v>
      </c>
      <c r="I137" s="100" t="str">
        <f>IFERROR(_xlfn.XLOOKUP(J137,Master3!$A:$A,Master3!$B:$B),"")</f>
        <v/>
      </c>
      <c r="J137" s="92" t="str">
        <f t="shared" si="24"/>
        <v/>
      </c>
      <c r="K137" s="92">
        <f>SUMIFS(Master3!$V:$V,Master3!$A:$A,"&gt;="&amp;(J137),Master3!$A:$A,"&lt;="&amp;O137-1)</f>
        <v>0</v>
      </c>
      <c r="L137" s="92">
        <f>SUMIFS(Master3!$H:$H,Master3!$A:$A,"&gt;="&amp;(J137),Master3!$A:$A,"&lt;="&amp;O137-1)</f>
        <v>0</v>
      </c>
      <c r="M137" s="93">
        <f>SUMIFS(Master3!BK:BK,Master3!BJ:BJ,I137)</f>
        <v>0</v>
      </c>
      <c r="N137" s="100" t="str">
        <f>IFERROR(_xlfn.XLOOKUP(O137,Master3!$A:$A,Master3!$B:$B)," ")</f>
        <v xml:space="preserve"> </v>
      </c>
      <c r="O137" s="92" t="str">
        <f t="shared" si="25"/>
        <v/>
      </c>
      <c r="P137" s="92">
        <f>SUMIFS(Master3!$V:$V,Master3!$A:$A,"&gt;="&amp;O137,Master3!$A:$A,"&lt;="&amp; S137)</f>
        <v>0</v>
      </c>
      <c r="Q137" s="92">
        <f>SUMIFS(Master3!$H:$H,Master3!$A:$A,"&gt;="&amp;O137,Master3!$A:$A,"&lt;="&amp; S137)</f>
        <v>0</v>
      </c>
      <c r="R137" s="92">
        <f>SUMIFS(Master3!AZ:AZ,Master3!AY:AY,N137)</f>
        <v>0</v>
      </c>
      <c r="S137" s="93" t="str">
        <f t="shared" si="26"/>
        <v/>
      </c>
      <c r="T137" s="112" t="e">
        <f>_xlfn.XLOOKUP(U137,Master3!B:B,Master3!A:A)</f>
        <v>#N/A</v>
      </c>
      <c r="U137" s="103"/>
      <c r="V137" s="109">
        <f>SUMIFS(Master3!X:X,Master3!$A:$A,"&gt;="&amp;(T137),Master3!$A:$A,"&lt;="&amp;Z137-1)</f>
        <v>0</v>
      </c>
      <c r="W137" s="107">
        <f>SUMIFS(Master3!I:I,Master3!$A:$A,"&gt;="&amp;(T137),Master3!$A:$A,"&lt;="&amp;Z137-1)</f>
        <v>0</v>
      </c>
      <c r="X137" s="108">
        <f>SUMIFS(Master3!BC:BC,Master3!BB:BB,U137)</f>
        <v>0</v>
      </c>
      <c r="Y137" s="110" t="str">
        <f>IFERROR(_xlfn.XLOOKUP(Z137,Master3!$A:$A,Master3!$B:$B),"")</f>
        <v/>
      </c>
      <c r="Z137" s="107" t="str">
        <f t="shared" si="27"/>
        <v/>
      </c>
      <c r="AA137" s="107">
        <f>SUMIFS(Master3!$X:$X,Master3!$A:$A,"&gt;="&amp;(Z137),Master3!$A:$A,"&lt;="&amp;AE137-1)</f>
        <v>0</v>
      </c>
      <c r="AB137" s="107">
        <f>SUMIFS(Master3!$I:$I,Master3!$A:$A,"&gt;="&amp;(Z137),Master3!$A:$A,"&lt;="&amp;AE137-1)</f>
        <v>0</v>
      </c>
      <c r="AC137" s="108">
        <f>SUMIFS(Master3!BM:BM,Master3!BL:BL,Y137)</f>
        <v>0</v>
      </c>
      <c r="AD137" s="110" t="str">
        <f>IFERROR(_xlfn.XLOOKUP(AE137,Master3!$A:$A,Master3!$B:$B)," ")</f>
        <v xml:space="preserve"> </v>
      </c>
      <c r="AE137" s="107" t="str">
        <f t="shared" si="28"/>
        <v/>
      </c>
      <c r="AF137" s="109">
        <f>SUMIFS(Master3!$X:$X,Master3!$A:$A,"&gt;"&amp;(AE137),Master3!$A:$A,"&lt;="&amp; AI137)</f>
        <v>0</v>
      </c>
      <c r="AG137" s="107">
        <f>SUMIFS(Master3!$I:$I,Master3!$A:$A,"&gt;"&amp;(AE137),Master3!$A:$A,"&lt;="&amp; AI137)</f>
        <v>0</v>
      </c>
      <c r="AH137" s="107">
        <f>SUMIFS(Master3!BC:BC,Master3!BB:BB,AD137)</f>
        <v>0</v>
      </c>
      <c r="AI137" s="108" t="str">
        <f t="shared" si="29"/>
        <v/>
      </c>
      <c r="AJ137" s="112" t="e">
        <f>_xlfn.XLOOKUP(AK137,Master3!B:B,Master3!A:A)</f>
        <v>#N/A</v>
      </c>
      <c r="AK137" s="106"/>
      <c r="AL137" s="67">
        <f>SUMIFS(Master3!$Z:$Z,Master3!$A:$A,"&gt;="&amp;(AJ137),Master3!$A:$A,"&lt;="&amp;AP137-1)</f>
        <v>0</v>
      </c>
      <c r="AM137" s="67">
        <f>SUMIFS(Master3!$J:$J,Master3!$A:$A,"&gt;="&amp;(AJ137),Master3!$A:$A,"&lt;="&amp;AP137-1)</f>
        <v>0</v>
      </c>
      <c r="AN137" s="93">
        <f>SUMIFS(Master3!BF:BF,Master3!BE:BE,AK137)</f>
        <v>0</v>
      </c>
      <c r="AO137" s="100" t="str">
        <f>IFERROR(_xlfn.XLOOKUP(AP137,Master3!$A:$A,Master3!$B:$B),"")</f>
        <v/>
      </c>
      <c r="AP137" s="92" t="str">
        <f t="shared" si="30"/>
        <v/>
      </c>
      <c r="AQ137" s="67">
        <f>SUMIFS(Master3!$Z:$Z,Master3!$A:$A,"&gt;"&amp;(AP137),Master3!$A:$A,"&lt;="&amp;AU137-1)</f>
        <v>0</v>
      </c>
      <c r="AR137" s="67">
        <f>SUMIFS(Master3!$J:$J,Master3!$A:$A,"&gt;"&amp;(AP137),Master3!$A:$A,"&lt;="&amp;AU137-1)</f>
        <v>0</v>
      </c>
      <c r="AS137" s="93">
        <f>SUMIFS(Master3!BO:BO,Master3!BN:BN,AO137)</f>
        <v>0</v>
      </c>
      <c r="AT137" s="100" t="str">
        <f>IFERROR(_xlfn.XLOOKUP(AU137,Master3!$A:$A,Master3!$B:$B)," ")</f>
        <v xml:space="preserve"> </v>
      </c>
      <c r="AU137" s="92" t="str">
        <f t="shared" si="31"/>
        <v/>
      </c>
      <c r="AV137" s="67">
        <f>SUMIFS(Master3!$Z:$Z,Master3!$A:$A,"&gt;"&amp;AU137,Master3!$A:$A,"&lt;="&amp; AY137)</f>
        <v>0</v>
      </c>
      <c r="AW137" s="67">
        <f>SUMIFS(Master3!$J:$J,Master3!$A:$A,"&gt;"&amp;AU137,Master3!$A:$A,"&lt;="&amp; AY137)</f>
        <v>0</v>
      </c>
      <c r="AX137" s="92">
        <f>SUMIFS(Master3!BF:BF,Master3!BE:BE,AT137)</f>
        <v>0</v>
      </c>
      <c r="AY137" s="93" t="str">
        <f t="shared" si="32"/>
        <v/>
      </c>
      <c r="AZ137" s="112" t="e">
        <f>_xlfn.XLOOKUP(BA137,Master3!B:B,Master3!A:A)</f>
        <v>#N/A</v>
      </c>
      <c r="BA137" s="103">
        <v>44258.291666666664</v>
      </c>
      <c r="BB137" s="107">
        <f>SUMIFS(Master3!AR:AR,Master3!$A:$A,"&gt;="&amp;(AZ137),Master3!$A:$A,"&lt;="&amp;BF137-1)</f>
        <v>0</v>
      </c>
      <c r="BC137" s="109">
        <f>SUMIFS(Master3!$K:$K,Master3!$A:$A,"&gt;="&amp;(AZ137),Master3!$A:$A,"&lt;="&amp;BF137-1)</f>
        <v>0</v>
      </c>
      <c r="BD137" s="108">
        <f>SUMIFS(Master3!BI:BI,Master3!BH:BH,BA137)</f>
        <v>0</v>
      </c>
      <c r="BE137" s="110" t="str">
        <f>IFERROR(_xlfn.XLOOKUP(BF137,Master3!$A:$A,Master3!$B:$B),"")</f>
        <v/>
      </c>
      <c r="BF137" s="107" t="str">
        <f t="shared" si="33"/>
        <v/>
      </c>
      <c r="BG137" s="107">
        <f>SUMIFS(Master3!AR:AR,Master3!$A:$A,"&gt;="&amp;(BF137),Master3!$A:$A,"&lt;="&amp;BK137-1)</f>
        <v>0</v>
      </c>
      <c r="BH137" s="109">
        <f>SUMIFS(Master3!$K:$K,Master3!$A:$A,"&gt;="&amp;(BF137),Master3!$A:$A,"&lt;="&amp;BK137-1)</f>
        <v>0</v>
      </c>
      <c r="BI137" s="108">
        <f>SUMIFS(Master3!BQ:BQ,Master3!BP:BP,BE137)</f>
        <v>0</v>
      </c>
      <c r="BJ137" s="110" t="str">
        <f>IFERROR(_xlfn.XLOOKUP(BK137,Master3!$A:$A,Master3!$B:$B)," ")</f>
        <v xml:space="preserve"> </v>
      </c>
      <c r="BK137" s="107" t="str">
        <f t="shared" si="34"/>
        <v/>
      </c>
      <c r="BL137" s="107">
        <f>SUMIFS(Master3!$AU:$AU,Master3!$A:$A,"&gt;"&amp;(BK137),Master3!$A:$A,"&lt;="&amp; BO137)</f>
        <v>0</v>
      </c>
      <c r="BM137" s="109">
        <f>SUMIFS(Master3!$K:$K,Master3!$A:$A,"&gt;"&amp;(BK137),Master3!$A:$A,"&lt;="&amp; BO137)</f>
        <v>0</v>
      </c>
      <c r="BN137" s="107">
        <f>SUMIFS(Master3!BI:BI,Master3!BH:BH,BJ137)</f>
        <v>0</v>
      </c>
      <c r="BO137" s="108" t="str">
        <f t="shared" si="35"/>
        <v/>
      </c>
    </row>
    <row r="138" spans="1:67" x14ac:dyDescent="0.25">
      <c r="A138" s="86">
        <v>44258.371527777781</v>
      </c>
      <c r="B138" s="111" t="e">
        <f>_xlfn.XLOOKUP(C138,Master3!B:B,Master3!A:A)</f>
        <v>#N/A</v>
      </c>
      <c r="C138" s="106">
        <v>44258.371527777781</v>
      </c>
      <c r="D138" s="91" t="str">
        <f>IFERROR(_xlfn.XLOOKUP(B138,Master3!A:A,Master3!G:G),"")</f>
        <v/>
      </c>
      <c r="E138" s="94" t="str">
        <f>IFERROR(AVERAGEIFS(Master3!$U:$U,Master3!$A:$A,"&gt;"&amp;(B138-1),Master3!$A:$A,"&lt;="&amp;S138),"")</f>
        <v/>
      </c>
      <c r="F138" s="98">
        <f>SUMIFS(Master3!$V:$V,Master3!$A:$A,"&gt;="&amp;(B138),Master3!$A:$A,"&lt;="&amp;J138-1)</f>
        <v>0</v>
      </c>
      <c r="G138" s="91">
        <f>SUMIFS(Master3!$H:$H,Master3!$A:$A,"&gt;="&amp;(B138),Master3!$A:$A,"&lt;="&amp;J138-1)</f>
        <v>0</v>
      </c>
      <c r="H138" s="99">
        <f>SUMIFS(Master3!AZ:AZ,Master3!AY:AY,C138)</f>
        <v>0</v>
      </c>
      <c r="I138" s="100" t="str">
        <f>IFERROR(_xlfn.XLOOKUP(J138,Master3!$A:$A,Master3!$B:$B),"")</f>
        <v/>
      </c>
      <c r="J138" s="92" t="str">
        <f t="shared" si="24"/>
        <v/>
      </c>
      <c r="K138" s="92">
        <f>SUMIFS(Master3!$V:$V,Master3!$A:$A,"&gt;="&amp;(J138),Master3!$A:$A,"&lt;="&amp;O138-1)</f>
        <v>0</v>
      </c>
      <c r="L138" s="92">
        <f>SUMIFS(Master3!$H:$H,Master3!$A:$A,"&gt;="&amp;(J138),Master3!$A:$A,"&lt;="&amp;O138-1)</f>
        <v>0</v>
      </c>
      <c r="M138" s="93">
        <f>SUMIFS(Master3!BK:BK,Master3!BJ:BJ,I138)</f>
        <v>0</v>
      </c>
      <c r="N138" s="100" t="str">
        <f>IFERROR(_xlfn.XLOOKUP(O138,Master3!$A:$A,Master3!$B:$B)," ")</f>
        <v xml:space="preserve"> </v>
      </c>
      <c r="O138" s="92" t="str">
        <f t="shared" si="25"/>
        <v/>
      </c>
      <c r="P138" s="92">
        <f>SUMIFS(Master3!$V:$V,Master3!$A:$A,"&gt;="&amp;O138,Master3!$A:$A,"&lt;="&amp; S138)</f>
        <v>0</v>
      </c>
      <c r="Q138" s="92">
        <f>SUMIFS(Master3!$H:$H,Master3!$A:$A,"&gt;="&amp;O138,Master3!$A:$A,"&lt;="&amp; S138)</f>
        <v>0</v>
      </c>
      <c r="R138" s="92">
        <f>SUMIFS(Master3!AZ:AZ,Master3!AY:AY,N138)</f>
        <v>0</v>
      </c>
      <c r="S138" s="93" t="str">
        <f t="shared" si="26"/>
        <v/>
      </c>
      <c r="T138" s="112" t="e">
        <f>_xlfn.XLOOKUP(U138,Master3!B:B,Master3!A:A)</f>
        <v>#N/A</v>
      </c>
      <c r="U138" s="103"/>
      <c r="V138" s="109">
        <f>SUMIFS(Master3!X:X,Master3!$A:$A,"&gt;="&amp;(T138),Master3!$A:$A,"&lt;="&amp;Z138-1)</f>
        <v>0</v>
      </c>
      <c r="W138" s="107">
        <f>SUMIFS(Master3!I:I,Master3!$A:$A,"&gt;="&amp;(T138),Master3!$A:$A,"&lt;="&amp;Z138-1)</f>
        <v>0</v>
      </c>
      <c r="X138" s="108">
        <f>SUMIFS(Master3!BC:BC,Master3!BB:BB,U138)</f>
        <v>0</v>
      </c>
      <c r="Y138" s="110" t="str">
        <f>IFERROR(_xlfn.XLOOKUP(Z138,Master3!$A:$A,Master3!$B:$B),"")</f>
        <v/>
      </c>
      <c r="Z138" s="107" t="str">
        <f t="shared" si="27"/>
        <v/>
      </c>
      <c r="AA138" s="107">
        <f>SUMIFS(Master3!$X:$X,Master3!$A:$A,"&gt;="&amp;(Z138),Master3!$A:$A,"&lt;="&amp;AE138-1)</f>
        <v>0</v>
      </c>
      <c r="AB138" s="107">
        <f>SUMIFS(Master3!$I:$I,Master3!$A:$A,"&gt;="&amp;(Z138),Master3!$A:$A,"&lt;="&amp;AE138-1)</f>
        <v>0</v>
      </c>
      <c r="AC138" s="108">
        <f>SUMIFS(Master3!BM:BM,Master3!BL:BL,Y138)</f>
        <v>0</v>
      </c>
      <c r="AD138" s="110" t="str">
        <f>IFERROR(_xlfn.XLOOKUP(AE138,Master3!$A:$A,Master3!$B:$B)," ")</f>
        <v xml:space="preserve"> </v>
      </c>
      <c r="AE138" s="107" t="str">
        <f t="shared" si="28"/>
        <v/>
      </c>
      <c r="AF138" s="109">
        <f>SUMIFS(Master3!$X:$X,Master3!$A:$A,"&gt;"&amp;(AE138),Master3!$A:$A,"&lt;="&amp; AI138)</f>
        <v>0</v>
      </c>
      <c r="AG138" s="107">
        <f>SUMIFS(Master3!$I:$I,Master3!$A:$A,"&gt;"&amp;(AE138),Master3!$A:$A,"&lt;="&amp; AI138)</f>
        <v>0</v>
      </c>
      <c r="AH138" s="107">
        <f>SUMIFS(Master3!BC:BC,Master3!BB:BB,AD138)</f>
        <v>0</v>
      </c>
      <c r="AI138" s="108" t="str">
        <f t="shared" si="29"/>
        <v/>
      </c>
      <c r="AJ138" s="112" t="e">
        <f>_xlfn.XLOOKUP(AK138,Master3!B:B,Master3!A:A)</f>
        <v>#N/A</v>
      </c>
      <c r="AK138" s="106"/>
      <c r="AL138" s="67">
        <f>SUMIFS(Master3!$Z:$Z,Master3!$A:$A,"&gt;="&amp;(AJ138),Master3!$A:$A,"&lt;="&amp;AP138-1)</f>
        <v>0</v>
      </c>
      <c r="AM138" s="67">
        <f>SUMIFS(Master3!$J:$J,Master3!$A:$A,"&gt;="&amp;(AJ138),Master3!$A:$A,"&lt;="&amp;AP138-1)</f>
        <v>0</v>
      </c>
      <c r="AN138" s="93">
        <f>SUMIFS(Master3!BF:BF,Master3!BE:BE,AK138)</f>
        <v>0</v>
      </c>
      <c r="AO138" s="100" t="str">
        <f>IFERROR(_xlfn.XLOOKUP(AP138,Master3!$A:$A,Master3!$B:$B),"")</f>
        <v/>
      </c>
      <c r="AP138" s="92" t="str">
        <f t="shared" si="30"/>
        <v/>
      </c>
      <c r="AQ138" s="67">
        <f>SUMIFS(Master3!$Z:$Z,Master3!$A:$A,"&gt;"&amp;(AP138),Master3!$A:$A,"&lt;="&amp;AU138-1)</f>
        <v>0</v>
      </c>
      <c r="AR138" s="67">
        <f>SUMIFS(Master3!$J:$J,Master3!$A:$A,"&gt;"&amp;(AP138),Master3!$A:$A,"&lt;="&amp;AU138-1)</f>
        <v>0</v>
      </c>
      <c r="AS138" s="93">
        <f>SUMIFS(Master3!BO:BO,Master3!BN:BN,AO138)</f>
        <v>0</v>
      </c>
      <c r="AT138" s="100" t="str">
        <f>IFERROR(_xlfn.XLOOKUP(AU138,Master3!$A:$A,Master3!$B:$B)," ")</f>
        <v xml:space="preserve"> </v>
      </c>
      <c r="AU138" s="92" t="str">
        <f t="shared" si="31"/>
        <v/>
      </c>
      <c r="AV138" s="67">
        <f>SUMIFS(Master3!$Z:$Z,Master3!$A:$A,"&gt;"&amp;AU138,Master3!$A:$A,"&lt;="&amp; AY138)</f>
        <v>0</v>
      </c>
      <c r="AW138" s="67">
        <f>SUMIFS(Master3!$J:$J,Master3!$A:$A,"&gt;"&amp;AU138,Master3!$A:$A,"&lt;="&amp; AY138)</f>
        <v>0</v>
      </c>
      <c r="AX138" s="92">
        <f>SUMIFS(Master3!BF:BF,Master3!BE:BE,AT138)</f>
        <v>0</v>
      </c>
      <c r="AY138" s="93" t="str">
        <f t="shared" si="32"/>
        <v/>
      </c>
      <c r="AZ138" s="112" t="e">
        <f>_xlfn.XLOOKUP(BA138,Master3!B:B,Master3!A:A)</f>
        <v>#N/A</v>
      </c>
      <c r="BA138" s="103"/>
      <c r="BB138" s="107">
        <f>SUMIFS(Master3!AR:AR,Master3!$A:$A,"&gt;="&amp;(AZ138),Master3!$A:$A,"&lt;="&amp;BF138-1)</f>
        <v>0</v>
      </c>
      <c r="BC138" s="109">
        <f>SUMIFS(Master3!$K:$K,Master3!$A:$A,"&gt;="&amp;(AZ138),Master3!$A:$A,"&lt;="&amp;BF138-1)</f>
        <v>0</v>
      </c>
      <c r="BD138" s="108">
        <f>SUMIFS(Master3!BI:BI,Master3!BH:BH,BA138)</f>
        <v>0</v>
      </c>
      <c r="BE138" s="110" t="str">
        <f>IFERROR(_xlfn.XLOOKUP(BF138,Master3!$A:$A,Master3!$B:$B),"")</f>
        <v/>
      </c>
      <c r="BF138" s="107" t="str">
        <f t="shared" si="33"/>
        <v/>
      </c>
      <c r="BG138" s="107">
        <f>SUMIFS(Master3!AR:AR,Master3!$A:$A,"&gt;="&amp;(BF138),Master3!$A:$A,"&lt;="&amp;BK138-1)</f>
        <v>0</v>
      </c>
      <c r="BH138" s="109">
        <f>SUMIFS(Master3!$K:$K,Master3!$A:$A,"&gt;="&amp;(BF138),Master3!$A:$A,"&lt;="&amp;BK138-1)</f>
        <v>0</v>
      </c>
      <c r="BI138" s="108">
        <f>SUMIFS(Master3!BQ:BQ,Master3!BP:BP,BE138)</f>
        <v>0</v>
      </c>
      <c r="BJ138" s="110" t="str">
        <f>IFERROR(_xlfn.XLOOKUP(BK138,Master3!$A:$A,Master3!$B:$B)," ")</f>
        <v xml:space="preserve"> </v>
      </c>
      <c r="BK138" s="107" t="str">
        <f t="shared" si="34"/>
        <v/>
      </c>
      <c r="BL138" s="107">
        <f>SUMIFS(Master3!$AU:$AU,Master3!$A:$A,"&gt;"&amp;(BK138),Master3!$A:$A,"&lt;="&amp; BO138)</f>
        <v>0</v>
      </c>
      <c r="BM138" s="109">
        <f>SUMIFS(Master3!$K:$K,Master3!$A:$A,"&gt;"&amp;(BK138),Master3!$A:$A,"&lt;="&amp; BO138)</f>
        <v>0</v>
      </c>
      <c r="BN138" s="107">
        <f>SUMIFS(Master3!BI:BI,Master3!BH:BH,BJ138)</f>
        <v>0</v>
      </c>
      <c r="BO138" s="108" t="str">
        <f t="shared" si="35"/>
        <v/>
      </c>
    </row>
    <row r="139" spans="1:67" x14ac:dyDescent="0.25">
      <c r="A139" s="86">
        <v>44259.444444444445</v>
      </c>
      <c r="B139" s="111" t="e">
        <f>_xlfn.XLOOKUP(C139,Master3!B:B,Master3!A:A)</f>
        <v>#N/A</v>
      </c>
      <c r="C139" s="106">
        <v>44259.444444444445</v>
      </c>
      <c r="D139" s="91" t="str">
        <f>IFERROR(_xlfn.XLOOKUP(B139,Master3!A:A,Master3!G:G),"")</f>
        <v/>
      </c>
      <c r="E139" s="94" t="str">
        <f>IFERROR(AVERAGEIFS(Master3!$U:$U,Master3!$A:$A,"&gt;"&amp;(B139-1),Master3!$A:$A,"&lt;="&amp;S139),"")</f>
        <v/>
      </c>
      <c r="F139" s="98">
        <f>SUMIFS(Master3!$V:$V,Master3!$A:$A,"&gt;="&amp;(B139),Master3!$A:$A,"&lt;="&amp;J139-1)</f>
        <v>0</v>
      </c>
      <c r="G139" s="91">
        <f>SUMIFS(Master3!$H:$H,Master3!$A:$A,"&gt;="&amp;(B139),Master3!$A:$A,"&lt;="&amp;J139-1)</f>
        <v>0</v>
      </c>
      <c r="H139" s="99">
        <f>SUMIFS(Master3!AZ:AZ,Master3!AY:AY,C139)</f>
        <v>0</v>
      </c>
      <c r="I139" s="100" t="str">
        <f>IFERROR(_xlfn.XLOOKUP(J139,Master3!$A:$A,Master3!$B:$B),"")</f>
        <v/>
      </c>
      <c r="J139" s="92" t="str">
        <f t="shared" si="24"/>
        <v/>
      </c>
      <c r="K139" s="92">
        <f>SUMIFS(Master3!$V:$V,Master3!$A:$A,"&gt;="&amp;(J139),Master3!$A:$A,"&lt;="&amp;O139-1)</f>
        <v>0</v>
      </c>
      <c r="L139" s="92">
        <f>SUMIFS(Master3!$H:$H,Master3!$A:$A,"&gt;="&amp;(J139),Master3!$A:$A,"&lt;="&amp;O139-1)</f>
        <v>0</v>
      </c>
      <c r="M139" s="93">
        <f>SUMIFS(Master3!BK:BK,Master3!BJ:BJ,I139)</f>
        <v>0</v>
      </c>
      <c r="N139" s="100" t="str">
        <f>IFERROR(_xlfn.XLOOKUP(O139,Master3!$A:$A,Master3!$B:$B)," ")</f>
        <v xml:space="preserve"> </v>
      </c>
      <c r="O139" s="92" t="str">
        <f t="shared" si="25"/>
        <v/>
      </c>
      <c r="P139" s="92">
        <f>SUMIFS(Master3!$V:$V,Master3!$A:$A,"&gt;="&amp;O139,Master3!$A:$A,"&lt;="&amp; S139)</f>
        <v>0</v>
      </c>
      <c r="Q139" s="92">
        <f>SUMIFS(Master3!$H:$H,Master3!$A:$A,"&gt;="&amp;O139,Master3!$A:$A,"&lt;="&amp; S139)</f>
        <v>0</v>
      </c>
      <c r="R139" s="92">
        <f>SUMIFS(Master3!AZ:AZ,Master3!AY:AY,N139)</f>
        <v>0</v>
      </c>
      <c r="S139" s="93" t="str">
        <f t="shared" si="26"/>
        <v/>
      </c>
      <c r="T139" s="112" t="e">
        <f>_xlfn.XLOOKUP(U139,Master3!B:B,Master3!A:A)</f>
        <v>#N/A</v>
      </c>
      <c r="U139" s="103"/>
      <c r="V139" s="109">
        <f>SUMIFS(Master3!X:X,Master3!$A:$A,"&gt;="&amp;(T139),Master3!$A:$A,"&lt;="&amp;Z139-1)</f>
        <v>0</v>
      </c>
      <c r="W139" s="107">
        <f>SUMIFS(Master3!I:I,Master3!$A:$A,"&gt;="&amp;(T139),Master3!$A:$A,"&lt;="&amp;Z139-1)</f>
        <v>0</v>
      </c>
      <c r="X139" s="108">
        <f>SUMIFS(Master3!BC:BC,Master3!BB:BB,U139)</f>
        <v>0</v>
      </c>
      <c r="Y139" s="110" t="str">
        <f>IFERROR(_xlfn.XLOOKUP(Z139,Master3!$A:$A,Master3!$B:$B),"")</f>
        <v/>
      </c>
      <c r="Z139" s="107" t="str">
        <f t="shared" si="27"/>
        <v/>
      </c>
      <c r="AA139" s="107">
        <f>SUMIFS(Master3!$X:$X,Master3!$A:$A,"&gt;="&amp;(Z139),Master3!$A:$A,"&lt;="&amp;AE139-1)</f>
        <v>0</v>
      </c>
      <c r="AB139" s="107">
        <f>SUMIFS(Master3!$I:$I,Master3!$A:$A,"&gt;="&amp;(Z139),Master3!$A:$A,"&lt;="&amp;AE139-1)</f>
        <v>0</v>
      </c>
      <c r="AC139" s="108">
        <f>SUMIFS(Master3!BM:BM,Master3!BL:BL,Y139)</f>
        <v>0</v>
      </c>
      <c r="AD139" s="110" t="str">
        <f>IFERROR(_xlfn.XLOOKUP(AE139,Master3!$A:$A,Master3!$B:$B)," ")</f>
        <v xml:space="preserve"> </v>
      </c>
      <c r="AE139" s="107" t="str">
        <f t="shared" si="28"/>
        <v/>
      </c>
      <c r="AF139" s="109">
        <f>SUMIFS(Master3!$X:$X,Master3!$A:$A,"&gt;"&amp;(AE139),Master3!$A:$A,"&lt;="&amp; AI139)</f>
        <v>0</v>
      </c>
      <c r="AG139" s="107">
        <f>SUMIFS(Master3!$I:$I,Master3!$A:$A,"&gt;"&amp;(AE139),Master3!$A:$A,"&lt;="&amp; AI139)</f>
        <v>0</v>
      </c>
      <c r="AH139" s="107">
        <f>SUMIFS(Master3!BC:BC,Master3!BB:BB,AD139)</f>
        <v>0</v>
      </c>
      <c r="AI139" s="108" t="str">
        <f t="shared" si="29"/>
        <v/>
      </c>
      <c r="AJ139" s="112" t="e">
        <f>_xlfn.XLOOKUP(AK139,Master3!B:B,Master3!A:A)</f>
        <v>#N/A</v>
      </c>
      <c r="AK139" s="106"/>
      <c r="AL139" s="67">
        <f>SUMIFS(Master3!$Z:$Z,Master3!$A:$A,"&gt;="&amp;(AJ139),Master3!$A:$A,"&lt;="&amp;AP139-1)</f>
        <v>0</v>
      </c>
      <c r="AM139" s="67">
        <f>SUMIFS(Master3!$J:$J,Master3!$A:$A,"&gt;="&amp;(AJ139),Master3!$A:$A,"&lt;="&amp;AP139-1)</f>
        <v>0</v>
      </c>
      <c r="AN139" s="93">
        <f>SUMIFS(Master3!BF:BF,Master3!BE:BE,AK139)</f>
        <v>0</v>
      </c>
      <c r="AO139" s="100" t="str">
        <f>IFERROR(_xlfn.XLOOKUP(AP139,Master3!$A:$A,Master3!$B:$B),"")</f>
        <v/>
      </c>
      <c r="AP139" s="92" t="str">
        <f t="shared" si="30"/>
        <v/>
      </c>
      <c r="AQ139" s="67">
        <f>SUMIFS(Master3!$Z:$Z,Master3!$A:$A,"&gt;"&amp;(AP139),Master3!$A:$A,"&lt;="&amp;AU139-1)</f>
        <v>0</v>
      </c>
      <c r="AR139" s="67">
        <f>SUMIFS(Master3!$J:$J,Master3!$A:$A,"&gt;"&amp;(AP139),Master3!$A:$A,"&lt;="&amp;AU139-1)</f>
        <v>0</v>
      </c>
      <c r="AS139" s="93">
        <f>SUMIFS(Master3!BO:BO,Master3!BN:BN,AO139)</f>
        <v>0</v>
      </c>
      <c r="AT139" s="100" t="str">
        <f>IFERROR(_xlfn.XLOOKUP(AU139,Master3!$A:$A,Master3!$B:$B)," ")</f>
        <v xml:space="preserve"> </v>
      </c>
      <c r="AU139" s="92" t="str">
        <f t="shared" si="31"/>
        <v/>
      </c>
      <c r="AV139" s="67">
        <f>SUMIFS(Master3!$Z:$Z,Master3!$A:$A,"&gt;"&amp;AU139,Master3!$A:$A,"&lt;="&amp; AY139)</f>
        <v>0</v>
      </c>
      <c r="AW139" s="67">
        <f>SUMIFS(Master3!$J:$J,Master3!$A:$A,"&gt;"&amp;AU139,Master3!$A:$A,"&lt;="&amp; AY139)</f>
        <v>0</v>
      </c>
      <c r="AX139" s="92">
        <f>SUMIFS(Master3!BF:BF,Master3!BE:BE,AT139)</f>
        <v>0</v>
      </c>
      <c r="AY139" s="93" t="str">
        <f t="shared" si="32"/>
        <v/>
      </c>
      <c r="AZ139" s="112" t="e">
        <f>_xlfn.XLOOKUP(BA139,Master3!B:B,Master3!A:A)</f>
        <v>#N/A</v>
      </c>
      <c r="BA139" s="103"/>
      <c r="BB139" s="107">
        <f>SUMIFS(Master3!AR:AR,Master3!$A:$A,"&gt;="&amp;(AZ139),Master3!$A:$A,"&lt;="&amp;BF139-1)</f>
        <v>0</v>
      </c>
      <c r="BC139" s="109">
        <f>SUMIFS(Master3!$K:$K,Master3!$A:$A,"&gt;="&amp;(AZ139),Master3!$A:$A,"&lt;="&amp;BF139-1)</f>
        <v>0</v>
      </c>
      <c r="BD139" s="108">
        <f>SUMIFS(Master3!BI:BI,Master3!BH:BH,BA139)</f>
        <v>0</v>
      </c>
      <c r="BE139" s="110" t="str">
        <f>IFERROR(_xlfn.XLOOKUP(BF139,Master3!$A:$A,Master3!$B:$B),"")</f>
        <v/>
      </c>
      <c r="BF139" s="107" t="str">
        <f t="shared" si="33"/>
        <v/>
      </c>
      <c r="BG139" s="107">
        <f>SUMIFS(Master3!AR:AR,Master3!$A:$A,"&gt;="&amp;(BF139),Master3!$A:$A,"&lt;="&amp;BK139-1)</f>
        <v>0</v>
      </c>
      <c r="BH139" s="109">
        <f>SUMIFS(Master3!$K:$K,Master3!$A:$A,"&gt;="&amp;(BF139),Master3!$A:$A,"&lt;="&amp;BK139-1)</f>
        <v>0</v>
      </c>
      <c r="BI139" s="108">
        <f>SUMIFS(Master3!BQ:BQ,Master3!BP:BP,BE139)</f>
        <v>0</v>
      </c>
      <c r="BJ139" s="110" t="str">
        <f>IFERROR(_xlfn.XLOOKUP(BK139,Master3!$A:$A,Master3!$B:$B)," ")</f>
        <v xml:space="preserve"> </v>
      </c>
      <c r="BK139" s="107" t="str">
        <f t="shared" si="34"/>
        <v/>
      </c>
      <c r="BL139" s="107">
        <f>SUMIFS(Master3!$AU:$AU,Master3!$A:$A,"&gt;"&amp;(BK139),Master3!$A:$A,"&lt;="&amp; BO139)</f>
        <v>0</v>
      </c>
      <c r="BM139" s="109">
        <f>SUMIFS(Master3!$K:$K,Master3!$A:$A,"&gt;"&amp;(BK139),Master3!$A:$A,"&lt;="&amp; BO139)</f>
        <v>0</v>
      </c>
      <c r="BN139" s="107">
        <f>SUMIFS(Master3!BI:BI,Master3!BH:BH,BJ139)</f>
        <v>0</v>
      </c>
      <c r="BO139" s="108" t="str">
        <f t="shared" si="35"/>
        <v/>
      </c>
    </row>
    <row r="140" spans="1:67" x14ac:dyDescent="0.25">
      <c r="A140" s="86">
        <v>44259.493055555555</v>
      </c>
      <c r="B140" s="111" t="e">
        <f>_xlfn.XLOOKUP(C140,Master3!B:B,Master3!A:A)</f>
        <v>#N/A</v>
      </c>
      <c r="C140" s="106"/>
      <c r="D140" s="91" t="str">
        <f>IFERROR(_xlfn.XLOOKUP(B140,Master3!A:A,Master3!G:G),"")</f>
        <v/>
      </c>
      <c r="E140" s="94" t="str">
        <f>IFERROR(AVERAGEIFS(Master3!$U:$U,Master3!$A:$A,"&gt;"&amp;(B140-1),Master3!$A:$A,"&lt;="&amp;S140),"")</f>
        <v/>
      </c>
      <c r="F140" s="98">
        <f>SUMIFS(Master3!$V:$V,Master3!$A:$A,"&gt;="&amp;(B140),Master3!$A:$A,"&lt;="&amp;J140-1)</f>
        <v>0</v>
      </c>
      <c r="G140" s="91">
        <f>SUMIFS(Master3!$H:$H,Master3!$A:$A,"&gt;="&amp;(B140),Master3!$A:$A,"&lt;="&amp;J140-1)</f>
        <v>0</v>
      </c>
      <c r="H140" s="99">
        <f>SUMIFS(Master3!AZ:AZ,Master3!AY:AY,C140)</f>
        <v>0</v>
      </c>
      <c r="I140" s="100" t="str">
        <f>IFERROR(_xlfn.XLOOKUP(J140,Master3!$A:$A,Master3!$B:$B),"")</f>
        <v/>
      </c>
      <c r="J140" s="92" t="str">
        <f t="shared" si="24"/>
        <v/>
      </c>
      <c r="K140" s="92">
        <f>SUMIFS(Master3!$V:$V,Master3!$A:$A,"&gt;="&amp;(J140),Master3!$A:$A,"&lt;="&amp;O140-1)</f>
        <v>0</v>
      </c>
      <c r="L140" s="92">
        <f>SUMIFS(Master3!$H:$H,Master3!$A:$A,"&gt;="&amp;(J140),Master3!$A:$A,"&lt;="&amp;O140-1)</f>
        <v>0</v>
      </c>
      <c r="M140" s="93">
        <f>SUMIFS(Master3!BK:BK,Master3!BJ:BJ,I140)</f>
        <v>0</v>
      </c>
      <c r="N140" s="100" t="str">
        <f>IFERROR(_xlfn.XLOOKUP(O140,Master3!$A:$A,Master3!$B:$B)," ")</f>
        <v xml:space="preserve"> </v>
      </c>
      <c r="O140" s="92" t="str">
        <f t="shared" si="25"/>
        <v/>
      </c>
      <c r="P140" s="92">
        <f>SUMIFS(Master3!$V:$V,Master3!$A:$A,"&gt;="&amp;O140,Master3!$A:$A,"&lt;="&amp; S140)</f>
        <v>0</v>
      </c>
      <c r="Q140" s="92">
        <f>SUMIFS(Master3!$H:$H,Master3!$A:$A,"&gt;="&amp;O140,Master3!$A:$A,"&lt;="&amp; S140)</f>
        <v>0</v>
      </c>
      <c r="R140" s="92">
        <f>SUMIFS(Master3!AZ:AZ,Master3!AY:AY,N140)</f>
        <v>0</v>
      </c>
      <c r="S140" s="93" t="str">
        <f t="shared" si="26"/>
        <v/>
      </c>
      <c r="T140" s="112" t="e">
        <f>_xlfn.XLOOKUP(U140,Master3!B:B,Master3!A:A)</f>
        <v>#N/A</v>
      </c>
      <c r="U140" s="103"/>
      <c r="V140" s="109">
        <f>SUMIFS(Master3!X:X,Master3!$A:$A,"&gt;="&amp;(T140),Master3!$A:$A,"&lt;="&amp;Z140-1)</f>
        <v>0</v>
      </c>
      <c r="W140" s="107">
        <f>SUMIFS(Master3!I:I,Master3!$A:$A,"&gt;="&amp;(T140),Master3!$A:$A,"&lt;="&amp;Z140-1)</f>
        <v>0</v>
      </c>
      <c r="X140" s="108">
        <f>SUMIFS(Master3!BC:BC,Master3!BB:BB,U140)</f>
        <v>0</v>
      </c>
      <c r="Y140" s="110" t="str">
        <f>IFERROR(_xlfn.XLOOKUP(Z140,Master3!$A:$A,Master3!$B:$B),"")</f>
        <v/>
      </c>
      <c r="Z140" s="107" t="str">
        <f t="shared" si="27"/>
        <v/>
      </c>
      <c r="AA140" s="107">
        <f>SUMIFS(Master3!$X:$X,Master3!$A:$A,"&gt;="&amp;(Z140),Master3!$A:$A,"&lt;="&amp;AE140-1)</f>
        <v>0</v>
      </c>
      <c r="AB140" s="107">
        <f>SUMIFS(Master3!$I:$I,Master3!$A:$A,"&gt;="&amp;(Z140),Master3!$A:$A,"&lt;="&amp;AE140-1)</f>
        <v>0</v>
      </c>
      <c r="AC140" s="108">
        <f>SUMIFS(Master3!BM:BM,Master3!BL:BL,Y140)</f>
        <v>0</v>
      </c>
      <c r="AD140" s="110" t="str">
        <f>IFERROR(_xlfn.XLOOKUP(AE140,Master3!$A:$A,Master3!$B:$B)," ")</f>
        <v xml:space="preserve"> </v>
      </c>
      <c r="AE140" s="107" t="str">
        <f t="shared" si="28"/>
        <v/>
      </c>
      <c r="AF140" s="109">
        <f>SUMIFS(Master3!$X:$X,Master3!$A:$A,"&gt;"&amp;(AE140),Master3!$A:$A,"&lt;="&amp; AI140)</f>
        <v>0</v>
      </c>
      <c r="AG140" s="107">
        <f>SUMIFS(Master3!$I:$I,Master3!$A:$A,"&gt;"&amp;(AE140),Master3!$A:$A,"&lt;="&amp; AI140)</f>
        <v>0</v>
      </c>
      <c r="AH140" s="107">
        <f>SUMIFS(Master3!BC:BC,Master3!BB:BB,AD140)</f>
        <v>0</v>
      </c>
      <c r="AI140" s="108" t="str">
        <f t="shared" si="29"/>
        <v/>
      </c>
      <c r="AJ140" s="112" t="e">
        <f>_xlfn.XLOOKUP(AK140,Master3!B:B,Master3!A:A)</f>
        <v>#N/A</v>
      </c>
      <c r="AK140" s="106"/>
      <c r="AL140" s="67">
        <f>SUMIFS(Master3!$Z:$Z,Master3!$A:$A,"&gt;="&amp;(AJ140),Master3!$A:$A,"&lt;="&amp;AP140-1)</f>
        <v>0</v>
      </c>
      <c r="AM140" s="67">
        <f>SUMIFS(Master3!$J:$J,Master3!$A:$A,"&gt;="&amp;(AJ140),Master3!$A:$A,"&lt;="&amp;AP140-1)</f>
        <v>0</v>
      </c>
      <c r="AN140" s="93">
        <f>SUMIFS(Master3!BF:BF,Master3!BE:BE,AK140)</f>
        <v>0</v>
      </c>
      <c r="AO140" s="100" t="str">
        <f>IFERROR(_xlfn.XLOOKUP(AP140,Master3!$A:$A,Master3!$B:$B),"")</f>
        <v/>
      </c>
      <c r="AP140" s="92" t="str">
        <f t="shared" si="30"/>
        <v/>
      </c>
      <c r="AQ140" s="67">
        <f>SUMIFS(Master3!$Z:$Z,Master3!$A:$A,"&gt;"&amp;(AP140),Master3!$A:$A,"&lt;="&amp;AU140-1)</f>
        <v>0</v>
      </c>
      <c r="AR140" s="67">
        <f>SUMIFS(Master3!$J:$J,Master3!$A:$A,"&gt;"&amp;(AP140),Master3!$A:$A,"&lt;="&amp;AU140-1)</f>
        <v>0</v>
      </c>
      <c r="AS140" s="93">
        <f>SUMIFS(Master3!BO:BO,Master3!BN:BN,AO140)</f>
        <v>0</v>
      </c>
      <c r="AT140" s="100" t="str">
        <f>IFERROR(_xlfn.XLOOKUP(AU140,Master3!$A:$A,Master3!$B:$B)," ")</f>
        <v xml:space="preserve"> </v>
      </c>
      <c r="AU140" s="92" t="str">
        <f t="shared" si="31"/>
        <v/>
      </c>
      <c r="AV140" s="67">
        <f>SUMIFS(Master3!$Z:$Z,Master3!$A:$A,"&gt;"&amp;AU140,Master3!$A:$A,"&lt;="&amp; AY140)</f>
        <v>0</v>
      </c>
      <c r="AW140" s="67">
        <f>SUMIFS(Master3!$J:$J,Master3!$A:$A,"&gt;"&amp;AU140,Master3!$A:$A,"&lt;="&amp; AY140)</f>
        <v>0</v>
      </c>
      <c r="AX140" s="92">
        <f>SUMIFS(Master3!BF:BF,Master3!BE:BE,AT140)</f>
        <v>0</v>
      </c>
      <c r="AY140" s="93" t="str">
        <f t="shared" si="32"/>
        <v/>
      </c>
      <c r="AZ140" s="112" t="e">
        <f>_xlfn.XLOOKUP(BA140,Master3!B:B,Master3!A:A)</f>
        <v>#N/A</v>
      </c>
      <c r="BA140" s="103">
        <v>44259.493055555555</v>
      </c>
      <c r="BB140" s="107">
        <f>SUMIFS(Master3!AR:AR,Master3!$A:$A,"&gt;="&amp;(AZ140),Master3!$A:$A,"&lt;="&amp;BF140-1)</f>
        <v>0</v>
      </c>
      <c r="BC140" s="109">
        <f>SUMIFS(Master3!$K:$K,Master3!$A:$A,"&gt;="&amp;(AZ140),Master3!$A:$A,"&lt;="&amp;BF140-1)</f>
        <v>0</v>
      </c>
      <c r="BD140" s="108">
        <f>SUMIFS(Master3!BI:BI,Master3!BH:BH,BA140)</f>
        <v>0</v>
      </c>
      <c r="BE140" s="110" t="str">
        <f>IFERROR(_xlfn.XLOOKUP(BF140,Master3!$A:$A,Master3!$B:$B),"")</f>
        <v/>
      </c>
      <c r="BF140" s="107" t="str">
        <f t="shared" si="33"/>
        <v/>
      </c>
      <c r="BG140" s="107">
        <f>SUMIFS(Master3!AR:AR,Master3!$A:$A,"&gt;="&amp;(BF140),Master3!$A:$A,"&lt;="&amp;BK140-1)</f>
        <v>0</v>
      </c>
      <c r="BH140" s="109">
        <f>SUMIFS(Master3!$K:$K,Master3!$A:$A,"&gt;="&amp;(BF140),Master3!$A:$A,"&lt;="&amp;BK140-1)</f>
        <v>0</v>
      </c>
      <c r="BI140" s="108">
        <f>SUMIFS(Master3!BQ:BQ,Master3!BP:BP,BE140)</f>
        <v>0</v>
      </c>
      <c r="BJ140" s="110" t="str">
        <f>IFERROR(_xlfn.XLOOKUP(BK140,Master3!$A:$A,Master3!$B:$B)," ")</f>
        <v xml:space="preserve"> </v>
      </c>
      <c r="BK140" s="107" t="str">
        <f t="shared" si="34"/>
        <v/>
      </c>
      <c r="BL140" s="107">
        <f>SUMIFS(Master3!$AU:$AU,Master3!$A:$A,"&gt;"&amp;(BK140),Master3!$A:$A,"&lt;="&amp; BO140)</f>
        <v>0</v>
      </c>
      <c r="BM140" s="109">
        <f>SUMIFS(Master3!$K:$K,Master3!$A:$A,"&gt;"&amp;(BK140),Master3!$A:$A,"&lt;="&amp; BO140)</f>
        <v>0</v>
      </c>
      <c r="BN140" s="107">
        <f>SUMIFS(Master3!BI:BI,Master3!BH:BH,BJ140)</f>
        <v>0</v>
      </c>
      <c r="BO140" s="108" t="str">
        <f t="shared" si="35"/>
        <v/>
      </c>
    </row>
    <row r="141" spans="1:67" x14ac:dyDescent="0.25">
      <c r="A141" s="86">
        <v>44259.496527777781</v>
      </c>
      <c r="B141" s="111" t="e">
        <f>_xlfn.XLOOKUP(C141,Master3!B:B,Master3!A:A)</f>
        <v>#N/A</v>
      </c>
      <c r="C141" s="106"/>
      <c r="D141" s="91" t="str">
        <f>IFERROR(_xlfn.XLOOKUP(B141,Master3!A:A,Master3!G:G),"")</f>
        <v/>
      </c>
      <c r="E141" s="94" t="str">
        <f>IFERROR(AVERAGEIFS(Master3!$U:$U,Master3!$A:$A,"&gt;"&amp;(B141-1),Master3!$A:$A,"&lt;="&amp;S141),"")</f>
        <v/>
      </c>
      <c r="F141" s="98">
        <f>SUMIFS(Master3!$V:$V,Master3!$A:$A,"&gt;="&amp;(B141),Master3!$A:$A,"&lt;="&amp;J141-1)</f>
        <v>0</v>
      </c>
      <c r="G141" s="91">
        <f>SUMIFS(Master3!$H:$H,Master3!$A:$A,"&gt;="&amp;(B141),Master3!$A:$A,"&lt;="&amp;J141-1)</f>
        <v>0</v>
      </c>
      <c r="H141" s="99">
        <f>SUMIFS(Master3!AZ:AZ,Master3!AY:AY,C141)</f>
        <v>0</v>
      </c>
      <c r="I141" s="100" t="str">
        <f>IFERROR(_xlfn.XLOOKUP(J141,Master3!$A:$A,Master3!$B:$B),"")</f>
        <v/>
      </c>
      <c r="J141" s="92" t="str">
        <f t="shared" si="24"/>
        <v/>
      </c>
      <c r="K141" s="92">
        <f>SUMIFS(Master3!$V:$V,Master3!$A:$A,"&gt;="&amp;(J141),Master3!$A:$A,"&lt;="&amp;O141-1)</f>
        <v>0</v>
      </c>
      <c r="L141" s="92">
        <f>SUMIFS(Master3!$H:$H,Master3!$A:$A,"&gt;="&amp;(J141),Master3!$A:$A,"&lt;="&amp;O141-1)</f>
        <v>0</v>
      </c>
      <c r="M141" s="93">
        <f>SUMIFS(Master3!BK:BK,Master3!BJ:BJ,I141)</f>
        <v>0</v>
      </c>
      <c r="N141" s="100" t="str">
        <f>IFERROR(_xlfn.XLOOKUP(O141,Master3!$A:$A,Master3!$B:$B)," ")</f>
        <v xml:space="preserve"> </v>
      </c>
      <c r="O141" s="92" t="str">
        <f t="shared" si="25"/>
        <v/>
      </c>
      <c r="P141" s="92">
        <f>SUMIFS(Master3!$V:$V,Master3!$A:$A,"&gt;="&amp;O141,Master3!$A:$A,"&lt;="&amp; S141)</f>
        <v>0</v>
      </c>
      <c r="Q141" s="92">
        <f>SUMIFS(Master3!$H:$H,Master3!$A:$A,"&gt;="&amp;O141,Master3!$A:$A,"&lt;="&amp; S141)</f>
        <v>0</v>
      </c>
      <c r="R141" s="92">
        <f>SUMIFS(Master3!AZ:AZ,Master3!AY:AY,N141)</f>
        <v>0</v>
      </c>
      <c r="S141" s="93" t="str">
        <f t="shared" si="26"/>
        <v/>
      </c>
      <c r="T141" s="112" t="e">
        <f>_xlfn.XLOOKUP(U141,Master3!B:B,Master3!A:A)</f>
        <v>#N/A</v>
      </c>
      <c r="U141" s="103">
        <v>44259.496527777781</v>
      </c>
      <c r="V141" s="109">
        <f>SUMIFS(Master3!X:X,Master3!$A:$A,"&gt;="&amp;(T141),Master3!$A:$A,"&lt;="&amp;Z141-1)</f>
        <v>0</v>
      </c>
      <c r="W141" s="107">
        <f>SUMIFS(Master3!I:I,Master3!$A:$A,"&gt;="&amp;(T141),Master3!$A:$A,"&lt;="&amp;Z141-1)</f>
        <v>0</v>
      </c>
      <c r="X141" s="108">
        <f>SUMIFS(Master3!BC:BC,Master3!BB:BB,U141)</f>
        <v>0</v>
      </c>
      <c r="Y141" s="110" t="str">
        <f>IFERROR(_xlfn.XLOOKUP(Z141,Master3!$A:$A,Master3!$B:$B),"")</f>
        <v/>
      </c>
      <c r="Z141" s="107" t="str">
        <f t="shared" si="27"/>
        <v/>
      </c>
      <c r="AA141" s="107">
        <f>SUMIFS(Master3!$X:$X,Master3!$A:$A,"&gt;="&amp;(Z141),Master3!$A:$A,"&lt;="&amp;AE141-1)</f>
        <v>0</v>
      </c>
      <c r="AB141" s="107">
        <f>SUMIFS(Master3!$I:$I,Master3!$A:$A,"&gt;="&amp;(Z141),Master3!$A:$A,"&lt;="&amp;AE141-1)</f>
        <v>0</v>
      </c>
      <c r="AC141" s="108">
        <f>SUMIFS(Master3!BM:BM,Master3!BL:BL,Y141)</f>
        <v>0</v>
      </c>
      <c r="AD141" s="110" t="str">
        <f>IFERROR(_xlfn.XLOOKUP(AE141,Master3!$A:$A,Master3!$B:$B)," ")</f>
        <v xml:space="preserve"> </v>
      </c>
      <c r="AE141" s="107" t="str">
        <f t="shared" si="28"/>
        <v/>
      </c>
      <c r="AF141" s="109">
        <f>SUMIFS(Master3!$X:$X,Master3!$A:$A,"&gt;"&amp;(AE141),Master3!$A:$A,"&lt;="&amp; AI141)</f>
        <v>0</v>
      </c>
      <c r="AG141" s="107">
        <f>SUMIFS(Master3!$I:$I,Master3!$A:$A,"&gt;"&amp;(AE141),Master3!$A:$A,"&lt;="&amp; AI141)</f>
        <v>0</v>
      </c>
      <c r="AH141" s="107">
        <f>SUMIFS(Master3!BC:BC,Master3!BB:BB,AD141)</f>
        <v>0</v>
      </c>
      <c r="AI141" s="108" t="str">
        <f t="shared" si="29"/>
        <v/>
      </c>
      <c r="AJ141" s="112" t="e">
        <f>_xlfn.XLOOKUP(AK141,Master3!B:B,Master3!A:A)</f>
        <v>#N/A</v>
      </c>
      <c r="AK141" s="106">
        <v>44259.496527777781</v>
      </c>
      <c r="AL141" s="67">
        <f>SUMIFS(Master3!$Z:$Z,Master3!$A:$A,"&gt;="&amp;(AJ141),Master3!$A:$A,"&lt;="&amp;AP141-1)</f>
        <v>0</v>
      </c>
      <c r="AM141" s="67">
        <f>SUMIFS(Master3!$J:$J,Master3!$A:$A,"&gt;="&amp;(AJ141),Master3!$A:$A,"&lt;="&amp;AP141-1)</f>
        <v>0</v>
      </c>
      <c r="AN141" s="93">
        <f>SUMIFS(Master3!BF:BF,Master3!BE:BE,AK141)</f>
        <v>0</v>
      </c>
      <c r="AO141" s="100" t="str">
        <f>IFERROR(_xlfn.XLOOKUP(AP141,Master3!$A:$A,Master3!$B:$B),"")</f>
        <v/>
      </c>
      <c r="AP141" s="92" t="str">
        <f t="shared" si="30"/>
        <v/>
      </c>
      <c r="AQ141" s="67">
        <f>SUMIFS(Master3!$Z:$Z,Master3!$A:$A,"&gt;"&amp;(AP141),Master3!$A:$A,"&lt;="&amp;AU141-1)</f>
        <v>0</v>
      </c>
      <c r="AR141" s="67">
        <f>SUMIFS(Master3!$J:$J,Master3!$A:$A,"&gt;"&amp;(AP141),Master3!$A:$A,"&lt;="&amp;AU141-1)</f>
        <v>0</v>
      </c>
      <c r="AS141" s="93">
        <f>SUMIFS(Master3!BO:BO,Master3!BN:BN,AO141)</f>
        <v>0</v>
      </c>
      <c r="AT141" s="100" t="str">
        <f>IFERROR(_xlfn.XLOOKUP(AU141,Master3!$A:$A,Master3!$B:$B)," ")</f>
        <v xml:space="preserve"> </v>
      </c>
      <c r="AU141" s="92" t="str">
        <f t="shared" si="31"/>
        <v/>
      </c>
      <c r="AV141" s="67">
        <f>SUMIFS(Master3!$Z:$Z,Master3!$A:$A,"&gt;"&amp;AU141,Master3!$A:$A,"&lt;="&amp; AY141)</f>
        <v>0</v>
      </c>
      <c r="AW141" s="67">
        <f>SUMIFS(Master3!$J:$J,Master3!$A:$A,"&gt;"&amp;AU141,Master3!$A:$A,"&lt;="&amp; AY141)</f>
        <v>0</v>
      </c>
      <c r="AX141" s="92">
        <f>SUMIFS(Master3!BF:BF,Master3!BE:BE,AT141)</f>
        <v>0</v>
      </c>
      <c r="AY141" s="93" t="str">
        <f t="shared" si="32"/>
        <v/>
      </c>
      <c r="AZ141" s="112" t="e">
        <f>_xlfn.XLOOKUP(BA141,Master3!B:B,Master3!A:A)</f>
        <v>#N/A</v>
      </c>
      <c r="BA141" s="103"/>
      <c r="BB141" s="107">
        <f>SUMIFS(Master3!AR:AR,Master3!$A:$A,"&gt;="&amp;(AZ141),Master3!$A:$A,"&lt;="&amp;BF141-1)</f>
        <v>0</v>
      </c>
      <c r="BC141" s="109">
        <f>SUMIFS(Master3!$K:$K,Master3!$A:$A,"&gt;="&amp;(AZ141),Master3!$A:$A,"&lt;="&amp;BF141-1)</f>
        <v>0</v>
      </c>
      <c r="BD141" s="108">
        <f>SUMIFS(Master3!BI:BI,Master3!BH:BH,BA141)</f>
        <v>0</v>
      </c>
      <c r="BE141" s="110" t="str">
        <f>IFERROR(_xlfn.XLOOKUP(BF141,Master3!$A:$A,Master3!$B:$B),"")</f>
        <v/>
      </c>
      <c r="BF141" s="107" t="str">
        <f t="shared" si="33"/>
        <v/>
      </c>
      <c r="BG141" s="107">
        <f>SUMIFS(Master3!AR:AR,Master3!$A:$A,"&gt;="&amp;(BF141),Master3!$A:$A,"&lt;="&amp;BK141-1)</f>
        <v>0</v>
      </c>
      <c r="BH141" s="109">
        <f>SUMIFS(Master3!$K:$K,Master3!$A:$A,"&gt;="&amp;(BF141),Master3!$A:$A,"&lt;="&amp;BK141-1)</f>
        <v>0</v>
      </c>
      <c r="BI141" s="108">
        <f>SUMIFS(Master3!BQ:BQ,Master3!BP:BP,BE141)</f>
        <v>0</v>
      </c>
      <c r="BJ141" s="110" t="str">
        <f>IFERROR(_xlfn.XLOOKUP(BK141,Master3!$A:$A,Master3!$B:$B)," ")</f>
        <v xml:space="preserve"> </v>
      </c>
      <c r="BK141" s="107" t="str">
        <f t="shared" si="34"/>
        <v/>
      </c>
      <c r="BL141" s="107">
        <f>SUMIFS(Master3!$AU:$AU,Master3!$A:$A,"&gt;"&amp;(BK141),Master3!$A:$A,"&lt;="&amp; BO141)</f>
        <v>0</v>
      </c>
      <c r="BM141" s="109">
        <f>SUMIFS(Master3!$K:$K,Master3!$A:$A,"&gt;"&amp;(BK141),Master3!$A:$A,"&lt;="&amp; BO141)</f>
        <v>0</v>
      </c>
      <c r="BN141" s="107">
        <f>SUMIFS(Master3!BI:BI,Master3!BH:BH,BJ141)</f>
        <v>0</v>
      </c>
      <c r="BO141" s="108" t="str">
        <f t="shared" si="35"/>
        <v/>
      </c>
    </row>
    <row r="142" spans="1:67" x14ac:dyDescent="0.25">
      <c r="A142" s="86">
        <v>44261.371527777781</v>
      </c>
      <c r="B142" s="111" t="e">
        <f>_xlfn.XLOOKUP(C142,Master3!B:B,Master3!A:A)</f>
        <v>#N/A</v>
      </c>
      <c r="C142" s="106"/>
      <c r="D142" s="91" t="str">
        <f>IFERROR(_xlfn.XLOOKUP(B142,Master3!A:A,Master3!G:G),"")</f>
        <v/>
      </c>
      <c r="E142" s="94" t="str">
        <f>IFERROR(AVERAGEIFS(Master3!$U:$U,Master3!$A:$A,"&gt;"&amp;(B142-1),Master3!$A:$A,"&lt;="&amp;S142),"")</f>
        <v/>
      </c>
      <c r="F142" s="98">
        <f>SUMIFS(Master3!$V:$V,Master3!$A:$A,"&gt;="&amp;(B142),Master3!$A:$A,"&lt;="&amp;J142-1)</f>
        <v>0</v>
      </c>
      <c r="G142" s="91">
        <f>SUMIFS(Master3!$H:$H,Master3!$A:$A,"&gt;="&amp;(B142),Master3!$A:$A,"&lt;="&amp;J142-1)</f>
        <v>0</v>
      </c>
      <c r="H142" s="99">
        <f>SUMIFS(Master3!AZ:AZ,Master3!AY:AY,C142)</f>
        <v>0</v>
      </c>
      <c r="I142" s="100" t="str">
        <f>IFERROR(_xlfn.XLOOKUP(J142,Master3!$A:$A,Master3!$B:$B),"")</f>
        <v/>
      </c>
      <c r="J142" s="92" t="str">
        <f t="shared" si="24"/>
        <v/>
      </c>
      <c r="K142" s="92">
        <f>SUMIFS(Master3!$V:$V,Master3!$A:$A,"&gt;="&amp;(J142),Master3!$A:$A,"&lt;="&amp;O142-1)</f>
        <v>0</v>
      </c>
      <c r="L142" s="92">
        <f>SUMIFS(Master3!$H:$H,Master3!$A:$A,"&gt;="&amp;(J142),Master3!$A:$A,"&lt;="&amp;O142-1)</f>
        <v>0</v>
      </c>
      <c r="M142" s="93">
        <f>SUMIFS(Master3!BK:BK,Master3!BJ:BJ,I142)</f>
        <v>0</v>
      </c>
      <c r="N142" s="100" t="str">
        <f>IFERROR(_xlfn.XLOOKUP(O142,Master3!$A:$A,Master3!$B:$B)," ")</f>
        <v xml:space="preserve"> </v>
      </c>
      <c r="O142" s="92" t="str">
        <f t="shared" si="25"/>
        <v/>
      </c>
      <c r="P142" s="92">
        <f>SUMIFS(Master3!$V:$V,Master3!$A:$A,"&gt;="&amp;O142,Master3!$A:$A,"&lt;="&amp; S142)</f>
        <v>0</v>
      </c>
      <c r="Q142" s="92">
        <f>SUMIFS(Master3!$H:$H,Master3!$A:$A,"&gt;="&amp;O142,Master3!$A:$A,"&lt;="&amp; S142)</f>
        <v>0</v>
      </c>
      <c r="R142" s="92">
        <f>SUMIFS(Master3!AZ:AZ,Master3!AY:AY,N142)</f>
        <v>0</v>
      </c>
      <c r="S142" s="93" t="str">
        <f t="shared" si="26"/>
        <v/>
      </c>
      <c r="T142" s="112" t="e">
        <f>_xlfn.XLOOKUP(U142,Master3!B:B,Master3!A:A)</f>
        <v>#N/A</v>
      </c>
      <c r="U142" s="103">
        <v>44261.371527777781</v>
      </c>
      <c r="V142" s="109">
        <f>SUMIFS(Master3!X:X,Master3!$A:$A,"&gt;="&amp;(T142),Master3!$A:$A,"&lt;="&amp;Z142-1)</f>
        <v>0</v>
      </c>
      <c r="W142" s="107">
        <f>SUMIFS(Master3!I:I,Master3!$A:$A,"&gt;="&amp;(T142),Master3!$A:$A,"&lt;="&amp;Z142-1)</f>
        <v>0</v>
      </c>
      <c r="X142" s="108">
        <f>SUMIFS(Master3!BC:BC,Master3!BB:BB,U142)</f>
        <v>0</v>
      </c>
      <c r="Y142" s="110" t="str">
        <f>IFERROR(_xlfn.XLOOKUP(Z142,Master3!$A:$A,Master3!$B:$B),"")</f>
        <v/>
      </c>
      <c r="Z142" s="107" t="str">
        <f t="shared" si="27"/>
        <v/>
      </c>
      <c r="AA142" s="107">
        <f>SUMIFS(Master3!$X:$X,Master3!$A:$A,"&gt;="&amp;(Z142),Master3!$A:$A,"&lt;="&amp;AE142-1)</f>
        <v>0</v>
      </c>
      <c r="AB142" s="107">
        <f>SUMIFS(Master3!$I:$I,Master3!$A:$A,"&gt;="&amp;(Z142),Master3!$A:$A,"&lt;="&amp;AE142-1)</f>
        <v>0</v>
      </c>
      <c r="AC142" s="108">
        <f>SUMIFS(Master3!BM:BM,Master3!BL:BL,Y142)</f>
        <v>0</v>
      </c>
      <c r="AD142" s="110" t="str">
        <f>IFERROR(_xlfn.XLOOKUP(AE142,Master3!$A:$A,Master3!$B:$B)," ")</f>
        <v xml:space="preserve"> </v>
      </c>
      <c r="AE142" s="107" t="str">
        <f t="shared" si="28"/>
        <v/>
      </c>
      <c r="AF142" s="109">
        <f>SUMIFS(Master3!$X:$X,Master3!$A:$A,"&gt;"&amp;(AE142),Master3!$A:$A,"&lt;="&amp; AI142)</f>
        <v>0</v>
      </c>
      <c r="AG142" s="107">
        <f>SUMIFS(Master3!$I:$I,Master3!$A:$A,"&gt;"&amp;(AE142),Master3!$A:$A,"&lt;="&amp; AI142)</f>
        <v>0</v>
      </c>
      <c r="AH142" s="107">
        <f>SUMIFS(Master3!BC:BC,Master3!BB:BB,AD142)</f>
        <v>0</v>
      </c>
      <c r="AI142" s="108" t="str">
        <f t="shared" si="29"/>
        <v/>
      </c>
      <c r="AJ142" s="112" t="e">
        <f>_xlfn.XLOOKUP(AK142,Master3!B:B,Master3!A:A)</f>
        <v>#N/A</v>
      </c>
      <c r="AK142" s="106"/>
      <c r="AL142" s="67">
        <f>SUMIFS(Master3!$Z:$Z,Master3!$A:$A,"&gt;="&amp;(AJ142),Master3!$A:$A,"&lt;="&amp;AP142-1)</f>
        <v>0</v>
      </c>
      <c r="AM142" s="67">
        <f>SUMIFS(Master3!$J:$J,Master3!$A:$A,"&gt;="&amp;(AJ142),Master3!$A:$A,"&lt;="&amp;AP142-1)</f>
        <v>0</v>
      </c>
      <c r="AN142" s="93">
        <f>SUMIFS(Master3!BF:BF,Master3!BE:BE,AK142)</f>
        <v>0</v>
      </c>
      <c r="AO142" s="100" t="str">
        <f>IFERROR(_xlfn.XLOOKUP(AP142,Master3!$A:$A,Master3!$B:$B),"")</f>
        <v/>
      </c>
      <c r="AP142" s="92" t="str">
        <f t="shared" si="30"/>
        <v/>
      </c>
      <c r="AQ142" s="67">
        <f>SUMIFS(Master3!$Z:$Z,Master3!$A:$A,"&gt;"&amp;(AP142),Master3!$A:$A,"&lt;="&amp;AU142-1)</f>
        <v>0</v>
      </c>
      <c r="AR142" s="67">
        <f>SUMIFS(Master3!$J:$J,Master3!$A:$A,"&gt;"&amp;(AP142),Master3!$A:$A,"&lt;="&amp;AU142-1)</f>
        <v>0</v>
      </c>
      <c r="AS142" s="93">
        <f>SUMIFS(Master3!BO:BO,Master3!BN:BN,AO142)</f>
        <v>0</v>
      </c>
      <c r="AT142" s="100" t="str">
        <f>IFERROR(_xlfn.XLOOKUP(AU142,Master3!$A:$A,Master3!$B:$B)," ")</f>
        <v xml:space="preserve"> </v>
      </c>
      <c r="AU142" s="92" t="str">
        <f t="shared" si="31"/>
        <v/>
      </c>
      <c r="AV142" s="67">
        <f>SUMIFS(Master3!$Z:$Z,Master3!$A:$A,"&gt;"&amp;AU142,Master3!$A:$A,"&lt;="&amp; AY142)</f>
        <v>0</v>
      </c>
      <c r="AW142" s="67">
        <f>SUMIFS(Master3!$J:$J,Master3!$A:$A,"&gt;"&amp;AU142,Master3!$A:$A,"&lt;="&amp; AY142)</f>
        <v>0</v>
      </c>
      <c r="AX142" s="92">
        <f>SUMIFS(Master3!BF:BF,Master3!BE:BE,AT142)</f>
        <v>0</v>
      </c>
      <c r="AY142" s="93" t="str">
        <f t="shared" si="32"/>
        <v/>
      </c>
      <c r="AZ142" s="112" t="e">
        <f>_xlfn.XLOOKUP(BA142,Master3!B:B,Master3!A:A)</f>
        <v>#N/A</v>
      </c>
      <c r="BA142" s="103"/>
      <c r="BB142" s="107">
        <f>SUMIFS(Master3!AR:AR,Master3!$A:$A,"&gt;="&amp;(AZ142),Master3!$A:$A,"&lt;="&amp;BF142-1)</f>
        <v>0</v>
      </c>
      <c r="BC142" s="109">
        <f>SUMIFS(Master3!$K:$K,Master3!$A:$A,"&gt;="&amp;(AZ142),Master3!$A:$A,"&lt;="&amp;BF142-1)</f>
        <v>0</v>
      </c>
      <c r="BD142" s="108">
        <f>SUMIFS(Master3!BI:BI,Master3!BH:BH,BA142)</f>
        <v>0</v>
      </c>
      <c r="BE142" s="110" t="str">
        <f>IFERROR(_xlfn.XLOOKUP(BF142,Master3!$A:$A,Master3!$B:$B),"")</f>
        <v/>
      </c>
      <c r="BF142" s="107" t="str">
        <f t="shared" si="33"/>
        <v/>
      </c>
      <c r="BG142" s="107">
        <f>SUMIFS(Master3!AR:AR,Master3!$A:$A,"&gt;="&amp;(BF142),Master3!$A:$A,"&lt;="&amp;BK142-1)</f>
        <v>0</v>
      </c>
      <c r="BH142" s="109">
        <f>SUMIFS(Master3!$K:$K,Master3!$A:$A,"&gt;="&amp;(BF142),Master3!$A:$A,"&lt;="&amp;BK142-1)</f>
        <v>0</v>
      </c>
      <c r="BI142" s="108">
        <f>SUMIFS(Master3!BQ:BQ,Master3!BP:BP,BE142)</f>
        <v>0</v>
      </c>
      <c r="BJ142" s="110" t="str">
        <f>IFERROR(_xlfn.XLOOKUP(BK142,Master3!$A:$A,Master3!$B:$B)," ")</f>
        <v xml:space="preserve"> </v>
      </c>
      <c r="BK142" s="107" t="str">
        <f t="shared" si="34"/>
        <v/>
      </c>
      <c r="BL142" s="107">
        <f>SUMIFS(Master3!$AU:$AU,Master3!$A:$A,"&gt;"&amp;(BK142),Master3!$A:$A,"&lt;="&amp; BO142)</f>
        <v>0</v>
      </c>
      <c r="BM142" s="109">
        <f>SUMIFS(Master3!$K:$K,Master3!$A:$A,"&gt;"&amp;(BK142),Master3!$A:$A,"&lt;="&amp; BO142)</f>
        <v>0</v>
      </c>
      <c r="BN142" s="107">
        <f>SUMIFS(Master3!BI:BI,Master3!BH:BH,BJ142)</f>
        <v>0</v>
      </c>
      <c r="BO142" s="108" t="str">
        <f t="shared" si="35"/>
        <v/>
      </c>
    </row>
    <row r="143" spans="1:67" x14ac:dyDescent="0.25">
      <c r="A143" s="86">
        <v>44261.458333333336</v>
      </c>
      <c r="B143" s="111" t="e">
        <f>_xlfn.XLOOKUP(C143,Master3!B:B,Master3!A:A)</f>
        <v>#N/A</v>
      </c>
      <c r="C143" s="106"/>
      <c r="D143" s="91" t="str">
        <f>IFERROR(_xlfn.XLOOKUP(B143,Master3!A:A,Master3!G:G),"")</f>
        <v/>
      </c>
      <c r="E143" s="94" t="str">
        <f>IFERROR(AVERAGEIFS(Master3!$U:$U,Master3!$A:$A,"&gt;"&amp;(B143-1),Master3!$A:$A,"&lt;="&amp;S143),"")</f>
        <v/>
      </c>
      <c r="F143" s="98">
        <f>SUMIFS(Master3!$V:$V,Master3!$A:$A,"&gt;="&amp;(B143),Master3!$A:$A,"&lt;="&amp;J143-1)</f>
        <v>0</v>
      </c>
      <c r="G143" s="91">
        <f>SUMIFS(Master3!$H:$H,Master3!$A:$A,"&gt;="&amp;(B143),Master3!$A:$A,"&lt;="&amp;J143-1)</f>
        <v>0</v>
      </c>
      <c r="H143" s="99">
        <f>SUMIFS(Master3!AZ:AZ,Master3!AY:AY,C143)</f>
        <v>0</v>
      </c>
      <c r="I143" s="100" t="str">
        <f>IFERROR(_xlfn.XLOOKUP(J143,Master3!$A:$A,Master3!$B:$B),"")</f>
        <v/>
      </c>
      <c r="J143" s="92" t="str">
        <f t="shared" si="24"/>
        <v/>
      </c>
      <c r="K143" s="92">
        <f>SUMIFS(Master3!$V:$V,Master3!$A:$A,"&gt;="&amp;(J143),Master3!$A:$A,"&lt;="&amp;O143-1)</f>
        <v>0</v>
      </c>
      <c r="L143" s="92">
        <f>SUMIFS(Master3!$H:$H,Master3!$A:$A,"&gt;="&amp;(J143),Master3!$A:$A,"&lt;="&amp;O143-1)</f>
        <v>0</v>
      </c>
      <c r="M143" s="93">
        <f>SUMIFS(Master3!BK:BK,Master3!BJ:BJ,I143)</f>
        <v>0</v>
      </c>
      <c r="N143" s="100" t="str">
        <f>IFERROR(_xlfn.XLOOKUP(O143,Master3!$A:$A,Master3!$B:$B)," ")</f>
        <v xml:space="preserve"> </v>
      </c>
      <c r="O143" s="92" t="str">
        <f t="shared" si="25"/>
        <v/>
      </c>
      <c r="P143" s="92">
        <f>SUMIFS(Master3!$V:$V,Master3!$A:$A,"&gt;="&amp;O143,Master3!$A:$A,"&lt;="&amp; S143)</f>
        <v>0</v>
      </c>
      <c r="Q143" s="92">
        <f>SUMIFS(Master3!$H:$H,Master3!$A:$A,"&gt;="&amp;O143,Master3!$A:$A,"&lt;="&amp; S143)</f>
        <v>0</v>
      </c>
      <c r="R143" s="92">
        <f>SUMIFS(Master3!AZ:AZ,Master3!AY:AY,N143)</f>
        <v>0</v>
      </c>
      <c r="S143" s="93" t="str">
        <f t="shared" si="26"/>
        <v/>
      </c>
      <c r="T143" s="112" t="e">
        <f>_xlfn.XLOOKUP(U143,Master3!B:B,Master3!A:A)</f>
        <v>#N/A</v>
      </c>
      <c r="U143" s="103"/>
      <c r="V143" s="109">
        <f>SUMIFS(Master3!X:X,Master3!$A:$A,"&gt;="&amp;(T143),Master3!$A:$A,"&lt;="&amp;Z143-1)</f>
        <v>0</v>
      </c>
      <c r="W143" s="107">
        <f>SUMIFS(Master3!I:I,Master3!$A:$A,"&gt;="&amp;(T143),Master3!$A:$A,"&lt;="&amp;Z143-1)</f>
        <v>0</v>
      </c>
      <c r="X143" s="108">
        <f>SUMIFS(Master3!BC:BC,Master3!BB:BB,U143)</f>
        <v>0</v>
      </c>
      <c r="Y143" s="110" t="str">
        <f>IFERROR(_xlfn.XLOOKUP(Z143,Master3!$A:$A,Master3!$B:$B),"")</f>
        <v/>
      </c>
      <c r="Z143" s="107" t="str">
        <f t="shared" si="27"/>
        <v/>
      </c>
      <c r="AA143" s="107">
        <f>SUMIFS(Master3!$X:$X,Master3!$A:$A,"&gt;="&amp;(Z143),Master3!$A:$A,"&lt;="&amp;AE143-1)</f>
        <v>0</v>
      </c>
      <c r="AB143" s="107">
        <f>SUMIFS(Master3!$I:$I,Master3!$A:$A,"&gt;="&amp;(Z143),Master3!$A:$A,"&lt;="&amp;AE143-1)</f>
        <v>0</v>
      </c>
      <c r="AC143" s="108">
        <f>SUMIFS(Master3!BM:BM,Master3!BL:BL,Y143)</f>
        <v>0</v>
      </c>
      <c r="AD143" s="110" t="str">
        <f>IFERROR(_xlfn.XLOOKUP(AE143,Master3!$A:$A,Master3!$B:$B)," ")</f>
        <v xml:space="preserve"> </v>
      </c>
      <c r="AE143" s="107" t="str">
        <f t="shared" si="28"/>
        <v/>
      </c>
      <c r="AF143" s="109">
        <f>SUMIFS(Master3!$X:$X,Master3!$A:$A,"&gt;"&amp;(AE143),Master3!$A:$A,"&lt;="&amp; AI143)</f>
        <v>0</v>
      </c>
      <c r="AG143" s="107">
        <f>SUMIFS(Master3!$I:$I,Master3!$A:$A,"&gt;"&amp;(AE143),Master3!$A:$A,"&lt;="&amp; AI143)</f>
        <v>0</v>
      </c>
      <c r="AH143" s="107">
        <f>SUMIFS(Master3!BC:BC,Master3!BB:BB,AD143)</f>
        <v>0</v>
      </c>
      <c r="AI143" s="108" t="str">
        <f t="shared" si="29"/>
        <v/>
      </c>
      <c r="AJ143" s="112" t="e">
        <f>_xlfn.XLOOKUP(AK143,Master3!B:B,Master3!A:A)</f>
        <v>#N/A</v>
      </c>
      <c r="AK143" s="106"/>
      <c r="AL143" s="67">
        <f>SUMIFS(Master3!$Z:$Z,Master3!$A:$A,"&gt;="&amp;(AJ143),Master3!$A:$A,"&lt;="&amp;AP143-1)</f>
        <v>0</v>
      </c>
      <c r="AM143" s="67">
        <f>SUMIFS(Master3!$J:$J,Master3!$A:$A,"&gt;="&amp;(AJ143),Master3!$A:$A,"&lt;="&amp;AP143-1)</f>
        <v>0</v>
      </c>
      <c r="AN143" s="93">
        <f>SUMIFS(Master3!BF:BF,Master3!BE:BE,AK143)</f>
        <v>0</v>
      </c>
      <c r="AO143" s="100" t="str">
        <f>IFERROR(_xlfn.XLOOKUP(AP143,Master3!$A:$A,Master3!$B:$B),"")</f>
        <v/>
      </c>
      <c r="AP143" s="92" t="str">
        <f t="shared" si="30"/>
        <v/>
      </c>
      <c r="AQ143" s="67">
        <f>SUMIFS(Master3!$Z:$Z,Master3!$A:$A,"&gt;"&amp;(AP143),Master3!$A:$A,"&lt;="&amp;AU143-1)</f>
        <v>0</v>
      </c>
      <c r="AR143" s="67">
        <f>SUMIFS(Master3!$J:$J,Master3!$A:$A,"&gt;"&amp;(AP143),Master3!$A:$A,"&lt;="&amp;AU143-1)</f>
        <v>0</v>
      </c>
      <c r="AS143" s="93">
        <f>SUMIFS(Master3!BO:BO,Master3!BN:BN,AO143)</f>
        <v>0</v>
      </c>
      <c r="AT143" s="100" t="str">
        <f>IFERROR(_xlfn.XLOOKUP(AU143,Master3!$A:$A,Master3!$B:$B)," ")</f>
        <v xml:space="preserve"> </v>
      </c>
      <c r="AU143" s="92" t="str">
        <f t="shared" si="31"/>
        <v/>
      </c>
      <c r="AV143" s="67">
        <f>SUMIFS(Master3!$Z:$Z,Master3!$A:$A,"&gt;"&amp;AU143,Master3!$A:$A,"&lt;="&amp; AY143)</f>
        <v>0</v>
      </c>
      <c r="AW143" s="67">
        <f>SUMIFS(Master3!$J:$J,Master3!$A:$A,"&gt;"&amp;AU143,Master3!$A:$A,"&lt;="&amp; AY143)</f>
        <v>0</v>
      </c>
      <c r="AX143" s="92">
        <f>SUMIFS(Master3!BF:BF,Master3!BE:BE,AT143)</f>
        <v>0</v>
      </c>
      <c r="AY143" s="93" t="str">
        <f t="shared" si="32"/>
        <v/>
      </c>
      <c r="AZ143" s="112" t="e">
        <f>_xlfn.XLOOKUP(BA143,Master3!B:B,Master3!A:A)</f>
        <v>#N/A</v>
      </c>
      <c r="BA143" s="103">
        <v>44261.458333333336</v>
      </c>
      <c r="BB143" s="107">
        <f>SUMIFS(Master3!AR:AR,Master3!$A:$A,"&gt;="&amp;(AZ143),Master3!$A:$A,"&lt;="&amp;BF143-1)</f>
        <v>0</v>
      </c>
      <c r="BC143" s="109">
        <f>SUMIFS(Master3!$K:$K,Master3!$A:$A,"&gt;="&amp;(AZ143),Master3!$A:$A,"&lt;="&amp;BF143-1)</f>
        <v>0</v>
      </c>
      <c r="BD143" s="108">
        <f>SUMIFS(Master3!BI:BI,Master3!BH:BH,BA143)</f>
        <v>0</v>
      </c>
      <c r="BE143" s="110" t="str">
        <f>IFERROR(_xlfn.XLOOKUP(BF143,Master3!$A:$A,Master3!$B:$B),"")</f>
        <v/>
      </c>
      <c r="BF143" s="107" t="str">
        <f t="shared" si="33"/>
        <v/>
      </c>
      <c r="BG143" s="107">
        <f>SUMIFS(Master3!AR:AR,Master3!$A:$A,"&gt;="&amp;(BF143),Master3!$A:$A,"&lt;="&amp;BK143-1)</f>
        <v>0</v>
      </c>
      <c r="BH143" s="109">
        <f>SUMIFS(Master3!$K:$K,Master3!$A:$A,"&gt;="&amp;(BF143),Master3!$A:$A,"&lt;="&amp;BK143-1)</f>
        <v>0</v>
      </c>
      <c r="BI143" s="108">
        <f>SUMIFS(Master3!BQ:BQ,Master3!BP:BP,BE143)</f>
        <v>0</v>
      </c>
      <c r="BJ143" s="110" t="str">
        <f>IFERROR(_xlfn.XLOOKUP(BK143,Master3!$A:$A,Master3!$B:$B)," ")</f>
        <v xml:space="preserve"> </v>
      </c>
      <c r="BK143" s="107" t="str">
        <f t="shared" si="34"/>
        <v/>
      </c>
      <c r="BL143" s="107">
        <f>SUMIFS(Master3!$AU:$AU,Master3!$A:$A,"&gt;"&amp;(BK143),Master3!$A:$A,"&lt;="&amp; BO143)</f>
        <v>0</v>
      </c>
      <c r="BM143" s="109">
        <f>SUMIFS(Master3!$K:$K,Master3!$A:$A,"&gt;"&amp;(BK143),Master3!$A:$A,"&lt;="&amp; BO143)</f>
        <v>0</v>
      </c>
      <c r="BN143" s="107">
        <f>SUMIFS(Master3!BI:BI,Master3!BH:BH,BJ143)</f>
        <v>0</v>
      </c>
      <c r="BO143" s="108" t="str">
        <f t="shared" si="35"/>
        <v/>
      </c>
    </row>
    <row r="144" spans="1:67" x14ac:dyDescent="0.25">
      <c r="A144" s="86">
        <v>44261.496527777781</v>
      </c>
      <c r="B144" s="111" t="e">
        <f>_xlfn.XLOOKUP(C144,Master3!B:B,Master3!A:A)</f>
        <v>#N/A</v>
      </c>
      <c r="C144" s="106">
        <v>44261.496527777781</v>
      </c>
      <c r="D144" s="91" t="str">
        <f>IFERROR(_xlfn.XLOOKUP(B144,Master3!A:A,Master3!G:G),"")</f>
        <v/>
      </c>
      <c r="E144" s="94" t="str">
        <f>IFERROR(AVERAGEIFS(Master3!$U:$U,Master3!$A:$A,"&gt;"&amp;(B144-1),Master3!$A:$A,"&lt;="&amp;S144),"")</f>
        <v/>
      </c>
      <c r="F144" s="98">
        <f>SUMIFS(Master3!$V:$V,Master3!$A:$A,"&gt;="&amp;(B144),Master3!$A:$A,"&lt;="&amp;J144-1)</f>
        <v>0</v>
      </c>
      <c r="G144" s="91">
        <f>SUMIFS(Master3!$H:$H,Master3!$A:$A,"&gt;="&amp;(B144),Master3!$A:$A,"&lt;="&amp;J144-1)</f>
        <v>0</v>
      </c>
      <c r="H144" s="99">
        <f>SUMIFS(Master3!AZ:AZ,Master3!AY:AY,C144)</f>
        <v>0</v>
      </c>
      <c r="I144" s="100" t="str">
        <f>IFERROR(_xlfn.XLOOKUP(J144,Master3!$A:$A,Master3!$B:$B),"")</f>
        <v/>
      </c>
      <c r="J144" s="92" t="str">
        <f t="shared" si="24"/>
        <v/>
      </c>
      <c r="K144" s="92">
        <f>SUMIFS(Master3!$V:$V,Master3!$A:$A,"&gt;="&amp;(J144),Master3!$A:$A,"&lt;="&amp;O144-1)</f>
        <v>0</v>
      </c>
      <c r="L144" s="92">
        <f>SUMIFS(Master3!$H:$H,Master3!$A:$A,"&gt;="&amp;(J144),Master3!$A:$A,"&lt;="&amp;O144-1)</f>
        <v>0</v>
      </c>
      <c r="M144" s="93">
        <f>SUMIFS(Master3!BK:BK,Master3!BJ:BJ,I144)</f>
        <v>0</v>
      </c>
      <c r="N144" s="100" t="str">
        <f>IFERROR(_xlfn.XLOOKUP(O144,Master3!$A:$A,Master3!$B:$B)," ")</f>
        <v xml:space="preserve"> </v>
      </c>
      <c r="O144" s="92" t="str">
        <f t="shared" si="25"/>
        <v/>
      </c>
      <c r="P144" s="92">
        <f>SUMIFS(Master3!$V:$V,Master3!$A:$A,"&gt;="&amp;O144,Master3!$A:$A,"&lt;="&amp; S144)</f>
        <v>0</v>
      </c>
      <c r="Q144" s="92">
        <f>SUMIFS(Master3!$H:$H,Master3!$A:$A,"&gt;="&amp;O144,Master3!$A:$A,"&lt;="&amp; S144)</f>
        <v>0</v>
      </c>
      <c r="R144" s="92">
        <f>SUMIFS(Master3!AZ:AZ,Master3!AY:AY,N144)</f>
        <v>0</v>
      </c>
      <c r="S144" s="93" t="str">
        <f t="shared" si="26"/>
        <v/>
      </c>
      <c r="T144" s="112" t="e">
        <f>_xlfn.XLOOKUP(U144,Master3!B:B,Master3!A:A)</f>
        <v>#N/A</v>
      </c>
      <c r="U144" s="103"/>
      <c r="V144" s="109">
        <f>SUMIFS(Master3!X:X,Master3!$A:$A,"&gt;="&amp;(T144),Master3!$A:$A,"&lt;="&amp;Z144-1)</f>
        <v>0</v>
      </c>
      <c r="W144" s="107">
        <f>SUMIFS(Master3!I:I,Master3!$A:$A,"&gt;="&amp;(T144),Master3!$A:$A,"&lt;="&amp;Z144-1)</f>
        <v>0</v>
      </c>
      <c r="X144" s="108">
        <f>SUMIFS(Master3!BC:BC,Master3!BB:BB,U144)</f>
        <v>0</v>
      </c>
      <c r="Y144" s="110" t="str">
        <f>IFERROR(_xlfn.XLOOKUP(Z144,Master3!$A:$A,Master3!$B:$B),"")</f>
        <v/>
      </c>
      <c r="Z144" s="107" t="str">
        <f t="shared" si="27"/>
        <v/>
      </c>
      <c r="AA144" s="107">
        <f>SUMIFS(Master3!$X:$X,Master3!$A:$A,"&gt;="&amp;(Z144),Master3!$A:$A,"&lt;="&amp;AE144-1)</f>
        <v>0</v>
      </c>
      <c r="AB144" s="107">
        <f>SUMIFS(Master3!$I:$I,Master3!$A:$A,"&gt;="&amp;(Z144),Master3!$A:$A,"&lt;="&amp;AE144-1)</f>
        <v>0</v>
      </c>
      <c r="AC144" s="108">
        <f>SUMIFS(Master3!BM:BM,Master3!BL:BL,Y144)</f>
        <v>0</v>
      </c>
      <c r="AD144" s="110" t="str">
        <f>IFERROR(_xlfn.XLOOKUP(AE144,Master3!$A:$A,Master3!$B:$B)," ")</f>
        <v xml:space="preserve"> </v>
      </c>
      <c r="AE144" s="107" t="str">
        <f t="shared" si="28"/>
        <v/>
      </c>
      <c r="AF144" s="109">
        <f>SUMIFS(Master3!$X:$X,Master3!$A:$A,"&gt;"&amp;(AE144),Master3!$A:$A,"&lt;="&amp; AI144)</f>
        <v>0</v>
      </c>
      <c r="AG144" s="107">
        <f>SUMIFS(Master3!$I:$I,Master3!$A:$A,"&gt;"&amp;(AE144),Master3!$A:$A,"&lt;="&amp; AI144)</f>
        <v>0</v>
      </c>
      <c r="AH144" s="107">
        <f>SUMIFS(Master3!BC:BC,Master3!BB:BB,AD144)</f>
        <v>0</v>
      </c>
      <c r="AI144" s="108" t="str">
        <f t="shared" si="29"/>
        <v/>
      </c>
      <c r="AJ144" s="112" t="e">
        <f>_xlfn.XLOOKUP(AK144,Master3!B:B,Master3!A:A)</f>
        <v>#N/A</v>
      </c>
      <c r="AK144" s="106">
        <v>44261.496527777781</v>
      </c>
      <c r="AL144" s="67">
        <f>SUMIFS(Master3!$Z:$Z,Master3!$A:$A,"&gt;="&amp;(AJ144),Master3!$A:$A,"&lt;="&amp;AP144-1)</f>
        <v>0</v>
      </c>
      <c r="AM144" s="67">
        <f>SUMIFS(Master3!$J:$J,Master3!$A:$A,"&gt;="&amp;(AJ144),Master3!$A:$A,"&lt;="&amp;AP144-1)</f>
        <v>0</v>
      </c>
      <c r="AN144" s="93">
        <f>SUMIFS(Master3!BF:BF,Master3!BE:BE,AK144)</f>
        <v>0</v>
      </c>
      <c r="AO144" s="100" t="str">
        <f>IFERROR(_xlfn.XLOOKUP(AP144,Master3!$A:$A,Master3!$B:$B),"")</f>
        <v/>
      </c>
      <c r="AP144" s="92" t="str">
        <f t="shared" si="30"/>
        <v/>
      </c>
      <c r="AQ144" s="67">
        <f>SUMIFS(Master3!$Z:$Z,Master3!$A:$A,"&gt;"&amp;(AP144),Master3!$A:$A,"&lt;="&amp;AU144-1)</f>
        <v>0</v>
      </c>
      <c r="AR144" s="67">
        <f>SUMIFS(Master3!$J:$J,Master3!$A:$A,"&gt;"&amp;(AP144),Master3!$A:$A,"&lt;="&amp;AU144-1)</f>
        <v>0</v>
      </c>
      <c r="AS144" s="93">
        <f>SUMIFS(Master3!BO:BO,Master3!BN:BN,AO144)</f>
        <v>0</v>
      </c>
      <c r="AT144" s="100" t="str">
        <f>IFERROR(_xlfn.XLOOKUP(AU144,Master3!$A:$A,Master3!$B:$B)," ")</f>
        <v xml:space="preserve"> </v>
      </c>
      <c r="AU144" s="92" t="str">
        <f t="shared" si="31"/>
        <v/>
      </c>
      <c r="AV144" s="67">
        <f>SUMIFS(Master3!$Z:$Z,Master3!$A:$A,"&gt;"&amp;AU144,Master3!$A:$A,"&lt;="&amp; AY144)</f>
        <v>0</v>
      </c>
      <c r="AW144" s="67">
        <f>SUMIFS(Master3!$J:$J,Master3!$A:$A,"&gt;"&amp;AU144,Master3!$A:$A,"&lt;="&amp; AY144)</f>
        <v>0</v>
      </c>
      <c r="AX144" s="92">
        <f>SUMIFS(Master3!BF:BF,Master3!BE:BE,AT144)</f>
        <v>0</v>
      </c>
      <c r="AY144" s="93" t="str">
        <f t="shared" si="32"/>
        <v/>
      </c>
      <c r="AZ144" s="112" t="e">
        <f>_xlfn.XLOOKUP(BA144,Master3!B:B,Master3!A:A)</f>
        <v>#N/A</v>
      </c>
      <c r="BA144" s="103"/>
      <c r="BB144" s="107">
        <f>SUMIFS(Master3!AR:AR,Master3!$A:$A,"&gt;="&amp;(AZ144),Master3!$A:$A,"&lt;="&amp;BF144-1)</f>
        <v>0</v>
      </c>
      <c r="BC144" s="109">
        <f>SUMIFS(Master3!$K:$K,Master3!$A:$A,"&gt;="&amp;(AZ144),Master3!$A:$A,"&lt;="&amp;BF144-1)</f>
        <v>0</v>
      </c>
      <c r="BD144" s="108">
        <f>SUMIFS(Master3!BI:BI,Master3!BH:BH,BA144)</f>
        <v>0</v>
      </c>
      <c r="BE144" s="110" t="str">
        <f>IFERROR(_xlfn.XLOOKUP(BF144,Master3!$A:$A,Master3!$B:$B),"")</f>
        <v/>
      </c>
      <c r="BF144" s="107" t="str">
        <f t="shared" si="33"/>
        <v/>
      </c>
      <c r="BG144" s="107">
        <f>SUMIFS(Master3!AR:AR,Master3!$A:$A,"&gt;="&amp;(BF144),Master3!$A:$A,"&lt;="&amp;BK144-1)</f>
        <v>0</v>
      </c>
      <c r="BH144" s="109">
        <f>SUMIFS(Master3!$K:$K,Master3!$A:$A,"&gt;="&amp;(BF144),Master3!$A:$A,"&lt;="&amp;BK144-1)</f>
        <v>0</v>
      </c>
      <c r="BI144" s="108">
        <f>SUMIFS(Master3!BQ:BQ,Master3!BP:BP,BE144)</f>
        <v>0</v>
      </c>
      <c r="BJ144" s="110" t="str">
        <f>IFERROR(_xlfn.XLOOKUP(BK144,Master3!$A:$A,Master3!$B:$B)," ")</f>
        <v xml:space="preserve"> </v>
      </c>
      <c r="BK144" s="107" t="str">
        <f t="shared" si="34"/>
        <v/>
      </c>
      <c r="BL144" s="107">
        <f>SUMIFS(Master3!$AU:$AU,Master3!$A:$A,"&gt;"&amp;(BK144),Master3!$A:$A,"&lt;="&amp; BO144)</f>
        <v>0</v>
      </c>
      <c r="BM144" s="109">
        <f>SUMIFS(Master3!$K:$K,Master3!$A:$A,"&gt;"&amp;(BK144),Master3!$A:$A,"&lt;="&amp; BO144)</f>
        <v>0</v>
      </c>
      <c r="BN144" s="107">
        <f>SUMIFS(Master3!BI:BI,Master3!BH:BH,BJ144)</f>
        <v>0</v>
      </c>
      <c r="BO144" s="108" t="str">
        <f t="shared" si="35"/>
        <v/>
      </c>
    </row>
    <row r="145" spans="1:67" x14ac:dyDescent="0.25">
      <c r="A145" s="86">
        <v>44262.163194444445</v>
      </c>
      <c r="B145" s="111" t="e">
        <f>_xlfn.XLOOKUP(C145,Master3!B:B,Master3!A:A)</f>
        <v>#N/A</v>
      </c>
      <c r="C145" s="106"/>
      <c r="D145" s="91" t="str">
        <f>IFERROR(_xlfn.XLOOKUP(B145,Master3!A:A,Master3!G:G),"")</f>
        <v/>
      </c>
      <c r="E145" s="94" t="str">
        <f>IFERROR(AVERAGEIFS(Master3!$U:$U,Master3!$A:$A,"&gt;"&amp;(B145-1),Master3!$A:$A,"&lt;="&amp;S145),"")</f>
        <v/>
      </c>
      <c r="F145" s="98">
        <f>SUMIFS(Master3!$V:$V,Master3!$A:$A,"&gt;="&amp;(B145),Master3!$A:$A,"&lt;="&amp;J145-1)</f>
        <v>0</v>
      </c>
      <c r="G145" s="91">
        <f>SUMIFS(Master3!$H:$H,Master3!$A:$A,"&gt;="&amp;(B145),Master3!$A:$A,"&lt;="&amp;J145-1)</f>
        <v>0</v>
      </c>
      <c r="H145" s="99">
        <f>SUMIFS(Master3!AZ:AZ,Master3!AY:AY,C145)</f>
        <v>0</v>
      </c>
      <c r="I145" s="100" t="str">
        <f>IFERROR(_xlfn.XLOOKUP(J145,Master3!$A:$A,Master3!$B:$B),"")</f>
        <v/>
      </c>
      <c r="J145" s="92" t="str">
        <f t="shared" si="24"/>
        <v/>
      </c>
      <c r="K145" s="92">
        <f>SUMIFS(Master3!$V:$V,Master3!$A:$A,"&gt;="&amp;(J145),Master3!$A:$A,"&lt;="&amp;O145-1)</f>
        <v>0</v>
      </c>
      <c r="L145" s="92">
        <f>SUMIFS(Master3!$H:$H,Master3!$A:$A,"&gt;="&amp;(J145),Master3!$A:$A,"&lt;="&amp;O145-1)</f>
        <v>0</v>
      </c>
      <c r="M145" s="93">
        <f>SUMIFS(Master3!BK:BK,Master3!BJ:BJ,I145)</f>
        <v>0</v>
      </c>
      <c r="N145" s="100" t="str">
        <f>IFERROR(_xlfn.XLOOKUP(O145,Master3!$A:$A,Master3!$B:$B)," ")</f>
        <v xml:space="preserve"> </v>
      </c>
      <c r="O145" s="92" t="str">
        <f t="shared" si="25"/>
        <v/>
      </c>
      <c r="P145" s="92">
        <f>SUMIFS(Master3!$V:$V,Master3!$A:$A,"&gt;="&amp;O145,Master3!$A:$A,"&lt;="&amp; S145)</f>
        <v>0</v>
      </c>
      <c r="Q145" s="92">
        <f>SUMIFS(Master3!$H:$H,Master3!$A:$A,"&gt;="&amp;O145,Master3!$A:$A,"&lt;="&amp; S145)</f>
        <v>0</v>
      </c>
      <c r="R145" s="92">
        <f>SUMIFS(Master3!AZ:AZ,Master3!AY:AY,N145)</f>
        <v>0</v>
      </c>
      <c r="S145" s="93" t="str">
        <f t="shared" si="26"/>
        <v/>
      </c>
      <c r="T145" s="112" t="e">
        <f>_xlfn.XLOOKUP(U145,Master3!B:B,Master3!A:A)</f>
        <v>#N/A</v>
      </c>
      <c r="U145" s="103">
        <v>44262.163194444445</v>
      </c>
      <c r="V145" s="109">
        <f>SUMIFS(Master3!X:X,Master3!$A:$A,"&gt;="&amp;(T145),Master3!$A:$A,"&lt;="&amp;Z145-1)</f>
        <v>0</v>
      </c>
      <c r="W145" s="107">
        <f>SUMIFS(Master3!I:I,Master3!$A:$A,"&gt;="&amp;(T145),Master3!$A:$A,"&lt;="&amp;Z145-1)</f>
        <v>0</v>
      </c>
      <c r="X145" s="108">
        <f>SUMIFS(Master3!BC:BC,Master3!BB:BB,U145)</f>
        <v>0</v>
      </c>
      <c r="Y145" s="110" t="str">
        <f>IFERROR(_xlfn.XLOOKUP(Z145,Master3!$A:$A,Master3!$B:$B),"")</f>
        <v/>
      </c>
      <c r="Z145" s="107" t="str">
        <f t="shared" si="27"/>
        <v/>
      </c>
      <c r="AA145" s="107">
        <f>SUMIFS(Master3!$X:$X,Master3!$A:$A,"&gt;="&amp;(Z145),Master3!$A:$A,"&lt;="&amp;AE145-1)</f>
        <v>0</v>
      </c>
      <c r="AB145" s="107">
        <f>SUMIFS(Master3!$I:$I,Master3!$A:$A,"&gt;="&amp;(Z145),Master3!$A:$A,"&lt;="&amp;AE145-1)</f>
        <v>0</v>
      </c>
      <c r="AC145" s="108">
        <f>SUMIFS(Master3!BM:BM,Master3!BL:BL,Y145)</f>
        <v>0</v>
      </c>
      <c r="AD145" s="110" t="str">
        <f>IFERROR(_xlfn.XLOOKUP(AE145,Master3!$A:$A,Master3!$B:$B)," ")</f>
        <v xml:space="preserve"> </v>
      </c>
      <c r="AE145" s="107" t="str">
        <f t="shared" si="28"/>
        <v/>
      </c>
      <c r="AF145" s="109">
        <f>SUMIFS(Master3!$X:$X,Master3!$A:$A,"&gt;"&amp;(AE145),Master3!$A:$A,"&lt;="&amp; AI145)</f>
        <v>0</v>
      </c>
      <c r="AG145" s="107">
        <f>SUMIFS(Master3!$I:$I,Master3!$A:$A,"&gt;"&amp;(AE145),Master3!$A:$A,"&lt;="&amp; AI145)</f>
        <v>0</v>
      </c>
      <c r="AH145" s="107">
        <f>SUMIFS(Master3!BC:BC,Master3!BB:BB,AD145)</f>
        <v>0</v>
      </c>
      <c r="AI145" s="108" t="str">
        <f t="shared" si="29"/>
        <v/>
      </c>
      <c r="AJ145" s="112" t="e">
        <f>_xlfn.XLOOKUP(AK145,Master3!B:B,Master3!A:A)</f>
        <v>#N/A</v>
      </c>
      <c r="AK145" s="106"/>
      <c r="AL145" s="67">
        <f>SUMIFS(Master3!$Z:$Z,Master3!$A:$A,"&gt;="&amp;(AJ145),Master3!$A:$A,"&lt;="&amp;AP145-1)</f>
        <v>0</v>
      </c>
      <c r="AM145" s="67">
        <f>SUMIFS(Master3!$J:$J,Master3!$A:$A,"&gt;="&amp;(AJ145),Master3!$A:$A,"&lt;="&amp;AP145-1)</f>
        <v>0</v>
      </c>
      <c r="AN145" s="93">
        <f>SUMIFS(Master3!BF:BF,Master3!BE:BE,AK145)</f>
        <v>0</v>
      </c>
      <c r="AO145" s="100" t="str">
        <f>IFERROR(_xlfn.XLOOKUP(AP145,Master3!$A:$A,Master3!$B:$B),"")</f>
        <v/>
      </c>
      <c r="AP145" s="92" t="str">
        <f t="shared" si="30"/>
        <v/>
      </c>
      <c r="AQ145" s="67">
        <f>SUMIFS(Master3!$Z:$Z,Master3!$A:$A,"&gt;"&amp;(AP145),Master3!$A:$A,"&lt;="&amp;AU145-1)</f>
        <v>0</v>
      </c>
      <c r="AR145" s="67">
        <f>SUMIFS(Master3!$J:$J,Master3!$A:$A,"&gt;"&amp;(AP145),Master3!$A:$A,"&lt;="&amp;AU145-1)</f>
        <v>0</v>
      </c>
      <c r="AS145" s="93">
        <f>SUMIFS(Master3!BO:BO,Master3!BN:BN,AO145)</f>
        <v>0</v>
      </c>
      <c r="AT145" s="100" t="str">
        <f>IFERROR(_xlfn.XLOOKUP(AU145,Master3!$A:$A,Master3!$B:$B)," ")</f>
        <v xml:space="preserve"> </v>
      </c>
      <c r="AU145" s="92" t="str">
        <f t="shared" si="31"/>
        <v/>
      </c>
      <c r="AV145" s="67">
        <f>SUMIFS(Master3!$Z:$Z,Master3!$A:$A,"&gt;"&amp;AU145,Master3!$A:$A,"&lt;="&amp; AY145)</f>
        <v>0</v>
      </c>
      <c r="AW145" s="67">
        <f>SUMIFS(Master3!$J:$J,Master3!$A:$A,"&gt;"&amp;AU145,Master3!$A:$A,"&lt;="&amp; AY145)</f>
        <v>0</v>
      </c>
      <c r="AX145" s="92">
        <f>SUMIFS(Master3!BF:BF,Master3!BE:BE,AT145)</f>
        <v>0</v>
      </c>
      <c r="AY145" s="93" t="str">
        <f t="shared" si="32"/>
        <v/>
      </c>
      <c r="AZ145" s="112" t="e">
        <f>_xlfn.XLOOKUP(BA145,Master3!B:B,Master3!A:A)</f>
        <v>#N/A</v>
      </c>
      <c r="BA145" s="103"/>
      <c r="BB145" s="107">
        <f>SUMIFS(Master3!AR:AR,Master3!$A:$A,"&gt;="&amp;(AZ145),Master3!$A:$A,"&lt;="&amp;BF145-1)</f>
        <v>0</v>
      </c>
      <c r="BC145" s="109">
        <f>SUMIFS(Master3!$K:$K,Master3!$A:$A,"&gt;="&amp;(AZ145),Master3!$A:$A,"&lt;="&amp;BF145-1)</f>
        <v>0</v>
      </c>
      <c r="BD145" s="108">
        <f>SUMIFS(Master3!BI:BI,Master3!BH:BH,BA145)</f>
        <v>0</v>
      </c>
      <c r="BE145" s="110" t="str">
        <f>IFERROR(_xlfn.XLOOKUP(BF145,Master3!$A:$A,Master3!$B:$B),"")</f>
        <v/>
      </c>
      <c r="BF145" s="107" t="str">
        <f t="shared" si="33"/>
        <v/>
      </c>
      <c r="BG145" s="107">
        <f>SUMIFS(Master3!AR:AR,Master3!$A:$A,"&gt;="&amp;(BF145),Master3!$A:$A,"&lt;="&amp;BK145-1)</f>
        <v>0</v>
      </c>
      <c r="BH145" s="109">
        <f>SUMIFS(Master3!$K:$K,Master3!$A:$A,"&gt;="&amp;(BF145),Master3!$A:$A,"&lt;="&amp;BK145-1)</f>
        <v>0</v>
      </c>
      <c r="BI145" s="108">
        <f>SUMIFS(Master3!BQ:BQ,Master3!BP:BP,BE145)</f>
        <v>0</v>
      </c>
      <c r="BJ145" s="110" t="str">
        <f>IFERROR(_xlfn.XLOOKUP(BK145,Master3!$A:$A,Master3!$B:$B)," ")</f>
        <v xml:space="preserve"> </v>
      </c>
      <c r="BK145" s="107" t="str">
        <f t="shared" si="34"/>
        <v/>
      </c>
      <c r="BL145" s="107">
        <f>SUMIFS(Master3!$AU:$AU,Master3!$A:$A,"&gt;"&amp;(BK145),Master3!$A:$A,"&lt;="&amp; BO145)</f>
        <v>0</v>
      </c>
      <c r="BM145" s="109">
        <f>SUMIFS(Master3!$K:$K,Master3!$A:$A,"&gt;"&amp;(BK145),Master3!$A:$A,"&lt;="&amp; BO145)</f>
        <v>0</v>
      </c>
      <c r="BN145" s="107">
        <f>SUMIFS(Master3!BI:BI,Master3!BH:BH,BJ145)</f>
        <v>0</v>
      </c>
      <c r="BO145" s="108" t="str">
        <f t="shared" si="35"/>
        <v/>
      </c>
    </row>
    <row r="146" spans="1:67" x14ac:dyDescent="0.25">
      <c r="A146" s="86">
        <v>44262.197916666664</v>
      </c>
      <c r="B146" s="111" t="e">
        <f>_xlfn.XLOOKUP(C146,Master3!B:B,Master3!A:A)</f>
        <v>#N/A</v>
      </c>
      <c r="C146" s="106"/>
      <c r="D146" s="91" t="str">
        <f>IFERROR(_xlfn.XLOOKUP(B146,Master3!A:A,Master3!G:G),"")</f>
        <v/>
      </c>
      <c r="E146" s="94" t="str">
        <f>IFERROR(AVERAGEIFS(Master3!$U:$U,Master3!$A:$A,"&gt;"&amp;(B146-1),Master3!$A:$A,"&lt;="&amp;S146),"")</f>
        <v/>
      </c>
      <c r="F146" s="98">
        <f>SUMIFS(Master3!$V:$V,Master3!$A:$A,"&gt;="&amp;(B146),Master3!$A:$A,"&lt;="&amp;J146-1)</f>
        <v>0</v>
      </c>
      <c r="G146" s="91">
        <f>SUMIFS(Master3!$H:$H,Master3!$A:$A,"&gt;="&amp;(B146),Master3!$A:$A,"&lt;="&amp;J146-1)</f>
        <v>0</v>
      </c>
      <c r="H146" s="99">
        <f>SUMIFS(Master3!AZ:AZ,Master3!AY:AY,C146)</f>
        <v>0</v>
      </c>
      <c r="I146" s="100" t="str">
        <f>IFERROR(_xlfn.XLOOKUP(J146,Master3!$A:$A,Master3!$B:$B),"")</f>
        <v/>
      </c>
      <c r="J146" s="92" t="str">
        <f t="shared" si="24"/>
        <v/>
      </c>
      <c r="K146" s="92">
        <f>SUMIFS(Master3!$V:$V,Master3!$A:$A,"&gt;="&amp;(J146),Master3!$A:$A,"&lt;="&amp;O146-1)</f>
        <v>0</v>
      </c>
      <c r="L146" s="92">
        <f>SUMIFS(Master3!$H:$H,Master3!$A:$A,"&gt;="&amp;(J146),Master3!$A:$A,"&lt;="&amp;O146-1)</f>
        <v>0</v>
      </c>
      <c r="M146" s="93">
        <f>SUMIFS(Master3!BK:BK,Master3!BJ:BJ,I146)</f>
        <v>0</v>
      </c>
      <c r="N146" s="100" t="str">
        <f>IFERROR(_xlfn.XLOOKUP(O146,Master3!$A:$A,Master3!$B:$B)," ")</f>
        <v xml:space="preserve"> </v>
      </c>
      <c r="O146" s="92" t="str">
        <f t="shared" si="25"/>
        <v/>
      </c>
      <c r="P146" s="92">
        <f>SUMIFS(Master3!$V:$V,Master3!$A:$A,"&gt;="&amp;O146,Master3!$A:$A,"&lt;="&amp; S146)</f>
        <v>0</v>
      </c>
      <c r="Q146" s="92">
        <f>SUMIFS(Master3!$H:$H,Master3!$A:$A,"&gt;="&amp;O146,Master3!$A:$A,"&lt;="&amp; S146)</f>
        <v>0</v>
      </c>
      <c r="R146" s="92">
        <f>SUMIFS(Master3!AZ:AZ,Master3!AY:AY,N146)</f>
        <v>0</v>
      </c>
      <c r="S146" s="93" t="str">
        <f t="shared" si="26"/>
        <v/>
      </c>
      <c r="T146" s="112" t="e">
        <f>_xlfn.XLOOKUP(U146,Master3!B:B,Master3!A:A)</f>
        <v>#N/A</v>
      </c>
      <c r="U146" s="103"/>
      <c r="V146" s="109">
        <f>SUMIFS(Master3!X:X,Master3!$A:$A,"&gt;="&amp;(T146),Master3!$A:$A,"&lt;="&amp;Z146-1)</f>
        <v>0</v>
      </c>
      <c r="W146" s="107">
        <f>SUMIFS(Master3!I:I,Master3!$A:$A,"&gt;="&amp;(T146),Master3!$A:$A,"&lt;="&amp;Z146-1)</f>
        <v>0</v>
      </c>
      <c r="X146" s="108">
        <f>SUMIFS(Master3!BC:BC,Master3!BB:BB,U146)</f>
        <v>0</v>
      </c>
      <c r="Y146" s="110" t="str">
        <f>IFERROR(_xlfn.XLOOKUP(Z146,Master3!$A:$A,Master3!$B:$B),"")</f>
        <v/>
      </c>
      <c r="Z146" s="107" t="str">
        <f t="shared" si="27"/>
        <v/>
      </c>
      <c r="AA146" s="107">
        <f>SUMIFS(Master3!$X:$X,Master3!$A:$A,"&gt;="&amp;(Z146),Master3!$A:$A,"&lt;="&amp;AE146-1)</f>
        <v>0</v>
      </c>
      <c r="AB146" s="107">
        <f>SUMIFS(Master3!$I:$I,Master3!$A:$A,"&gt;="&amp;(Z146),Master3!$A:$A,"&lt;="&amp;AE146-1)</f>
        <v>0</v>
      </c>
      <c r="AC146" s="108">
        <f>SUMIFS(Master3!BM:BM,Master3!BL:BL,Y146)</f>
        <v>0</v>
      </c>
      <c r="AD146" s="110" t="str">
        <f>IFERROR(_xlfn.XLOOKUP(AE146,Master3!$A:$A,Master3!$B:$B)," ")</f>
        <v xml:space="preserve"> </v>
      </c>
      <c r="AE146" s="107" t="str">
        <f t="shared" si="28"/>
        <v/>
      </c>
      <c r="AF146" s="109">
        <f>SUMIFS(Master3!$X:$X,Master3!$A:$A,"&gt;"&amp;(AE146),Master3!$A:$A,"&lt;="&amp; AI146)</f>
        <v>0</v>
      </c>
      <c r="AG146" s="107">
        <f>SUMIFS(Master3!$I:$I,Master3!$A:$A,"&gt;"&amp;(AE146),Master3!$A:$A,"&lt;="&amp; AI146)</f>
        <v>0</v>
      </c>
      <c r="AH146" s="107">
        <f>SUMIFS(Master3!BC:BC,Master3!BB:BB,AD146)</f>
        <v>0</v>
      </c>
      <c r="AI146" s="108" t="str">
        <f t="shared" si="29"/>
        <v/>
      </c>
      <c r="AJ146" s="112" t="e">
        <f>_xlfn.XLOOKUP(AK146,Master3!B:B,Master3!A:A)</f>
        <v>#N/A</v>
      </c>
      <c r="AK146" s="106"/>
      <c r="AL146" s="67">
        <f>SUMIFS(Master3!$Z:$Z,Master3!$A:$A,"&gt;="&amp;(AJ146),Master3!$A:$A,"&lt;="&amp;AP146-1)</f>
        <v>0</v>
      </c>
      <c r="AM146" s="67">
        <f>SUMIFS(Master3!$J:$J,Master3!$A:$A,"&gt;="&amp;(AJ146),Master3!$A:$A,"&lt;="&amp;AP146-1)</f>
        <v>0</v>
      </c>
      <c r="AN146" s="93">
        <f>SUMIFS(Master3!BF:BF,Master3!BE:BE,AK146)</f>
        <v>0</v>
      </c>
      <c r="AO146" s="100" t="str">
        <f>IFERROR(_xlfn.XLOOKUP(AP146,Master3!$A:$A,Master3!$B:$B),"")</f>
        <v/>
      </c>
      <c r="AP146" s="92" t="str">
        <f t="shared" si="30"/>
        <v/>
      </c>
      <c r="AQ146" s="67">
        <f>SUMIFS(Master3!$Z:$Z,Master3!$A:$A,"&gt;"&amp;(AP146),Master3!$A:$A,"&lt;="&amp;AU146-1)</f>
        <v>0</v>
      </c>
      <c r="AR146" s="67">
        <f>SUMIFS(Master3!$J:$J,Master3!$A:$A,"&gt;"&amp;(AP146),Master3!$A:$A,"&lt;="&amp;AU146-1)</f>
        <v>0</v>
      </c>
      <c r="AS146" s="93">
        <f>SUMIFS(Master3!BO:BO,Master3!BN:BN,AO146)</f>
        <v>0</v>
      </c>
      <c r="AT146" s="100" t="str">
        <f>IFERROR(_xlfn.XLOOKUP(AU146,Master3!$A:$A,Master3!$B:$B)," ")</f>
        <v xml:space="preserve"> </v>
      </c>
      <c r="AU146" s="92" t="str">
        <f t="shared" si="31"/>
        <v/>
      </c>
      <c r="AV146" s="67">
        <f>SUMIFS(Master3!$Z:$Z,Master3!$A:$A,"&gt;"&amp;AU146,Master3!$A:$A,"&lt;="&amp; AY146)</f>
        <v>0</v>
      </c>
      <c r="AW146" s="67">
        <f>SUMIFS(Master3!$J:$J,Master3!$A:$A,"&gt;"&amp;AU146,Master3!$A:$A,"&lt;="&amp; AY146)</f>
        <v>0</v>
      </c>
      <c r="AX146" s="92">
        <f>SUMIFS(Master3!BF:BF,Master3!BE:BE,AT146)</f>
        <v>0</v>
      </c>
      <c r="AY146" s="93" t="str">
        <f t="shared" si="32"/>
        <v/>
      </c>
      <c r="AZ146" s="112" t="e">
        <f>_xlfn.XLOOKUP(BA146,Master3!B:B,Master3!A:A)</f>
        <v>#N/A</v>
      </c>
      <c r="BA146" s="103">
        <v>44262.197916666664</v>
      </c>
      <c r="BB146" s="107">
        <f>SUMIFS(Master3!AR:AR,Master3!$A:$A,"&gt;="&amp;(AZ146),Master3!$A:$A,"&lt;="&amp;BF146-1)</f>
        <v>0</v>
      </c>
      <c r="BC146" s="109">
        <f>SUMIFS(Master3!$K:$K,Master3!$A:$A,"&gt;="&amp;(AZ146),Master3!$A:$A,"&lt;="&amp;BF146-1)</f>
        <v>0</v>
      </c>
      <c r="BD146" s="108">
        <f>SUMIFS(Master3!BI:BI,Master3!BH:BH,BA146)</f>
        <v>0</v>
      </c>
      <c r="BE146" s="110" t="str">
        <f>IFERROR(_xlfn.XLOOKUP(BF146,Master3!$A:$A,Master3!$B:$B),"")</f>
        <v/>
      </c>
      <c r="BF146" s="107" t="str">
        <f t="shared" si="33"/>
        <v/>
      </c>
      <c r="BG146" s="107">
        <f>SUMIFS(Master3!AR:AR,Master3!$A:$A,"&gt;="&amp;(BF146),Master3!$A:$A,"&lt;="&amp;BK146-1)</f>
        <v>0</v>
      </c>
      <c r="BH146" s="109">
        <f>SUMIFS(Master3!$K:$K,Master3!$A:$A,"&gt;="&amp;(BF146),Master3!$A:$A,"&lt;="&amp;BK146-1)</f>
        <v>0</v>
      </c>
      <c r="BI146" s="108">
        <f>SUMIFS(Master3!BQ:BQ,Master3!BP:BP,BE146)</f>
        <v>0</v>
      </c>
      <c r="BJ146" s="110" t="str">
        <f>IFERROR(_xlfn.XLOOKUP(BK146,Master3!$A:$A,Master3!$B:$B)," ")</f>
        <v xml:space="preserve"> </v>
      </c>
      <c r="BK146" s="107" t="str">
        <f t="shared" si="34"/>
        <v/>
      </c>
      <c r="BL146" s="107">
        <f>SUMIFS(Master3!$AU:$AU,Master3!$A:$A,"&gt;"&amp;(BK146),Master3!$A:$A,"&lt;="&amp; BO146)</f>
        <v>0</v>
      </c>
      <c r="BM146" s="109">
        <f>SUMIFS(Master3!$K:$K,Master3!$A:$A,"&gt;"&amp;(BK146),Master3!$A:$A,"&lt;="&amp; BO146)</f>
        <v>0</v>
      </c>
      <c r="BN146" s="107">
        <f>SUMIFS(Master3!BI:BI,Master3!BH:BH,BJ146)</f>
        <v>0</v>
      </c>
      <c r="BO146" s="108" t="str">
        <f t="shared" si="35"/>
        <v/>
      </c>
    </row>
    <row r="147" spans="1:67" x14ac:dyDescent="0.25">
      <c r="A147" s="86">
        <v>44262.458333333336</v>
      </c>
      <c r="B147" s="111" t="e">
        <f>_xlfn.XLOOKUP(C147,Master3!B:B,Master3!A:A)</f>
        <v>#N/A</v>
      </c>
      <c r="C147" s="106"/>
      <c r="D147" s="91" t="str">
        <f>IFERROR(_xlfn.XLOOKUP(B147,Master3!A:A,Master3!G:G),"")</f>
        <v/>
      </c>
      <c r="E147" s="94" t="str">
        <f>IFERROR(AVERAGEIFS(Master3!$U:$U,Master3!$A:$A,"&gt;"&amp;(B147-1),Master3!$A:$A,"&lt;="&amp;S147),"")</f>
        <v/>
      </c>
      <c r="F147" s="98">
        <f>SUMIFS(Master3!$V:$V,Master3!$A:$A,"&gt;="&amp;(B147),Master3!$A:$A,"&lt;="&amp;J147-1)</f>
        <v>0</v>
      </c>
      <c r="G147" s="91">
        <f>SUMIFS(Master3!$H:$H,Master3!$A:$A,"&gt;="&amp;(B147),Master3!$A:$A,"&lt;="&amp;J147-1)</f>
        <v>0</v>
      </c>
      <c r="H147" s="99">
        <f>SUMIFS(Master3!AZ:AZ,Master3!AY:AY,C147)</f>
        <v>0</v>
      </c>
      <c r="I147" s="100" t="str">
        <f>IFERROR(_xlfn.XLOOKUP(J147,Master3!$A:$A,Master3!$B:$B),"")</f>
        <v/>
      </c>
      <c r="J147" s="92" t="str">
        <f t="shared" si="24"/>
        <v/>
      </c>
      <c r="K147" s="92">
        <f>SUMIFS(Master3!$V:$V,Master3!$A:$A,"&gt;="&amp;(J147),Master3!$A:$A,"&lt;="&amp;O147-1)</f>
        <v>0</v>
      </c>
      <c r="L147" s="92">
        <f>SUMIFS(Master3!$H:$H,Master3!$A:$A,"&gt;="&amp;(J147),Master3!$A:$A,"&lt;="&amp;O147-1)</f>
        <v>0</v>
      </c>
      <c r="M147" s="93">
        <f>SUMIFS(Master3!BK:BK,Master3!BJ:BJ,I147)</f>
        <v>0</v>
      </c>
      <c r="N147" s="100" t="str">
        <f>IFERROR(_xlfn.XLOOKUP(O147,Master3!$A:$A,Master3!$B:$B)," ")</f>
        <v xml:space="preserve"> </v>
      </c>
      <c r="O147" s="92" t="str">
        <f t="shared" si="25"/>
        <v/>
      </c>
      <c r="P147" s="92">
        <f>SUMIFS(Master3!$V:$V,Master3!$A:$A,"&gt;="&amp;O147,Master3!$A:$A,"&lt;="&amp; S147)</f>
        <v>0</v>
      </c>
      <c r="Q147" s="92">
        <f>SUMIFS(Master3!$H:$H,Master3!$A:$A,"&gt;="&amp;O147,Master3!$A:$A,"&lt;="&amp; S147)</f>
        <v>0</v>
      </c>
      <c r="R147" s="92">
        <f>SUMIFS(Master3!AZ:AZ,Master3!AY:AY,N147)</f>
        <v>0</v>
      </c>
      <c r="S147" s="93" t="str">
        <f t="shared" si="26"/>
        <v/>
      </c>
      <c r="T147" s="112" t="e">
        <f>_xlfn.XLOOKUP(U147,Master3!B:B,Master3!A:A)</f>
        <v>#N/A</v>
      </c>
      <c r="U147" s="103"/>
      <c r="V147" s="109">
        <f>SUMIFS(Master3!X:X,Master3!$A:$A,"&gt;="&amp;(T147),Master3!$A:$A,"&lt;="&amp;Z147-1)</f>
        <v>0</v>
      </c>
      <c r="W147" s="107">
        <f>SUMIFS(Master3!I:I,Master3!$A:$A,"&gt;="&amp;(T147),Master3!$A:$A,"&lt;="&amp;Z147-1)</f>
        <v>0</v>
      </c>
      <c r="X147" s="108">
        <f>SUMIFS(Master3!BC:BC,Master3!BB:BB,U147)</f>
        <v>0</v>
      </c>
      <c r="Y147" s="110" t="str">
        <f>IFERROR(_xlfn.XLOOKUP(Z147,Master3!$A:$A,Master3!$B:$B),"")</f>
        <v/>
      </c>
      <c r="Z147" s="107" t="str">
        <f t="shared" si="27"/>
        <v/>
      </c>
      <c r="AA147" s="107">
        <f>SUMIFS(Master3!$X:$X,Master3!$A:$A,"&gt;="&amp;(Z147),Master3!$A:$A,"&lt;="&amp;AE147-1)</f>
        <v>0</v>
      </c>
      <c r="AB147" s="107">
        <f>SUMIFS(Master3!$I:$I,Master3!$A:$A,"&gt;="&amp;(Z147),Master3!$A:$A,"&lt;="&amp;AE147-1)</f>
        <v>0</v>
      </c>
      <c r="AC147" s="108">
        <f>SUMIFS(Master3!BM:BM,Master3!BL:BL,Y147)</f>
        <v>0</v>
      </c>
      <c r="AD147" s="110" t="str">
        <f>IFERROR(_xlfn.XLOOKUP(AE147,Master3!$A:$A,Master3!$B:$B)," ")</f>
        <v xml:space="preserve"> </v>
      </c>
      <c r="AE147" s="107" t="str">
        <f t="shared" si="28"/>
        <v/>
      </c>
      <c r="AF147" s="109">
        <f>SUMIFS(Master3!$X:$X,Master3!$A:$A,"&gt;"&amp;(AE147),Master3!$A:$A,"&lt;="&amp; AI147)</f>
        <v>0</v>
      </c>
      <c r="AG147" s="107">
        <f>SUMIFS(Master3!$I:$I,Master3!$A:$A,"&gt;"&amp;(AE147),Master3!$A:$A,"&lt;="&amp; AI147)</f>
        <v>0</v>
      </c>
      <c r="AH147" s="107">
        <f>SUMIFS(Master3!BC:BC,Master3!BB:BB,AD147)</f>
        <v>0</v>
      </c>
      <c r="AI147" s="108" t="str">
        <f t="shared" si="29"/>
        <v/>
      </c>
      <c r="AJ147" s="112" t="e">
        <f>_xlfn.XLOOKUP(AK147,Master3!B:B,Master3!A:A)</f>
        <v>#N/A</v>
      </c>
      <c r="AK147" s="106">
        <v>44262.458333333336</v>
      </c>
      <c r="AL147" s="67">
        <f>SUMIFS(Master3!$Z:$Z,Master3!$A:$A,"&gt;="&amp;(AJ147),Master3!$A:$A,"&lt;="&amp;AP147-1)</f>
        <v>0</v>
      </c>
      <c r="AM147" s="67">
        <f>SUMIFS(Master3!$J:$J,Master3!$A:$A,"&gt;="&amp;(AJ147),Master3!$A:$A,"&lt;="&amp;AP147-1)</f>
        <v>0</v>
      </c>
      <c r="AN147" s="93">
        <f>SUMIFS(Master3!BF:BF,Master3!BE:BE,AK147)</f>
        <v>0</v>
      </c>
      <c r="AO147" s="100" t="str">
        <f>IFERROR(_xlfn.XLOOKUP(AP147,Master3!$A:$A,Master3!$B:$B),"")</f>
        <v/>
      </c>
      <c r="AP147" s="92" t="str">
        <f t="shared" si="30"/>
        <v/>
      </c>
      <c r="AQ147" s="67">
        <f>SUMIFS(Master3!$Z:$Z,Master3!$A:$A,"&gt;"&amp;(AP147),Master3!$A:$A,"&lt;="&amp;AU147-1)</f>
        <v>0</v>
      </c>
      <c r="AR147" s="67">
        <f>SUMIFS(Master3!$J:$J,Master3!$A:$A,"&gt;"&amp;(AP147),Master3!$A:$A,"&lt;="&amp;AU147-1)</f>
        <v>0</v>
      </c>
      <c r="AS147" s="93">
        <f>SUMIFS(Master3!BO:BO,Master3!BN:BN,AO147)</f>
        <v>0</v>
      </c>
      <c r="AT147" s="100" t="str">
        <f>IFERROR(_xlfn.XLOOKUP(AU147,Master3!$A:$A,Master3!$B:$B)," ")</f>
        <v xml:space="preserve"> </v>
      </c>
      <c r="AU147" s="92" t="str">
        <f t="shared" si="31"/>
        <v/>
      </c>
      <c r="AV147" s="67">
        <f>SUMIFS(Master3!$Z:$Z,Master3!$A:$A,"&gt;"&amp;AU147,Master3!$A:$A,"&lt;="&amp; AY147)</f>
        <v>0</v>
      </c>
      <c r="AW147" s="67">
        <f>SUMIFS(Master3!$J:$J,Master3!$A:$A,"&gt;"&amp;AU147,Master3!$A:$A,"&lt;="&amp; AY147)</f>
        <v>0</v>
      </c>
      <c r="AX147" s="92">
        <f>SUMIFS(Master3!BF:BF,Master3!BE:BE,AT147)</f>
        <v>0</v>
      </c>
      <c r="AY147" s="93" t="str">
        <f t="shared" si="32"/>
        <v/>
      </c>
      <c r="AZ147" s="112" t="e">
        <f>_xlfn.XLOOKUP(BA147,Master3!B:B,Master3!A:A)</f>
        <v>#N/A</v>
      </c>
      <c r="BA147" s="103"/>
      <c r="BB147" s="107">
        <f>SUMIFS(Master3!AR:AR,Master3!$A:$A,"&gt;="&amp;(AZ147),Master3!$A:$A,"&lt;="&amp;BF147-1)</f>
        <v>0</v>
      </c>
      <c r="BC147" s="109">
        <f>SUMIFS(Master3!$K:$K,Master3!$A:$A,"&gt;="&amp;(AZ147),Master3!$A:$A,"&lt;="&amp;BF147-1)</f>
        <v>0</v>
      </c>
      <c r="BD147" s="108">
        <f>SUMIFS(Master3!BI:BI,Master3!BH:BH,BA147)</f>
        <v>0</v>
      </c>
      <c r="BE147" s="110" t="str">
        <f>IFERROR(_xlfn.XLOOKUP(BF147,Master3!$A:$A,Master3!$B:$B),"")</f>
        <v/>
      </c>
      <c r="BF147" s="107" t="str">
        <f t="shared" si="33"/>
        <v/>
      </c>
      <c r="BG147" s="107">
        <f>SUMIFS(Master3!AR:AR,Master3!$A:$A,"&gt;="&amp;(BF147),Master3!$A:$A,"&lt;="&amp;BK147-1)</f>
        <v>0</v>
      </c>
      <c r="BH147" s="109">
        <f>SUMIFS(Master3!$K:$K,Master3!$A:$A,"&gt;="&amp;(BF147),Master3!$A:$A,"&lt;="&amp;BK147-1)</f>
        <v>0</v>
      </c>
      <c r="BI147" s="108">
        <f>SUMIFS(Master3!BQ:BQ,Master3!BP:BP,BE147)</f>
        <v>0</v>
      </c>
      <c r="BJ147" s="110" t="str">
        <f>IFERROR(_xlfn.XLOOKUP(BK147,Master3!$A:$A,Master3!$B:$B)," ")</f>
        <v xml:space="preserve"> </v>
      </c>
      <c r="BK147" s="107" t="str">
        <f t="shared" si="34"/>
        <v/>
      </c>
      <c r="BL147" s="107">
        <f>SUMIFS(Master3!$AU:$AU,Master3!$A:$A,"&gt;"&amp;(BK147),Master3!$A:$A,"&lt;="&amp; BO147)</f>
        <v>0</v>
      </c>
      <c r="BM147" s="109">
        <f>SUMIFS(Master3!$K:$K,Master3!$A:$A,"&gt;"&amp;(BK147),Master3!$A:$A,"&lt;="&amp; BO147)</f>
        <v>0</v>
      </c>
      <c r="BN147" s="107">
        <f>SUMIFS(Master3!BI:BI,Master3!BH:BH,BJ147)</f>
        <v>0</v>
      </c>
      <c r="BO147" s="108" t="str">
        <f t="shared" si="35"/>
        <v/>
      </c>
    </row>
    <row r="148" spans="1:67" x14ac:dyDescent="0.25">
      <c r="A148" s="86">
        <v>44262.541666666664</v>
      </c>
      <c r="B148" s="111" t="e">
        <f>_xlfn.XLOOKUP(C148,Master3!B:B,Master3!A:A)</f>
        <v>#N/A</v>
      </c>
      <c r="C148" s="106">
        <v>44262.541666666664</v>
      </c>
      <c r="D148" s="91" t="str">
        <f>IFERROR(_xlfn.XLOOKUP(B148,Master3!A:A,Master3!G:G),"")</f>
        <v/>
      </c>
      <c r="E148" s="94" t="str">
        <f>IFERROR(AVERAGEIFS(Master3!$U:$U,Master3!$A:$A,"&gt;"&amp;(B148-1),Master3!$A:$A,"&lt;="&amp;S148),"")</f>
        <v/>
      </c>
      <c r="F148" s="98">
        <f>SUMIFS(Master3!$V:$V,Master3!$A:$A,"&gt;="&amp;(B148),Master3!$A:$A,"&lt;="&amp;J148-1)</f>
        <v>0</v>
      </c>
      <c r="G148" s="91">
        <f>SUMIFS(Master3!$H:$H,Master3!$A:$A,"&gt;="&amp;(B148),Master3!$A:$A,"&lt;="&amp;J148-1)</f>
        <v>0</v>
      </c>
      <c r="H148" s="99">
        <f>SUMIFS(Master3!AZ:AZ,Master3!AY:AY,C148)</f>
        <v>0</v>
      </c>
      <c r="I148" s="100" t="str">
        <f>IFERROR(_xlfn.XLOOKUP(J148,Master3!$A:$A,Master3!$B:$B),"")</f>
        <v/>
      </c>
      <c r="J148" s="92" t="str">
        <f t="shared" si="24"/>
        <v/>
      </c>
      <c r="K148" s="92">
        <f>SUMIFS(Master3!$V:$V,Master3!$A:$A,"&gt;="&amp;(J148),Master3!$A:$A,"&lt;="&amp;O148-1)</f>
        <v>0</v>
      </c>
      <c r="L148" s="92">
        <f>SUMIFS(Master3!$H:$H,Master3!$A:$A,"&gt;="&amp;(J148),Master3!$A:$A,"&lt;="&amp;O148-1)</f>
        <v>0</v>
      </c>
      <c r="M148" s="93">
        <f>SUMIFS(Master3!BK:BK,Master3!BJ:BJ,I148)</f>
        <v>0</v>
      </c>
      <c r="N148" s="100" t="str">
        <f>IFERROR(_xlfn.XLOOKUP(O148,Master3!$A:$A,Master3!$B:$B)," ")</f>
        <v xml:space="preserve"> </v>
      </c>
      <c r="O148" s="92" t="str">
        <f t="shared" si="25"/>
        <v/>
      </c>
      <c r="P148" s="92">
        <f>SUMIFS(Master3!$V:$V,Master3!$A:$A,"&gt;="&amp;O148,Master3!$A:$A,"&lt;="&amp; S148)</f>
        <v>0</v>
      </c>
      <c r="Q148" s="92">
        <f>SUMIFS(Master3!$H:$H,Master3!$A:$A,"&gt;="&amp;O148,Master3!$A:$A,"&lt;="&amp; S148)</f>
        <v>0</v>
      </c>
      <c r="R148" s="92">
        <f>SUMIFS(Master3!AZ:AZ,Master3!AY:AY,N148)</f>
        <v>0</v>
      </c>
      <c r="S148" s="93" t="str">
        <f t="shared" si="26"/>
        <v/>
      </c>
      <c r="T148" s="112" t="e">
        <f>_xlfn.XLOOKUP(U148,Master3!B:B,Master3!A:A)</f>
        <v>#N/A</v>
      </c>
      <c r="U148" s="103"/>
      <c r="V148" s="109">
        <f>SUMIFS(Master3!X:X,Master3!$A:$A,"&gt;="&amp;(T148),Master3!$A:$A,"&lt;="&amp;Z148-1)</f>
        <v>0</v>
      </c>
      <c r="W148" s="107">
        <f>SUMIFS(Master3!I:I,Master3!$A:$A,"&gt;="&amp;(T148),Master3!$A:$A,"&lt;="&amp;Z148-1)</f>
        <v>0</v>
      </c>
      <c r="X148" s="108">
        <f>SUMIFS(Master3!BC:BC,Master3!BB:BB,U148)</f>
        <v>0</v>
      </c>
      <c r="Y148" s="110" t="str">
        <f>IFERROR(_xlfn.XLOOKUP(Z148,Master3!$A:$A,Master3!$B:$B),"")</f>
        <v/>
      </c>
      <c r="Z148" s="107" t="str">
        <f t="shared" si="27"/>
        <v/>
      </c>
      <c r="AA148" s="107">
        <f>SUMIFS(Master3!$X:$X,Master3!$A:$A,"&gt;="&amp;(Z148),Master3!$A:$A,"&lt;="&amp;AE148-1)</f>
        <v>0</v>
      </c>
      <c r="AB148" s="107">
        <f>SUMIFS(Master3!$I:$I,Master3!$A:$A,"&gt;="&amp;(Z148),Master3!$A:$A,"&lt;="&amp;AE148-1)</f>
        <v>0</v>
      </c>
      <c r="AC148" s="108">
        <f>SUMIFS(Master3!BM:BM,Master3!BL:BL,Y148)</f>
        <v>0</v>
      </c>
      <c r="AD148" s="110" t="str">
        <f>IFERROR(_xlfn.XLOOKUP(AE148,Master3!$A:$A,Master3!$B:$B)," ")</f>
        <v xml:space="preserve"> </v>
      </c>
      <c r="AE148" s="107" t="str">
        <f t="shared" si="28"/>
        <v/>
      </c>
      <c r="AF148" s="109">
        <f>SUMIFS(Master3!$X:$X,Master3!$A:$A,"&gt;"&amp;(AE148),Master3!$A:$A,"&lt;="&amp; AI148)</f>
        <v>0</v>
      </c>
      <c r="AG148" s="107">
        <f>SUMIFS(Master3!$I:$I,Master3!$A:$A,"&gt;"&amp;(AE148),Master3!$A:$A,"&lt;="&amp; AI148)</f>
        <v>0</v>
      </c>
      <c r="AH148" s="107">
        <f>SUMIFS(Master3!BC:BC,Master3!BB:BB,AD148)</f>
        <v>0</v>
      </c>
      <c r="AI148" s="108" t="str">
        <f t="shared" si="29"/>
        <v/>
      </c>
      <c r="AJ148" s="112" t="e">
        <f>_xlfn.XLOOKUP(AK148,Master3!B:B,Master3!A:A)</f>
        <v>#N/A</v>
      </c>
      <c r="AK148" s="106"/>
      <c r="AL148" s="67">
        <f>SUMIFS(Master3!$Z:$Z,Master3!$A:$A,"&gt;="&amp;(AJ148),Master3!$A:$A,"&lt;="&amp;AP148-1)</f>
        <v>0</v>
      </c>
      <c r="AM148" s="67">
        <f>SUMIFS(Master3!$J:$J,Master3!$A:$A,"&gt;="&amp;(AJ148),Master3!$A:$A,"&lt;="&amp;AP148-1)</f>
        <v>0</v>
      </c>
      <c r="AN148" s="93">
        <f>SUMIFS(Master3!BF:BF,Master3!BE:BE,AK148)</f>
        <v>0</v>
      </c>
      <c r="AO148" s="100" t="str">
        <f>IFERROR(_xlfn.XLOOKUP(AP148,Master3!$A:$A,Master3!$B:$B),"")</f>
        <v/>
      </c>
      <c r="AP148" s="92" t="str">
        <f t="shared" si="30"/>
        <v/>
      </c>
      <c r="AQ148" s="67">
        <f>SUMIFS(Master3!$Z:$Z,Master3!$A:$A,"&gt;"&amp;(AP148),Master3!$A:$A,"&lt;="&amp;AU148-1)</f>
        <v>0</v>
      </c>
      <c r="AR148" s="67">
        <f>SUMIFS(Master3!$J:$J,Master3!$A:$A,"&gt;"&amp;(AP148),Master3!$A:$A,"&lt;="&amp;AU148-1)</f>
        <v>0</v>
      </c>
      <c r="AS148" s="93">
        <f>SUMIFS(Master3!BO:BO,Master3!BN:BN,AO148)</f>
        <v>0</v>
      </c>
      <c r="AT148" s="100" t="str">
        <f>IFERROR(_xlfn.XLOOKUP(AU148,Master3!$A:$A,Master3!$B:$B)," ")</f>
        <v xml:space="preserve"> </v>
      </c>
      <c r="AU148" s="92" t="str">
        <f t="shared" si="31"/>
        <v/>
      </c>
      <c r="AV148" s="67">
        <f>SUMIFS(Master3!$Z:$Z,Master3!$A:$A,"&gt;"&amp;AU148,Master3!$A:$A,"&lt;="&amp; AY148)</f>
        <v>0</v>
      </c>
      <c r="AW148" s="67">
        <f>SUMIFS(Master3!$J:$J,Master3!$A:$A,"&gt;"&amp;AU148,Master3!$A:$A,"&lt;="&amp; AY148)</f>
        <v>0</v>
      </c>
      <c r="AX148" s="92">
        <f>SUMIFS(Master3!BF:BF,Master3!BE:BE,AT148)</f>
        <v>0</v>
      </c>
      <c r="AY148" s="93" t="str">
        <f t="shared" si="32"/>
        <v/>
      </c>
      <c r="AZ148" s="112" t="e">
        <f>_xlfn.XLOOKUP(BA148,Master3!B:B,Master3!A:A)</f>
        <v>#N/A</v>
      </c>
      <c r="BA148" s="103"/>
      <c r="BB148" s="107">
        <f>SUMIFS(Master3!AR:AR,Master3!$A:$A,"&gt;="&amp;(AZ148),Master3!$A:$A,"&lt;="&amp;BF148-1)</f>
        <v>0</v>
      </c>
      <c r="BC148" s="109">
        <f>SUMIFS(Master3!$K:$K,Master3!$A:$A,"&gt;="&amp;(AZ148),Master3!$A:$A,"&lt;="&amp;BF148-1)</f>
        <v>0</v>
      </c>
      <c r="BD148" s="108">
        <f>SUMIFS(Master3!BI:BI,Master3!BH:BH,BA148)</f>
        <v>0</v>
      </c>
      <c r="BE148" s="110" t="str">
        <f>IFERROR(_xlfn.XLOOKUP(BF148,Master3!$A:$A,Master3!$B:$B),"")</f>
        <v/>
      </c>
      <c r="BF148" s="107" t="str">
        <f t="shared" si="33"/>
        <v/>
      </c>
      <c r="BG148" s="107">
        <f>SUMIFS(Master3!AR:AR,Master3!$A:$A,"&gt;="&amp;(BF148),Master3!$A:$A,"&lt;="&amp;BK148-1)</f>
        <v>0</v>
      </c>
      <c r="BH148" s="109">
        <f>SUMIFS(Master3!$K:$K,Master3!$A:$A,"&gt;="&amp;(BF148),Master3!$A:$A,"&lt;="&amp;BK148-1)</f>
        <v>0</v>
      </c>
      <c r="BI148" s="108">
        <f>SUMIFS(Master3!BQ:BQ,Master3!BP:BP,BE148)</f>
        <v>0</v>
      </c>
      <c r="BJ148" s="110" t="str">
        <f>IFERROR(_xlfn.XLOOKUP(BK148,Master3!$A:$A,Master3!$B:$B)," ")</f>
        <v xml:space="preserve"> </v>
      </c>
      <c r="BK148" s="107" t="str">
        <f t="shared" si="34"/>
        <v/>
      </c>
      <c r="BL148" s="107">
        <f>SUMIFS(Master3!$AU:$AU,Master3!$A:$A,"&gt;"&amp;(BK148),Master3!$A:$A,"&lt;="&amp; BO148)</f>
        <v>0</v>
      </c>
      <c r="BM148" s="109">
        <f>SUMIFS(Master3!$K:$K,Master3!$A:$A,"&gt;"&amp;(BK148),Master3!$A:$A,"&lt;="&amp; BO148)</f>
        <v>0</v>
      </c>
      <c r="BN148" s="107">
        <f>SUMIFS(Master3!BI:BI,Master3!BH:BH,BJ148)</f>
        <v>0</v>
      </c>
      <c r="BO148" s="108" t="str">
        <f t="shared" si="35"/>
        <v/>
      </c>
    </row>
    <row r="149" spans="1:67" x14ac:dyDescent="0.25">
      <c r="A149" s="86">
        <v>44264.072916666664</v>
      </c>
      <c r="B149" s="111" t="e">
        <f>_xlfn.XLOOKUP(C149,Master3!B:B,Master3!A:A)</f>
        <v>#N/A</v>
      </c>
      <c r="C149" s="106"/>
      <c r="D149" s="91" t="str">
        <f>IFERROR(_xlfn.XLOOKUP(B149,Master3!A:A,Master3!G:G),"")</f>
        <v/>
      </c>
      <c r="E149" s="94" t="str">
        <f>IFERROR(AVERAGEIFS(Master3!$U:$U,Master3!$A:$A,"&gt;"&amp;(B149-1),Master3!$A:$A,"&lt;="&amp;S149),"")</f>
        <v/>
      </c>
      <c r="F149" s="98">
        <f>SUMIFS(Master3!$V:$V,Master3!$A:$A,"&gt;="&amp;(B149),Master3!$A:$A,"&lt;="&amp;J149-1)</f>
        <v>0</v>
      </c>
      <c r="G149" s="91">
        <f>SUMIFS(Master3!$H:$H,Master3!$A:$A,"&gt;="&amp;(B149),Master3!$A:$A,"&lt;="&amp;J149-1)</f>
        <v>0</v>
      </c>
      <c r="H149" s="99">
        <f>SUMIFS(Master3!AZ:AZ,Master3!AY:AY,C149)</f>
        <v>0</v>
      </c>
      <c r="I149" s="100" t="str">
        <f>IFERROR(_xlfn.XLOOKUP(J149,Master3!$A:$A,Master3!$B:$B),"")</f>
        <v/>
      </c>
      <c r="J149" s="92" t="str">
        <f t="shared" si="24"/>
        <v/>
      </c>
      <c r="K149" s="92">
        <f>SUMIFS(Master3!$V:$V,Master3!$A:$A,"&gt;="&amp;(J149),Master3!$A:$A,"&lt;="&amp;O149-1)</f>
        <v>0</v>
      </c>
      <c r="L149" s="92">
        <f>SUMIFS(Master3!$H:$H,Master3!$A:$A,"&gt;="&amp;(J149),Master3!$A:$A,"&lt;="&amp;O149-1)</f>
        <v>0</v>
      </c>
      <c r="M149" s="93">
        <f>SUMIFS(Master3!BK:BK,Master3!BJ:BJ,I149)</f>
        <v>0</v>
      </c>
      <c r="N149" s="100" t="str">
        <f>IFERROR(_xlfn.XLOOKUP(O149,Master3!$A:$A,Master3!$B:$B)," ")</f>
        <v xml:space="preserve"> </v>
      </c>
      <c r="O149" s="92" t="str">
        <f t="shared" si="25"/>
        <v/>
      </c>
      <c r="P149" s="92">
        <f>SUMIFS(Master3!$V:$V,Master3!$A:$A,"&gt;="&amp;O149,Master3!$A:$A,"&lt;="&amp; S149)</f>
        <v>0</v>
      </c>
      <c r="Q149" s="92">
        <f>SUMIFS(Master3!$H:$H,Master3!$A:$A,"&gt;="&amp;O149,Master3!$A:$A,"&lt;="&amp; S149)</f>
        <v>0</v>
      </c>
      <c r="R149" s="92">
        <f>SUMIFS(Master3!AZ:AZ,Master3!AY:AY,N149)</f>
        <v>0</v>
      </c>
      <c r="S149" s="93" t="str">
        <f t="shared" si="26"/>
        <v/>
      </c>
      <c r="T149" s="112" t="e">
        <f>_xlfn.XLOOKUP(U149,Master3!B:B,Master3!A:A)</f>
        <v>#N/A</v>
      </c>
      <c r="U149" s="103">
        <v>44264.072916666664</v>
      </c>
      <c r="V149" s="109">
        <f>SUMIFS(Master3!X:X,Master3!$A:$A,"&gt;="&amp;(T149),Master3!$A:$A,"&lt;="&amp;Z149-1)</f>
        <v>0</v>
      </c>
      <c r="W149" s="107">
        <f>SUMIFS(Master3!I:I,Master3!$A:$A,"&gt;="&amp;(T149),Master3!$A:$A,"&lt;="&amp;Z149-1)</f>
        <v>0</v>
      </c>
      <c r="X149" s="108">
        <f>SUMIFS(Master3!BC:BC,Master3!BB:BB,U149)</f>
        <v>0</v>
      </c>
      <c r="Y149" s="110" t="str">
        <f>IFERROR(_xlfn.XLOOKUP(Z149,Master3!$A:$A,Master3!$B:$B),"")</f>
        <v/>
      </c>
      <c r="Z149" s="107" t="str">
        <f t="shared" si="27"/>
        <v/>
      </c>
      <c r="AA149" s="107">
        <f>SUMIFS(Master3!$X:$X,Master3!$A:$A,"&gt;="&amp;(Z149),Master3!$A:$A,"&lt;="&amp;AE149-1)</f>
        <v>0</v>
      </c>
      <c r="AB149" s="107">
        <f>SUMIFS(Master3!$I:$I,Master3!$A:$A,"&gt;="&amp;(Z149),Master3!$A:$A,"&lt;="&amp;AE149-1)</f>
        <v>0</v>
      </c>
      <c r="AC149" s="108">
        <f>SUMIFS(Master3!BM:BM,Master3!BL:BL,Y149)</f>
        <v>0</v>
      </c>
      <c r="AD149" s="110" t="str">
        <f>IFERROR(_xlfn.XLOOKUP(AE149,Master3!$A:$A,Master3!$B:$B)," ")</f>
        <v xml:space="preserve"> </v>
      </c>
      <c r="AE149" s="107" t="str">
        <f t="shared" si="28"/>
        <v/>
      </c>
      <c r="AF149" s="109">
        <f>SUMIFS(Master3!$X:$X,Master3!$A:$A,"&gt;"&amp;(AE149),Master3!$A:$A,"&lt;="&amp; AI149)</f>
        <v>0</v>
      </c>
      <c r="AG149" s="107">
        <f>SUMIFS(Master3!$I:$I,Master3!$A:$A,"&gt;"&amp;(AE149),Master3!$A:$A,"&lt;="&amp; AI149)</f>
        <v>0</v>
      </c>
      <c r="AH149" s="107">
        <f>SUMIFS(Master3!BC:BC,Master3!BB:BB,AD149)</f>
        <v>0</v>
      </c>
      <c r="AI149" s="108" t="str">
        <f t="shared" si="29"/>
        <v/>
      </c>
      <c r="AJ149" s="112" t="e">
        <f>_xlfn.XLOOKUP(AK149,Master3!B:B,Master3!A:A)</f>
        <v>#N/A</v>
      </c>
      <c r="AK149" s="106"/>
      <c r="AL149" s="67">
        <f>SUMIFS(Master3!$Z:$Z,Master3!$A:$A,"&gt;="&amp;(AJ149),Master3!$A:$A,"&lt;="&amp;AP149-1)</f>
        <v>0</v>
      </c>
      <c r="AM149" s="67">
        <f>SUMIFS(Master3!$J:$J,Master3!$A:$A,"&gt;="&amp;(AJ149),Master3!$A:$A,"&lt;="&amp;AP149-1)</f>
        <v>0</v>
      </c>
      <c r="AN149" s="93">
        <f>SUMIFS(Master3!BF:BF,Master3!BE:BE,AK149)</f>
        <v>0</v>
      </c>
      <c r="AO149" s="100" t="str">
        <f>IFERROR(_xlfn.XLOOKUP(AP149,Master3!$A:$A,Master3!$B:$B),"")</f>
        <v/>
      </c>
      <c r="AP149" s="92" t="str">
        <f t="shared" si="30"/>
        <v/>
      </c>
      <c r="AQ149" s="67">
        <f>SUMIFS(Master3!$Z:$Z,Master3!$A:$A,"&gt;"&amp;(AP149),Master3!$A:$A,"&lt;="&amp;AU149-1)</f>
        <v>0</v>
      </c>
      <c r="AR149" s="67">
        <f>SUMIFS(Master3!$J:$J,Master3!$A:$A,"&gt;"&amp;(AP149),Master3!$A:$A,"&lt;="&amp;AU149-1)</f>
        <v>0</v>
      </c>
      <c r="AS149" s="93">
        <f>SUMIFS(Master3!BO:BO,Master3!BN:BN,AO149)</f>
        <v>0</v>
      </c>
      <c r="AT149" s="100" t="str">
        <f>IFERROR(_xlfn.XLOOKUP(AU149,Master3!$A:$A,Master3!$B:$B)," ")</f>
        <v xml:space="preserve"> </v>
      </c>
      <c r="AU149" s="92" t="str">
        <f t="shared" si="31"/>
        <v/>
      </c>
      <c r="AV149" s="67">
        <f>SUMIFS(Master3!$Z:$Z,Master3!$A:$A,"&gt;"&amp;AU149,Master3!$A:$A,"&lt;="&amp; AY149)</f>
        <v>0</v>
      </c>
      <c r="AW149" s="67">
        <f>SUMIFS(Master3!$J:$J,Master3!$A:$A,"&gt;"&amp;AU149,Master3!$A:$A,"&lt;="&amp; AY149)</f>
        <v>0</v>
      </c>
      <c r="AX149" s="92">
        <f>SUMIFS(Master3!BF:BF,Master3!BE:BE,AT149)</f>
        <v>0</v>
      </c>
      <c r="AY149" s="93" t="str">
        <f t="shared" si="32"/>
        <v/>
      </c>
      <c r="AZ149" s="112" t="e">
        <f>_xlfn.XLOOKUP(BA149,Master3!B:B,Master3!A:A)</f>
        <v>#N/A</v>
      </c>
      <c r="BA149" s="103"/>
      <c r="BB149" s="107">
        <f>SUMIFS(Master3!AR:AR,Master3!$A:$A,"&gt;="&amp;(AZ149),Master3!$A:$A,"&lt;="&amp;BF149-1)</f>
        <v>0</v>
      </c>
      <c r="BC149" s="109">
        <f>SUMIFS(Master3!$K:$K,Master3!$A:$A,"&gt;="&amp;(AZ149),Master3!$A:$A,"&lt;="&amp;BF149-1)</f>
        <v>0</v>
      </c>
      <c r="BD149" s="108">
        <f>SUMIFS(Master3!BI:BI,Master3!BH:BH,BA149)</f>
        <v>0</v>
      </c>
      <c r="BE149" s="110" t="str">
        <f>IFERROR(_xlfn.XLOOKUP(BF149,Master3!$A:$A,Master3!$B:$B),"")</f>
        <v/>
      </c>
      <c r="BF149" s="107" t="str">
        <f t="shared" si="33"/>
        <v/>
      </c>
      <c r="BG149" s="107">
        <f>SUMIFS(Master3!AR:AR,Master3!$A:$A,"&gt;="&amp;(BF149),Master3!$A:$A,"&lt;="&amp;BK149-1)</f>
        <v>0</v>
      </c>
      <c r="BH149" s="109">
        <f>SUMIFS(Master3!$K:$K,Master3!$A:$A,"&gt;="&amp;(BF149),Master3!$A:$A,"&lt;="&amp;BK149-1)</f>
        <v>0</v>
      </c>
      <c r="BI149" s="108">
        <f>SUMIFS(Master3!BQ:BQ,Master3!BP:BP,BE149)</f>
        <v>0</v>
      </c>
      <c r="BJ149" s="110" t="str">
        <f>IFERROR(_xlfn.XLOOKUP(BK149,Master3!$A:$A,Master3!$B:$B)," ")</f>
        <v xml:space="preserve"> </v>
      </c>
      <c r="BK149" s="107" t="str">
        <f t="shared" si="34"/>
        <v/>
      </c>
      <c r="BL149" s="107">
        <f>SUMIFS(Master3!$AU:$AU,Master3!$A:$A,"&gt;"&amp;(BK149),Master3!$A:$A,"&lt;="&amp; BO149)</f>
        <v>0</v>
      </c>
      <c r="BM149" s="109">
        <f>SUMIFS(Master3!$K:$K,Master3!$A:$A,"&gt;"&amp;(BK149),Master3!$A:$A,"&lt;="&amp; BO149)</f>
        <v>0</v>
      </c>
      <c r="BN149" s="107">
        <f>SUMIFS(Master3!BI:BI,Master3!BH:BH,BJ149)</f>
        <v>0</v>
      </c>
      <c r="BO149" s="108" t="str">
        <f t="shared" si="35"/>
        <v/>
      </c>
    </row>
    <row r="150" spans="1:67" x14ac:dyDescent="0.25">
      <c r="A150" s="86">
        <v>44264.15625</v>
      </c>
      <c r="B150" s="111" t="e">
        <f>_xlfn.XLOOKUP(C150,Master3!B:B,Master3!A:A)</f>
        <v>#N/A</v>
      </c>
      <c r="C150" s="106"/>
      <c r="D150" s="91" t="str">
        <f>IFERROR(_xlfn.XLOOKUP(B150,Master3!A:A,Master3!G:G),"")</f>
        <v/>
      </c>
      <c r="E150" s="94" t="str">
        <f>IFERROR(AVERAGEIFS(Master3!$U:$U,Master3!$A:$A,"&gt;"&amp;(B150-1),Master3!$A:$A,"&lt;="&amp;S150),"")</f>
        <v/>
      </c>
      <c r="F150" s="98">
        <f>SUMIFS(Master3!$V:$V,Master3!$A:$A,"&gt;="&amp;(B150),Master3!$A:$A,"&lt;="&amp;J150-1)</f>
        <v>0</v>
      </c>
      <c r="G150" s="91">
        <f>SUMIFS(Master3!$H:$H,Master3!$A:$A,"&gt;="&amp;(B150),Master3!$A:$A,"&lt;="&amp;J150-1)</f>
        <v>0</v>
      </c>
      <c r="H150" s="99">
        <f>SUMIFS(Master3!AZ:AZ,Master3!AY:AY,C150)</f>
        <v>0</v>
      </c>
      <c r="I150" s="100" t="str">
        <f>IFERROR(_xlfn.XLOOKUP(J150,Master3!$A:$A,Master3!$B:$B),"")</f>
        <v/>
      </c>
      <c r="J150" s="92" t="str">
        <f t="shared" si="24"/>
        <v/>
      </c>
      <c r="K150" s="92">
        <f>SUMIFS(Master3!$V:$V,Master3!$A:$A,"&gt;="&amp;(J150),Master3!$A:$A,"&lt;="&amp;O150-1)</f>
        <v>0</v>
      </c>
      <c r="L150" s="92">
        <f>SUMIFS(Master3!$H:$H,Master3!$A:$A,"&gt;="&amp;(J150),Master3!$A:$A,"&lt;="&amp;O150-1)</f>
        <v>0</v>
      </c>
      <c r="M150" s="93">
        <f>SUMIFS(Master3!BK:BK,Master3!BJ:BJ,I150)</f>
        <v>0</v>
      </c>
      <c r="N150" s="100" t="str">
        <f>IFERROR(_xlfn.XLOOKUP(O150,Master3!$A:$A,Master3!$B:$B)," ")</f>
        <v xml:space="preserve"> </v>
      </c>
      <c r="O150" s="92" t="str">
        <f t="shared" si="25"/>
        <v/>
      </c>
      <c r="P150" s="92">
        <f>SUMIFS(Master3!$V:$V,Master3!$A:$A,"&gt;="&amp;O150,Master3!$A:$A,"&lt;="&amp; S150)</f>
        <v>0</v>
      </c>
      <c r="Q150" s="92">
        <f>SUMIFS(Master3!$H:$H,Master3!$A:$A,"&gt;="&amp;O150,Master3!$A:$A,"&lt;="&amp; S150)</f>
        <v>0</v>
      </c>
      <c r="R150" s="92">
        <f>SUMIFS(Master3!AZ:AZ,Master3!AY:AY,N150)</f>
        <v>0</v>
      </c>
      <c r="S150" s="93" t="str">
        <f t="shared" si="26"/>
        <v/>
      </c>
      <c r="T150" s="112" t="e">
        <f>_xlfn.XLOOKUP(U150,Master3!B:B,Master3!A:A)</f>
        <v>#N/A</v>
      </c>
      <c r="U150" s="103"/>
      <c r="V150" s="109">
        <f>SUMIFS(Master3!X:X,Master3!$A:$A,"&gt;="&amp;(T150),Master3!$A:$A,"&lt;="&amp;Z150-1)</f>
        <v>0</v>
      </c>
      <c r="W150" s="107">
        <f>SUMIFS(Master3!I:I,Master3!$A:$A,"&gt;="&amp;(T150),Master3!$A:$A,"&lt;="&amp;Z150-1)</f>
        <v>0</v>
      </c>
      <c r="X150" s="108">
        <f>SUMIFS(Master3!BC:BC,Master3!BB:BB,U150)</f>
        <v>0</v>
      </c>
      <c r="Y150" s="110" t="str">
        <f>IFERROR(_xlfn.XLOOKUP(Z150,Master3!$A:$A,Master3!$B:$B),"")</f>
        <v/>
      </c>
      <c r="Z150" s="107" t="str">
        <f t="shared" si="27"/>
        <v/>
      </c>
      <c r="AA150" s="107">
        <f>SUMIFS(Master3!$X:$X,Master3!$A:$A,"&gt;="&amp;(Z150),Master3!$A:$A,"&lt;="&amp;AE150-1)</f>
        <v>0</v>
      </c>
      <c r="AB150" s="107">
        <f>SUMIFS(Master3!$I:$I,Master3!$A:$A,"&gt;="&amp;(Z150),Master3!$A:$A,"&lt;="&amp;AE150-1)</f>
        <v>0</v>
      </c>
      <c r="AC150" s="108">
        <f>SUMIFS(Master3!BM:BM,Master3!BL:BL,Y150)</f>
        <v>0</v>
      </c>
      <c r="AD150" s="110" t="str">
        <f>IFERROR(_xlfn.XLOOKUP(AE150,Master3!$A:$A,Master3!$B:$B)," ")</f>
        <v xml:space="preserve"> </v>
      </c>
      <c r="AE150" s="107" t="str">
        <f t="shared" si="28"/>
        <v/>
      </c>
      <c r="AF150" s="109">
        <f>SUMIFS(Master3!$X:$X,Master3!$A:$A,"&gt;"&amp;(AE150),Master3!$A:$A,"&lt;="&amp; AI150)</f>
        <v>0</v>
      </c>
      <c r="AG150" s="107">
        <f>SUMIFS(Master3!$I:$I,Master3!$A:$A,"&gt;"&amp;(AE150),Master3!$A:$A,"&lt;="&amp; AI150)</f>
        <v>0</v>
      </c>
      <c r="AH150" s="107">
        <f>SUMIFS(Master3!BC:BC,Master3!BB:BB,AD150)</f>
        <v>0</v>
      </c>
      <c r="AI150" s="108" t="str">
        <f t="shared" si="29"/>
        <v/>
      </c>
      <c r="AJ150" s="112" t="e">
        <f>_xlfn.XLOOKUP(AK150,Master3!B:B,Master3!A:A)</f>
        <v>#N/A</v>
      </c>
      <c r="AK150" s="106"/>
      <c r="AL150" s="67">
        <f>SUMIFS(Master3!$Z:$Z,Master3!$A:$A,"&gt;="&amp;(AJ150),Master3!$A:$A,"&lt;="&amp;AP150-1)</f>
        <v>0</v>
      </c>
      <c r="AM150" s="67">
        <f>SUMIFS(Master3!$J:$J,Master3!$A:$A,"&gt;="&amp;(AJ150),Master3!$A:$A,"&lt;="&amp;AP150-1)</f>
        <v>0</v>
      </c>
      <c r="AN150" s="93">
        <f>SUMIFS(Master3!BF:BF,Master3!BE:BE,AK150)</f>
        <v>0</v>
      </c>
      <c r="AO150" s="100" t="str">
        <f>IFERROR(_xlfn.XLOOKUP(AP150,Master3!$A:$A,Master3!$B:$B),"")</f>
        <v/>
      </c>
      <c r="AP150" s="92" t="str">
        <f t="shared" si="30"/>
        <v/>
      </c>
      <c r="AQ150" s="67">
        <f>SUMIFS(Master3!$Z:$Z,Master3!$A:$A,"&gt;"&amp;(AP150),Master3!$A:$A,"&lt;="&amp;AU150-1)</f>
        <v>0</v>
      </c>
      <c r="AR150" s="67">
        <f>SUMIFS(Master3!$J:$J,Master3!$A:$A,"&gt;"&amp;(AP150),Master3!$A:$A,"&lt;="&amp;AU150-1)</f>
        <v>0</v>
      </c>
      <c r="AS150" s="93">
        <f>SUMIFS(Master3!BO:BO,Master3!BN:BN,AO150)</f>
        <v>0</v>
      </c>
      <c r="AT150" s="100" t="str">
        <f>IFERROR(_xlfn.XLOOKUP(AU150,Master3!$A:$A,Master3!$B:$B)," ")</f>
        <v xml:space="preserve"> </v>
      </c>
      <c r="AU150" s="92" t="str">
        <f t="shared" si="31"/>
        <v/>
      </c>
      <c r="AV150" s="67">
        <f>SUMIFS(Master3!$Z:$Z,Master3!$A:$A,"&gt;"&amp;AU150,Master3!$A:$A,"&lt;="&amp; AY150)</f>
        <v>0</v>
      </c>
      <c r="AW150" s="67">
        <f>SUMIFS(Master3!$J:$J,Master3!$A:$A,"&gt;"&amp;AU150,Master3!$A:$A,"&lt;="&amp; AY150)</f>
        <v>0</v>
      </c>
      <c r="AX150" s="92">
        <f>SUMIFS(Master3!BF:BF,Master3!BE:BE,AT150)</f>
        <v>0</v>
      </c>
      <c r="AY150" s="93" t="str">
        <f t="shared" si="32"/>
        <v/>
      </c>
      <c r="AZ150" s="112" t="e">
        <f>_xlfn.XLOOKUP(BA150,Master3!B:B,Master3!A:A)</f>
        <v>#N/A</v>
      </c>
      <c r="BA150" s="103">
        <v>44264.15625</v>
      </c>
      <c r="BB150" s="107">
        <f>SUMIFS(Master3!AR:AR,Master3!$A:$A,"&gt;="&amp;(AZ150),Master3!$A:$A,"&lt;="&amp;BF150-1)</f>
        <v>0</v>
      </c>
      <c r="BC150" s="109">
        <f>SUMIFS(Master3!$K:$K,Master3!$A:$A,"&gt;="&amp;(AZ150),Master3!$A:$A,"&lt;="&amp;BF150-1)</f>
        <v>0</v>
      </c>
      <c r="BD150" s="108">
        <f>SUMIFS(Master3!BI:BI,Master3!BH:BH,BA150)</f>
        <v>0</v>
      </c>
      <c r="BE150" s="110" t="str">
        <f>IFERROR(_xlfn.XLOOKUP(BF150,Master3!$A:$A,Master3!$B:$B),"")</f>
        <v/>
      </c>
      <c r="BF150" s="107" t="str">
        <f t="shared" si="33"/>
        <v/>
      </c>
      <c r="BG150" s="107">
        <f>SUMIFS(Master3!AR:AR,Master3!$A:$A,"&gt;="&amp;(BF150),Master3!$A:$A,"&lt;="&amp;BK150-1)</f>
        <v>0</v>
      </c>
      <c r="BH150" s="109">
        <f>SUMIFS(Master3!$K:$K,Master3!$A:$A,"&gt;="&amp;(BF150),Master3!$A:$A,"&lt;="&amp;BK150-1)</f>
        <v>0</v>
      </c>
      <c r="BI150" s="108">
        <f>SUMIFS(Master3!BQ:BQ,Master3!BP:BP,BE150)</f>
        <v>0</v>
      </c>
      <c r="BJ150" s="110" t="str">
        <f>IFERROR(_xlfn.XLOOKUP(BK150,Master3!$A:$A,Master3!$B:$B)," ")</f>
        <v xml:space="preserve"> </v>
      </c>
      <c r="BK150" s="107" t="str">
        <f t="shared" si="34"/>
        <v/>
      </c>
      <c r="BL150" s="107">
        <f>SUMIFS(Master3!$AU:$AU,Master3!$A:$A,"&gt;"&amp;(BK150),Master3!$A:$A,"&lt;="&amp; BO150)</f>
        <v>0</v>
      </c>
      <c r="BM150" s="109">
        <f>SUMIFS(Master3!$K:$K,Master3!$A:$A,"&gt;"&amp;(BK150),Master3!$A:$A,"&lt;="&amp; BO150)</f>
        <v>0</v>
      </c>
      <c r="BN150" s="107">
        <f>SUMIFS(Master3!BI:BI,Master3!BH:BH,BJ150)</f>
        <v>0</v>
      </c>
      <c r="BO150" s="108" t="str">
        <f t="shared" si="35"/>
        <v/>
      </c>
    </row>
    <row r="151" spans="1:67" x14ac:dyDescent="0.25">
      <c r="A151" s="86">
        <v>44264.197916666664</v>
      </c>
      <c r="B151" s="111" t="e">
        <f>_xlfn.XLOOKUP(C151,Master3!B:B,Master3!A:A)</f>
        <v>#N/A</v>
      </c>
      <c r="C151" s="106"/>
      <c r="D151" s="91" t="str">
        <f>IFERROR(_xlfn.XLOOKUP(B151,Master3!A:A,Master3!G:G),"")</f>
        <v/>
      </c>
      <c r="E151" s="94" t="str">
        <f>IFERROR(AVERAGEIFS(Master3!$U:$U,Master3!$A:$A,"&gt;"&amp;(B151-1),Master3!$A:$A,"&lt;="&amp;S151),"")</f>
        <v/>
      </c>
      <c r="F151" s="98">
        <f>SUMIFS(Master3!$V:$V,Master3!$A:$A,"&gt;="&amp;(B151),Master3!$A:$A,"&lt;="&amp;J151-1)</f>
        <v>0</v>
      </c>
      <c r="G151" s="91">
        <f>SUMIFS(Master3!$H:$H,Master3!$A:$A,"&gt;="&amp;(B151),Master3!$A:$A,"&lt;="&amp;J151-1)</f>
        <v>0</v>
      </c>
      <c r="H151" s="99">
        <f>SUMIFS(Master3!AZ:AZ,Master3!AY:AY,C151)</f>
        <v>0</v>
      </c>
      <c r="I151" s="100" t="str">
        <f>IFERROR(_xlfn.XLOOKUP(J151,Master3!$A:$A,Master3!$B:$B),"")</f>
        <v/>
      </c>
      <c r="J151" s="92" t="str">
        <f t="shared" si="24"/>
        <v/>
      </c>
      <c r="K151" s="92">
        <f>SUMIFS(Master3!$V:$V,Master3!$A:$A,"&gt;="&amp;(J151),Master3!$A:$A,"&lt;="&amp;O151-1)</f>
        <v>0</v>
      </c>
      <c r="L151" s="92">
        <f>SUMIFS(Master3!$H:$H,Master3!$A:$A,"&gt;="&amp;(J151),Master3!$A:$A,"&lt;="&amp;O151-1)</f>
        <v>0</v>
      </c>
      <c r="M151" s="93">
        <f>SUMIFS(Master3!BK:BK,Master3!BJ:BJ,I151)</f>
        <v>0</v>
      </c>
      <c r="N151" s="100" t="str">
        <f>IFERROR(_xlfn.XLOOKUP(O151,Master3!$A:$A,Master3!$B:$B)," ")</f>
        <v xml:space="preserve"> </v>
      </c>
      <c r="O151" s="92" t="str">
        <f t="shared" si="25"/>
        <v/>
      </c>
      <c r="P151" s="92">
        <f>SUMIFS(Master3!$V:$V,Master3!$A:$A,"&gt;="&amp;O151,Master3!$A:$A,"&lt;="&amp; S151)</f>
        <v>0</v>
      </c>
      <c r="Q151" s="92">
        <f>SUMIFS(Master3!$H:$H,Master3!$A:$A,"&gt;="&amp;O151,Master3!$A:$A,"&lt;="&amp; S151)</f>
        <v>0</v>
      </c>
      <c r="R151" s="92">
        <f>SUMIFS(Master3!AZ:AZ,Master3!AY:AY,N151)</f>
        <v>0</v>
      </c>
      <c r="S151" s="93" t="str">
        <f t="shared" si="26"/>
        <v/>
      </c>
      <c r="T151" s="112" t="e">
        <f>_xlfn.XLOOKUP(U151,Master3!B:B,Master3!A:A)</f>
        <v>#N/A</v>
      </c>
      <c r="U151" s="103"/>
      <c r="V151" s="109">
        <f>SUMIFS(Master3!X:X,Master3!$A:$A,"&gt;="&amp;(T151),Master3!$A:$A,"&lt;="&amp;Z151-1)</f>
        <v>0</v>
      </c>
      <c r="W151" s="107">
        <f>SUMIFS(Master3!I:I,Master3!$A:$A,"&gt;="&amp;(T151),Master3!$A:$A,"&lt;="&amp;Z151-1)</f>
        <v>0</v>
      </c>
      <c r="X151" s="108">
        <f>SUMIFS(Master3!BC:BC,Master3!BB:BB,U151)</f>
        <v>0</v>
      </c>
      <c r="Y151" s="110" t="str">
        <f>IFERROR(_xlfn.XLOOKUP(Z151,Master3!$A:$A,Master3!$B:$B),"")</f>
        <v/>
      </c>
      <c r="Z151" s="107" t="str">
        <f t="shared" si="27"/>
        <v/>
      </c>
      <c r="AA151" s="107">
        <f>SUMIFS(Master3!$X:$X,Master3!$A:$A,"&gt;="&amp;(Z151),Master3!$A:$A,"&lt;="&amp;AE151-1)</f>
        <v>0</v>
      </c>
      <c r="AB151" s="107">
        <f>SUMIFS(Master3!$I:$I,Master3!$A:$A,"&gt;="&amp;(Z151),Master3!$A:$A,"&lt;="&amp;AE151-1)</f>
        <v>0</v>
      </c>
      <c r="AC151" s="108">
        <f>SUMIFS(Master3!BM:BM,Master3!BL:BL,Y151)</f>
        <v>0</v>
      </c>
      <c r="AD151" s="110" t="str">
        <f>IFERROR(_xlfn.XLOOKUP(AE151,Master3!$A:$A,Master3!$B:$B)," ")</f>
        <v xml:space="preserve"> </v>
      </c>
      <c r="AE151" s="107" t="str">
        <f t="shared" si="28"/>
        <v/>
      </c>
      <c r="AF151" s="109">
        <f>SUMIFS(Master3!$X:$X,Master3!$A:$A,"&gt;"&amp;(AE151),Master3!$A:$A,"&lt;="&amp; AI151)</f>
        <v>0</v>
      </c>
      <c r="AG151" s="107">
        <f>SUMIFS(Master3!$I:$I,Master3!$A:$A,"&gt;"&amp;(AE151),Master3!$A:$A,"&lt;="&amp; AI151)</f>
        <v>0</v>
      </c>
      <c r="AH151" s="107">
        <f>SUMIFS(Master3!BC:BC,Master3!BB:BB,AD151)</f>
        <v>0</v>
      </c>
      <c r="AI151" s="108" t="str">
        <f t="shared" si="29"/>
        <v/>
      </c>
      <c r="AJ151" s="112" t="e">
        <f>_xlfn.XLOOKUP(AK151,Master3!B:B,Master3!A:A)</f>
        <v>#N/A</v>
      </c>
      <c r="AK151" s="106">
        <v>44264.197916666664</v>
      </c>
      <c r="AL151" s="67">
        <f>SUMIFS(Master3!$Z:$Z,Master3!$A:$A,"&gt;="&amp;(AJ151),Master3!$A:$A,"&lt;="&amp;AP151-1)</f>
        <v>0</v>
      </c>
      <c r="AM151" s="67">
        <f>SUMIFS(Master3!$J:$J,Master3!$A:$A,"&gt;="&amp;(AJ151),Master3!$A:$A,"&lt;="&amp;AP151-1)</f>
        <v>0</v>
      </c>
      <c r="AN151" s="93">
        <f>SUMIFS(Master3!BF:BF,Master3!BE:BE,AK151)</f>
        <v>0</v>
      </c>
      <c r="AO151" s="100" t="str">
        <f>IFERROR(_xlfn.XLOOKUP(AP151,Master3!$A:$A,Master3!$B:$B),"")</f>
        <v/>
      </c>
      <c r="AP151" s="92" t="str">
        <f t="shared" si="30"/>
        <v/>
      </c>
      <c r="AQ151" s="67">
        <f>SUMIFS(Master3!$Z:$Z,Master3!$A:$A,"&gt;"&amp;(AP151),Master3!$A:$A,"&lt;="&amp;AU151-1)</f>
        <v>0</v>
      </c>
      <c r="AR151" s="67">
        <f>SUMIFS(Master3!$J:$J,Master3!$A:$A,"&gt;"&amp;(AP151),Master3!$A:$A,"&lt;="&amp;AU151-1)</f>
        <v>0</v>
      </c>
      <c r="AS151" s="93">
        <f>SUMIFS(Master3!BO:BO,Master3!BN:BN,AO151)</f>
        <v>0</v>
      </c>
      <c r="AT151" s="100" t="str">
        <f>IFERROR(_xlfn.XLOOKUP(AU151,Master3!$A:$A,Master3!$B:$B)," ")</f>
        <v xml:space="preserve"> </v>
      </c>
      <c r="AU151" s="92" t="str">
        <f t="shared" si="31"/>
        <v/>
      </c>
      <c r="AV151" s="67">
        <f>SUMIFS(Master3!$Z:$Z,Master3!$A:$A,"&gt;"&amp;AU151,Master3!$A:$A,"&lt;="&amp; AY151)</f>
        <v>0</v>
      </c>
      <c r="AW151" s="67">
        <f>SUMIFS(Master3!$J:$J,Master3!$A:$A,"&gt;"&amp;AU151,Master3!$A:$A,"&lt;="&amp; AY151)</f>
        <v>0</v>
      </c>
      <c r="AX151" s="92">
        <f>SUMIFS(Master3!BF:BF,Master3!BE:BE,AT151)</f>
        <v>0</v>
      </c>
      <c r="AY151" s="93" t="str">
        <f t="shared" si="32"/>
        <v/>
      </c>
      <c r="AZ151" s="112" t="e">
        <f>_xlfn.XLOOKUP(BA151,Master3!B:B,Master3!A:A)</f>
        <v>#N/A</v>
      </c>
      <c r="BA151" s="103"/>
      <c r="BB151" s="107">
        <f>SUMIFS(Master3!AR:AR,Master3!$A:$A,"&gt;="&amp;(AZ151),Master3!$A:$A,"&lt;="&amp;BF151-1)</f>
        <v>0</v>
      </c>
      <c r="BC151" s="109">
        <f>SUMIFS(Master3!$K:$K,Master3!$A:$A,"&gt;="&amp;(AZ151),Master3!$A:$A,"&lt;="&amp;BF151-1)</f>
        <v>0</v>
      </c>
      <c r="BD151" s="108">
        <f>SUMIFS(Master3!BI:BI,Master3!BH:BH,BA151)</f>
        <v>0</v>
      </c>
      <c r="BE151" s="110" t="str">
        <f>IFERROR(_xlfn.XLOOKUP(BF151,Master3!$A:$A,Master3!$B:$B),"")</f>
        <v/>
      </c>
      <c r="BF151" s="107" t="str">
        <f t="shared" si="33"/>
        <v/>
      </c>
      <c r="BG151" s="107">
        <f>SUMIFS(Master3!AR:AR,Master3!$A:$A,"&gt;="&amp;(BF151),Master3!$A:$A,"&lt;="&amp;BK151-1)</f>
        <v>0</v>
      </c>
      <c r="BH151" s="109">
        <f>SUMIFS(Master3!$K:$K,Master3!$A:$A,"&gt;="&amp;(BF151),Master3!$A:$A,"&lt;="&amp;BK151-1)</f>
        <v>0</v>
      </c>
      <c r="BI151" s="108">
        <f>SUMIFS(Master3!BQ:BQ,Master3!BP:BP,BE151)</f>
        <v>0</v>
      </c>
      <c r="BJ151" s="110" t="str">
        <f>IFERROR(_xlfn.XLOOKUP(BK151,Master3!$A:$A,Master3!$B:$B)," ")</f>
        <v xml:space="preserve"> </v>
      </c>
      <c r="BK151" s="107" t="str">
        <f t="shared" si="34"/>
        <v/>
      </c>
      <c r="BL151" s="107">
        <f>SUMIFS(Master3!$AU:$AU,Master3!$A:$A,"&gt;"&amp;(BK151),Master3!$A:$A,"&lt;="&amp; BO151)</f>
        <v>0</v>
      </c>
      <c r="BM151" s="109">
        <f>SUMIFS(Master3!$K:$K,Master3!$A:$A,"&gt;"&amp;(BK151),Master3!$A:$A,"&lt;="&amp; BO151)</f>
        <v>0</v>
      </c>
      <c r="BN151" s="107">
        <f>SUMIFS(Master3!BI:BI,Master3!BH:BH,BJ151)</f>
        <v>0</v>
      </c>
      <c r="BO151" s="108" t="str">
        <f t="shared" si="35"/>
        <v/>
      </c>
    </row>
    <row r="152" spans="1:67" x14ac:dyDescent="0.25">
      <c r="A152" s="86">
        <v>44269.777777777781</v>
      </c>
      <c r="B152" s="111" t="e">
        <f>_xlfn.XLOOKUP(C152,Master3!B:B,Master3!A:A)</f>
        <v>#N/A</v>
      </c>
      <c r="C152" s="106"/>
      <c r="D152" s="91" t="str">
        <f>IFERROR(_xlfn.XLOOKUP(B152,Master3!A:A,Master3!G:G),"")</f>
        <v/>
      </c>
      <c r="E152" s="94" t="str">
        <f>IFERROR(AVERAGEIFS(Master3!$U:$U,Master3!$A:$A,"&gt;"&amp;(B152-1),Master3!$A:$A,"&lt;="&amp;S152),"")</f>
        <v/>
      </c>
      <c r="F152" s="98">
        <f>SUMIFS(Master3!$V:$V,Master3!$A:$A,"&gt;="&amp;(B152),Master3!$A:$A,"&lt;="&amp;J152-1)</f>
        <v>0</v>
      </c>
      <c r="G152" s="91">
        <f>SUMIFS(Master3!$H:$H,Master3!$A:$A,"&gt;="&amp;(B152),Master3!$A:$A,"&lt;="&amp;J152-1)</f>
        <v>0</v>
      </c>
      <c r="H152" s="99">
        <f>SUMIFS(Master3!AZ:AZ,Master3!AY:AY,C152)</f>
        <v>0</v>
      </c>
      <c r="I152" s="100" t="str">
        <f>IFERROR(_xlfn.XLOOKUP(J152,Master3!$A:$A,Master3!$B:$B),"")</f>
        <v/>
      </c>
      <c r="J152" s="92" t="str">
        <f t="shared" si="24"/>
        <v/>
      </c>
      <c r="K152" s="92">
        <f>SUMIFS(Master3!$V:$V,Master3!$A:$A,"&gt;="&amp;(J152),Master3!$A:$A,"&lt;="&amp;O152-1)</f>
        <v>0</v>
      </c>
      <c r="L152" s="92">
        <f>SUMIFS(Master3!$H:$H,Master3!$A:$A,"&gt;="&amp;(J152),Master3!$A:$A,"&lt;="&amp;O152-1)</f>
        <v>0</v>
      </c>
      <c r="M152" s="93">
        <f>SUMIFS(Master3!BK:BK,Master3!BJ:BJ,I152)</f>
        <v>0</v>
      </c>
      <c r="N152" s="100" t="str">
        <f>IFERROR(_xlfn.XLOOKUP(O152,Master3!$A:$A,Master3!$B:$B)," ")</f>
        <v xml:space="preserve"> </v>
      </c>
      <c r="O152" s="92" t="str">
        <f t="shared" si="25"/>
        <v/>
      </c>
      <c r="P152" s="92">
        <f>SUMIFS(Master3!$V:$V,Master3!$A:$A,"&gt;="&amp;O152,Master3!$A:$A,"&lt;="&amp; S152)</f>
        <v>0</v>
      </c>
      <c r="Q152" s="92">
        <f>SUMIFS(Master3!$H:$H,Master3!$A:$A,"&gt;="&amp;O152,Master3!$A:$A,"&lt;="&amp; S152)</f>
        <v>0</v>
      </c>
      <c r="R152" s="92">
        <f>SUMIFS(Master3!AZ:AZ,Master3!AY:AY,N152)</f>
        <v>0</v>
      </c>
      <c r="S152" s="93" t="str">
        <f t="shared" si="26"/>
        <v/>
      </c>
      <c r="T152" s="112" t="e">
        <f>_xlfn.XLOOKUP(U152,Master3!B:B,Master3!A:A)</f>
        <v>#N/A</v>
      </c>
      <c r="U152" s="103"/>
      <c r="V152" s="109">
        <f>SUMIFS(Master3!X:X,Master3!$A:$A,"&gt;="&amp;(T152),Master3!$A:$A,"&lt;="&amp;Z152-1)</f>
        <v>0</v>
      </c>
      <c r="W152" s="107">
        <f>SUMIFS(Master3!I:I,Master3!$A:$A,"&gt;="&amp;(T152),Master3!$A:$A,"&lt;="&amp;Z152-1)</f>
        <v>0</v>
      </c>
      <c r="X152" s="108">
        <f>SUMIFS(Master3!BC:BC,Master3!BB:BB,U152)</f>
        <v>0</v>
      </c>
      <c r="Y152" s="110" t="str">
        <f>IFERROR(_xlfn.XLOOKUP(Z152,Master3!$A:$A,Master3!$B:$B),"")</f>
        <v/>
      </c>
      <c r="Z152" s="107" t="str">
        <f t="shared" si="27"/>
        <v/>
      </c>
      <c r="AA152" s="107">
        <f>SUMIFS(Master3!$X:$X,Master3!$A:$A,"&gt;="&amp;(Z152),Master3!$A:$A,"&lt;="&amp;AE152-1)</f>
        <v>0</v>
      </c>
      <c r="AB152" s="107">
        <f>SUMIFS(Master3!$I:$I,Master3!$A:$A,"&gt;="&amp;(Z152),Master3!$A:$A,"&lt;="&amp;AE152-1)</f>
        <v>0</v>
      </c>
      <c r="AC152" s="108">
        <f>SUMIFS(Master3!BM:BM,Master3!BL:BL,Y152)</f>
        <v>0</v>
      </c>
      <c r="AD152" s="110" t="str">
        <f>IFERROR(_xlfn.XLOOKUP(AE152,Master3!$A:$A,Master3!$B:$B)," ")</f>
        <v xml:space="preserve"> </v>
      </c>
      <c r="AE152" s="107" t="str">
        <f t="shared" si="28"/>
        <v/>
      </c>
      <c r="AF152" s="109">
        <f>SUMIFS(Master3!$X:$X,Master3!$A:$A,"&gt;"&amp;(AE152),Master3!$A:$A,"&lt;="&amp; AI152)</f>
        <v>0</v>
      </c>
      <c r="AG152" s="107">
        <f>SUMIFS(Master3!$I:$I,Master3!$A:$A,"&gt;"&amp;(AE152),Master3!$A:$A,"&lt;="&amp; AI152)</f>
        <v>0</v>
      </c>
      <c r="AH152" s="107">
        <f>SUMIFS(Master3!BC:BC,Master3!BB:BB,AD152)</f>
        <v>0</v>
      </c>
      <c r="AI152" s="108" t="str">
        <f t="shared" si="29"/>
        <v/>
      </c>
      <c r="AJ152" s="112" t="e">
        <f>_xlfn.XLOOKUP(AK152,Master3!B:B,Master3!A:A)</f>
        <v>#N/A</v>
      </c>
      <c r="AK152" s="106">
        <v>44269.777777777781</v>
      </c>
      <c r="AL152" s="67">
        <f>SUMIFS(Master3!$Z:$Z,Master3!$A:$A,"&gt;="&amp;(AJ152),Master3!$A:$A,"&lt;="&amp;AP152-1)</f>
        <v>0</v>
      </c>
      <c r="AM152" s="67">
        <f>SUMIFS(Master3!$J:$J,Master3!$A:$A,"&gt;="&amp;(AJ152),Master3!$A:$A,"&lt;="&amp;AP152-1)</f>
        <v>0</v>
      </c>
      <c r="AN152" s="93">
        <f>SUMIFS(Master3!BF:BF,Master3!BE:BE,AK152)</f>
        <v>0</v>
      </c>
      <c r="AO152" s="100" t="str">
        <f>IFERROR(_xlfn.XLOOKUP(AP152,Master3!$A:$A,Master3!$B:$B),"")</f>
        <v/>
      </c>
      <c r="AP152" s="92" t="str">
        <f t="shared" si="30"/>
        <v/>
      </c>
      <c r="AQ152" s="67">
        <f>SUMIFS(Master3!$Z:$Z,Master3!$A:$A,"&gt;"&amp;(AP152),Master3!$A:$A,"&lt;="&amp;AU152-1)</f>
        <v>0</v>
      </c>
      <c r="AR152" s="67">
        <f>SUMIFS(Master3!$J:$J,Master3!$A:$A,"&gt;"&amp;(AP152),Master3!$A:$A,"&lt;="&amp;AU152-1)</f>
        <v>0</v>
      </c>
      <c r="AS152" s="93">
        <f>SUMIFS(Master3!BO:BO,Master3!BN:BN,AO152)</f>
        <v>0</v>
      </c>
      <c r="AT152" s="100" t="str">
        <f>IFERROR(_xlfn.XLOOKUP(AU152,Master3!$A:$A,Master3!$B:$B)," ")</f>
        <v xml:space="preserve"> </v>
      </c>
      <c r="AU152" s="92" t="str">
        <f t="shared" si="31"/>
        <v/>
      </c>
      <c r="AV152" s="67">
        <f>SUMIFS(Master3!$Z:$Z,Master3!$A:$A,"&gt;"&amp;AU152,Master3!$A:$A,"&lt;="&amp; AY152)</f>
        <v>0</v>
      </c>
      <c r="AW152" s="67">
        <f>SUMIFS(Master3!$J:$J,Master3!$A:$A,"&gt;"&amp;AU152,Master3!$A:$A,"&lt;="&amp; AY152)</f>
        <v>0</v>
      </c>
      <c r="AX152" s="92">
        <f>SUMIFS(Master3!BF:BF,Master3!BE:BE,AT152)</f>
        <v>0</v>
      </c>
      <c r="AY152" s="93" t="str">
        <f t="shared" si="32"/>
        <v/>
      </c>
      <c r="AZ152" s="112" t="e">
        <f>_xlfn.XLOOKUP(BA152,Master3!B:B,Master3!A:A)</f>
        <v>#N/A</v>
      </c>
      <c r="BA152" s="103"/>
      <c r="BB152" s="107">
        <f>SUMIFS(Master3!AR:AR,Master3!$A:$A,"&gt;="&amp;(AZ152),Master3!$A:$A,"&lt;="&amp;BF152-1)</f>
        <v>0</v>
      </c>
      <c r="BC152" s="109">
        <f>SUMIFS(Master3!$K:$K,Master3!$A:$A,"&gt;="&amp;(AZ152),Master3!$A:$A,"&lt;="&amp;BF152-1)</f>
        <v>0</v>
      </c>
      <c r="BD152" s="108">
        <f>SUMIFS(Master3!BI:BI,Master3!BH:BH,BA152)</f>
        <v>0</v>
      </c>
      <c r="BE152" s="110" t="str">
        <f>IFERROR(_xlfn.XLOOKUP(BF152,Master3!$A:$A,Master3!$B:$B),"")</f>
        <v/>
      </c>
      <c r="BF152" s="107" t="str">
        <f t="shared" si="33"/>
        <v/>
      </c>
      <c r="BG152" s="107">
        <f>SUMIFS(Master3!AR:AR,Master3!$A:$A,"&gt;="&amp;(BF152),Master3!$A:$A,"&lt;="&amp;BK152-1)</f>
        <v>0</v>
      </c>
      <c r="BH152" s="109">
        <f>SUMIFS(Master3!$K:$K,Master3!$A:$A,"&gt;="&amp;(BF152),Master3!$A:$A,"&lt;="&amp;BK152-1)</f>
        <v>0</v>
      </c>
      <c r="BI152" s="108">
        <f>SUMIFS(Master3!BQ:BQ,Master3!BP:BP,BE152)</f>
        <v>0</v>
      </c>
      <c r="BJ152" s="110" t="str">
        <f>IFERROR(_xlfn.XLOOKUP(BK152,Master3!$A:$A,Master3!$B:$B)," ")</f>
        <v xml:space="preserve"> </v>
      </c>
      <c r="BK152" s="107" t="str">
        <f t="shared" si="34"/>
        <v/>
      </c>
      <c r="BL152" s="107">
        <f>SUMIFS(Master3!$AU:$AU,Master3!$A:$A,"&gt;"&amp;(BK152),Master3!$A:$A,"&lt;="&amp; BO152)</f>
        <v>0</v>
      </c>
      <c r="BM152" s="109">
        <f>SUMIFS(Master3!$K:$K,Master3!$A:$A,"&gt;"&amp;(BK152),Master3!$A:$A,"&lt;="&amp; BO152)</f>
        <v>0</v>
      </c>
      <c r="BN152" s="107">
        <f>SUMIFS(Master3!BI:BI,Master3!BH:BH,BJ152)</f>
        <v>0</v>
      </c>
      <c r="BO152" s="108" t="str">
        <f t="shared" si="35"/>
        <v/>
      </c>
    </row>
    <row r="153" spans="1:67" x14ac:dyDescent="0.25">
      <c r="A153" s="86">
        <v>44269.861111111109</v>
      </c>
      <c r="B153" s="111" t="e">
        <f>_xlfn.XLOOKUP(C153,Master3!B:B,Master3!A:A)</f>
        <v>#N/A</v>
      </c>
      <c r="C153" s="106">
        <v>44269.861111111109</v>
      </c>
      <c r="D153" s="91" t="str">
        <f>IFERROR(_xlfn.XLOOKUP(B153,Master3!A:A,Master3!G:G),"")</f>
        <v/>
      </c>
      <c r="E153" s="94" t="str">
        <f>IFERROR(AVERAGEIFS(Master3!$U:$U,Master3!$A:$A,"&gt;"&amp;(B153-1),Master3!$A:$A,"&lt;="&amp;S153),"")</f>
        <v/>
      </c>
      <c r="F153" s="98">
        <f>SUMIFS(Master3!$V:$V,Master3!$A:$A,"&gt;="&amp;(B153),Master3!$A:$A,"&lt;="&amp;J153-1)</f>
        <v>0</v>
      </c>
      <c r="G153" s="91">
        <f>SUMIFS(Master3!$H:$H,Master3!$A:$A,"&gt;="&amp;(B153),Master3!$A:$A,"&lt;="&amp;J153-1)</f>
        <v>0</v>
      </c>
      <c r="H153" s="99">
        <f>SUMIFS(Master3!AZ:AZ,Master3!AY:AY,C153)</f>
        <v>0</v>
      </c>
      <c r="I153" s="100" t="str">
        <f>IFERROR(_xlfn.XLOOKUP(J153,Master3!$A:$A,Master3!$B:$B),"")</f>
        <v/>
      </c>
      <c r="J153" s="92" t="str">
        <f t="shared" si="24"/>
        <v/>
      </c>
      <c r="K153" s="92">
        <f>SUMIFS(Master3!$V:$V,Master3!$A:$A,"&gt;="&amp;(J153),Master3!$A:$A,"&lt;="&amp;O153-1)</f>
        <v>0</v>
      </c>
      <c r="L153" s="92">
        <f>SUMIFS(Master3!$H:$H,Master3!$A:$A,"&gt;="&amp;(J153),Master3!$A:$A,"&lt;="&amp;O153-1)</f>
        <v>0</v>
      </c>
      <c r="M153" s="93">
        <f>SUMIFS(Master3!BK:BK,Master3!BJ:BJ,I153)</f>
        <v>0</v>
      </c>
      <c r="N153" s="100" t="str">
        <f>IFERROR(_xlfn.XLOOKUP(O153,Master3!$A:$A,Master3!$B:$B)," ")</f>
        <v xml:space="preserve"> </v>
      </c>
      <c r="O153" s="92" t="str">
        <f t="shared" si="25"/>
        <v/>
      </c>
      <c r="P153" s="92">
        <f>SUMIFS(Master3!$V:$V,Master3!$A:$A,"&gt;="&amp;O153,Master3!$A:$A,"&lt;="&amp; S153)</f>
        <v>0</v>
      </c>
      <c r="Q153" s="92">
        <f>SUMIFS(Master3!$H:$H,Master3!$A:$A,"&gt;="&amp;O153,Master3!$A:$A,"&lt;="&amp; S153)</f>
        <v>0</v>
      </c>
      <c r="R153" s="92">
        <f>SUMIFS(Master3!AZ:AZ,Master3!AY:AY,N153)</f>
        <v>0</v>
      </c>
      <c r="S153" s="93" t="str">
        <f t="shared" si="26"/>
        <v/>
      </c>
      <c r="T153" s="112" t="e">
        <f>_xlfn.XLOOKUP(U153,Master3!B:B,Master3!A:A)</f>
        <v>#N/A</v>
      </c>
      <c r="U153" s="103"/>
      <c r="V153" s="109">
        <f>SUMIFS(Master3!X:X,Master3!$A:$A,"&gt;="&amp;(T153),Master3!$A:$A,"&lt;="&amp;Z153-1)</f>
        <v>0</v>
      </c>
      <c r="W153" s="107">
        <f>SUMIFS(Master3!I:I,Master3!$A:$A,"&gt;="&amp;(T153),Master3!$A:$A,"&lt;="&amp;Z153-1)</f>
        <v>0</v>
      </c>
      <c r="X153" s="108">
        <f>SUMIFS(Master3!BC:BC,Master3!BB:BB,U153)</f>
        <v>0</v>
      </c>
      <c r="Y153" s="110" t="str">
        <f>IFERROR(_xlfn.XLOOKUP(Z153,Master3!$A:$A,Master3!$B:$B),"")</f>
        <v/>
      </c>
      <c r="Z153" s="107" t="str">
        <f t="shared" si="27"/>
        <v/>
      </c>
      <c r="AA153" s="107">
        <f>SUMIFS(Master3!$X:$X,Master3!$A:$A,"&gt;="&amp;(Z153),Master3!$A:$A,"&lt;="&amp;AE153-1)</f>
        <v>0</v>
      </c>
      <c r="AB153" s="107">
        <f>SUMIFS(Master3!$I:$I,Master3!$A:$A,"&gt;="&amp;(Z153),Master3!$A:$A,"&lt;="&amp;AE153-1)</f>
        <v>0</v>
      </c>
      <c r="AC153" s="108">
        <f>SUMIFS(Master3!BM:BM,Master3!BL:BL,Y153)</f>
        <v>0</v>
      </c>
      <c r="AD153" s="110" t="str">
        <f>IFERROR(_xlfn.XLOOKUP(AE153,Master3!$A:$A,Master3!$B:$B)," ")</f>
        <v xml:space="preserve"> </v>
      </c>
      <c r="AE153" s="107" t="str">
        <f t="shared" si="28"/>
        <v/>
      </c>
      <c r="AF153" s="109">
        <f>SUMIFS(Master3!$X:$X,Master3!$A:$A,"&gt;"&amp;(AE153),Master3!$A:$A,"&lt;="&amp; AI153)</f>
        <v>0</v>
      </c>
      <c r="AG153" s="107">
        <f>SUMIFS(Master3!$I:$I,Master3!$A:$A,"&gt;"&amp;(AE153),Master3!$A:$A,"&lt;="&amp; AI153)</f>
        <v>0</v>
      </c>
      <c r="AH153" s="107">
        <f>SUMIFS(Master3!BC:BC,Master3!BB:BB,AD153)</f>
        <v>0</v>
      </c>
      <c r="AI153" s="108" t="str">
        <f t="shared" si="29"/>
        <v/>
      </c>
      <c r="AJ153" s="112" t="e">
        <f>_xlfn.XLOOKUP(AK153,Master3!B:B,Master3!A:A)</f>
        <v>#N/A</v>
      </c>
      <c r="AK153" s="106"/>
      <c r="AL153" s="67">
        <f>SUMIFS(Master3!$Z:$Z,Master3!$A:$A,"&gt;="&amp;(AJ153),Master3!$A:$A,"&lt;="&amp;AP153-1)</f>
        <v>0</v>
      </c>
      <c r="AM153" s="67">
        <f>SUMIFS(Master3!$J:$J,Master3!$A:$A,"&gt;="&amp;(AJ153),Master3!$A:$A,"&lt;="&amp;AP153-1)</f>
        <v>0</v>
      </c>
      <c r="AN153" s="93">
        <f>SUMIFS(Master3!BF:BF,Master3!BE:BE,AK153)</f>
        <v>0</v>
      </c>
      <c r="AO153" s="100" t="str">
        <f>IFERROR(_xlfn.XLOOKUP(AP153,Master3!$A:$A,Master3!$B:$B),"")</f>
        <v/>
      </c>
      <c r="AP153" s="92" t="str">
        <f t="shared" si="30"/>
        <v/>
      </c>
      <c r="AQ153" s="67">
        <f>SUMIFS(Master3!$Z:$Z,Master3!$A:$A,"&gt;"&amp;(AP153),Master3!$A:$A,"&lt;="&amp;AU153-1)</f>
        <v>0</v>
      </c>
      <c r="AR153" s="67">
        <f>SUMIFS(Master3!$J:$J,Master3!$A:$A,"&gt;"&amp;(AP153),Master3!$A:$A,"&lt;="&amp;AU153-1)</f>
        <v>0</v>
      </c>
      <c r="AS153" s="93">
        <f>SUMIFS(Master3!BO:BO,Master3!BN:BN,AO153)</f>
        <v>0</v>
      </c>
      <c r="AT153" s="100" t="str">
        <f>IFERROR(_xlfn.XLOOKUP(AU153,Master3!$A:$A,Master3!$B:$B)," ")</f>
        <v xml:space="preserve"> </v>
      </c>
      <c r="AU153" s="92" t="str">
        <f t="shared" si="31"/>
        <v/>
      </c>
      <c r="AV153" s="67">
        <f>SUMIFS(Master3!$Z:$Z,Master3!$A:$A,"&gt;"&amp;AU153,Master3!$A:$A,"&lt;="&amp; AY153)</f>
        <v>0</v>
      </c>
      <c r="AW153" s="67">
        <f>SUMIFS(Master3!$J:$J,Master3!$A:$A,"&gt;"&amp;AU153,Master3!$A:$A,"&lt;="&amp; AY153)</f>
        <v>0</v>
      </c>
      <c r="AX153" s="92">
        <f>SUMIFS(Master3!BF:BF,Master3!BE:BE,AT153)</f>
        <v>0</v>
      </c>
      <c r="AY153" s="93" t="str">
        <f t="shared" si="32"/>
        <v/>
      </c>
      <c r="AZ153" s="112" t="e">
        <f>_xlfn.XLOOKUP(BA153,Master3!B:B,Master3!A:A)</f>
        <v>#N/A</v>
      </c>
      <c r="BA153" s="103"/>
      <c r="BB153" s="107">
        <f>SUMIFS(Master3!AR:AR,Master3!$A:$A,"&gt;="&amp;(AZ153),Master3!$A:$A,"&lt;="&amp;BF153-1)</f>
        <v>0</v>
      </c>
      <c r="BC153" s="109">
        <f>SUMIFS(Master3!$K:$K,Master3!$A:$A,"&gt;="&amp;(AZ153),Master3!$A:$A,"&lt;="&amp;BF153-1)</f>
        <v>0</v>
      </c>
      <c r="BD153" s="108">
        <f>SUMIFS(Master3!BI:BI,Master3!BH:BH,BA153)</f>
        <v>0</v>
      </c>
      <c r="BE153" s="110" t="str">
        <f>IFERROR(_xlfn.XLOOKUP(BF153,Master3!$A:$A,Master3!$B:$B),"")</f>
        <v/>
      </c>
      <c r="BF153" s="107" t="str">
        <f t="shared" si="33"/>
        <v/>
      </c>
      <c r="BG153" s="107">
        <f>SUMIFS(Master3!AR:AR,Master3!$A:$A,"&gt;="&amp;(BF153),Master3!$A:$A,"&lt;="&amp;BK153-1)</f>
        <v>0</v>
      </c>
      <c r="BH153" s="109">
        <f>SUMIFS(Master3!$K:$K,Master3!$A:$A,"&gt;="&amp;(BF153),Master3!$A:$A,"&lt;="&amp;BK153-1)</f>
        <v>0</v>
      </c>
      <c r="BI153" s="108">
        <f>SUMIFS(Master3!BQ:BQ,Master3!BP:BP,BE153)</f>
        <v>0</v>
      </c>
      <c r="BJ153" s="110" t="str">
        <f>IFERROR(_xlfn.XLOOKUP(BK153,Master3!$A:$A,Master3!$B:$B)," ")</f>
        <v xml:space="preserve"> </v>
      </c>
      <c r="BK153" s="107" t="str">
        <f t="shared" si="34"/>
        <v/>
      </c>
      <c r="BL153" s="107">
        <f>SUMIFS(Master3!$AU:$AU,Master3!$A:$A,"&gt;"&amp;(BK153),Master3!$A:$A,"&lt;="&amp; BO153)</f>
        <v>0</v>
      </c>
      <c r="BM153" s="109">
        <f>SUMIFS(Master3!$K:$K,Master3!$A:$A,"&gt;"&amp;(BK153),Master3!$A:$A,"&lt;="&amp; BO153)</f>
        <v>0</v>
      </c>
      <c r="BN153" s="107">
        <f>SUMIFS(Master3!BI:BI,Master3!BH:BH,BJ153)</f>
        <v>0</v>
      </c>
      <c r="BO153" s="108" t="str">
        <f t="shared" si="35"/>
        <v/>
      </c>
    </row>
    <row r="154" spans="1:67" x14ac:dyDescent="0.25">
      <c r="A154" s="86">
        <v>44269.920138888891</v>
      </c>
      <c r="B154" s="111" t="e">
        <f>_xlfn.XLOOKUP(C154,Master3!B:B,Master3!A:A)</f>
        <v>#N/A</v>
      </c>
      <c r="C154" s="106"/>
      <c r="D154" s="91" t="str">
        <f>IFERROR(_xlfn.XLOOKUP(B154,Master3!A:A,Master3!G:G),"")</f>
        <v/>
      </c>
      <c r="E154" s="94" t="str">
        <f>IFERROR(AVERAGEIFS(Master3!$U:$U,Master3!$A:$A,"&gt;"&amp;(B154-1),Master3!$A:$A,"&lt;="&amp;S154),"")</f>
        <v/>
      </c>
      <c r="F154" s="98">
        <f>SUMIFS(Master3!$V:$V,Master3!$A:$A,"&gt;="&amp;(B154),Master3!$A:$A,"&lt;="&amp;J154-1)</f>
        <v>0</v>
      </c>
      <c r="G154" s="91">
        <f>SUMIFS(Master3!$H:$H,Master3!$A:$A,"&gt;="&amp;(B154),Master3!$A:$A,"&lt;="&amp;J154-1)</f>
        <v>0</v>
      </c>
      <c r="H154" s="99">
        <f>SUMIFS(Master3!AZ:AZ,Master3!AY:AY,C154)</f>
        <v>0</v>
      </c>
      <c r="I154" s="100" t="str">
        <f>IFERROR(_xlfn.XLOOKUP(J154,Master3!$A:$A,Master3!$B:$B),"")</f>
        <v/>
      </c>
      <c r="J154" s="92" t="str">
        <f t="shared" si="24"/>
        <v/>
      </c>
      <c r="K154" s="92">
        <f>SUMIFS(Master3!$V:$V,Master3!$A:$A,"&gt;="&amp;(J154),Master3!$A:$A,"&lt;="&amp;O154-1)</f>
        <v>0</v>
      </c>
      <c r="L154" s="92">
        <f>SUMIFS(Master3!$H:$H,Master3!$A:$A,"&gt;="&amp;(J154),Master3!$A:$A,"&lt;="&amp;O154-1)</f>
        <v>0</v>
      </c>
      <c r="M154" s="93">
        <f>SUMIFS(Master3!BK:BK,Master3!BJ:BJ,I154)</f>
        <v>0</v>
      </c>
      <c r="N154" s="100" t="str">
        <f>IFERROR(_xlfn.XLOOKUP(O154,Master3!$A:$A,Master3!$B:$B)," ")</f>
        <v xml:space="preserve"> </v>
      </c>
      <c r="O154" s="92" t="str">
        <f t="shared" si="25"/>
        <v/>
      </c>
      <c r="P154" s="92">
        <f>SUMIFS(Master3!$V:$V,Master3!$A:$A,"&gt;="&amp;O154,Master3!$A:$A,"&lt;="&amp; S154)</f>
        <v>0</v>
      </c>
      <c r="Q154" s="92">
        <f>SUMIFS(Master3!$H:$H,Master3!$A:$A,"&gt;="&amp;O154,Master3!$A:$A,"&lt;="&amp; S154)</f>
        <v>0</v>
      </c>
      <c r="R154" s="92">
        <f>SUMIFS(Master3!AZ:AZ,Master3!AY:AY,N154)</f>
        <v>0</v>
      </c>
      <c r="S154" s="93" t="str">
        <f t="shared" si="26"/>
        <v/>
      </c>
      <c r="T154" s="112" t="e">
        <f>_xlfn.XLOOKUP(U154,Master3!B:B,Master3!A:A)</f>
        <v>#N/A</v>
      </c>
      <c r="U154" s="103"/>
      <c r="V154" s="109">
        <f>SUMIFS(Master3!X:X,Master3!$A:$A,"&gt;="&amp;(T154),Master3!$A:$A,"&lt;="&amp;Z154-1)</f>
        <v>0</v>
      </c>
      <c r="W154" s="107">
        <f>SUMIFS(Master3!I:I,Master3!$A:$A,"&gt;="&amp;(T154),Master3!$A:$A,"&lt;="&amp;Z154-1)</f>
        <v>0</v>
      </c>
      <c r="X154" s="108">
        <f>SUMIFS(Master3!BC:BC,Master3!BB:BB,U154)</f>
        <v>0</v>
      </c>
      <c r="Y154" s="110" t="str">
        <f>IFERROR(_xlfn.XLOOKUP(Z154,Master3!$A:$A,Master3!$B:$B),"")</f>
        <v/>
      </c>
      <c r="Z154" s="107" t="str">
        <f t="shared" si="27"/>
        <v/>
      </c>
      <c r="AA154" s="107">
        <f>SUMIFS(Master3!$X:$X,Master3!$A:$A,"&gt;="&amp;(Z154),Master3!$A:$A,"&lt;="&amp;AE154-1)</f>
        <v>0</v>
      </c>
      <c r="AB154" s="107">
        <f>SUMIFS(Master3!$I:$I,Master3!$A:$A,"&gt;="&amp;(Z154),Master3!$A:$A,"&lt;="&amp;AE154-1)</f>
        <v>0</v>
      </c>
      <c r="AC154" s="108">
        <f>SUMIFS(Master3!BM:BM,Master3!BL:BL,Y154)</f>
        <v>0</v>
      </c>
      <c r="AD154" s="110" t="str">
        <f>IFERROR(_xlfn.XLOOKUP(AE154,Master3!$A:$A,Master3!$B:$B)," ")</f>
        <v xml:space="preserve"> </v>
      </c>
      <c r="AE154" s="107" t="str">
        <f t="shared" si="28"/>
        <v/>
      </c>
      <c r="AF154" s="109">
        <f>SUMIFS(Master3!$X:$X,Master3!$A:$A,"&gt;"&amp;(AE154),Master3!$A:$A,"&lt;="&amp; AI154)</f>
        <v>0</v>
      </c>
      <c r="AG154" s="107">
        <f>SUMIFS(Master3!$I:$I,Master3!$A:$A,"&gt;"&amp;(AE154),Master3!$A:$A,"&lt;="&amp; AI154)</f>
        <v>0</v>
      </c>
      <c r="AH154" s="107">
        <f>SUMIFS(Master3!BC:BC,Master3!BB:BB,AD154)</f>
        <v>0</v>
      </c>
      <c r="AI154" s="108" t="str">
        <f t="shared" si="29"/>
        <v/>
      </c>
      <c r="AJ154" s="112" t="e">
        <f>_xlfn.XLOOKUP(AK154,Master3!B:B,Master3!A:A)</f>
        <v>#N/A</v>
      </c>
      <c r="AK154" s="106"/>
      <c r="AL154" s="67">
        <f>SUMIFS(Master3!$Z:$Z,Master3!$A:$A,"&gt;="&amp;(AJ154),Master3!$A:$A,"&lt;="&amp;AP154-1)</f>
        <v>0</v>
      </c>
      <c r="AM154" s="67">
        <f>SUMIFS(Master3!$J:$J,Master3!$A:$A,"&gt;="&amp;(AJ154),Master3!$A:$A,"&lt;="&amp;AP154-1)</f>
        <v>0</v>
      </c>
      <c r="AN154" s="93">
        <f>SUMIFS(Master3!BF:BF,Master3!BE:BE,AK154)</f>
        <v>0</v>
      </c>
      <c r="AO154" s="100" t="str">
        <f>IFERROR(_xlfn.XLOOKUP(AP154,Master3!$A:$A,Master3!$B:$B),"")</f>
        <v/>
      </c>
      <c r="AP154" s="92" t="str">
        <f t="shared" si="30"/>
        <v/>
      </c>
      <c r="AQ154" s="67">
        <f>SUMIFS(Master3!$Z:$Z,Master3!$A:$A,"&gt;"&amp;(AP154),Master3!$A:$A,"&lt;="&amp;AU154-1)</f>
        <v>0</v>
      </c>
      <c r="AR154" s="67">
        <f>SUMIFS(Master3!$J:$J,Master3!$A:$A,"&gt;"&amp;(AP154),Master3!$A:$A,"&lt;="&amp;AU154-1)</f>
        <v>0</v>
      </c>
      <c r="AS154" s="93">
        <f>SUMIFS(Master3!BO:BO,Master3!BN:BN,AO154)</f>
        <v>0</v>
      </c>
      <c r="AT154" s="100" t="str">
        <f>IFERROR(_xlfn.XLOOKUP(AU154,Master3!$A:$A,Master3!$B:$B)," ")</f>
        <v xml:space="preserve"> </v>
      </c>
      <c r="AU154" s="92" t="str">
        <f t="shared" si="31"/>
        <v/>
      </c>
      <c r="AV154" s="67">
        <f>SUMIFS(Master3!$Z:$Z,Master3!$A:$A,"&gt;"&amp;AU154,Master3!$A:$A,"&lt;="&amp; AY154)</f>
        <v>0</v>
      </c>
      <c r="AW154" s="67">
        <f>SUMIFS(Master3!$J:$J,Master3!$A:$A,"&gt;"&amp;AU154,Master3!$A:$A,"&lt;="&amp; AY154)</f>
        <v>0</v>
      </c>
      <c r="AX154" s="92">
        <f>SUMIFS(Master3!BF:BF,Master3!BE:BE,AT154)</f>
        <v>0</v>
      </c>
      <c r="AY154" s="93" t="str">
        <f t="shared" si="32"/>
        <v/>
      </c>
      <c r="AZ154" s="112" t="e">
        <f>_xlfn.XLOOKUP(BA154,Master3!B:B,Master3!A:A)</f>
        <v>#N/A</v>
      </c>
      <c r="BA154" s="103">
        <v>44269.920138888891</v>
      </c>
      <c r="BB154" s="107">
        <f>SUMIFS(Master3!AR:AR,Master3!$A:$A,"&gt;="&amp;(AZ154),Master3!$A:$A,"&lt;="&amp;BF154-1)</f>
        <v>0</v>
      </c>
      <c r="BC154" s="109">
        <f>SUMIFS(Master3!$K:$K,Master3!$A:$A,"&gt;="&amp;(AZ154),Master3!$A:$A,"&lt;="&amp;BF154-1)</f>
        <v>0</v>
      </c>
      <c r="BD154" s="108">
        <f>SUMIFS(Master3!BI:BI,Master3!BH:BH,BA154)</f>
        <v>0</v>
      </c>
      <c r="BE154" s="110" t="str">
        <f>IFERROR(_xlfn.XLOOKUP(BF154,Master3!$A:$A,Master3!$B:$B),"")</f>
        <v/>
      </c>
      <c r="BF154" s="107" t="str">
        <f t="shared" si="33"/>
        <v/>
      </c>
      <c r="BG154" s="107">
        <f>SUMIFS(Master3!AR:AR,Master3!$A:$A,"&gt;="&amp;(BF154),Master3!$A:$A,"&lt;="&amp;BK154-1)</f>
        <v>0</v>
      </c>
      <c r="BH154" s="109">
        <f>SUMIFS(Master3!$K:$K,Master3!$A:$A,"&gt;="&amp;(BF154),Master3!$A:$A,"&lt;="&amp;BK154-1)</f>
        <v>0</v>
      </c>
      <c r="BI154" s="108">
        <f>SUMIFS(Master3!BQ:BQ,Master3!BP:BP,BE154)</f>
        <v>0</v>
      </c>
      <c r="BJ154" s="110" t="str">
        <f>IFERROR(_xlfn.XLOOKUP(BK154,Master3!$A:$A,Master3!$B:$B)," ")</f>
        <v xml:space="preserve"> </v>
      </c>
      <c r="BK154" s="107" t="str">
        <f t="shared" si="34"/>
        <v/>
      </c>
      <c r="BL154" s="107">
        <f>SUMIFS(Master3!$AU:$AU,Master3!$A:$A,"&gt;"&amp;(BK154),Master3!$A:$A,"&lt;="&amp; BO154)</f>
        <v>0</v>
      </c>
      <c r="BM154" s="109">
        <f>SUMIFS(Master3!$K:$K,Master3!$A:$A,"&gt;"&amp;(BK154),Master3!$A:$A,"&lt;="&amp; BO154)</f>
        <v>0</v>
      </c>
      <c r="BN154" s="107">
        <f>SUMIFS(Master3!BI:BI,Master3!BH:BH,BJ154)</f>
        <v>0</v>
      </c>
      <c r="BO154" s="108" t="str">
        <f t="shared" si="35"/>
        <v/>
      </c>
    </row>
    <row r="155" spans="1:67" x14ac:dyDescent="0.25">
      <c r="A155" s="86">
        <v>44270.114583333336</v>
      </c>
      <c r="B155" s="111" t="e">
        <f>_xlfn.XLOOKUP(C155,Master3!B:B,Master3!A:A)</f>
        <v>#N/A</v>
      </c>
      <c r="C155" s="106"/>
      <c r="D155" s="91" t="str">
        <f>IFERROR(_xlfn.XLOOKUP(B155,Master3!A:A,Master3!G:G),"")</f>
        <v/>
      </c>
      <c r="E155" s="94" t="str">
        <f>IFERROR(AVERAGEIFS(Master3!$U:$U,Master3!$A:$A,"&gt;"&amp;(B155-1),Master3!$A:$A,"&lt;="&amp;S155),"")</f>
        <v/>
      </c>
      <c r="F155" s="98">
        <f>SUMIFS(Master3!$V:$V,Master3!$A:$A,"&gt;="&amp;(B155),Master3!$A:$A,"&lt;="&amp;J155-1)</f>
        <v>0</v>
      </c>
      <c r="G155" s="91">
        <f>SUMIFS(Master3!$H:$H,Master3!$A:$A,"&gt;="&amp;(B155),Master3!$A:$A,"&lt;="&amp;J155-1)</f>
        <v>0</v>
      </c>
      <c r="H155" s="99">
        <f>SUMIFS(Master3!AZ:AZ,Master3!AY:AY,C155)</f>
        <v>0</v>
      </c>
      <c r="I155" s="100" t="str">
        <f>IFERROR(_xlfn.XLOOKUP(J155,Master3!$A:$A,Master3!$B:$B),"")</f>
        <v/>
      </c>
      <c r="J155" s="92" t="str">
        <f t="shared" si="24"/>
        <v/>
      </c>
      <c r="K155" s="92">
        <f>SUMIFS(Master3!$V:$V,Master3!$A:$A,"&gt;="&amp;(J155),Master3!$A:$A,"&lt;="&amp;O155-1)</f>
        <v>0</v>
      </c>
      <c r="L155" s="92">
        <f>SUMIFS(Master3!$H:$H,Master3!$A:$A,"&gt;="&amp;(J155),Master3!$A:$A,"&lt;="&amp;O155-1)</f>
        <v>0</v>
      </c>
      <c r="M155" s="93">
        <f>SUMIFS(Master3!BK:BK,Master3!BJ:BJ,I155)</f>
        <v>0</v>
      </c>
      <c r="N155" s="100" t="str">
        <f>IFERROR(_xlfn.XLOOKUP(O155,Master3!$A:$A,Master3!$B:$B)," ")</f>
        <v xml:space="preserve"> </v>
      </c>
      <c r="O155" s="92" t="str">
        <f t="shared" si="25"/>
        <v/>
      </c>
      <c r="P155" s="92">
        <f>SUMIFS(Master3!$V:$V,Master3!$A:$A,"&gt;="&amp;O155,Master3!$A:$A,"&lt;="&amp; S155)</f>
        <v>0</v>
      </c>
      <c r="Q155" s="92">
        <f>SUMIFS(Master3!$H:$H,Master3!$A:$A,"&gt;="&amp;O155,Master3!$A:$A,"&lt;="&amp; S155)</f>
        <v>0</v>
      </c>
      <c r="R155" s="92">
        <f>SUMIFS(Master3!AZ:AZ,Master3!AY:AY,N155)</f>
        <v>0</v>
      </c>
      <c r="S155" s="93" t="str">
        <f t="shared" si="26"/>
        <v/>
      </c>
      <c r="T155" s="112" t="e">
        <f>_xlfn.XLOOKUP(U155,Master3!B:B,Master3!A:A)</f>
        <v>#N/A</v>
      </c>
      <c r="U155" s="103">
        <v>44270.114583333336</v>
      </c>
      <c r="V155" s="109">
        <f>SUMIFS(Master3!X:X,Master3!$A:$A,"&gt;="&amp;(T155),Master3!$A:$A,"&lt;="&amp;Z155-1)</f>
        <v>0</v>
      </c>
      <c r="W155" s="107">
        <f>SUMIFS(Master3!I:I,Master3!$A:$A,"&gt;="&amp;(T155),Master3!$A:$A,"&lt;="&amp;Z155-1)</f>
        <v>0</v>
      </c>
      <c r="X155" s="108">
        <f>SUMIFS(Master3!BC:BC,Master3!BB:BB,U155)</f>
        <v>0</v>
      </c>
      <c r="Y155" s="110" t="str">
        <f>IFERROR(_xlfn.XLOOKUP(Z155,Master3!$A:$A,Master3!$B:$B),"")</f>
        <v/>
      </c>
      <c r="Z155" s="107" t="str">
        <f t="shared" si="27"/>
        <v/>
      </c>
      <c r="AA155" s="107">
        <f>SUMIFS(Master3!$X:$X,Master3!$A:$A,"&gt;="&amp;(Z155),Master3!$A:$A,"&lt;="&amp;AE155-1)</f>
        <v>0</v>
      </c>
      <c r="AB155" s="107">
        <f>SUMIFS(Master3!$I:$I,Master3!$A:$A,"&gt;="&amp;(Z155),Master3!$A:$A,"&lt;="&amp;AE155-1)</f>
        <v>0</v>
      </c>
      <c r="AC155" s="108">
        <f>SUMIFS(Master3!BM:BM,Master3!BL:BL,Y155)</f>
        <v>0</v>
      </c>
      <c r="AD155" s="110" t="str">
        <f>IFERROR(_xlfn.XLOOKUP(AE155,Master3!$A:$A,Master3!$B:$B)," ")</f>
        <v xml:space="preserve"> </v>
      </c>
      <c r="AE155" s="107" t="str">
        <f t="shared" si="28"/>
        <v/>
      </c>
      <c r="AF155" s="109">
        <f>SUMIFS(Master3!$X:$X,Master3!$A:$A,"&gt;"&amp;(AE155),Master3!$A:$A,"&lt;="&amp; AI155)</f>
        <v>0</v>
      </c>
      <c r="AG155" s="107">
        <f>SUMIFS(Master3!$I:$I,Master3!$A:$A,"&gt;"&amp;(AE155),Master3!$A:$A,"&lt;="&amp; AI155)</f>
        <v>0</v>
      </c>
      <c r="AH155" s="107">
        <f>SUMIFS(Master3!BC:BC,Master3!BB:BB,AD155)</f>
        <v>0</v>
      </c>
      <c r="AI155" s="108" t="str">
        <f t="shared" si="29"/>
        <v/>
      </c>
      <c r="AJ155" s="112" t="e">
        <f>_xlfn.XLOOKUP(AK155,Master3!B:B,Master3!A:A)</f>
        <v>#N/A</v>
      </c>
      <c r="AK155" s="106"/>
      <c r="AL155" s="67">
        <f>SUMIFS(Master3!$Z:$Z,Master3!$A:$A,"&gt;="&amp;(AJ155),Master3!$A:$A,"&lt;="&amp;AP155-1)</f>
        <v>0</v>
      </c>
      <c r="AM155" s="67">
        <f>SUMIFS(Master3!$J:$J,Master3!$A:$A,"&gt;="&amp;(AJ155),Master3!$A:$A,"&lt;="&amp;AP155-1)</f>
        <v>0</v>
      </c>
      <c r="AN155" s="93">
        <f>SUMIFS(Master3!BF:BF,Master3!BE:BE,AK155)</f>
        <v>0</v>
      </c>
      <c r="AO155" s="100" t="str">
        <f>IFERROR(_xlfn.XLOOKUP(AP155,Master3!$A:$A,Master3!$B:$B),"")</f>
        <v/>
      </c>
      <c r="AP155" s="92" t="str">
        <f t="shared" si="30"/>
        <v/>
      </c>
      <c r="AQ155" s="67">
        <f>SUMIFS(Master3!$Z:$Z,Master3!$A:$A,"&gt;"&amp;(AP155),Master3!$A:$A,"&lt;="&amp;AU155-1)</f>
        <v>0</v>
      </c>
      <c r="AR155" s="67">
        <f>SUMIFS(Master3!$J:$J,Master3!$A:$A,"&gt;"&amp;(AP155),Master3!$A:$A,"&lt;="&amp;AU155-1)</f>
        <v>0</v>
      </c>
      <c r="AS155" s="93">
        <f>SUMIFS(Master3!BO:BO,Master3!BN:BN,AO155)</f>
        <v>0</v>
      </c>
      <c r="AT155" s="100" t="str">
        <f>IFERROR(_xlfn.XLOOKUP(AU155,Master3!$A:$A,Master3!$B:$B)," ")</f>
        <v xml:space="preserve"> </v>
      </c>
      <c r="AU155" s="92" t="str">
        <f t="shared" si="31"/>
        <v/>
      </c>
      <c r="AV155" s="67">
        <f>SUMIFS(Master3!$Z:$Z,Master3!$A:$A,"&gt;"&amp;AU155,Master3!$A:$A,"&lt;="&amp; AY155)</f>
        <v>0</v>
      </c>
      <c r="AW155" s="67">
        <f>SUMIFS(Master3!$J:$J,Master3!$A:$A,"&gt;"&amp;AU155,Master3!$A:$A,"&lt;="&amp; AY155)</f>
        <v>0</v>
      </c>
      <c r="AX155" s="92">
        <f>SUMIFS(Master3!BF:BF,Master3!BE:BE,AT155)</f>
        <v>0</v>
      </c>
      <c r="AY155" s="93" t="str">
        <f t="shared" si="32"/>
        <v/>
      </c>
      <c r="AZ155" s="112" t="e">
        <f>_xlfn.XLOOKUP(BA155,Master3!B:B,Master3!A:A)</f>
        <v>#N/A</v>
      </c>
      <c r="BA155" s="103"/>
      <c r="BB155" s="107">
        <f>SUMIFS(Master3!AR:AR,Master3!$A:$A,"&gt;="&amp;(AZ155),Master3!$A:$A,"&lt;="&amp;BF155-1)</f>
        <v>0</v>
      </c>
      <c r="BC155" s="109">
        <f>SUMIFS(Master3!$K:$K,Master3!$A:$A,"&gt;="&amp;(AZ155),Master3!$A:$A,"&lt;="&amp;BF155-1)</f>
        <v>0</v>
      </c>
      <c r="BD155" s="108">
        <f>SUMIFS(Master3!BI:BI,Master3!BH:BH,BA155)</f>
        <v>0</v>
      </c>
      <c r="BE155" s="110" t="str">
        <f>IFERROR(_xlfn.XLOOKUP(BF155,Master3!$A:$A,Master3!$B:$B),"")</f>
        <v/>
      </c>
      <c r="BF155" s="107" t="str">
        <f t="shared" si="33"/>
        <v/>
      </c>
      <c r="BG155" s="107">
        <f>SUMIFS(Master3!AR:AR,Master3!$A:$A,"&gt;="&amp;(BF155),Master3!$A:$A,"&lt;="&amp;BK155-1)</f>
        <v>0</v>
      </c>
      <c r="BH155" s="109">
        <f>SUMIFS(Master3!$K:$K,Master3!$A:$A,"&gt;="&amp;(BF155),Master3!$A:$A,"&lt;="&amp;BK155-1)</f>
        <v>0</v>
      </c>
      <c r="BI155" s="108">
        <f>SUMIFS(Master3!BQ:BQ,Master3!BP:BP,BE155)</f>
        <v>0</v>
      </c>
      <c r="BJ155" s="110" t="str">
        <f>IFERROR(_xlfn.XLOOKUP(BK155,Master3!$A:$A,Master3!$B:$B)," ")</f>
        <v xml:space="preserve"> </v>
      </c>
      <c r="BK155" s="107" t="str">
        <f t="shared" si="34"/>
        <v/>
      </c>
      <c r="BL155" s="107">
        <f>SUMIFS(Master3!$AU:$AU,Master3!$A:$A,"&gt;"&amp;(BK155),Master3!$A:$A,"&lt;="&amp; BO155)</f>
        <v>0</v>
      </c>
      <c r="BM155" s="109">
        <f>SUMIFS(Master3!$K:$K,Master3!$A:$A,"&gt;"&amp;(BK155),Master3!$A:$A,"&lt;="&amp; BO155)</f>
        <v>0</v>
      </c>
      <c r="BN155" s="107">
        <f>SUMIFS(Master3!BI:BI,Master3!BH:BH,BJ155)</f>
        <v>0</v>
      </c>
      <c r="BO155" s="108" t="str">
        <f t="shared" si="35"/>
        <v/>
      </c>
    </row>
    <row r="156" spans="1:67" x14ac:dyDescent="0.25">
      <c r="A156" s="86">
        <v>44271.114583333336</v>
      </c>
      <c r="B156" s="111" t="e">
        <f>_xlfn.XLOOKUP(C156,Master3!B:B,Master3!A:A)</f>
        <v>#N/A</v>
      </c>
      <c r="C156" s="106"/>
      <c r="D156" s="91" t="str">
        <f>IFERROR(_xlfn.XLOOKUP(B156,Master3!A:A,Master3!G:G),"")</f>
        <v/>
      </c>
      <c r="E156" s="94" t="str">
        <f>IFERROR(AVERAGEIFS(Master3!$U:$U,Master3!$A:$A,"&gt;"&amp;(B156-1),Master3!$A:$A,"&lt;="&amp;S156),"")</f>
        <v/>
      </c>
      <c r="F156" s="98">
        <f>SUMIFS(Master3!$V:$V,Master3!$A:$A,"&gt;="&amp;(B156),Master3!$A:$A,"&lt;="&amp;J156-1)</f>
        <v>0</v>
      </c>
      <c r="G156" s="91">
        <f>SUMIFS(Master3!$H:$H,Master3!$A:$A,"&gt;="&amp;(B156),Master3!$A:$A,"&lt;="&amp;J156-1)</f>
        <v>0</v>
      </c>
      <c r="H156" s="99">
        <f>SUMIFS(Master3!AZ:AZ,Master3!AY:AY,C156)</f>
        <v>0</v>
      </c>
      <c r="I156" s="100" t="str">
        <f>IFERROR(_xlfn.XLOOKUP(J156,Master3!$A:$A,Master3!$B:$B),"")</f>
        <v/>
      </c>
      <c r="J156" s="92" t="str">
        <f t="shared" si="24"/>
        <v/>
      </c>
      <c r="K156" s="92">
        <f>SUMIFS(Master3!$V:$V,Master3!$A:$A,"&gt;="&amp;(J156),Master3!$A:$A,"&lt;="&amp;O156-1)</f>
        <v>0</v>
      </c>
      <c r="L156" s="92">
        <f>SUMIFS(Master3!$H:$H,Master3!$A:$A,"&gt;="&amp;(J156),Master3!$A:$A,"&lt;="&amp;O156-1)</f>
        <v>0</v>
      </c>
      <c r="M156" s="93">
        <f>SUMIFS(Master3!BK:BK,Master3!BJ:BJ,I156)</f>
        <v>0</v>
      </c>
      <c r="N156" s="100" t="str">
        <f>IFERROR(_xlfn.XLOOKUP(O156,Master3!$A:$A,Master3!$B:$B)," ")</f>
        <v xml:space="preserve"> </v>
      </c>
      <c r="O156" s="92" t="str">
        <f t="shared" si="25"/>
        <v/>
      </c>
      <c r="P156" s="92">
        <f>SUMIFS(Master3!$V:$V,Master3!$A:$A,"&gt;="&amp;O156,Master3!$A:$A,"&lt;="&amp; S156)</f>
        <v>0</v>
      </c>
      <c r="Q156" s="92">
        <f>SUMIFS(Master3!$H:$H,Master3!$A:$A,"&gt;="&amp;O156,Master3!$A:$A,"&lt;="&amp; S156)</f>
        <v>0</v>
      </c>
      <c r="R156" s="92">
        <f>SUMIFS(Master3!AZ:AZ,Master3!AY:AY,N156)</f>
        <v>0</v>
      </c>
      <c r="S156" s="93" t="str">
        <f t="shared" si="26"/>
        <v/>
      </c>
      <c r="T156" s="112" t="e">
        <f>_xlfn.XLOOKUP(U156,Master3!B:B,Master3!A:A)</f>
        <v>#N/A</v>
      </c>
      <c r="U156" s="103">
        <v>44271.114583333336</v>
      </c>
      <c r="V156" s="109">
        <f>SUMIFS(Master3!X:X,Master3!$A:$A,"&gt;="&amp;(T156),Master3!$A:$A,"&lt;="&amp;Z156-1)</f>
        <v>0</v>
      </c>
      <c r="W156" s="107">
        <f>SUMIFS(Master3!I:I,Master3!$A:$A,"&gt;="&amp;(T156),Master3!$A:$A,"&lt;="&amp;Z156-1)</f>
        <v>0</v>
      </c>
      <c r="X156" s="108">
        <f>SUMIFS(Master3!BC:BC,Master3!BB:BB,U156)</f>
        <v>0</v>
      </c>
      <c r="Y156" s="110" t="str">
        <f>IFERROR(_xlfn.XLOOKUP(Z156,Master3!$A:$A,Master3!$B:$B),"")</f>
        <v/>
      </c>
      <c r="Z156" s="107" t="str">
        <f t="shared" si="27"/>
        <v/>
      </c>
      <c r="AA156" s="107">
        <f>SUMIFS(Master3!$X:$X,Master3!$A:$A,"&gt;="&amp;(Z156),Master3!$A:$A,"&lt;="&amp;AE156-1)</f>
        <v>0</v>
      </c>
      <c r="AB156" s="107">
        <f>SUMIFS(Master3!$I:$I,Master3!$A:$A,"&gt;="&amp;(Z156),Master3!$A:$A,"&lt;="&amp;AE156-1)</f>
        <v>0</v>
      </c>
      <c r="AC156" s="108">
        <f>SUMIFS(Master3!BM:BM,Master3!BL:BL,Y156)</f>
        <v>0</v>
      </c>
      <c r="AD156" s="110" t="str">
        <f>IFERROR(_xlfn.XLOOKUP(AE156,Master3!$A:$A,Master3!$B:$B)," ")</f>
        <v xml:space="preserve"> </v>
      </c>
      <c r="AE156" s="107" t="str">
        <f t="shared" si="28"/>
        <v/>
      </c>
      <c r="AF156" s="109">
        <f>SUMIFS(Master3!$X:$X,Master3!$A:$A,"&gt;"&amp;(AE156),Master3!$A:$A,"&lt;="&amp; AI156)</f>
        <v>0</v>
      </c>
      <c r="AG156" s="107">
        <f>SUMIFS(Master3!$I:$I,Master3!$A:$A,"&gt;"&amp;(AE156),Master3!$A:$A,"&lt;="&amp; AI156)</f>
        <v>0</v>
      </c>
      <c r="AH156" s="107">
        <f>SUMIFS(Master3!BC:BC,Master3!BB:BB,AD156)</f>
        <v>0</v>
      </c>
      <c r="AI156" s="108" t="str">
        <f t="shared" si="29"/>
        <v/>
      </c>
      <c r="AJ156" s="112" t="e">
        <f>_xlfn.XLOOKUP(AK156,Master3!B:B,Master3!A:A)</f>
        <v>#N/A</v>
      </c>
      <c r="AK156" s="106"/>
      <c r="AL156" s="67">
        <f>SUMIFS(Master3!$Z:$Z,Master3!$A:$A,"&gt;="&amp;(AJ156),Master3!$A:$A,"&lt;="&amp;AP156-1)</f>
        <v>0</v>
      </c>
      <c r="AM156" s="67">
        <f>SUMIFS(Master3!$J:$J,Master3!$A:$A,"&gt;="&amp;(AJ156),Master3!$A:$A,"&lt;="&amp;AP156-1)</f>
        <v>0</v>
      </c>
      <c r="AN156" s="93">
        <f>SUMIFS(Master3!BF:BF,Master3!BE:BE,AK156)</f>
        <v>0</v>
      </c>
      <c r="AO156" s="100" t="str">
        <f>IFERROR(_xlfn.XLOOKUP(AP156,Master3!$A:$A,Master3!$B:$B),"")</f>
        <v/>
      </c>
      <c r="AP156" s="92" t="str">
        <f t="shared" si="30"/>
        <v/>
      </c>
      <c r="AQ156" s="67">
        <f>SUMIFS(Master3!$Z:$Z,Master3!$A:$A,"&gt;"&amp;(AP156),Master3!$A:$A,"&lt;="&amp;AU156-1)</f>
        <v>0</v>
      </c>
      <c r="AR156" s="67">
        <f>SUMIFS(Master3!$J:$J,Master3!$A:$A,"&gt;"&amp;(AP156),Master3!$A:$A,"&lt;="&amp;AU156-1)</f>
        <v>0</v>
      </c>
      <c r="AS156" s="93">
        <f>SUMIFS(Master3!BO:BO,Master3!BN:BN,AO156)</f>
        <v>0</v>
      </c>
      <c r="AT156" s="100" t="str">
        <f>IFERROR(_xlfn.XLOOKUP(AU156,Master3!$A:$A,Master3!$B:$B)," ")</f>
        <v xml:space="preserve"> </v>
      </c>
      <c r="AU156" s="92" t="str">
        <f t="shared" si="31"/>
        <v/>
      </c>
      <c r="AV156" s="67">
        <f>SUMIFS(Master3!$Z:$Z,Master3!$A:$A,"&gt;"&amp;AU156,Master3!$A:$A,"&lt;="&amp; AY156)</f>
        <v>0</v>
      </c>
      <c r="AW156" s="67">
        <f>SUMIFS(Master3!$J:$J,Master3!$A:$A,"&gt;"&amp;AU156,Master3!$A:$A,"&lt;="&amp; AY156)</f>
        <v>0</v>
      </c>
      <c r="AX156" s="92">
        <f>SUMIFS(Master3!BF:BF,Master3!BE:BE,AT156)</f>
        <v>0</v>
      </c>
      <c r="AY156" s="93" t="str">
        <f t="shared" si="32"/>
        <v/>
      </c>
      <c r="AZ156" s="112" t="e">
        <f>_xlfn.XLOOKUP(BA156,Master3!B:B,Master3!A:A)</f>
        <v>#N/A</v>
      </c>
      <c r="BA156" s="103"/>
      <c r="BB156" s="107">
        <f>SUMIFS(Master3!AR:AR,Master3!$A:$A,"&gt;="&amp;(AZ156),Master3!$A:$A,"&lt;="&amp;BF156-1)</f>
        <v>0</v>
      </c>
      <c r="BC156" s="109">
        <f>SUMIFS(Master3!$K:$K,Master3!$A:$A,"&gt;="&amp;(AZ156),Master3!$A:$A,"&lt;="&amp;BF156-1)</f>
        <v>0</v>
      </c>
      <c r="BD156" s="108">
        <f>SUMIFS(Master3!BI:BI,Master3!BH:BH,BA156)</f>
        <v>0</v>
      </c>
      <c r="BE156" s="110" t="str">
        <f>IFERROR(_xlfn.XLOOKUP(BF156,Master3!$A:$A,Master3!$B:$B),"")</f>
        <v/>
      </c>
      <c r="BF156" s="107" t="str">
        <f t="shared" si="33"/>
        <v/>
      </c>
      <c r="BG156" s="107">
        <f>SUMIFS(Master3!AR:AR,Master3!$A:$A,"&gt;="&amp;(BF156),Master3!$A:$A,"&lt;="&amp;BK156-1)</f>
        <v>0</v>
      </c>
      <c r="BH156" s="109">
        <f>SUMIFS(Master3!$K:$K,Master3!$A:$A,"&gt;="&amp;(BF156),Master3!$A:$A,"&lt;="&amp;BK156-1)</f>
        <v>0</v>
      </c>
      <c r="BI156" s="108">
        <f>SUMIFS(Master3!BQ:BQ,Master3!BP:BP,BE156)</f>
        <v>0</v>
      </c>
      <c r="BJ156" s="110" t="str">
        <f>IFERROR(_xlfn.XLOOKUP(BK156,Master3!$A:$A,Master3!$B:$B)," ")</f>
        <v xml:space="preserve"> </v>
      </c>
      <c r="BK156" s="107" t="str">
        <f t="shared" si="34"/>
        <v/>
      </c>
      <c r="BL156" s="107">
        <f>SUMIFS(Master3!$AU:$AU,Master3!$A:$A,"&gt;"&amp;(BK156),Master3!$A:$A,"&lt;="&amp; BO156)</f>
        <v>0</v>
      </c>
      <c r="BM156" s="109">
        <f>SUMIFS(Master3!$K:$K,Master3!$A:$A,"&gt;"&amp;(BK156),Master3!$A:$A,"&lt;="&amp; BO156)</f>
        <v>0</v>
      </c>
      <c r="BN156" s="107">
        <f>SUMIFS(Master3!BI:BI,Master3!BH:BH,BJ156)</f>
        <v>0</v>
      </c>
      <c r="BO156" s="108" t="str">
        <f t="shared" si="35"/>
        <v/>
      </c>
    </row>
    <row r="157" spans="1:67" x14ac:dyDescent="0.25">
      <c r="A157" s="86">
        <v>44274.034722222219</v>
      </c>
      <c r="B157" s="111" t="e">
        <f>_xlfn.XLOOKUP(C157,Master3!B:B,Master3!A:A)</f>
        <v>#N/A</v>
      </c>
      <c r="C157" s="106"/>
      <c r="D157" s="91" t="str">
        <f>IFERROR(_xlfn.XLOOKUP(B157,Master3!A:A,Master3!G:G),"")</f>
        <v/>
      </c>
      <c r="E157" s="94" t="str">
        <f>IFERROR(AVERAGEIFS(Master3!$U:$U,Master3!$A:$A,"&gt;"&amp;(B157-1),Master3!$A:$A,"&lt;="&amp;S157),"")</f>
        <v/>
      </c>
      <c r="F157" s="98">
        <f>SUMIFS(Master3!$V:$V,Master3!$A:$A,"&gt;="&amp;(B157),Master3!$A:$A,"&lt;="&amp;J157-1)</f>
        <v>0</v>
      </c>
      <c r="G157" s="91">
        <f>SUMIFS(Master3!$H:$H,Master3!$A:$A,"&gt;="&amp;(B157),Master3!$A:$A,"&lt;="&amp;J157-1)</f>
        <v>0</v>
      </c>
      <c r="H157" s="99">
        <f>SUMIFS(Master3!AZ:AZ,Master3!AY:AY,C157)</f>
        <v>0</v>
      </c>
      <c r="I157" s="100" t="str">
        <f>IFERROR(_xlfn.XLOOKUP(J157,Master3!$A:$A,Master3!$B:$B),"")</f>
        <v/>
      </c>
      <c r="J157" s="92" t="str">
        <f t="shared" si="24"/>
        <v/>
      </c>
      <c r="K157" s="92">
        <f>SUMIFS(Master3!$V:$V,Master3!$A:$A,"&gt;="&amp;(J157),Master3!$A:$A,"&lt;="&amp;O157-1)</f>
        <v>0</v>
      </c>
      <c r="L157" s="92">
        <f>SUMIFS(Master3!$H:$H,Master3!$A:$A,"&gt;="&amp;(J157),Master3!$A:$A,"&lt;="&amp;O157-1)</f>
        <v>0</v>
      </c>
      <c r="M157" s="93">
        <f>SUMIFS(Master3!BK:BK,Master3!BJ:BJ,I157)</f>
        <v>0</v>
      </c>
      <c r="N157" s="100" t="str">
        <f>IFERROR(_xlfn.XLOOKUP(O157,Master3!$A:$A,Master3!$B:$B)," ")</f>
        <v xml:space="preserve"> </v>
      </c>
      <c r="O157" s="92" t="str">
        <f t="shared" si="25"/>
        <v/>
      </c>
      <c r="P157" s="92">
        <f>SUMIFS(Master3!$V:$V,Master3!$A:$A,"&gt;="&amp;O157,Master3!$A:$A,"&lt;="&amp; S157)</f>
        <v>0</v>
      </c>
      <c r="Q157" s="92">
        <f>SUMIFS(Master3!$H:$H,Master3!$A:$A,"&gt;="&amp;O157,Master3!$A:$A,"&lt;="&amp; S157)</f>
        <v>0</v>
      </c>
      <c r="R157" s="92">
        <f>SUMIFS(Master3!AZ:AZ,Master3!AY:AY,N157)</f>
        <v>0</v>
      </c>
      <c r="S157" s="93" t="str">
        <f t="shared" si="26"/>
        <v/>
      </c>
      <c r="T157" s="112" t="e">
        <f>_xlfn.XLOOKUP(U157,Master3!B:B,Master3!A:A)</f>
        <v>#N/A</v>
      </c>
      <c r="U157" s="103"/>
      <c r="V157" s="109">
        <f>SUMIFS(Master3!X:X,Master3!$A:$A,"&gt;="&amp;(T157),Master3!$A:$A,"&lt;="&amp;Z157-1)</f>
        <v>0</v>
      </c>
      <c r="W157" s="107">
        <f>SUMIFS(Master3!I:I,Master3!$A:$A,"&gt;="&amp;(T157),Master3!$A:$A,"&lt;="&amp;Z157-1)</f>
        <v>0</v>
      </c>
      <c r="X157" s="108">
        <f>SUMIFS(Master3!BC:BC,Master3!BB:BB,U157)</f>
        <v>0</v>
      </c>
      <c r="Y157" s="110" t="str">
        <f>IFERROR(_xlfn.XLOOKUP(Z157,Master3!$A:$A,Master3!$B:$B),"")</f>
        <v/>
      </c>
      <c r="Z157" s="107" t="str">
        <f t="shared" si="27"/>
        <v/>
      </c>
      <c r="AA157" s="107">
        <f>SUMIFS(Master3!$X:$X,Master3!$A:$A,"&gt;="&amp;(Z157),Master3!$A:$A,"&lt;="&amp;AE157-1)</f>
        <v>0</v>
      </c>
      <c r="AB157" s="107">
        <f>SUMIFS(Master3!$I:$I,Master3!$A:$A,"&gt;="&amp;(Z157),Master3!$A:$A,"&lt;="&amp;AE157-1)</f>
        <v>0</v>
      </c>
      <c r="AC157" s="108">
        <f>SUMIFS(Master3!BM:BM,Master3!BL:BL,Y157)</f>
        <v>0</v>
      </c>
      <c r="AD157" s="110" t="str">
        <f>IFERROR(_xlfn.XLOOKUP(AE157,Master3!$A:$A,Master3!$B:$B)," ")</f>
        <v xml:space="preserve"> </v>
      </c>
      <c r="AE157" s="107" t="str">
        <f t="shared" si="28"/>
        <v/>
      </c>
      <c r="AF157" s="109">
        <f>SUMIFS(Master3!$X:$X,Master3!$A:$A,"&gt;"&amp;(AE157),Master3!$A:$A,"&lt;="&amp; AI157)</f>
        <v>0</v>
      </c>
      <c r="AG157" s="107">
        <f>SUMIFS(Master3!$I:$I,Master3!$A:$A,"&gt;"&amp;(AE157),Master3!$A:$A,"&lt;="&amp; AI157)</f>
        <v>0</v>
      </c>
      <c r="AH157" s="107">
        <f>SUMIFS(Master3!BC:BC,Master3!BB:BB,AD157)</f>
        <v>0</v>
      </c>
      <c r="AI157" s="108" t="str">
        <f t="shared" si="29"/>
        <v/>
      </c>
      <c r="AJ157" s="112" t="e">
        <f>_xlfn.XLOOKUP(AK157,Master3!B:B,Master3!A:A)</f>
        <v>#N/A</v>
      </c>
      <c r="AK157" s="106">
        <v>44274.034722222219</v>
      </c>
      <c r="AL157" s="67">
        <f>SUMIFS(Master3!$Z:$Z,Master3!$A:$A,"&gt;="&amp;(AJ157),Master3!$A:$A,"&lt;="&amp;AP157-1)</f>
        <v>0</v>
      </c>
      <c r="AM157" s="67">
        <f>SUMIFS(Master3!$J:$J,Master3!$A:$A,"&gt;="&amp;(AJ157),Master3!$A:$A,"&lt;="&amp;AP157-1)</f>
        <v>0</v>
      </c>
      <c r="AN157" s="93">
        <f>SUMIFS(Master3!BF:BF,Master3!BE:BE,AK157)</f>
        <v>0</v>
      </c>
      <c r="AO157" s="100" t="str">
        <f>IFERROR(_xlfn.XLOOKUP(AP157,Master3!$A:$A,Master3!$B:$B),"")</f>
        <v/>
      </c>
      <c r="AP157" s="92" t="str">
        <f t="shared" si="30"/>
        <v/>
      </c>
      <c r="AQ157" s="67">
        <f>SUMIFS(Master3!$Z:$Z,Master3!$A:$A,"&gt;"&amp;(AP157),Master3!$A:$A,"&lt;="&amp;AU157-1)</f>
        <v>0</v>
      </c>
      <c r="AR157" s="67">
        <f>SUMIFS(Master3!$J:$J,Master3!$A:$A,"&gt;"&amp;(AP157),Master3!$A:$A,"&lt;="&amp;AU157-1)</f>
        <v>0</v>
      </c>
      <c r="AS157" s="93">
        <f>SUMIFS(Master3!BO:BO,Master3!BN:BN,AO157)</f>
        <v>0</v>
      </c>
      <c r="AT157" s="100" t="str">
        <f>IFERROR(_xlfn.XLOOKUP(AU157,Master3!$A:$A,Master3!$B:$B)," ")</f>
        <v xml:space="preserve"> </v>
      </c>
      <c r="AU157" s="92" t="str">
        <f t="shared" si="31"/>
        <v/>
      </c>
      <c r="AV157" s="67">
        <f>SUMIFS(Master3!$Z:$Z,Master3!$A:$A,"&gt;"&amp;AU157,Master3!$A:$A,"&lt;="&amp; AY157)</f>
        <v>0</v>
      </c>
      <c r="AW157" s="67">
        <f>SUMIFS(Master3!$J:$J,Master3!$A:$A,"&gt;"&amp;AU157,Master3!$A:$A,"&lt;="&amp; AY157)</f>
        <v>0</v>
      </c>
      <c r="AX157" s="92">
        <f>SUMIFS(Master3!BF:BF,Master3!BE:BE,AT157)</f>
        <v>0</v>
      </c>
      <c r="AY157" s="93" t="str">
        <f t="shared" si="32"/>
        <v/>
      </c>
      <c r="AZ157" s="112" t="e">
        <f>_xlfn.XLOOKUP(BA157,Master3!B:B,Master3!A:A)</f>
        <v>#N/A</v>
      </c>
      <c r="BA157" s="103"/>
      <c r="BB157" s="107">
        <f>SUMIFS(Master3!AR:AR,Master3!$A:$A,"&gt;="&amp;(AZ157),Master3!$A:$A,"&lt;="&amp;BF157-1)</f>
        <v>0</v>
      </c>
      <c r="BC157" s="109">
        <f>SUMIFS(Master3!$K:$K,Master3!$A:$A,"&gt;="&amp;(AZ157),Master3!$A:$A,"&lt;="&amp;BF157-1)</f>
        <v>0</v>
      </c>
      <c r="BD157" s="108">
        <f>SUMIFS(Master3!BI:BI,Master3!BH:BH,BA157)</f>
        <v>0</v>
      </c>
      <c r="BE157" s="110" t="str">
        <f>IFERROR(_xlfn.XLOOKUP(BF157,Master3!$A:$A,Master3!$B:$B),"")</f>
        <v/>
      </c>
      <c r="BF157" s="107" t="str">
        <f t="shared" si="33"/>
        <v/>
      </c>
      <c r="BG157" s="107">
        <f>SUMIFS(Master3!AR:AR,Master3!$A:$A,"&gt;="&amp;(BF157),Master3!$A:$A,"&lt;="&amp;BK157-1)</f>
        <v>0</v>
      </c>
      <c r="BH157" s="109">
        <f>SUMIFS(Master3!$K:$K,Master3!$A:$A,"&gt;="&amp;(BF157),Master3!$A:$A,"&lt;="&amp;BK157-1)</f>
        <v>0</v>
      </c>
      <c r="BI157" s="108">
        <f>SUMIFS(Master3!BQ:BQ,Master3!BP:BP,BE157)</f>
        <v>0</v>
      </c>
      <c r="BJ157" s="110" t="str">
        <f>IFERROR(_xlfn.XLOOKUP(BK157,Master3!$A:$A,Master3!$B:$B)," ")</f>
        <v xml:space="preserve"> </v>
      </c>
      <c r="BK157" s="107" t="str">
        <f t="shared" si="34"/>
        <v/>
      </c>
      <c r="BL157" s="107">
        <f>SUMIFS(Master3!$AU:$AU,Master3!$A:$A,"&gt;"&amp;(BK157),Master3!$A:$A,"&lt;="&amp; BO157)</f>
        <v>0</v>
      </c>
      <c r="BM157" s="109">
        <f>SUMIFS(Master3!$K:$K,Master3!$A:$A,"&gt;"&amp;(BK157),Master3!$A:$A,"&lt;="&amp; BO157)</f>
        <v>0</v>
      </c>
      <c r="BN157" s="107">
        <f>SUMIFS(Master3!BI:BI,Master3!BH:BH,BJ157)</f>
        <v>0</v>
      </c>
      <c r="BO157" s="108" t="str">
        <f t="shared" si="35"/>
        <v/>
      </c>
    </row>
    <row r="158" spans="1:67" x14ac:dyDescent="0.25">
      <c r="A158" s="86">
        <v>44274.121527777781</v>
      </c>
      <c r="B158" s="111" t="e">
        <f>_xlfn.XLOOKUP(C158,Master3!B:B,Master3!A:A)</f>
        <v>#N/A</v>
      </c>
      <c r="C158" s="106"/>
      <c r="D158" s="91" t="str">
        <f>IFERROR(_xlfn.XLOOKUP(B158,Master3!A:A,Master3!G:G),"")</f>
        <v/>
      </c>
      <c r="E158" s="94" t="str">
        <f>IFERROR(AVERAGEIFS(Master3!$U:$U,Master3!$A:$A,"&gt;"&amp;(B158-1),Master3!$A:$A,"&lt;="&amp;S158),"")</f>
        <v/>
      </c>
      <c r="F158" s="98">
        <f>SUMIFS(Master3!$V:$V,Master3!$A:$A,"&gt;="&amp;(B158),Master3!$A:$A,"&lt;="&amp;J158-1)</f>
        <v>0</v>
      </c>
      <c r="G158" s="91">
        <f>SUMIFS(Master3!$H:$H,Master3!$A:$A,"&gt;="&amp;(B158),Master3!$A:$A,"&lt;="&amp;J158-1)</f>
        <v>0</v>
      </c>
      <c r="H158" s="99">
        <f>SUMIFS(Master3!AZ:AZ,Master3!AY:AY,C158)</f>
        <v>0</v>
      </c>
      <c r="I158" s="100" t="str">
        <f>IFERROR(_xlfn.XLOOKUP(J158,Master3!$A:$A,Master3!$B:$B),"")</f>
        <v/>
      </c>
      <c r="J158" s="92" t="str">
        <f t="shared" si="24"/>
        <v/>
      </c>
      <c r="K158" s="92">
        <f>SUMIFS(Master3!$V:$V,Master3!$A:$A,"&gt;="&amp;(J158),Master3!$A:$A,"&lt;="&amp;O158-1)</f>
        <v>0</v>
      </c>
      <c r="L158" s="92">
        <f>SUMIFS(Master3!$H:$H,Master3!$A:$A,"&gt;="&amp;(J158),Master3!$A:$A,"&lt;="&amp;O158-1)</f>
        <v>0</v>
      </c>
      <c r="M158" s="93">
        <f>SUMIFS(Master3!BK:BK,Master3!BJ:BJ,I158)</f>
        <v>0</v>
      </c>
      <c r="N158" s="100" t="str">
        <f>IFERROR(_xlfn.XLOOKUP(O158,Master3!$A:$A,Master3!$B:$B)," ")</f>
        <v xml:space="preserve"> </v>
      </c>
      <c r="O158" s="92" t="str">
        <f t="shared" si="25"/>
        <v/>
      </c>
      <c r="P158" s="92">
        <f>SUMIFS(Master3!$V:$V,Master3!$A:$A,"&gt;="&amp;O158,Master3!$A:$A,"&lt;="&amp; S158)</f>
        <v>0</v>
      </c>
      <c r="Q158" s="92">
        <f>SUMIFS(Master3!$H:$H,Master3!$A:$A,"&gt;="&amp;O158,Master3!$A:$A,"&lt;="&amp; S158)</f>
        <v>0</v>
      </c>
      <c r="R158" s="92">
        <f>SUMIFS(Master3!AZ:AZ,Master3!AY:AY,N158)</f>
        <v>0</v>
      </c>
      <c r="S158" s="93" t="str">
        <f t="shared" si="26"/>
        <v/>
      </c>
      <c r="T158" s="112" t="e">
        <f>_xlfn.XLOOKUP(U158,Master3!B:B,Master3!A:A)</f>
        <v>#N/A</v>
      </c>
      <c r="U158" s="103"/>
      <c r="V158" s="109">
        <f>SUMIFS(Master3!X:X,Master3!$A:$A,"&gt;="&amp;(T158),Master3!$A:$A,"&lt;="&amp;Z158-1)</f>
        <v>0</v>
      </c>
      <c r="W158" s="107">
        <f>SUMIFS(Master3!I:I,Master3!$A:$A,"&gt;="&amp;(T158),Master3!$A:$A,"&lt;="&amp;Z158-1)</f>
        <v>0</v>
      </c>
      <c r="X158" s="108">
        <f>SUMIFS(Master3!BC:BC,Master3!BB:BB,U158)</f>
        <v>0</v>
      </c>
      <c r="Y158" s="110" t="str">
        <f>IFERROR(_xlfn.XLOOKUP(Z158,Master3!$A:$A,Master3!$B:$B),"")</f>
        <v/>
      </c>
      <c r="Z158" s="107" t="str">
        <f t="shared" si="27"/>
        <v/>
      </c>
      <c r="AA158" s="107">
        <f>SUMIFS(Master3!$X:$X,Master3!$A:$A,"&gt;="&amp;(Z158),Master3!$A:$A,"&lt;="&amp;AE158-1)</f>
        <v>0</v>
      </c>
      <c r="AB158" s="107">
        <f>SUMIFS(Master3!$I:$I,Master3!$A:$A,"&gt;="&amp;(Z158),Master3!$A:$A,"&lt;="&amp;AE158-1)</f>
        <v>0</v>
      </c>
      <c r="AC158" s="108">
        <f>SUMIFS(Master3!BM:BM,Master3!BL:BL,Y158)</f>
        <v>0</v>
      </c>
      <c r="AD158" s="110" t="str">
        <f>IFERROR(_xlfn.XLOOKUP(AE158,Master3!$A:$A,Master3!$B:$B)," ")</f>
        <v xml:space="preserve"> </v>
      </c>
      <c r="AE158" s="107" t="str">
        <f t="shared" si="28"/>
        <v/>
      </c>
      <c r="AF158" s="109">
        <f>SUMIFS(Master3!$X:$X,Master3!$A:$A,"&gt;"&amp;(AE158),Master3!$A:$A,"&lt;="&amp; AI158)</f>
        <v>0</v>
      </c>
      <c r="AG158" s="107">
        <f>SUMIFS(Master3!$I:$I,Master3!$A:$A,"&gt;"&amp;(AE158),Master3!$A:$A,"&lt;="&amp; AI158)</f>
        <v>0</v>
      </c>
      <c r="AH158" s="107">
        <f>SUMIFS(Master3!BC:BC,Master3!BB:BB,AD158)</f>
        <v>0</v>
      </c>
      <c r="AI158" s="108" t="str">
        <f t="shared" si="29"/>
        <v/>
      </c>
      <c r="AJ158" s="112" t="e">
        <f>_xlfn.XLOOKUP(AK158,Master3!B:B,Master3!A:A)</f>
        <v>#N/A</v>
      </c>
      <c r="AK158" s="106"/>
      <c r="AL158" s="67">
        <f>SUMIFS(Master3!$Z:$Z,Master3!$A:$A,"&gt;="&amp;(AJ158),Master3!$A:$A,"&lt;="&amp;AP158-1)</f>
        <v>0</v>
      </c>
      <c r="AM158" s="67">
        <f>SUMIFS(Master3!$J:$J,Master3!$A:$A,"&gt;="&amp;(AJ158),Master3!$A:$A,"&lt;="&amp;AP158-1)</f>
        <v>0</v>
      </c>
      <c r="AN158" s="93">
        <f>SUMIFS(Master3!BF:BF,Master3!BE:BE,AK158)</f>
        <v>0</v>
      </c>
      <c r="AO158" s="100" t="str">
        <f>IFERROR(_xlfn.XLOOKUP(AP158,Master3!$A:$A,Master3!$B:$B),"")</f>
        <v/>
      </c>
      <c r="AP158" s="92" t="str">
        <f t="shared" si="30"/>
        <v/>
      </c>
      <c r="AQ158" s="67">
        <f>SUMIFS(Master3!$Z:$Z,Master3!$A:$A,"&gt;"&amp;(AP158),Master3!$A:$A,"&lt;="&amp;AU158-1)</f>
        <v>0</v>
      </c>
      <c r="AR158" s="67">
        <f>SUMIFS(Master3!$J:$J,Master3!$A:$A,"&gt;"&amp;(AP158),Master3!$A:$A,"&lt;="&amp;AU158-1)</f>
        <v>0</v>
      </c>
      <c r="AS158" s="93">
        <f>SUMIFS(Master3!BO:BO,Master3!BN:BN,AO158)</f>
        <v>0</v>
      </c>
      <c r="AT158" s="100" t="str">
        <f>IFERROR(_xlfn.XLOOKUP(AU158,Master3!$A:$A,Master3!$B:$B)," ")</f>
        <v xml:space="preserve"> </v>
      </c>
      <c r="AU158" s="92" t="str">
        <f t="shared" si="31"/>
        <v/>
      </c>
      <c r="AV158" s="67">
        <f>SUMIFS(Master3!$Z:$Z,Master3!$A:$A,"&gt;"&amp;AU158,Master3!$A:$A,"&lt;="&amp; AY158)</f>
        <v>0</v>
      </c>
      <c r="AW158" s="67">
        <f>SUMIFS(Master3!$J:$J,Master3!$A:$A,"&gt;"&amp;AU158,Master3!$A:$A,"&lt;="&amp; AY158)</f>
        <v>0</v>
      </c>
      <c r="AX158" s="92">
        <f>SUMIFS(Master3!BF:BF,Master3!BE:BE,AT158)</f>
        <v>0</v>
      </c>
      <c r="AY158" s="93" t="str">
        <f t="shared" si="32"/>
        <v/>
      </c>
      <c r="AZ158" s="112" t="e">
        <f>_xlfn.XLOOKUP(BA158,Master3!B:B,Master3!A:A)</f>
        <v>#N/A</v>
      </c>
      <c r="BA158" s="103">
        <v>44274.121527777781</v>
      </c>
      <c r="BB158" s="107">
        <f>SUMIFS(Master3!AR:AR,Master3!$A:$A,"&gt;="&amp;(AZ158),Master3!$A:$A,"&lt;="&amp;BF158-1)</f>
        <v>0</v>
      </c>
      <c r="BC158" s="109">
        <f>SUMIFS(Master3!$K:$K,Master3!$A:$A,"&gt;="&amp;(AZ158),Master3!$A:$A,"&lt;="&amp;BF158-1)</f>
        <v>0</v>
      </c>
      <c r="BD158" s="108">
        <f>SUMIFS(Master3!BI:BI,Master3!BH:BH,BA158)</f>
        <v>0</v>
      </c>
      <c r="BE158" s="110" t="str">
        <f>IFERROR(_xlfn.XLOOKUP(BF158,Master3!$A:$A,Master3!$B:$B),"")</f>
        <v/>
      </c>
      <c r="BF158" s="107" t="str">
        <f t="shared" si="33"/>
        <v/>
      </c>
      <c r="BG158" s="107">
        <f>SUMIFS(Master3!AR:AR,Master3!$A:$A,"&gt;="&amp;(BF158),Master3!$A:$A,"&lt;="&amp;BK158-1)</f>
        <v>0</v>
      </c>
      <c r="BH158" s="109">
        <f>SUMIFS(Master3!$K:$K,Master3!$A:$A,"&gt;="&amp;(BF158),Master3!$A:$A,"&lt;="&amp;BK158-1)</f>
        <v>0</v>
      </c>
      <c r="BI158" s="108">
        <f>SUMIFS(Master3!BQ:BQ,Master3!BP:BP,BE158)</f>
        <v>0</v>
      </c>
      <c r="BJ158" s="110" t="str">
        <f>IFERROR(_xlfn.XLOOKUP(BK158,Master3!$A:$A,Master3!$B:$B)," ")</f>
        <v xml:space="preserve"> </v>
      </c>
      <c r="BK158" s="107" t="str">
        <f t="shared" si="34"/>
        <v/>
      </c>
      <c r="BL158" s="107">
        <f>SUMIFS(Master3!$AU:$AU,Master3!$A:$A,"&gt;"&amp;(BK158),Master3!$A:$A,"&lt;="&amp; BO158)</f>
        <v>0</v>
      </c>
      <c r="BM158" s="109">
        <f>SUMIFS(Master3!$K:$K,Master3!$A:$A,"&gt;"&amp;(BK158),Master3!$A:$A,"&lt;="&amp; BO158)</f>
        <v>0</v>
      </c>
      <c r="BN158" s="107">
        <f>SUMIFS(Master3!BI:BI,Master3!BH:BH,BJ158)</f>
        <v>0</v>
      </c>
      <c r="BO158" s="108" t="str">
        <f t="shared" si="35"/>
        <v/>
      </c>
    </row>
    <row r="159" spans="1:67" x14ac:dyDescent="0.25">
      <c r="A159" s="86">
        <v>44333.809027777781</v>
      </c>
      <c r="B159" s="111" t="e">
        <f>_xlfn.XLOOKUP(C159,Master3!B:B,Master3!A:A)</f>
        <v>#N/A</v>
      </c>
      <c r="C159" s="106">
        <v>44333.809027777781</v>
      </c>
      <c r="D159" s="91" t="str">
        <f>IFERROR(_xlfn.XLOOKUP(B159,Master3!A:A,Master3!G:G),"")</f>
        <v/>
      </c>
      <c r="E159" s="94" t="str">
        <f>IFERROR(AVERAGEIFS(Master3!$U:$U,Master3!$A:$A,"&gt;"&amp;(B159-1),Master3!$A:$A,"&lt;="&amp;S159),"")</f>
        <v/>
      </c>
      <c r="F159" s="98">
        <f>SUMIFS(Master3!$V:$V,Master3!$A:$A,"&gt;="&amp;(B159),Master3!$A:$A,"&lt;="&amp;J159-1)</f>
        <v>0</v>
      </c>
      <c r="G159" s="91">
        <f>SUMIFS(Master3!$H:$H,Master3!$A:$A,"&gt;="&amp;(B159),Master3!$A:$A,"&lt;="&amp;J159-1)</f>
        <v>0</v>
      </c>
      <c r="H159" s="99">
        <f>SUMIFS(Master3!AZ:AZ,Master3!AY:AY,C159)</f>
        <v>0</v>
      </c>
      <c r="I159" s="100" t="str">
        <f>IFERROR(_xlfn.XLOOKUP(J159,Master3!$A:$A,Master3!$B:$B),"")</f>
        <v/>
      </c>
      <c r="J159" s="92" t="str">
        <f t="shared" si="24"/>
        <v/>
      </c>
      <c r="K159" s="92">
        <f>SUMIFS(Master3!$V:$V,Master3!$A:$A,"&gt;="&amp;(J159),Master3!$A:$A,"&lt;="&amp;O159-1)</f>
        <v>0</v>
      </c>
      <c r="L159" s="92">
        <f>SUMIFS(Master3!$H:$H,Master3!$A:$A,"&gt;="&amp;(J159),Master3!$A:$A,"&lt;="&amp;O159-1)</f>
        <v>0</v>
      </c>
      <c r="M159" s="93">
        <f>SUMIFS(Master3!BK:BK,Master3!BJ:BJ,I159)</f>
        <v>0</v>
      </c>
      <c r="N159" s="100" t="str">
        <f>IFERROR(_xlfn.XLOOKUP(O159,Master3!$A:$A,Master3!$B:$B)," ")</f>
        <v xml:space="preserve"> </v>
      </c>
      <c r="O159" s="92" t="str">
        <f t="shared" si="25"/>
        <v/>
      </c>
      <c r="P159" s="92">
        <f>SUMIFS(Master3!$V:$V,Master3!$A:$A,"&gt;="&amp;O159,Master3!$A:$A,"&lt;="&amp; S159)</f>
        <v>0</v>
      </c>
      <c r="Q159" s="92">
        <f>SUMIFS(Master3!$H:$H,Master3!$A:$A,"&gt;="&amp;O159,Master3!$A:$A,"&lt;="&amp; S159)</f>
        <v>0</v>
      </c>
      <c r="R159" s="92">
        <f>SUMIFS(Master3!AZ:AZ,Master3!AY:AY,N159)</f>
        <v>0</v>
      </c>
      <c r="S159" s="93" t="str">
        <f t="shared" si="26"/>
        <v/>
      </c>
      <c r="T159" s="112" t="e">
        <f>_xlfn.XLOOKUP(U159,Master3!B:B,Master3!A:A)</f>
        <v>#N/A</v>
      </c>
      <c r="U159" s="103"/>
      <c r="V159" s="109">
        <f>SUMIFS(Master3!X:X,Master3!$A:$A,"&gt;="&amp;(T159),Master3!$A:$A,"&lt;="&amp;Z159-1)</f>
        <v>0</v>
      </c>
      <c r="W159" s="107">
        <f>SUMIFS(Master3!I:I,Master3!$A:$A,"&gt;="&amp;(T159),Master3!$A:$A,"&lt;="&amp;Z159-1)</f>
        <v>0</v>
      </c>
      <c r="X159" s="108">
        <f>SUMIFS(Master3!BC:BC,Master3!BB:BB,U159)</f>
        <v>0</v>
      </c>
      <c r="Y159" s="110" t="str">
        <f>IFERROR(_xlfn.XLOOKUP(Z159,Master3!$A:$A,Master3!$B:$B),"")</f>
        <v/>
      </c>
      <c r="Z159" s="107" t="str">
        <f t="shared" si="27"/>
        <v/>
      </c>
      <c r="AA159" s="107">
        <f>SUMIFS(Master3!$X:$X,Master3!$A:$A,"&gt;="&amp;(Z159),Master3!$A:$A,"&lt;="&amp;AE159-1)</f>
        <v>0</v>
      </c>
      <c r="AB159" s="107">
        <f>SUMIFS(Master3!$I:$I,Master3!$A:$A,"&gt;="&amp;(Z159),Master3!$A:$A,"&lt;="&amp;AE159-1)</f>
        <v>0</v>
      </c>
      <c r="AC159" s="108">
        <f>SUMIFS(Master3!BM:BM,Master3!BL:BL,Y159)</f>
        <v>0</v>
      </c>
      <c r="AD159" s="110" t="str">
        <f>IFERROR(_xlfn.XLOOKUP(AE159,Master3!$A:$A,Master3!$B:$B)," ")</f>
        <v xml:space="preserve"> </v>
      </c>
      <c r="AE159" s="107" t="str">
        <f t="shared" si="28"/>
        <v/>
      </c>
      <c r="AF159" s="109">
        <f>SUMIFS(Master3!$X:$X,Master3!$A:$A,"&gt;"&amp;(AE159),Master3!$A:$A,"&lt;="&amp; AI159)</f>
        <v>0</v>
      </c>
      <c r="AG159" s="107">
        <f>SUMIFS(Master3!$I:$I,Master3!$A:$A,"&gt;"&amp;(AE159),Master3!$A:$A,"&lt;="&amp; AI159)</f>
        <v>0</v>
      </c>
      <c r="AH159" s="107">
        <f>SUMIFS(Master3!BC:BC,Master3!BB:BB,AD159)</f>
        <v>0</v>
      </c>
      <c r="AI159" s="108" t="str">
        <f t="shared" si="29"/>
        <v/>
      </c>
      <c r="AJ159" s="112" t="e">
        <f>_xlfn.XLOOKUP(AK159,Master3!B:B,Master3!A:A)</f>
        <v>#N/A</v>
      </c>
      <c r="AK159" s="106"/>
      <c r="AL159" s="67">
        <f>SUMIFS(Master3!$Z:$Z,Master3!$A:$A,"&gt;="&amp;(AJ159),Master3!$A:$A,"&lt;="&amp;AP159-1)</f>
        <v>0</v>
      </c>
      <c r="AM159" s="67">
        <f>SUMIFS(Master3!$J:$J,Master3!$A:$A,"&gt;="&amp;(AJ159),Master3!$A:$A,"&lt;="&amp;AP159-1)</f>
        <v>0</v>
      </c>
      <c r="AN159" s="93">
        <f>SUMIFS(Master3!BF:BF,Master3!BE:BE,AK159)</f>
        <v>0</v>
      </c>
      <c r="AO159" s="100" t="str">
        <f>IFERROR(_xlfn.XLOOKUP(AP159,Master3!$A:$A,Master3!$B:$B),"")</f>
        <v/>
      </c>
      <c r="AP159" s="92" t="str">
        <f t="shared" si="30"/>
        <v/>
      </c>
      <c r="AQ159" s="67">
        <f>SUMIFS(Master3!$Z:$Z,Master3!$A:$A,"&gt;"&amp;(AP159),Master3!$A:$A,"&lt;="&amp;AU159-1)</f>
        <v>0</v>
      </c>
      <c r="AR159" s="67">
        <f>SUMIFS(Master3!$J:$J,Master3!$A:$A,"&gt;"&amp;(AP159),Master3!$A:$A,"&lt;="&amp;AU159-1)</f>
        <v>0</v>
      </c>
      <c r="AS159" s="93">
        <f>SUMIFS(Master3!BO:BO,Master3!BN:BN,AO159)</f>
        <v>0</v>
      </c>
      <c r="AT159" s="100" t="str">
        <f>IFERROR(_xlfn.XLOOKUP(AU159,Master3!$A:$A,Master3!$B:$B)," ")</f>
        <v xml:space="preserve"> </v>
      </c>
      <c r="AU159" s="92" t="str">
        <f t="shared" si="31"/>
        <v/>
      </c>
      <c r="AV159" s="67">
        <f>SUMIFS(Master3!$Z:$Z,Master3!$A:$A,"&gt;"&amp;AU159,Master3!$A:$A,"&lt;="&amp; AY159)</f>
        <v>0</v>
      </c>
      <c r="AW159" s="67">
        <f>SUMIFS(Master3!$J:$J,Master3!$A:$A,"&gt;"&amp;AU159,Master3!$A:$A,"&lt;="&amp; AY159)</f>
        <v>0</v>
      </c>
      <c r="AX159" s="92">
        <f>SUMIFS(Master3!BF:BF,Master3!BE:BE,AT159)</f>
        <v>0</v>
      </c>
      <c r="AY159" s="93" t="str">
        <f t="shared" si="32"/>
        <v/>
      </c>
      <c r="AZ159" s="112" t="e">
        <f>_xlfn.XLOOKUP(BA159,Master3!B:B,Master3!A:A)</f>
        <v>#N/A</v>
      </c>
      <c r="BA159" s="103"/>
      <c r="BB159" s="107">
        <f>SUMIFS(Master3!AR:AR,Master3!$A:$A,"&gt;="&amp;(AZ159),Master3!$A:$A,"&lt;="&amp;BF159-1)</f>
        <v>0</v>
      </c>
      <c r="BC159" s="109">
        <f>SUMIFS(Master3!$K:$K,Master3!$A:$A,"&gt;="&amp;(AZ159),Master3!$A:$A,"&lt;="&amp;BF159-1)</f>
        <v>0</v>
      </c>
      <c r="BD159" s="108">
        <f>SUMIFS(Master3!BI:BI,Master3!BH:BH,BA159)</f>
        <v>0</v>
      </c>
      <c r="BE159" s="110" t="str">
        <f>IFERROR(_xlfn.XLOOKUP(BF159,Master3!$A:$A,Master3!$B:$B),"")</f>
        <v/>
      </c>
      <c r="BF159" s="107" t="str">
        <f t="shared" si="33"/>
        <v/>
      </c>
      <c r="BG159" s="107">
        <f>SUMIFS(Master3!AR:AR,Master3!$A:$A,"&gt;="&amp;(BF159),Master3!$A:$A,"&lt;="&amp;BK159-1)</f>
        <v>0</v>
      </c>
      <c r="BH159" s="109">
        <f>SUMIFS(Master3!$K:$K,Master3!$A:$A,"&gt;="&amp;(BF159),Master3!$A:$A,"&lt;="&amp;BK159-1)</f>
        <v>0</v>
      </c>
      <c r="BI159" s="108">
        <f>SUMIFS(Master3!BQ:BQ,Master3!BP:BP,BE159)</f>
        <v>0</v>
      </c>
      <c r="BJ159" s="110" t="str">
        <f>IFERROR(_xlfn.XLOOKUP(BK159,Master3!$A:$A,Master3!$B:$B)," ")</f>
        <v xml:space="preserve"> </v>
      </c>
      <c r="BK159" s="107" t="str">
        <f t="shared" si="34"/>
        <v/>
      </c>
      <c r="BL159" s="107">
        <f>SUMIFS(Master3!$AU:$AU,Master3!$A:$A,"&gt;"&amp;(BK159),Master3!$A:$A,"&lt;="&amp; BO159)</f>
        <v>0</v>
      </c>
      <c r="BM159" s="109">
        <f>SUMIFS(Master3!$K:$K,Master3!$A:$A,"&gt;"&amp;(BK159),Master3!$A:$A,"&lt;="&amp; BO159)</f>
        <v>0</v>
      </c>
      <c r="BN159" s="107">
        <f>SUMIFS(Master3!BI:BI,Master3!BH:BH,BJ159)</f>
        <v>0</v>
      </c>
      <c r="BO159" s="108" t="str">
        <f t="shared" si="35"/>
        <v/>
      </c>
    </row>
    <row r="160" spans="1:67" x14ac:dyDescent="0.25">
      <c r="A160" s="86">
        <v>44333.934027777781</v>
      </c>
      <c r="B160" s="111" t="e">
        <f>_xlfn.XLOOKUP(C160,Master3!B:B,Master3!A:A)</f>
        <v>#N/A</v>
      </c>
      <c r="C160" s="106"/>
      <c r="D160" s="91" t="str">
        <f>IFERROR(_xlfn.XLOOKUP(B160,Master3!A:A,Master3!G:G),"")</f>
        <v/>
      </c>
      <c r="E160" s="94" t="str">
        <f>IFERROR(AVERAGEIFS(Master3!$U:$U,Master3!$A:$A,"&gt;"&amp;(B160-1),Master3!$A:$A,"&lt;="&amp;S160),"")</f>
        <v/>
      </c>
      <c r="F160" s="98">
        <f>SUMIFS(Master3!$V:$V,Master3!$A:$A,"&gt;="&amp;(B160),Master3!$A:$A,"&lt;="&amp;J160-1)</f>
        <v>0</v>
      </c>
      <c r="G160" s="91">
        <f>SUMIFS(Master3!$H:$H,Master3!$A:$A,"&gt;="&amp;(B160),Master3!$A:$A,"&lt;="&amp;J160-1)</f>
        <v>0</v>
      </c>
      <c r="H160" s="99">
        <f>SUMIFS(Master3!AZ:AZ,Master3!AY:AY,C160)</f>
        <v>0</v>
      </c>
      <c r="I160" s="100" t="str">
        <f>IFERROR(_xlfn.XLOOKUP(J160,Master3!$A:$A,Master3!$B:$B),"")</f>
        <v/>
      </c>
      <c r="J160" s="92" t="str">
        <f t="shared" si="24"/>
        <v/>
      </c>
      <c r="K160" s="92">
        <f>SUMIFS(Master3!$V:$V,Master3!$A:$A,"&gt;="&amp;(J160),Master3!$A:$A,"&lt;="&amp;O160-1)</f>
        <v>0</v>
      </c>
      <c r="L160" s="92">
        <f>SUMIFS(Master3!$H:$H,Master3!$A:$A,"&gt;="&amp;(J160),Master3!$A:$A,"&lt;="&amp;O160-1)</f>
        <v>0</v>
      </c>
      <c r="M160" s="93">
        <f>SUMIFS(Master3!BK:BK,Master3!BJ:BJ,I160)</f>
        <v>0</v>
      </c>
      <c r="N160" s="100" t="str">
        <f>IFERROR(_xlfn.XLOOKUP(O160,Master3!$A:$A,Master3!$B:$B)," ")</f>
        <v xml:space="preserve"> </v>
      </c>
      <c r="O160" s="92" t="str">
        <f t="shared" si="25"/>
        <v/>
      </c>
      <c r="P160" s="92">
        <f>SUMIFS(Master3!$V:$V,Master3!$A:$A,"&gt;="&amp;O160,Master3!$A:$A,"&lt;="&amp; S160)</f>
        <v>0</v>
      </c>
      <c r="Q160" s="92">
        <f>SUMIFS(Master3!$H:$H,Master3!$A:$A,"&gt;="&amp;O160,Master3!$A:$A,"&lt;="&amp; S160)</f>
        <v>0</v>
      </c>
      <c r="R160" s="92">
        <f>SUMIFS(Master3!AZ:AZ,Master3!AY:AY,N160)</f>
        <v>0</v>
      </c>
      <c r="S160" s="93" t="str">
        <f t="shared" si="26"/>
        <v/>
      </c>
      <c r="T160" s="112" t="e">
        <f>_xlfn.XLOOKUP(U160,Master3!B:B,Master3!A:A)</f>
        <v>#N/A</v>
      </c>
      <c r="U160" s="103">
        <v>44333.934027777781</v>
      </c>
      <c r="V160" s="109">
        <f>SUMIFS(Master3!X:X,Master3!$A:$A,"&gt;="&amp;(T160),Master3!$A:$A,"&lt;="&amp;Z160-1)</f>
        <v>0</v>
      </c>
      <c r="W160" s="107">
        <f>SUMIFS(Master3!I:I,Master3!$A:$A,"&gt;="&amp;(T160),Master3!$A:$A,"&lt;="&amp;Z160-1)</f>
        <v>0</v>
      </c>
      <c r="X160" s="108">
        <f>SUMIFS(Master3!BC:BC,Master3!BB:BB,U160)</f>
        <v>0</v>
      </c>
      <c r="Y160" s="110" t="str">
        <f>IFERROR(_xlfn.XLOOKUP(Z160,Master3!$A:$A,Master3!$B:$B),"")</f>
        <v/>
      </c>
      <c r="Z160" s="107" t="str">
        <f t="shared" si="27"/>
        <v/>
      </c>
      <c r="AA160" s="107">
        <f>SUMIFS(Master3!$X:$X,Master3!$A:$A,"&gt;="&amp;(Z160),Master3!$A:$A,"&lt;="&amp;AE160-1)</f>
        <v>0</v>
      </c>
      <c r="AB160" s="107">
        <f>SUMIFS(Master3!$I:$I,Master3!$A:$A,"&gt;="&amp;(Z160),Master3!$A:$A,"&lt;="&amp;AE160-1)</f>
        <v>0</v>
      </c>
      <c r="AC160" s="108">
        <f>SUMIFS(Master3!BM:BM,Master3!BL:BL,Y160)</f>
        <v>0</v>
      </c>
      <c r="AD160" s="110" t="str">
        <f>IFERROR(_xlfn.XLOOKUP(AE160,Master3!$A:$A,Master3!$B:$B)," ")</f>
        <v xml:space="preserve"> </v>
      </c>
      <c r="AE160" s="107" t="str">
        <f t="shared" si="28"/>
        <v/>
      </c>
      <c r="AF160" s="109">
        <f>SUMIFS(Master3!$X:$X,Master3!$A:$A,"&gt;"&amp;(AE160),Master3!$A:$A,"&lt;="&amp; AI160)</f>
        <v>0</v>
      </c>
      <c r="AG160" s="107">
        <f>SUMIFS(Master3!$I:$I,Master3!$A:$A,"&gt;"&amp;(AE160),Master3!$A:$A,"&lt;="&amp; AI160)</f>
        <v>0</v>
      </c>
      <c r="AH160" s="107">
        <f>SUMIFS(Master3!BC:BC,Master3!BB:BB,AD160)</f>
        <v>0</v>
      </c>
      <c r="AI160" s="108" t="str">
        <f t="shared" si="29"/>
        <v/>
      </c>
      <c r="AJ160" s="112" t="e">
        <f>_xlfn.XLOOKUP(AK160,Master3!B:B,Master3!A:A)</f>
        <v>#N/A</v>
      </c>
      <c r="AK160" s="106"/>
      <c r="AL160" s="67">
        <f>SUMIFS(Master3!$Z:$Z,Master3!$A:$A,"&gt;="&amp;(AJ160),Master3!$A:$A,"&lt;="&amp;AP160-1)</f>
        <v>0</v>
      </c>
      <c r="AM160" s="67">
        <f>SUMIFS(Master3!$J:$J,Master3!$A:$A,"&gt;="&amp;(AJ160),Master3!$A:$A,"&lt;="&amp;AP160-1)</f>
        <v>0</v>
      </c>
      <c r="AN160" s="93">
        <f>SUMIFS(Master3!BF:BF,Master3!BE:BE,AK160)</f>
        <v>0</v>
      </c>
      <c r="AO160" s="100" t="str">
        <f>IFERROR(_xlfn.XLOOKUP(AP160,Master3!$A:$A,Master3!$B:$B),"")</f>
        <v/>
      </c>
      <c r="AP160" s="92" t="str">
        <f t="shared" si="30"/>
        <v/>
      </c>
      <c r="AQ160" s="67">
        <f>SUMIFS(Master3!$Z:$Z,Master3!$A:$A,"&gt;"&amp;(AP160),Master3!$A:$A,"&lt;="&amp;AU160-1)</f>
        <v>0</v>
      </c>
      <c r="AR160" s="67">
        <f>SUMIFS(Master3!$J:$J,Master3!$A:$A,"&gt;"&amp;(AP160),Master3!$A:$A,"&lt;="&amp;AU160-1)</f>
        <v>0</v>
      </c>
      <c r="AS160" s="93">
        <f>SUMIFS(Master3!BO:BO,Master3!BN:BN,AO160)</f>
        <v>0</v>
      </c>
      <c r="AT160" s="100" t="str">
        <f>IFERROR(_xlfn.XLOOKUP(AU160,Master3!$A:$A,Master3!$B:$B)," ")</f>
        <v xml:space="preserve"> </v>
      </c>
      <c r="AU160" s="92" t="str">
        <f t="shared" si="31"/>
        <v/>
      </c>
      <c r="AV160" s="67">
        <f>SUMIFS(Master3!$Z:$Z,Master3!$A:$A,"&gt;"&amp;AU160,Master3!$A:$A,"&lt;="&amp; AY160)</f>
        <v>0</v>
      </c>
      <c r="AW160" s="67">
        <f>SUMIFS(Master3!$J:$J,Master3!$A:$A,"&gt;"&amp;AU160,Master3!$A:$A,"&lt;="&amp; AY160)</f>
        <v>0</v>
      </c>
      <c r="AX160" s="92">
        <f>SUMIFS(Master3!BF:BF,Master3!BE:BE,AT160)</f>
        <v>0</v>
      </c>
      <c r="AY160" s="93" t="str">
        <f t="shared" si="32"/>
        <v/>
      </c>
      <c r="AZ160" s="112" t="e">
        <f>_xlfn.XLOOKUP(BA160,Master3!B:B,Master3!A:A)</f>
        <v>#N/A</v>
      </c>
      <c r="BA160" s="103"/>
      <c r="BB160" s="107">
        <f>SUMIFS(Master3!AR:AR,Master3!$A:$A,"&gt;="&amp;(AZ160),Master3!$A:$A,"&lt;="&amp;BF160-1)</f>
        <v>0</v>
      </c>
      <c r="BC160" s="109">
        <f>SUMIFS(Master3!$K:$K,Master3!$A:$A,"&gt;="&amp;(AZ160),Master3!$A:$A,"&lt;="&amp;BF160-1)</f>
        <v>0</v>
      </c>
      <c r="BD160" s="108">
        <f>SUMIFS(Master3!BI:BI,Master3!BH:BH,BA160)</f>
        <v>0</v>
      </c>
      <c r="BE160" s="110" t="str">
        <f>IFERROR(_xlfn.XLOOKUP(BF160,Master3!$A:$A,Master3!$B:$B),"")</f>
        <v/>
      </c>
      <c r="BF160" s="107" t="str">
        <f t="shared" si="33"/>
        <v/>
      </c>
      <c r="BG160" s="107">
        <f>SUMIFS(Master3!AR:AR,Master3!$A:$A,"&gt;="&amp;(BF160),Master3!$A:$A,"&lt;="&amp;BK160-1)</f>
        <v>0</v>
      </c>
      <c r="BH160" s="109">
        <f>SUMIFS(Master3!$K:$K,Master3!$A:$A,"&gt;="&amp;(BF160),Master3!$A:$A,"&lt;="&amp;BK160-1)</f>
        <v>0</v>
      </c>
      <c r="BI160" s="108">
        <f>SUMIFS(Master3!BQ:BQ,Master3!BP:BP,BE160)</f>
        <v>0</v>
      </c>
      <c r="BJ160" s="110" t="str">
        <f>IFERROR(_xlfn.XLOOKUP(BK160,Master3!$A:$A,Master3!$B:$B)," ")</f>
        <v xml:space="preserve"> </v>
      </c>
      <c r="BK160" s="107" t="str">
        <f t="shared" si="34"/>
        <v/>
      </c>
      <c r="BL160" s="107">
        <f>SUMIFS(Master3!$AU:$AU,Master3!$A:$A,"&gt;"&amp;(BK160),Master3!$A:$A,"&lt;="&amp; BO160)</f>
        <v>0</v>
      </c>
      <c r="BM160" s="109">
        <f>SUMIFS(Master3!$K:$K,Master3!$A:$A,"&gt;"&amp;(BK160),Master3!$A:$A,"&lt;="&amp; BO160)</f>
        <v>0</v>
      </c>
      <c r="BN160" s="107">
        <f>SUMIFS(Master3!BI:BI,Master3!BH:BH,BJ160)</f>
        <v>0</v>
      </c>
      <c r="BO160" s="108" t="str">
        <f t="shared" si="35"/>
        <v/>
      </c>
    </row>
    <row r="161" spans="1:67" x14ac:dyDescent="0.25">
      <c r="A161" s="86">
        <v>44334.128472222219</v>
      </c>
      <c r="B161" s="111" t="e">
        <f>_xlfn.XLOOKUP(C161,Master3!B:B,Master3!A:A)</f>
        <v>#N/A</v>
      </c>
      <c r="C161" s="106"/>
      <c r="D161" s="91" t="str">
        <f>IFERROR(_xlfn.XLOOKUP(B161,Master3!A:A,Master3!G:G),"")</f>
        <v/>
      </c>
      <c r="E161" s="94" t="str">
        <f>IFERROR(AVERAGEIFS(Master3!$U:$U,Master3!$A:$A,"&gt;"&amp;(B161-1),Master3!$A:$A,"&lt;="&amp;S161),"")</f>
        <v/>
      </c>
      <c r="F161" s="98">
        <f>SUMIFS(Master3!$V:$V,Master3!$A:$A,"&gt;="&amp;(B161),Master3!$A:$A,"&lt;="&amp;J161-1)</f>
        <v>0</v>
      </c>
      <c r="G161" s="91">
        <f>SUMIFS(Master3!$H:$H,Master3!$A:$A,"&gt;="&amp;(B161),Master3!$A:$A,"&lt;="&amp;J161-1)</f>
        <v>0</v>
      </c>
      <c r="H161" s="99">
        <f>SUMIFS(Master3!AZ:AZ,Master3!AY:AY,C161)</f>
        <v>0</v>
      </c>
      <c r="I161" s="100" t="str">
        <f>IFERROR(_xlfn.XLOOKUP(J161,Master3!$A:$A,Master3!$B:$B),"")</f>
        <v/>
      </c>
      <c r="J161" s="92" t="str">
        <f t="shared" si="24"/>
        <v/>
      </c>
      <c r="K161" s="92">
        <f>SUMIFS(Master3!$V:$V,Master3!$A:$A,"&gt;="&amp;(J161),Master3!$A:$A,"&lt;="&amp;O161-1)</f>
        <v>0</v>
      </c>
      <c r="L161" s="92">
        <f>SUMIFS(Master3!$H:$H,Master3!$A:$A,"&gt;="&amp;(J161),Master3!$A:$A,"&lt;="&amp;O161-1)</f>
        <v>0</v>
      </c>
      <c r="M161" s="93">
        <f>SUMIFS(Master3!BK:BK,Master3!BJ:BJ,I161)</f>
        <v>0</v>
      </c>
      <c r="N161" s="100" t="str">
        <f>IFERROR(_xlfn.XLOOKUP(O161,Master3!$A:$A,Master3!$B:$B)," ")</f>
        <v xml:space="preserve"> </v>
      </c>
      <c r="O161" s="92" t="str">
        <f t="shared" si="25"/>
        <v/>
      </c>
      <c r="P161" s="92">
        <f>SUMIFS(Master3!$V:$V,Master3!$A:$A,"&gt;="&amp;O161,Master3!$A:$A,"&lt;="&amp; S161)</f>
        <v>0</v>
      </c>
      <c r="Q161" s="92">
        <f>SUMIFS(Master3!$H:$H,Master3!$A:$A,"&gt;="&amp;O161,Master3!$A:$A,"&lt;="&amp; S161)</f>
        <v>0</v>
      </c>
      <c r="R161" s="92">
        <f>SUMIFS(Master3!AZ:AZ,Master3!AY:AY,N161)</f>
        <v>0</v>
      </c>
      <c r="S161" s="93" t="str">
        <f t="shared" si="26"/>
        <v/>
      </c>
      <c r="T161" s="112" t="e">
        <f>_xlfn.XLOOKUP(U161,Master3!B:B,Master3!A:A)</f>
        <v>#N/A</v>
      </c>
      <c r="U161" s="103"/>
      <c r="V161" s="109">
        <f>SUMIFS(Master3!X:X,Master3!$A:$A,"&gt;="&amp;(T161),Master3!$A:$A,"&lt;="&amp;Z161-1)</f>
        <v>0</v>
      </c>
      <c r="W161" s="107">
        <f>SUMIFS(Master3!I:I,Master3!$A:$A,"&gt;="&amp;(T161),Master3!$A:$A,"&lt;="&amp;Z161-1)</f>
        <v>0</v>
      </c>
      <c r="X161" s="108">
        <f>SUMIFS(Master3!BC:BC,Master3!BB:BB,U161)</f>
        <v>0</v>
      </c>
      <c r="Y161" s="110" t="str">
        <f>IFERROR(_xlfn.XLOOKUP(Z161,Master3!$A:$A,Master3!$B:$B),"")</f>
        <v/>
      </c>
      <c r="Z161" s="107" t="str">
        <f t="shared" si="27"/>
        <v/>
      </c>
      <c r="AA161" s="107">
        <f>SUMIFS(Master3!$X:$X,Master3!$A:$A,"&gt;="&amp;(Z161),Master3!$A:$A,"&lt;="&amp;AE161-1)</f>
        <v>0</v>
      </c>
      <c r="AB161" s="107">
        <f>SUMIFS(Master3!$I:$I,Master3!$A:$A,"&gt;="&amp;(Z161),Master3!$A:$A,"&lt;="&amp;AE161-1)</f>
        <v>0</v>
      </c>
      <c r="AC161" s="108">
        <f>SUMIFS(Master3!BM:BM,Master3!BL:BL,Y161)</f>
        <v>0</v>
      </c>
      <c r="AD161" s="110" t="str">
        <f>IFERROR(_xlfn.XLOOKUP(AE161,Master3!$A:$A,Master3!$B:$B)," ")</f>
        <v xml:space="preserve"> </v>
      </c>
      <c r="AE161" s="107" t="str">
        <f t="shared" si="28"/>
        <v/>
      </c>
      <c r="AF161" s="109">
        <f>SUMIFS(Master3!$X:$X,Master3!$A:$A,"&gt;"&amp;(AE161),Master3!$A:$A,"&lt;="&amp; AI161)</f>
        <v>0</v>
      </c>
      <c r="AG161" s="107">
        <f>SUMIFS(Master3!$I:$I,Master3!$A:$A,"&gt;"&amp;(AE161),Master3!$A:$A,"&lt;="&amp; AI161)</f>
        <v>0</v>
      </c>
      <c r="AH161" s="107">
        <f>SUMIFS(Master3!BC:BC,Master3!BB:BB,AD161)</f>
        <v>0</v>
      </c>
      <c r="AI161" s="108" t="str">
        <f t="shared" si="29"/>
        <v/>
      </c>
      <c r="AJ161" s="112" t="e">
        <f>_xlfn.XLOOKUP(AK161,Master3!B:B,Master3!A:A)</f>
        <v>#N/A</v>
      </c>
      <c r="AK161" s="106"/>
      <c r="AL161" s="67">
        <f>SUMIFS(Master3!$Z:$Z,Master3!$A:$A,"&gt;="&amp;(AJ161),Master3!$A:$A,"&lt;="&amp;AP161-1)</f>
        <v>0</v>
      </c>
      <c r="AM161" s="67">
        <f>SUMIFS(Master3!$J:$J,Master3!$A:$A,"&gt;="&amp;(AJ161),Master3!$A:$A,"&lt;="&amp;AP161-1)</f>
        <v>0</v>
      </c>
      <c r="AN161" s="93">
        <f>SUMIFS(Master3!BF:BF,Master3!BE:BE,AK161)</f>
        <v>0</v>
      </c>
      <c r="AO161" s="100" t="str">
        <f>IFERROR(_xlfn.XLOOKUP(AP161,Master3!$A:$A,Master3!$B:$B),"")</f>
        <v/>
      </c>
      <c r="AP161" s="92" t="str">
        <f t="shared" si="30"/>
        <v/>
      </c>
      <c r="AQ161" s="67">
        <f>SUMIFS(Master3!$Z:$Z,Master3!$A:$A,"&gt;"&amp;(AP161),Master3!$A:$A,"&lt;="&amp;AU161-1)</f>
        <v>0</v>
      </c>
      <c r="AR161" s="67">
        <f>SUMIFS(Master3!$J:$J,Master3!$A:$A,"&gt;"&amp;(AP161),Master3!$A:$A,"&lt;="&amp;AU161-1)</f>
        <v>0</v>
      </c>
      <c r="AS161" s="93">
        <f>SUMIFS(Master3!BO:BO,Master3!BN:BN,AO161)</f>
        <v>0</v>
      </c>
      <c r="AT161" s="100" t="str">
        <f>IFERROR(_xlfn.XLOOKUP(AU161,Master3!$A:$A,Master3!$B:$B)," ")</f>
        <v xml:space="preserve"> </v>
      </c>
      <c r="AU161" s="92" t="str">
        <f t="shared" si="31"/>
        <v/>
      </c>
      <c r="AV161" s="67">
        <f>SUMIFS(Master3!$Z:$Z,Master3!$A:$A,"&gt;"&amp;AU161,Master3!$A:$A,"&lt;="&amp; AY161)</f>
        <v>0</v>
      </c>
      <c r="AW161" s="67">
        <f>SUMIFS(Master3!$J:$J,Master3!$A:$A,"&gt;"&amp;AU161,Master3!$A:$A,"&lt;="&amp; AY161)</f>
        <v>0</v>
      </c>
      <c r="AX161" s="92">
        <f>SUMIFS(Master3!BF:BF,Master3!BE:BE,AT161)</f>
        <v>0</v>
      </c>
      <c r="AY161" s="93" t="str">
        <f t="shared" si="32"/>
        <v/>
      </c>
      <c r="AZ161" s="112" t="e">
        <f>_xlfn.XLOOKUP(BA161,Master3!B:B,Master3!A:A)</f>
        <v>#N/A</v>
      </c>
      <c r="BA161" s="103">
        <v>44334.128472222219</v>
      </c>
      <c r="BB161" s="107">
        <f>SUMIFS(Master3!AR:AR,Master3!$A:$A,"&gt;="&amp;(AZ161),Master3!$A:$A,"&lt;="&amp;BF161-1)</f>
        <v>0</v>
      </c>
      <c r="BC161" s="109">
        <f>SUMIFS(Master3!$K:$K,Master3!$A:$A,"&gt;="&amp;(AZ161),Master3!$A:$A,"&lt;="&amp;BF161-1)</f>
        <v>0</v>
      </c>
      <c r="BD161" s="108">
        <f>SUMIFS(Master3!BI:BI,Master3!BH:BH,BA161)</f>
        <v>0</v>
      </c>
      <c r="BE161" s="110" t="str">
        <f>IFERROR(_xlfn.XLOOKUP(BF161,Master3!$A:$A,Master3!$B:$B),"")</f>
        <v/>
      </c>
      <c r="BF161" s="107" t="str">
        <f t="shared" si="33"/>
        <v/>
      </c>
      <c r="BG161" s="107">
        <f>SUMIFS(Master3!AR:AR,Master3!$A:$A,"&gt;="&amp;(BF161),Master3!$A:$A,"&lt;="&amp;BK161-1)</f>
        <v>0</v>
      </c>
      <c r="BH161" s="109">
        <f>SUMIFS(Master3!$K:$K,Master3!$A:$A,"&gt;="&amp;(BF161),Master3!$A:$A,"&lt;="&amp;BK161-1)</f>
        <v>0</v>
      </c>
      <c r="BI161" s="108">
        <f>SUMIFS(Master3!BQ:BQ,Master3!BP:BP,BE161)</f>
        <v>0</v>
      </c>
      <c r="BJ161" s="110" t="str">
        <f>IFERROR(_xlfn.XLOOKUP(BK161,Master3!$A:$A,Master3!$B:$B)," ")</f>
        <v xml:space="preserve"> </v>
      </c>
      <c r="BK161" s="107" t="str">
        <f t="shared" si="34"/>
        <v/>
      </c>
      <c r="BL161" s="107">
        <f>SUMIFS(Master3!$AU:$AU,Master3!$A:$A,"&gt;"&amp;(BK161),Master3!$A:$A,"&lt;="&amp; BO161)</f>
        <v>0</v>
      </c>
      <c r="BM161" s="109">
        <f>SUMIFS(Master3!$K:$K,Master3!$A:$A,"&gt;"&amp;(BK161),Master3!$A:$A,"&lt;="&amp; BO161)</f>
        <v>0</v>
      </c>
      <c r="BN161" s="107">
        <f>SUMIFS(Master3!BI:BI,Master3!BH:BH,BJ161)</f>
        <v>0</v>
      </c>
      <c r="BO161" s="108" t="str">
        <f t="shared" si="35"/>
        <v/>
      </c>
    </row>
    <row r="162" spans="1:67" x14ac:dyDescent="0.25">
      <c r="A162" s="86">
        <v>44335.288194444445</v>
      </c>
      <c r="B162" s="111" t="e">
        <f>_xlfn.XLOOKUP(C162,Master3!B:B,Master3!A:A)</f>
        <v>#N/A</v>
      </c>
      <c r="C162" s="106">
        <v>44335.288194444445</v>
      </c>
      <c r="D162" s="91" t="str">
        <f>IFERROR(_xlfn.XLOOKUP(B162,Master3!A:A,Master3!G:G),"")</f>
        <v/>
      </c>
      <c r="E162" s="94" t="str">
        <f>IFERROR(AVERAGEIFS(Master3!$U:$U,Master3!$A:$A,"&gt;"&amp;(B162-1),Master3!$A:$A,"&lt;="&amp;S162),"")</f>
        <v/>
      </c>
      <c r="F162" s="98">
        <f>SUMIFS(Master3!$V:$V,Master3!$A:$A,"&gt;="&amp;(B162),Master3!$A:$A,"&lt;="&amp;J162-1)</f>
        <v>0</v>
      </c>
      <c r="G162" s="91">
        <f>SUMIFS(Master3!$H:$H,Master3!$A:$A,"&gt;="&amp;(B162),Master3!$A:$A,"&lt;="&amp;J162-1)</f>
        <v>0</v>
      </c>
      <c r="H162" s="99">
        <f>SUMIFS(Master3!AZ:AZ,Master3!AY:AY,C162)</f>
        <v>0</v>
      </c>
      <c r="I162" s="100" t="str">
        <f>IFERROR(_xlfn.XLOOKUP(J162,Master3!$A:$A,Master3!$B:$B),"")</f>
        <v/>
      </c>
      <c r="J162" s="92" t="str">
        <f t="shared" si="24"/>
        <v/>
      </c>
      <c r="K162" s="92">
        <f>SUMIFS(Master3!$V:$V,Master3!$A:$A,"&gt;="&amp;(J162),Master3!$A:$A,"&lt;="&amp;O162-1)</f>
        <v>0</v>
      </c>
      <c r="L162" s="92">
        <f>SUMIFS(Master3!$H:$H,Master3!$A:$A,"&gt;="&amp;(J162),Master3!$A:$A,"&lt;="&amp;O162-1)</f>
        <v>0</v>
      </c>
      <c r="M162" s="93">
        <f>SUMIFS(Master3!BK:BK,Master3!BJ:BJ,I162)</f>
        <v>0</v>
      </c>
      <c r="N162" s="100" t="str">
        <f>IFERROR(_xlfn.XLOOKUP(O162,Master3!$A:$A,Master3!$B:$B)," ")</f>
        <v xml:space="preserve"> </v>
      </c>
      <c r="O162" s="92" t="str">
        <f t="shared" si="25"/>
        <v/>
      </c>
      <c r="P162" s="92">
        <f>SUMIFS(Master3!$V:$V,Master3!$A:$A,"&gt;="&amp;O162,Master3!$A:$A,"&lt;="&amp; S162)</f>
        <v>0</v>
      </c>
      <c r="Q162" s="92">
        <f>SUMIFS(Master3!$H:$H,Master3!$A:$A,"&gt;="&amp;O162,Master3!$A:$A,"&lt;="&amp; S162)</f>
        <v>0</v>
      </c>
      <c r="R162" s="92">
        <f>SUMIFS(Master3!AZ:AZ,Master3!AY:AY,N162)</f>
        <v>0</v>
      </c>
      <c r="S162" s="93" t="str">
        <f t="shared" si="26"/>
        <v/>
      </c>
      <c r="T162" s="112" t="e">
        <f>_xlfn.XLOOKUP(U162,Master3!B:B,Master3!A:A)</f>
        <v>#N/A</v>
      </c>
      <c r="U162" s="103"/>
      <c r="V162" s="109">
        <f>SUMIFS(Master3!X:X,Master3!$A:$A,"&gt;="&amp;(T162),Master3!$A:$A,"&lt;="&amp;Z162-1)</f>
        <v>0</v>
      </c>
      <c r="W162" s="107">
        <f>SUMIFS(Master3!I:I,Master3!$A:$A,"&gt;="&amp;(T162),Master3!$A:$A,"&lt;="&amp;Z162-1)</f>
        <v>0</v>
      </c>
      <c r="X162" s="108">
        <f>SUMIFS(Master3!BC:BC,Master3!BB:BB,U162)</f>
        <v>0</v>
      </c>
      <c r="Y162" s="110" t="str">
        <f>IFERROR(_xlfn.XLOOKUP(Z162,Master3!$A:$A,Master3!$B:$B),"")</f>
        <v/>
      </c>
      <c r="Z162" s="107" t="str">
        <f t="shared" si="27"/>
        <v/>
      </c>
      <c r="AA162" s="107">
        <f>SUMIFS(Master3!$X:$X,Master3!$A:$A,"&gt;="&amp;(Z162),Master3!$A:$A,"&lt;="&amp;AE162-1)</f>
        <v>0</v>
      </c>
      <c r="AB162" s="107">
        <f>SUMIFS(Master3!$I:$I,Master3!$A:$A,"&gt;="&amp;(Z162),Master3!$A:$A,"&lt;="&amp;AE162-1)</f>
        <v>0</v>
      </c>
      <c r="AC162" s="108">
        <f>SUMIFS(Master3!BM:BM,Master3!BL:BL,Y162)</f>
        <v>0</v>
      </c>
      <c r="AD162" s="110" t="str">
        <f>IFERROR(_xlfn.XLOOKUP(AE162,Master3!$A:$A,Master3!$B:$B)," ")</f>
        <v xml:space="preserve"> </v>
      </c>
      <c r="AE162" s="107" t="str">
        <f t="shared" si="28"/>
        <v/>
      </c>
      <c r="AF162" s="109">
        <f>SUMIFS(Master3!$X:$X,Master3!$A:$A,"&gt;"&amp;(AE162),Master3!$A:$A,"&lt;="&amp; AI162)</f>
        <v>0</v>
      </c>
      <c r="AG162" s="107">
        <f>SUMIFS(Master3!$I:$I,Master3!$A:$A,"&gt;"&amp;(AE162),Master3!$A:$A,"&lt;="&amp; AI162)</f>
        <v>0</v>
      </c>
      <c r="AH162" s="107">
        <f>SUMIFS(Master3!BC:BC,Master3!BB:BB,AD162)</f>
        <v>0</v>
      </c>
      <c r="AI162" s="108" t="str">
        <f t="shared" si="29"/>
        <v/>
      </c>
      <c r="AJ162" s="112" t="e">
        <f>_xlfn.XLOOKUP(AK162,Master3!B:B,Master3!A:A)</f>
        <v>#N/A</v>
      </c>
      <c r="AK162" s="106"/>
      <c r="AL162" s="67">
        <f>SUMIFS(Master3!$Z:$Z,Master3!$A:$A,"&gt;="&amp;(AJ162),Master3!$A:$A,"&lt;="&amp;AP162-1)</f>
        <v>0</v>
      </c>
      <c r="AM162" s="67">
        <f>SUMIFS(Master3!$J:$J,Master3!$A:$A,"&gt;="&amp;(AJ162),Master3!$A:$A,"&lt;="&amp;AP162-1)</f>
        <v>0</v>
      </c>
      <c r="AN162" s="93">
        <f>SUMIFS(Master3!BF:BF,Master3!BE:BE,AK162)</f>
        <v>0</v>
      </c>
      <c r="AO162" s="100" t="str">
        <f>IFERROR(_xlfn.XLOOKUP(AP162,Master3!$A:$A,Master3!$B:$B),"")</f>
        <v/>
      </c>
      <c r="AP162" s="92" t="str">
        <f t="shared" si="30"/>
        <v/>
      </c>
      <c r="AQ162" s="67">
        <f>SUMIFS(Master3!$Z:$Z,Master3!$A:$A,"&gt;"&amp;(AP162),Master3!$A:$A,"&lt;="&amp;AU162-1)</f>
        <v>0</v>
      </c>
      <c r="AR162" s="67">
        <f>SUMIFS(Master3!$J:$J,Master3!$A:$A,"&gt;"&amp;(AP162),Master3!$A:$A,"&lt;="&amp;AU162-1)</f>
        <v>0</v>
      </c>
      <c r="AS162" s="93">
        <f>SUMIFS(Master3!BO:BO,Master3!BN:BN,AO162)</f>
        <v>0</v>
      </c>
      <c r="AT162" s="100" t="str">
        <f>IFERROR(_xlfn.XLOOKUP(AU162,Master3!$A:$A,Master3!$B:$B)," ")</f>
        <v xml:space="preserve"> </v>
      </c>
      <c r="AU162" s="92" t="str">
        <f t="shared" si="31"/>
        <v/>
      </c>
      <c r="AV162" s="67">
        <f>SUMIFS(Master3!$Z:$Z,Master3!$A:$A,"&gt;"&amp;AU162,Master3!$A:$A,"&lt;="&amp; AY162)</f>
        <v>0</v>
      </c>
      <c r="AW162" s="67">
        <f>SUMIFS(Master3!$J:$J,Master3!$A:$A,"&gt;"&amp;AU162,Master3!$A:$A,"&lt;="&amp; AY162)</f>
        <v>0</v>
      </c>
      <c r="AX162" s="92">
        <f>SUMIFS(Master3!BF:BF,Master3!BE:BE,AT162)</f>
        <v>0</v>
      </c>
      <c r="AY162" s="93" t="str">
        <f t="shared" si="32"/>
        <v/>
      </c>
      <c r="AZ162" s="112" t="e">
        <f>_xlfn.XLOOKUP(BA162,Master3!B:B,Master3!A:A)</f>
        <v>#N/A</v>
      </c>
      <c r="BA162" s="103"/>
      <c r="BB162" s="107">
        <f>SUMIFS(Master3!AR:AR,Master3!$A:$A,"&gt;="&amp;(AZ162),Master3!$A:$A,"&lt;="&amp;BF162-1)</f>
        <v>0</v>
      </c>
      <c r="BC162" s="109">
        <f>SUMIFS(Master3!$K:$K,Master3!$A:$A,"&gt;="&amp;(AZ162),Master3!$A:$A,"&lt;="&amp;BF162-1)</f>
        <v>0</v>
      </c>
      <c r="BD162" s="108">
        <f>SUMIFS(Master3!BI:BI,Master3!BH:BH,BA162)</f>
        <v>0</v>
      </c>
      <c r="BE162" s="110" t="str">
        <f>IFERROR(_xlfn.XLOOKUP(BF162,Master3!$A:$A,Master3!$B:$B),"")</f>
        <v/>
      </c>
      <c r="BF162" s="107" t="str">
        <f t="shared" si="33"/>
        <v/>
      </c>
      <c r="BG162" s="107">
        <f>SUMIFS(Master3!AR:AR,Master3!$A:$A,"&gt;="&amp;(BF162),Master3!$A:$A,"&lt;="&amp;BK162-1)</f>
        <v>0</v>
      </c>
      <c r="BH162" s="109">
        <f>SUMIFS(Master3!$K:$K,Master3!$A:$A,"&gt;="&amp;(BF162),Master3!$A:$A,"&lt;="&amp;BK162-1)</f>
        <v>0</v>
      </c>
      <c r="BI162" s="108">
        <f>SUMIFS(Master3!BQ:BQ,Master3!BP:BP,BE162)</f>
        <v>0</v>
      </c>
      <c r="BJ162" s="110" t="str">
        <f>IFERROR(_xlfn.XLOOKUP(BK162,Master3!$A:$A,Master3!$B:$B)," ")</f>
        <v xml:space="preserve"> </v>
      </c>
      <c r="BK162" s="107" t="str">
        <f t="shared" si="34"/>
        <v/>
      </c>
      <c r="BL162" s="107">
        <f>SUMIFS(Master3!$AU:$AU,Master3!$A:$A,"&gt;"&amp;(BK162),Master3!$A:$A,"&lt;="&amp; BO162)</f>
        <v>0</v>
      </c>
      <c r="BM162" s="109">
        <f>SUMIFS(Master3!$K:$K,Master3!$A:$A,"&gt;"&amp;(BK162),Master3!$A:$A,"&lt;="&amp; BO162)</f>
        <v>0</v>
      </c>
      <c r="BN162" s="107">
        <f>SUMIFS(Master3!BI:BI,Master3!BH:BH,BJ162)</f>
        <v>0</v>
      </c>
      <c r="BO162" s="108" t="str">
        <f t="shared" si="35"/>
        <v/>
      </c>
    </row>
    <row r="163" spans="1:67" x14ac:dyDescent="0.25">
      <c r="A163" s="86">
        <v>44335.368055555555</v>
      </c>
      <c r="B163" s="111" t="e">
        <f>_xlfn.XLOOKUP(C163,Master3!B:B,Master3!A:A)</f>
        <v>#N/A</v>
      </c>
      <c r="C163" s="106"/>
      <c r="D163" s="91" t="str">
        <f>IFERROR(_xlfn.XLOOKUP(B163,Master3!A:A,Master3!G:G),"")</f>
        <v/>
      </c>
      <c r="E163" s="94" t="str">
        <f>IFERROR(AVERAGEIFS(Master3!$U:$U,Master3!$A:$A,"&gt;"&amp;(B163-1),Master3!$A:$A,"&lt;="&amp;S163),"")</f>
        <v/>
      </c>
      <c r="F163" s="98">
        <f>SUMIFS(Master3!$V:$V,Master3!$A:$A,"&gt;="&amp;(B163),Master3!$A:$A,"&lt;="&amp;J163-1)</f>
        <v>0</v>
      </c>
      <c r="G163" s="91">
        <f>SUMIFS(Master3!$H:$H,Master3!$A:$A,"&gt;="&amp;(B163),Master3!$A:$A,"&lt;="&amp;J163-1)</f>
        <v>0</v>
      </c>
      <c r="H163" s="99">
        <f>SUMIFS(Master3!AZ:AZ,Master3!AY:AY,C163)</f>
        <v>0</v>
      </c>
      <c r="I163" s="100" t="str">
        <f>IFERROR(_xlfn.XLOOKUP(J163,Master3!$A:$A,Master3!$B:$B),"")</f>
        <v/>
      </c>
      <c r="J163" s="92" t="str">
        <f t="shared" si="24"/>
        <v/>
      </c>
      <c r="K163" s="92">
        <f>SUMIFS(Master3!$V:$V,Master3!$A:$A,"&gt;="&amp;(J163),Master3!$A:$A,"&lt;="&amp;O163-1)</f>
        <v>0</v>
      </c>
      <c r="L163" s="92">
        <f>SUMIFS(Master3!$H:$H,Master3!$A:$A,"&gt;="&amp;(J163),Master3!$A:$A,"&lt;="&amp;O163-1)</f>
        <v>0</v>
      </c>
      <c r="M163" s="93">
        <f>SUMIFS(Master3!BK:BK,Master3!BJ:BJ,I163)</f>
        <v>0</v>
      </c>
      <c r="N163" s="100" t="str">
        <f>IFERROR(_xlfn.XLOOKUP(O163,Master3!$A:$A,Master3!$B:$B)," ")</f>
        <v xml:space="preserve"> </v>
      </c>
      <c r="O163" s="92" t="str">
        <f t="shared" si="25"/>
        <v/>
      </c>
      <c r="P163" s="92">
        <f>SUMIFS(Master3!$V:$V,Master3!$A:$A,"&gt;="&amp;O163,Master3!$A:$A,"&lt;="&amp; S163)</f>
        <v>0</v>
      </c>
      <c r="Q163" s="92">
        <f>SUMIFS(Master3!$H:$H,Master3!$A:$A,"&gt;="&amp;O163,Master3!$A:$A,"&lt;="&amp; S163)</f>
        <v>0</v>
      </c>
      <c r="R163" s="92">
        <f>SUMIFS(Master3!AZ:AZ,Master3!AY:AY,N163)</f>
        <v>0</v>
      </c>
      <c r="S163" s="93" t="str">
        <f t="shared" si="26"/>
        <v/>
      </c>
      <c r="T163" s="112" t="e">
        <f>_xlfn.XLOOKUP(U163,Master3!B:B,Master3!A:A)</f>
        <v>#N/A</v>
      </c>
      <c r="U163" s="103"/>
      <c r="V163" s="109">
        <f>SUMIFS(Master3!X:X,Master3!$A:$A,"&gt;="&amp;(T163),Master3!$A:$A,"&lt;="&amp;Z163-1)</f>
        <v>0</v>
      </c>
      <c r="W163" s="107">
        <f>SUMIFS(Master3!I:I,Master3!$A:$A,"&gt;="&amp;(T163),Master3!$A:$A,"&lt;="&amp;Z163-1)</f>
        <v>0</v>
      </c>
      <c r="X163" s="108">
        <f>SUMIFS(Master3!BC:BC,Master3!BB:BB,U163)</f>
        <v>0</v>
      </c>
      <c r="Y163" s="110" t="str">
        <f>IFERROR(_xlfn.XLOOKUP(Z163,Master3!$A:$A,Master3!$B:$B),"")</f>
        <v/>
      </c>
      <c r="Z163" s="107" t="str">
        <f t="shared" si="27"/>
        <v/>
      </c>
      <c r="AA163" s="107">
        <f>SUMIFS(Master3!$X:$X,Master3!$A:$A,"&gt;="&amp;(Z163),Master3!$A:$A,"&lt;="&amp;AE163-1)</f>
        <v>0</v>
      </c>
      <c r="AB163" s="107">
        <f>SUMIFS(Master3!$I:$I,Master3!$A:$A,"&gt;="&amp;(Z163),Master3!$A:$A,"&lt;="&amp;AE163-1)</f>
        <v>0</v>
      </c>
      <c r="AC163" s="108">
        <f>SUMIFS(Master3!BM:BM,Master3!BL:BL,Y163)</f>
        <v>0</v>
      </c>
      <c r="AD163" s="110" t="str">
        <f>IFERROR(_xlfn.XLOOKUP(AE163,Master3!$A:$A,Master3!$B:$B)," ")</f>
        <v xml:space="preserve"> </v>
      </c>
      <c r="AE163" s="107" t="str">
        <f t="shared" si="28"/>
        <v/>
      </c>
      <c r="AF163" s="109">
        <f>SUMIFS(Master3!$X:$X,Master3!$A:$A,"&gt;"&amp;(AE163),Master3!$A:$A,"&lt;="&amp; AI163)</f>
        <v>0</v>
      </c>
      <c r="AG163" s="107">
        <f>SUMIFS(Master3!$I:$I,Master3!$A:$A,"&gt;"&amp;(AE163),Master3!$A:$A,"&lt;="&amp; AI163)</f>
        <v>0</v>
      </c>
      <c r="AH163" s="107">
        <f>SUMIFS(Master3!BC:BC,Master3!BB:BB,AD163)</f>
        <v>0</v>
      </c>
      <c r="AI163" s="108" t="str">
        <f t="shared" si="29"/>
        <v/>
      </c>
      <c r="AJ163" s="112" t="e">
        <f>_xlfn.XLOOKUP(AK163,Master3!B:B,Master3!A:A)</f>
        <v>#N/A</v>
      </c>
      <c r="AK163" s="106"/>
      <c r="AL163" s="67">
        <f>SUMIFS(Master3!$Z:$Z,Master3!$A:$A,"&gt;="&amp;(AJ163),Master3!$A:$A,"&lt;="&amp;AP163-1)</f>
        <v>0</v>
      </c>
      <c r="AM163" s="67">
        <f>SUMIFS(Master3!$J:$J,Master3!$A:$A,"&gt;="&amp;(AJ163),Master3!$A:$A,"&lt;="&amp;AP163-1)</f>
        <v>0</v>
      </c>
      <c r="AN163" s="93">
        <f>SUMIFS(Master3!BF:BF,Master3!BE:BE,AK163)</f>
        <v>0</v>
      </c>
      <c r="AO163" s="100" t="str">
        <f>IFERROR(_xlfn.XLOOKUP(AP163,Master3!$A:$A,Master3!$B:$B),"")</f>
        <v/>
      </c>
      <c r="AP163" s="92" t="str">
        <f t="shared" si="30"/>
        <v/>
      </c>
      <c r="AQ163" s="67">
        <f>SUMIFS(Master3!$Z:$Z,Master3!$A:$A,"&gt;"&amp;(AP163),Master3!$A:$A,"&lt;="&amp;AU163-1)</f>
        <v>0</v>
      </c>
      <c r="AR163" s="67">
        <f>SUMIFS(Master3!$J:$J,Master3!$A:$A,"&gt;"&amp;(AP163),Master3!$A:$A,"&lt;="&amp;AU163-1)</f>
        <v>0</v>
      </c>
      <c r="AS163" s="93">
        <f>SUMIFS(Master3!BO:BO,Master3!BN:BN,AO163)</f>
        <v>0</v>
      </c>
      <c r="AT163" s="100" t="str">
        <f>IFERROR(_xlfn.XLOOKUP(AU163,Master3!$A:$A,Master3!$B:$B)," ")</f>
        <v xml:space="preserve"> </v>
      </c>
      <c r="AU163" s="92" t="str">
        <f t="shared" si="31"/>
        <v/>
      </c>
      <c r="AV163" s="67">
        <f>SUMIFS(Master3!$Z:$Z,Master3!$A:$A,"&gt;"&amp;AU163,Master3!$A:$A,"&lt;="&amp; AY163)</f>
        <v>0</v>
      </c>
      <c r="AW163" s="67">
        <f>SUMIFS(Master3!$J:$J,Master3!$A:$A,"&gt;"&amp;AU163,Master3!$A:$A,"&lt;="&amp; AY163)</f>
        <v>0</v>
      </c>
      <c r="AX163" s="92">
        <f>SUMIFS(Master3!BF:BF,Master3!BE:BE,AT163)</f>
        <v>0</v>
      </c>
      <c r="AY163" s="93" t="str">
        <f t="shared" si="32"/>
        <v/>
      </c>
      <c r="AZ163" s="112" t="e">
        <f>_xlfn.XLOOKUP(BA163,Master3!B:B,Master3!A:A)</f>
        <v>#N/A</v>
      </c>
      <c r="BA163" s="103">
        <v>44335.368055555555</v>
      </c>
      <c r="BB163" s="107">
        <f>SUMIFS(Master3!AR:AR,Master3!$A:$A,"&gt;="&amp;(AZ163),Master3!$A:$A,"&lt;="&amp;BF163-1)</f>
        <v>0</v>
      </c>
      <c r="BC163" s="109">
        <f>SUMIFS(Master3!$K:$K,Master3!$A:$A,"&gt;="&amp;(AZ163),Master3!$A:$A,"&lt;="&amp;BF163-1)</f>
        <v>0</v>
      </c>
      <c r="BD163" s="108">
        <f>SUMIFS(Master3!BI:BI,Master3!BH:BH,BA163)</f>
        <v>0</v>
      </c>
      <c r="BE163" s="110" t="str">
        <f>IFERROR(_xlfn.XLOOKUP(BF163,Master3!$A:$A,Master3!$B:$B),"")</f>
        <v/>
      </c>
      <c r="BF163" s="107" t="str">
        <f t="shared" si="33"/>
        <v/>
      </c>
      <c r="BG163" s="107">
        <f>SUMIFS(Master3!AR:AR,Master3!$A:$A,"&gt;="&amp;(BF163),Master3!$A:$A,"&lt;="&amp;BK163-1)</f>
        <v>0</v>
      </c>
      <c r="BH163" s="109">
        <f>SUMIFS(Master3!$K:$K,Master3!$A:$A,"&gt;="&amp;(BF163),Master3!$A:$A,"&lt;="&amp;BK163-1)</f>
        <v>0</v>
      </c>
      <c r="BI163" s="108">
        <f>SUMIFS(Master3!BQ:BQ,Master3!BP:BP,BE163)</f>
        <v>0</v>
      </c>
      <c r="BJ163" s="110" t="str">
        <f>IFERROR(_xlfn.XLOOKUP(BK163,Master3!$A:$A,Master3!$B:$B)," ")</f>
        <v xml:space="preserve"> </v>
      </c>
      <c r="BK163" s="107" t="str">
        <f t="shared" si="34"/>
        <v/>
      </c>
      <c r="BL163" s="107">
        <f>SUMIFS(Master3!$AU:$AU,Master3!$A:$A,"&gt;"&amp;(BK163),Master3!$A:$A,"&lt;="&amp; BO163)</f>
        <v>0</v>
      </c>
      <c r="BM163" s="109">
        <f>SUMIFS(Master3!$K:$K,Master3!$A:$A,"&gt;"&amp;(BK163),Master3!$A:$A,"&lt;="&amp; BO163)</f>
        <v>0</v>
      </c>
      <c r="BN163" s="107">
        <f>SUMIFS(Master3!BI:BI,Master3!BH:BH,BJ163)</f>
        <v>0</v>
      </c>
      <c r="BO163" s="108" t="str">
        <f t="shared" si="35"/>
        <v/>
      </c>
    </row>
    <row r="164" spans="1:67" x14ac:dyDescent="0.25">
      <c r="A164" s="86">
        <v>44335.416666666664</v>
      </c>
      <c r="B164" s="111" t="e">
        <f>_xlfn.XLOOKUP(C164,Master3!B:B,Master3!A:A)</f>
        <v>#N/A</v>
      </c>
      <c r="C164" s="106"/>
      <c r="D164" s="91" t="str">
        <f>IFERROR(_xlfn.XLOOKUP(B164,Master3!A:A,Master3!G:G),"")</f>
        <v/>
      </c>
      <c r="E164" s="94" t="str">
        <f>IFERROR(AVERAGEIFS(Master3!$U:$U,Master3!$A:$A,"&gt;"&amp;(B164-1),Master3!$A:$A,"&lt;="&amp;S164),"")</f>
        <v/>
      </c>
      <c r="F164" s="98">
        <f>SUMIFS(Master3!$V:$V,Master3!$A:$A,"&gt;="&amp;(B164),Master3!$A:$A,"&lt;="&amp;J164-1)</f>
        <v>0</v>
      </c>
      <c r="G164" s="91">
        <f>SUMIFS(Master3!$H:$H,Master3!$A:$A,"&gt;="&amp;(B164),Master3!$A:$A,"&lt;="&amp;J164-1)</f>
        <v>0</v>
      </c>
      <c r="H164" s="99">
        <f>SUMIFS(Master3!AZ:AZ,Master3!AY:AY,C164)</f>
        <v>0</v>
      </c>
      <c r="I164" s="100" t="str">
        <f>IFERROR(_xlfn.XLOOKUP(J164,Master3!$A:$A,Master3!$B:$B),"")</f>
        <v/>
      </c>
      <c r="J164" s="92" t="str">
        <f t="shared" si="24"/>
        <v/>
      </c>
      <c r="K164" s="92">
        <f>SUMIFS(Master3!$V:$V,Master3!$A:$A,"&gt;="&amp;(J164),Master3!$A:$A,"&lt;="&amp;O164-1)</f>
        <v>0</v>
      </c>
      <c r="L164" s="92">
        <f>SUMIFS(Master3!$H:$H,Master3!$A:$A,"&gt;="&amp;(J164),Master3!$A:$A,"&lt;="&amp;O164-1)</f>
        <v>0</v>
      </c>
      <c r="M164" s="93">
        <f>SUMIFS(Master3!BK:BK,Master3!BJ:BJ,I164)</f>
        <v>0</v>
      </c>
      <c r="N164" s="100" t="str">
        <f>IFERROR(_xlfn.XLOOKUP(O164,Master3!$A:$A,Master3!$B:$B)," ")</f>
        <v xml:space="preserve"> </v>
      </c>
      <c r="O164" s="92" t="str">
        <f t="shared" si="25"/>
        <v/>
      </c>
      <c r="P164" s="92">
        <f>SUMIFS(Master3!$V:$V,Master3!$A:$A,"&gt;="&amp;O164,Master3!$A:$A,"&lt;="&amp; S164)</f>
        <v>0</v>
      </c>
      <c r="Q164" s="92">
        <f>SUMIFS(Master3!$H:$H,Master3!$A:$A,"&gt;="&amp;O164,Master3!$A:$A,"&lt;="&amp; S164)</f>
        <v>0</v>
      </c>
      <c r="R164" s="92">
        <f>SUMIFS(Master3!AZ:AZ,Master3!AY:AY,N164)</f>
        <v>0</v>
      </c>
      <c r="S164" s="93" t="str">
        <f t="shared" si="26"/>
        <v/>
      </c>
      <c r="T164" s="112" t="e">
        <f>_xlfn.XLOOKUP(U164,Master3!B:B,Master3!A:A)</f>
        <v>#N/A</v>
      </c>
      <c r="U164" s="103">
        <v>44335.416666666664</v>
      </c>
      <c r="V164" s="109">
        <f>SUMIFS(Master3!X:X,Master3!$A:$A,"&gt;="&amp;(T164),Master3!$A:$A,"&lt;="&amp;Z164-1)</f>
        <v>0</v>
      </c>
      <c r="W164" s="107">
        <f>SUMIFS(Master3!I:I,Master3!$A:$A,"&gt;="&amp;(T164),Master3!$A:$A,"&lt;="&amp;Z164-1)</f>
        <v>0</v>
      </c>
      <c r="X164" s="108">
        <f>SUMIFS(Master3!BC:BC,Master3!BB:BB,U164)</f>
        <v>0</v>
      </c>
      <c r="Y164" s="110" t="str">
        <f>IFERROR(_xlfn.XLOOKUP(Z164,Master3!$A:$A,Master3!$B:$B),"")</f>
        <v/>
      </c>
      <c r="Z164" s="107" t="str">
        <f t="shared" si="27"/>
        <v/>
      </c>
      <c r="AA164" s="107">
        <f>SUMIFS(Master3!$X:$X,Master3!$A:$A,"&gt;="&amp;(Z164),Master3!$A:$A,"&lt;="&amp;AE164-1)</f>
        <v>0</v>
      </c>
      <c r="AB164" s="107">
        <f>SUMIFS(Master3!$I:$I,Master3!$A:$A,"&gt;="&amp;(Z164),Master3!$A:$A,"&lt;="&amp;AE164-1)</f>
        <v>0</v>
      </c>
      <c r="AC164" s="108">
        <f>SUMIFS(Master3!BM:BM,Master3!BL:BL,Y164)</f>
        <v>0</v>
      </c>
      <c r="AD164" s="110" t="str">
        <f>IFERROR(_xlfn.XLOOKUP(AE164,Master3!$A:$A,Master3!$B:$B)," ")</f>
        <v xml:space="preserve"> </v>
      </c>
      <c r="AE164" s="107" t="str">
        <f t="shared" si="28"/>
        <v/>
      </c>
      <c r="AF164" s="109">
        <f>SUMIFS(Master3!$X:$X,Master3!$A:$A,"&gt;"&amp;(AE164),Master3!$A:$A,"&lt;="&amp; AI164)</f>
        <v>0</v>
      </c>
      <c r="AG164" s="107">
        <f>SUMIFS(Master3!$I:$I,Master3!$A:$A,"&gt;"&amp;(AE164),Master3!$A:$A,"&lt;="&amp; AI164)</f>
        <v>0</v>
      </c>
      <c r="AH164" s="107">
        <f>SUMIFS(Master3!BC:BC,Master3!BB:BB,AD164)</f>
        <v>0</v>
      </c>
      <c r="AI164" s="108" t="str">
        <f t="shared" si="29"/>
        <v/>
      </c>
      <c r="AJ164" s="112" t="e">
        <f>_xlfn.XLOOKUP(AK164,Master3!B:B,Master3!A:A)</f>
        <v>#N/A</v>
      </c>
      <c r="AK164" s="106"/>
      <c r="AL164" s="67">
        <f>SUMIFS(Master3!$Z:$Z,Master3!$A:$A,"&gt;="&amp;(AJ164),Master3!$A:$A,"&lt;="&amp;AP164-1)</f>
        <v>0</v>
      </c>
      <c r="AM164" s="67">
        <f>SUMIFS(Master3!$J:$J,Master3!$A:$A,"&gt;="&amp;(AJ164),Master3!$A:$A,"&lt;="&amp;AP164-1)</f>
        <v>0</v>
      </c>
      <c r="AN164" s="93">
        <f>SUMIFS(Master3!BF:BF,Master3!BE:BE,AK164)</f>
        <v>0</v>
      </c>
      <c r="AO164" s="100" t="str">
        <f>IFERROR(_xlfn.XLOOKUP(AP164,Master3!$A:$A,Master3!$B:$B),"")</f>
        <v/>
      </c>
      <c r="AP164" s="92" t="str">
        <f t="shared" si="30"/>
        <v/>
      </c>
      <c r="AQ164" s="67">
        <f>SUMIFS(Master3!$Z:$Z,Master3!$A:$A,"&gt;"&amp;(AP164),Master3!$A:$A,"&lt;="&amp;AU164-1)</f>
        <v>0</v>
      </c>
      <c r="AR164" s="67">
        <f>SUMIFS(Master3!$J:$J,Master3!$A:$A,"&gt;"&amp;(AP164),Master3!$A:$A,"&lt;="&amp;AU164-1)</f>
        <v>0</v>
      </c>
      <c r="AS164" s="93">
        <f>SUMIFS(Master3!BO:BO,Master3!BN:BN,AO164)</f>
        <v>0</v>
      </c>
      <c r="AT164" s="100" t="str">
        <f>IFERROR(_xlfn.XLOOKUP(AU164,Master3!$A:$A,Master3!$B:$B)," ")</f>
        <v xml:space="preserve"> </v>
      </c>
      <c r="AU164" s="92" t="str">
        <f t="shared" si="31"/>
        <v/>
      </c>
      <c r="AV164" s="67">
        <f>SUMIFS(Master3!$Z:$Z,Master3!$A:$A,"&gt;"&amp;AU164,Master3!$A:$A,"&lt;="&amp; AY164)</f>
        <v>0</v>
      </c>
      <c r="AW164" s="67">
        <f>SUMIFS(Master3!$J:$J,Master3!$A:$A,"&gt;"&amp;AU164,Master3!$A:$A,"&lt;="&amp; AY164)</f>
        <v>0</v>
      </c>
      <c r="AX164" s="92">
        <f>SUMIFS(Master3!BF:BF,Master3!BE:BE,AT164)</f>
        <v>0</v>
      </c>
      <c r="AY164" s="93" t="str">
        <f t="shared" si="32"/>
        <v/>
      </c>
      <c r="AZ164" s="112" t="e">
        <f>_xlfn.XLOOKUP(BA164,Master3!B:B,Master3!A:A)</f>
        <v>#N/A</v>
      </c>
      <c r="BA164" s="103"/>
      <c r="BB164" s="107">
        <f>SUMIFS(Master3!AR:AR,Master3!$A:$A,"&gt;="&amp;(AZ164),Master3!$A:$A,"&lt;="&amp;BF164-1)</f>
        <v>0</v>
      </c>
      <c r="BC164" s="109">
        <f>SUMIFS(Master3!$K:$K,Master3!$A:$A,"&gt;="&amp;(AZ164),Master3!$A:$A,"&lt;="&amp;BF164-1)</f>
        <v>0</v>
      </c>
      <c r="BD164" s="108">
        <f>SUMIFS(Master3!BI:BI,Master3!BH:BH,BA164)</f>
        <v>0</v>
      </c>
      <c r="BE164" s="110" t="str">
        <f>IFERROR(_xlfn.XLOOKUP(BF164,Master3!$A:$A,Master3!$B:$B),"")</f>
        <v/>
      </c>
      <c r="BF164" s="107" t="str">
        <f t="shared" si="33"/>
        <v/>
      </c>
      <c r="BG164" s="107">
        <f>SUMIFS(Master3!AR:AR,Master3!$A:$A,"&gt;="&amp;(BF164),Master3!$A:$A,"&lt;="&amp;BK164-1)</f>
        <v>0</v>
      </c>
      <c r="BH164" s="109">
        <f>SUMIFS(Master3!$K:$K,Master3!$A:$A,"&gt;="&amp;(BF164),Master3!$A:$A,"&lt;="&amp;BK164-1)</f>
        <v>0</v>
      </c>
      <c r="BI164" s="108">
        <f>SUMIFS(Master3!BQ:BQ,Master3!BP:BP,BE164)</f>
        <v>0</v>
      </c>
      <c r="BJ164" s="110" t="str">
        <f>IFERROR(_xlfn.XLOOKUP(BK164,Master3!$A:$A,Master3!$B:$B)," ")</f>
        <v xml:space="preserve"> </v>
      </c>
      <c r="BK164" s="107" t="str">
        <f t="shared" si="34"/>
        <v/>
      </c>
      <c r="BL164" s="107">
        <f>SUMIFS(Master3!$AU:$AU,Master3!$A:$A,"&gt;"&amp;(BK164),Master3!$A:$A,"&lt;="&amp; BO164)</f>
        <v>0</v>
      </c>
      <c r="BM164" s="109">
        <f>SUMIFS(Master3!$K:$K,Master3!$A:$A,"&gt;"&amp;(BK164),Master3!$A:$A,"&lt;="&amp; BO164)</f>
        <v>0</v>
      </c>
      <c r="BN164" s="107">
        <f>SUMIFS(Master3!BI:BI,Master3!BH:BH,BJ164)</f>
        <v>0</v>
      </c>
      <c r="BO164" s="108" t="str">
        <f t="shared" si="35"/>
        <v/>
      </c>
    </row>
    <row r="165" spans="1:67" x14ac:dyDescent="0.25">
      <c r="A165" s="86">
        <v>44335.454861111109</v>
      </c>
      <c r="B165" s="111" t="e">
        <f>_xlfn.XLOOKUP(C165,Master3!B:B,Master3!A:A)</f>
        <v>#N/A</v>
      </c>
      <c r="C165" s="106"/>
      <c r="D165" s="91" t="str">
        <f>IFERROR(_xlfn.XLOOKUP(B165,Master3!A:A,Master3!G:G),"")</f>
        <v/>
      </c>
      <c r="E165" s="94" t="str">
        <f>IFERROR(AVERAGEIFS(Master3!$U:$U,Master3!$A:$A,"&gt;"&amp;(B165-1),Master3!$A:$A,"&lt;="&amp;S165),"")</f>
        <v/>
      </c>
      <c r="F165" s="98">
        <f>SUMIFS(Master3!$V:$V,Master3!$A:$A,"&gt;="&amp;(B165),Master3!$A:$A,"&lt;="&amp;J165-1)</f>
        <v>0</v>
      </c>
      <c r="G165" s="91">
        <f>SUMIFS(Master3!$H:$H,Master3!$A:$A,"&gt;="&amp;(B165),Master3!$A:$A,"&lt;="&amp;J165-1)</f>
        <v>0</v>
      </c>
      <c r="H165" s="99">
        <f>SUMIFS(Master3!AZ:AZ,Master3!AY:AY,C165)</f>
        <v>0</v>
      </c>
      <c r="I165" s="100" t="str">
        <f>IFERROR(_xlfn.XLOOKUP(J165,Master3!$A:$A,Master3!$B:$B),"")</f>
        <v/>
      </c>
      <c r="J165" s="92" t="str">
        <f t="shared" si="24"/>
        <v/>
      </c>
      <c r="K165" s="92">
        <f>SUMIFS(Master3!$V:$V,Master3!$A:$A,"&gt;="&amp;(J165),Master3!$A:$A,"&lt;="&amp;O165-1)</f>
        <v>0</v>
      </c>
      <c r="L165" s="92">
        <f>SUMIFS(Master3!$H:$H,Master3!$A:$A,"&gt;="&amp;(J165),Master3!$A:$A,"&lt;="&amp;O165-1)</f>
        <v>0</v>
      </c>
      <c r="M165" s="93">
        <f>SUMIFS(Master3!BK:BK,Master3!BJ:BJ,I165)</f>
        <v>0</v>
      </c>
      <c r="N165" s="100" t="str">
        <f>IFERROR(_xlfn.XLOOKUP(O165,Master3!$A:$A,Master3!$B:$B)," ")</f>
        <v xml:space="preserve"> </v>
      </c>
      <c r="O165" s="92" t="str">
        <f t="shared" si="25"/>
        <v/>
      </c>
      <c r="P165" s="92">
        <f>SUMIFS(Master3!$V:$V,Master3!$A:$A,"&gt;="&amp;O165,Master3!$A:$A,"&lt;="&amp; S165)</f>
        <v>0</v>
      </c>
      <c r="Q165" s="92">
        <f>SUMIFS(Master3!$H:$H,Master3!$A:$A,"&gt;="&amp;O165,Master3!$A:$A,"&lt;="&amp; S165)</f>
        <v>0</v>
      </c>
      <c r="R165" s="92">
        <f>SUMIFS(Master3!AZ:AZ,Master3!AY:AY,N165)</f>
        <v>0</v>
      </c>
      <c r="S165" s="93" t="str">
        <f t="shared" si="26"/>
        <v/>
      </c>
      <c r="T165" s="112" t="e">
        <f>_xlfn.XLOOKUP(U165,Master3!B:B,Master3!A:A)</f>
        <v>#N/A</v>
      </c>
      <c r="U165" s="103"/>
      <c r="V165" s="109">
        <f>SUMIFS(Master3!X:X,Master3!$A:$A,"&gt;="&amp;(T165),Master3!$A:$A,"&lt;="&amp;Z165-1)</f>
        <v>0</v>
      </c>
      <c r="W165" s="107">
        <f>SUMIFS(Master3!I:I,Master3!$A:$A,"&gt;="&amp;(T165),Master3!$A:$A,"&lt;="&amp;Z165-1)</f>
        <v>0</v>
      </c>
      <c r="X165" s="108">
        <f>SUMIFS(Master3!BC:BC,Master3!BB:BB,U165)</f>
        <v>0</v>
      </c>
      <c r="Y165" s="110" t="str">
        <f>IFERROR(_xlfn.XLOOKUP(Z165,Master3!$A:$A,Master3!$B:$B),"")</f>
        <v/>
      </c>
      <c r="Z165" s="107" t="str">
        <f t="shared" si="27"/>
        <v/>
      </c>
      <c r="AA165" s="107">
        <f>SUMIFS(Master3!$X:$X,Master3!$A:$A,"&gt;="&amp;(Z165),Master3!$A:$A,"&lt;="&amp;AE165-1)</f>
        <v>0</v>
      </c>
      <c r="AB165" s="107">
        <f>SUMIFS(Master3!$I:$I,Master3!$A:$A,"&gt;="&amp;(Z165),Master3!$A:$A,"&lt;="&amp;AE165-1)</f>
        <v>0</v>
      </c>
      <c r="AC165" s="108">
        <f>SUMIFS(Master3!BM:BM,Master3!BL:BL,Y165)</f>
        <v>0</v>
      </c>
      <c r="AD165" s="110" t="str">
        <f>IFERROR(_xlfn.XLOOKUP(AE165,Master3!$A:$A,Master3!$B:$B)," ")</f>
        <v xml:space="preserve"> </v>
      </c>
      <c r="AE165" s="107" t="str">
        <f t="shared" si="28"/>
        <v/>
      </c>
      <c r="AF165" s="109">
        <f>SUMIFS(Master3!$X:$X,Master3!$A:$A,"&gt;"&amp;(AE165),Master3!$A:$A,"&lt;="&amp; AI165)</f>
        <v>0</v>
      </c>
      <c r="AG165" s="107">
        <f>SUMIFS(Master3!$I:$I,Master3!$A:$A,"&gt;"&amp;(AE165),Master3!$A:$A,"&lt;="&amp; AI165)</f>
        <v>0</v>
      </c>
      <c r="AH165" s="107">
        <f>SUMIFS(Master3!BC:BC,Master3!BB:BB,AD165)</f>
        <v>0</v>
      </c>
      <c r="AI165" s="108" t="str">
        <f t="shared" si="29"/>
        <v/>
      </c>
      <c r="AJ165" s="112" t="e">
        <f>_xlfn.XLOOKUP(AK165,Master3!B:B,Master3!A:A)</f>
        <v>#N/A</v>
      </c>
      <c r="AK165" s="106">
        <v>44335.454861111109</v>
      </c>
      <c r="AL165" s="67">
        <f>SUMIFS(Master3!$Z:$Z,Master3!$A:$A,"&gt;="&amp;(AJ165),Master3!$A:$A,"&lt;="&amp;AP165-1)</f>
        <v>0</v>
      </c>
      <c r="AM165" s="67">
        <f>SUMIFS(Master3!$J:$J,Master3!$A:$A,"&gt;="&amp;(AJ165),Master3!$A:$A,"&lt;="&amp;AP165-1)</f>
        <v>0</v>
      </c>
      <c r="AN165" s="93">
        <f>SUMIFS(Master3!BF:BF,Master3!BE:BE,AK165)</f>
        <v>0</v>
      </c>
      <c r="AO165" s="100" t="str">
        <f>IFERROR(_xlfn.XLOOKUP(AP165,Master3!$A:$A,Master3!$B:$B),"")</f>
        <v/>
      </c>
      <c r="AP165" s="92" t="str">
        <f t="shared" si="30"/>
        <v/>
      </c>
      <c r="AQ165" s="67">
        <f>SUMIFS(Master3!$Z:$Z,Master3!$A:$A,"&gt;"&amp;(AP165),Master3!$A:$A,"&lt;="&amp;AU165-1)</f>
        <v>0</v>
      </c>
      <c r="AR165" s="67">
        <f>SUMIFS(Master3!$J:$J,Master3!$A:$A,"&gt;"&amp;(AP165),Master3!$A:$A,"&lt;="&amp;AU165-1)</f>
        <v>0</v>
      </c>
      <c r="AS165" s="93">
        <f>SUMIFS(Master3!BO:BO,Master3!BN:BN,AO165)</f>
        <v>0</v>
      </c>
      <c r="AT165" s="100" t="str">
        <f>IFERROR(_xlfn.XLOOKUP(AU165,Master3!$A:$A,Master3!$B:$B)," ")</f>
        <v xml:space="preserve"> </v>
      </c>
      <c r="AU165" s="92" t="str">
        <f t="shared" si="31"/>
        <v/>
      </c>
      <c r="AV165" s="67">
        <f>SUMIFS(Master3!$Z:$Z,Master3!$A:$A,"&gt;"&amp;AU165,Master3!$A:$A,"&lt;="&amp; AY165)</f>
        <v>0</v>
      </c>
      <c r="AW165" s="67">
        <f>SUMIFS(Master3!$J:$J,Master3!$A:$A,"&gt;"&amp;AU165,Master3!$A:$A,"&lt;="&amp; AY165)</f>
        <v>0</v>
      </c>
      <c r="AX165" s="92">
        <f>SUMIFS(Master3!BF:BF,Master3!BE:BE,AT165)</f>
        <v>0</v>
      </c>
      <c r="AY165" s="93" t="str">
        <f t="shared" si="32"/>
        <v/>
      </c>
      <c r="AZ165" s="112" t="e">
        <f>_xlfn.XLOOKUP(BA165,Master3!B:B,Master3!A:A)</f>
        <v>#N/A</v>
      </c>
      <c r="BA165" s="103"/>
      <c r="BB165" s="107">
        <f>SUMIFS(Master3!AR:AR,Master3!$A:$A,"&gt;="&amp;(AZ165),Master3!$A:$A,"&lt;="&amp;BF165-1)</f>
        <v>0</v>
      </c>
      <c r="BC165" s="109">
        <f>SUMIFS(Master3!$K:$K,Master3!$A:$A,"&gt;="&amp;(AZ165),Master3!$A:$A,"&lt;="&amp;BF165-1)</f>
        <v>0</v>
      </c>
      <c r="BD165" s="108">
        <f>SUMIFS(Master3!BI:BI,Master3!BH:BH,BA165)</f>
        <v>0</v>
      </c>
      <c r="BE165" s="110" t="str">
        <f>IFERROR(_xlfn.XLOOKUP(BF165,Master3!$A:$A,Master3!$B:$B),"")</f>
        <v/>
      </c>
      <c r="BF165" s="107" t="str">
        <f t="shared" si="33"/>
        <v/>
      </c>
      <c r="BG165" s="107">
        <f>SUMIFS(Master3!AR:AR,Master3!$A:$A,"&gt;="&amp;(BF165),Master3!$A:$A,"&lt;="&amp;BK165-1)</f>
        <v>0</v>
      </c>
      <c r="BH165" s="109">
        <f>SUMIFS(Master3!$K:$K,Master3!$A:$A,"&gt;="&amp;(BF165),Master3!$A:$A,"&lt;="&amp;BK165-1)</f>
        <v>0</v>
      </c>
      <c r="BI165" s="108">
        <f>SUMIFS(Master3!BQ:BQ,Master3!BP:BP,BE165)</f>
        <v>0</v>
      </c>
      <c r="BJ165" s="110" t="str">
        <f>IFERROR(_xlfn.XLOOKUP(BK165,Master3!$A:$A,Master3!$B:$B)," ")</f>
        <v xml:space="preserve"> </v>
      </c>
      <c r="BK165" s="107" t="str">
        <f t="shared" si="34"/>
        <v/>
      </c>
      <c r="BL165" s="107">
        <f>SUMIFS(Master3!$AU:$AU,Master3!$A:$A,"&gt;"&amp;(BK165),Master3!$A:$A,"&lt;="&amp; BO165)</f>
        <v>0</v>
      </c>
      <c r="BM165" s="109">
        <f>SUMIFS(Master3!$K:$K,Master3!$A:$A,"&gt;"&amp;(BK165),Master3!$A:$A,"&lt;="&amp; BO165)</f>
        <v>0</v>
      </c>
      <c r="BN165" s="107">
        <f>SUMIFS(Master3!BI:BI,Master3!BH:BH,BJ165)</f>
        <v>0</v>
      </c>
      <c r="BO165" s="108" t="str">
        <f t="shared" si="35"/>
        <v/>
      </c>
    </row>
    <row r="166" spans="1:67" x14ac:dyDescent="0.25">
      <c r="A166" s="86">
        <v>44336.326388888891</v>
      </c>
      <c r="B166" s="111" t="e">
        <f>_xlfn.XLOOKUP(C166,Master3!B:B,Master3!A:A)</f>
        <v>#N/A</v>
      </c>
      <c r="C166" s="106"/>
      <c r="D166" s="91" t="str">
        <f>IFERROR(_xlfn.XLOOKUP(B166,Master3!A:A,Master3!G:G),"")</f>
        <v/>
      </c>
      <c r="E166" s="94" t="str">
        <f>IFERROR(AVERAGEIFS(Master3!$U:$U,Master3!$A:$A,"&gt;"&amp;(B166-1),Master3!$A:$A,"&lt;="&amp;S166),"")</f>
        <v/>
      </c>
      <c r="F166" s="98">
        <f>SUMIFS(Master3!$V:$V,Master3!$A:$A,"&gt;="&amp;(B166),Master3!$A:$A,"&lt;="&amp;J166-1)</f>
        <v>0</v>
      </c>
      <c r="G166" s="91">
        <f>SUMIFS(Master3!$H:$H,Master3!$A:$A,"&gt;="&amp;(B166),Master3!$A:$A,"&lt;="&amp;J166-1)</f>
        <v>0</v>
      </c>
      <c r="H166" s="99">
        <f>SUMIFS(Master3!AZ:AZ,Master3!AY:AY,C166)</f>
        <v>0</v>
      </c>
      <c r="I166" s="100" t="str">
        <f>IFERROR(_xlfn.XLOOKUP(J166,Master3!$A:$A,Master3!$B:$B),"")</f>
        <v/>
      </c>
      <c r="J166" s="92" t="str">
        <f t="shared" si="24"/>
        <v/>
      </c>
      <c r="K166" s="92">
        <f>SUMIFS(Master3!$V:$V,Master3!$A:$A,"&gt;="&amp;(J166),Master3!$A:$A,"&lt;="&amp;O166-1)</f>
        <v>0</v>
      </c>
      <c r="L166" s="92">
        <f>SUMIFS(Master3!$H:$H,Master3!$A:$A,"&gt;="&amp;(J166),Master3!$A:$A,"&lt;="&amp;O166-1)</f>
        <v>0</v>
      </c>
      <c r="M166" s="93">
        <f>SUMIFS(Master3!BK:BK,Master3!BJ:BJ,I166)</f>
        <v>0</v>
      </c>
      <c r="N166" s="100" t="str">
        <f>IFERROR(_xlfn.XLOOKUP(O166,Master3!$A:$A,Master3!$B:$B)," ")</f>
        <v xml:space="preserve"> </v>
      </c>
      <c r="O166" s="92" t="str">
        <f t="shared" si="25"/>
        <v/>
      </c>
      <c r="P166" s="92">
        <f>SUMIFS(Master3!$V:$V,Master3!$A:$A,"&gt;="&amp;O166,Master3!$A:$A,"&lt;="&amp; S166)</f>
        <v>0</v>
      </c>
      <c r="Q166" s="92">
        <f>SUMIFS(Master3!$H:$H,Master3!$A:$A,"&gt;="&amp;O166,Master3!$A:$A,"&lt;="&amp; S166)</f>
        <v>0</v>
      </c>
      <c r="R166" s="92">
        <f>SUMIFS(Master3!AZ:AZ,Master3!AY:AY,N166)</f>
        <v>0</v>
      </c>
      <c r="S166" s="93" t="str">
        <f t="shared" si="26"/>
        <v/>
      </c>
      <c r="T166" s="112" t="e">
        <f>_xlfn.XLOOKUP(U166,Master3!B:B,Master3!A:A)</f>
        <v>#N/A</v>
      </c>
      <c r="U166" s="103"/>
      <c r="V166" s="109">
        <f>SUMIFS(Master3!X:X,Master3!$A:$A,"&gt;="&amp;(T166),Master3!$A:$A,"&lt;="&amp;Z166-1)</f>
        <v>0</v>
      </c>
      <c r="W166" s="107">
        <f>SUMIFS(Master3!I:I,Master3!$A:$A,"&gt;="&amp;(T166),Master3!$A:$A,"&lt;="&amp;Z166-1)</f>
        <v>0</v>
      </c>
      <c r="X166" s="108">
        <f>SUMIFS(Master3!BC:BC,Master3!BB:BB,U166)</f>
        <v>0</v>
      </c>
      <c r="Y166" s="110" t="str">
        <f>IFERROR(_xlfn.XLOOKUP(Z166,Master3!$A:$A,Master3!$B:$B),"")</f>
        <v/>
      </c>
      <c r="Z166" s="107" t="str">
        <f t="shared" si="27"/>
        <v/>
      </c>
      <c r="AA166" s="107">
        <f>SUMIFS(Master3!$X:$X,Master3!$A:$A,"&gt;="&amp;(Z166),Master3!$A:$A,"&lt;="&amp;AE166-1)</f>
        <v>0</v>
      </c>
      <c r="AB166" s="107">
        <f>SUMIFS(Master3!$I:$I,Master3!$A:$A,"&gt;="&amp;(Z166),Master3!$A:$A,"&lt;="&amp;AE166-1)</f>
        <v>0</v>
      </c>
      <c r="AC166" s="108">
        <f>SUMIFS(Master3!BM:BM,Master3!BL:BL,Y166)</f>
        <v>0</v>
      </c>
      <c r="AD166" s="110" t="str">
        <f>IFERROR(_xlfn.XLOOKUP(AE166,Master3!$A:$A,Master3!$B:$B)," ")</f>
        <v xml:space="preserve"> </v>
      </c>
      <c r="AE166" s="107" t="str">
        <f t="shared" si="28"/>
        <v/>
      </c>
      <c r="AF166" s="109">
        <f>SUMIFS(Master3!$X:$X,Master3!$A:$A,"&gt;"&amp;(AE166),Master3!$A:$A,"&lt;="&amp; AI166)</f>
        <v>0</v>
      </c>
      <c r="AG166" s="107">
        <f>SUMIFS(Master3!$I:$I,Master3!$A:$A,"&gt;"&amp;(AE166),Master3!$A:$A,"&lt;="&amp; AI166)</f>
        <v>0</v>
      </c>
      <c r="AH166" s="107">
        <f>SUMIFS(Master3!BC:BC,Master3!BB:BB,AD166)</f>
        <v>0</v>
      </c>
      <c r="AI166" s="108" t="str">
        <f t="shared" si="29"/>
        <v/>
      </c>
      <c r="AJ166" s="112" t="e">
        <f>_xlfn.XLOOKUP(AK166,Master3!B:B,Master3!A:A)</f>
        <v>#N/A</v>
      </c>
      <c r="AK166" s="106">
        <v>44336.326388888891</v>
      </c>
      <c r="AL166" s="67">
        <f>SUMIFS(Master3!$Z:$Z,Master3!$A:$A,"&gt;="&amp;(AJ166),Master3!$A:$A,"&lt;="&amp;AP166-1)</f>
        <v>0</v>
      </c>
      <c r="AM166" s="67">
        <f>SUMIFS(Master3!$J:$J,Master3!$A:$A,"&gt;="&amp;(AJ166),Master3!$A:$A,"&lt;="&amp;AP166-1)</f>
        <v>0</v>
      </c>
      <c r="AN166" s="93">
        <f>SUMIFS(Master3!BF:BF,Master3!BE:BE,AK166)</f>
        <v>0</v>
      </c>
      <c r="AO166" s="100" t="str">
        <f>IFERROR(_xlfn.XLOOKUP(AP166,Master3!$A:$A,Master3!$B:$B),"")</f>
        <v/>
      </c>
      <c r="AP166" s="92" t="str">
        <f t="shared" si="30"/>
        <v/>
      </c>
      <c r="AQ166" s="67">
        <f>SUMIFS(Master3!$Z:$Z,Master3!$A:$A,"&gt;"&amp;(AP166),Master3!$A:$A,"&lt;="&amp;AU166-1)</f>
        <v>0</v>
      </c>
      <c r="AR166" s="67">
        <f>SUMIFS(Master3!$J:$J,Master3!$A:$A,"&gt;"&amp;(AP166),Master3!$A:$A,"&lt;="&amp;AU166-1)</f>
        <v>0</v>
      </c>
      <c r="AS166" s="93">
        <f>SUMIFS(Master3!BO:BO,Master3!BN:BN,AO166)</f>
        <v>0</v>
      </c>
      <c r="AT166" s="100" t="str">
        <f>IFERROR(_xlfn.XLOOKUP(AU166,Master3!$A:$A,Master3!$B:$B)," ")</f>
        <v xml:space="preserve"> </v>
      </c>
      <c r="AU166" s="92" t="str">
        <f t="shared" si="31"/>
        <v/>
      </c>
      <c r="AV166" s="67">
        <f>SUMIFS(Master3!$Z:$Z,Master3!$A:$A,"&gt;"&amp;AU166,Master3!$A:$A,"&lt;="&amp; AY166)</f>
        <v>0</v>
      </c>
      <c r="AW166" s="67">
        <f>SUMIFS(Master3!$J:$J,Master3!$A:$A,"&gt;"&amp;AU166,Master3!$A:$A,"&lt;="&amp; AY166)</f>
        <v>0</v>
      </c>
      <c r="AX166" s="92">
        <f>SUMIFS(Master3!BF:BF,Master3!BE:BE,AT166)</f>
        <v>0</v>
      </c>
      <c r="AY166" s="93" t="str">
        <f t="shared" si="32"/>
        <v/>
      </c>
      <c r="AZ166" s="112" t="e">
        <f>_xlfn.XLOOKUP(BA166,Master3!B:B,Master3!A:A)</f>
        <v>#N/A</v>
      </c>
      <c r="BA166" s="103"/>
      <c r="BB166" s="107">
        <f>SUMIFS(Master3!AR:AR,Master3!$A:$A,"&gt;="&amp;(AZ166),Master3!$A:$A,"&lt;="&amp;BF166-1)</f>
        <v>0</v>
      </c>
      <c r="BC166" s="109">
        <f>SUMIFS(Master3!$K:$K,Master3!$A:$A,"&gt;="&amp;(AZ166),Master3!$A:$A,"&lt;="&amp;BF166-1)</f>
        <v>0</v>
      </c>
      <c r="BD166" s="108">
        <f>SUMIFS(Master3!BI:BI,Master3!BH:BH,BA166)</f>
        <v>0</v>
      </c>
      <c r="BE166" s="110" t="str">
        <f>IFERROR(_xlfn.XLOOKUP(BF166,Master3!$A:$A,Master3!$B:$B),"")</f>
        <v/>
      </c>
      <c r="BF166" s="107" t="str">
        <f t="shared" si="33"/>
        <v/>
      </c>
      <c r="BG166" s="107">
        <f>SUMIFS(Master3!AR:AR,Master3!$A:$A,"&gt;="&amp;(BF166),Master3!$A:$A,"&lt;="&amp;BK166-1)</f>
        <v>0</v>
      </c>
      <c r="BH166" s="109">
        <f>SUMIFS(Master3!$K:$K,Master3!$A:$A,"&gt;="&amp;(BF166),Master3!$A:$A,"&lt;="&amp;BK166-1)</f>
        <v>0</v>
      </c>
      <c r="BI166" s="108">
        <f>SUMIFS(Master3!BQ:BQ,Master3!BP:BP,BE166)</f>
        <v>0</v>
      </c>
      <c r="BJ166" s="110" t="str">
        <f>IFERROR(_xlfn.XLOOKUP(BK166,Master3!$A:$A,Master3!$B:$B)," ")</f>
        <v xml:space="preserve"> </v>
      </c>
      <c r="BK166" s="107" t="str">
        <f t="shared" si="34"/>
        <v/>
      </c>
      <c r="BL166" s="107">
        <f>SUMIFS(Master3!$AU:$AU,Master3!$A:$A,"&gt;"&amp;(BK166),Master3!$A:$A,"&lt;="&amp; BO166)</f>
        <v>0</v>
      </c>
      <c r="BM166" s="109">
        <f>SUMIFS(Master3!$K:$K,Master3!$A:$A,"&gt;"&amp;(BK166),Master3!$A:$A,"&lt;="&amp; BO166)</f>
        <v>0</v>
      </c>
      <c r="BN166" s="107">
        <f>SUMIFS(Master3!BI:BI,Master3!BH:BH,BJ166)</f>
        <v>0</v>
      </c>
      <c r="BO166" s="108" t="str">
        <f t="shared" si="35"/>
        <v/>
      </c>
    </row>
    <row r="167" spans="1:67" x14ac:dyDescent="0.25">
      <c r="A167" s="86">
        <v>44338.166666666664</v>
      </c>
      <c r="B167" s="111" t="e">
        <f>_xlfn.XLOOKUP(C167,Master3!B:B,Master3!A:A)</f>
        <v>#N/A</v>
      </c>
      <c r="C167" s="106"/>
      <c r="D167" s="91" t="str">
        <f>IFERROR(_xlfn.XLOOKUP(B167,Master3!A:A,Master3!G:G),"")</f>
        <v/>
      </c>
      <c r="E167" s="94" t="str">
        <f>IFERROR(AVERAGEIFS(Master3!$U:$U,Master3!$A:$A,"&gt;"&amp;(B167-1),Master3!$A:$A,"&lt;="&amp;S167),"")</f>
        <v/>
      </c>
      <c r="F167" s="98">
        <f>SUMIFS(Master3!$V:$V,Master3!$A:$A,"&gt;="&amp;(B167),Master3!$A:$A,"&lt;="&amp;J167-1)</f>
        <v>0</v>
      </c>
      <c r="G167" s="91">
        <f>SUMIFS(Master3!$H:$H,Master3!$A:$A,"&gt;="&amp;(B167),Master3!$A:$A,"&lt;="&amp;J167-1)</f>
        <v>0</v>
      </c>
      <c r="H167" s="99">
        <f>SUMIFS(Master3!AZ:AZ,Master3!AY:AY,C167)</f>
        <v>0</v>
      </c>
      <c r="I167" s="100" t="str">
        <f>IFERROR(_xlfn.XLOOKUP(J167,Master3!$A:$A,Master3!$B:$B),"")</f>
        <v/>
      </c>
      <c r="J167" s="92" t="str">
        <f t="shared" si="24"/>
        <v/>
      </c>
      <c r="K167" s="92">
        <f>SUMIFS(Master3!$V:$V,Master3!$A:$A,"&gt;="&amp;(J167),Master3!$A:$A,"&lt;="&amp;O167-1)</f>
        <v>0</v>
      </c>
      <c r="L167" s="92">
        <f>SUMIFS(Master3!$H:$H,Master3!$A:$A,"&gt;="&amp;(J167),Master3!$A:$A,"&lt;="&amp;O167-1)</f>
        <v>0</v>
      </c>
      <c r="M167" s="93">
        <f>SUMIFS(Master3!BK:BK,Master3!BJ:BJ,I167)</f>
        <v>0</v>
      </c>
      <c r="N167" s="100" t="str">
        <f>IFERROR(_xlfn.XLOOKUP(O167,Master3!$A:$A,Master3!$B:$B)," ")</f>
        <v xml:space="preserve"> </v>
      </c>
      <c r="O167" s="92" t="str">
        <f t="shared" si="25"/>
        <v/>
      </c>
      <c r="P167" s="92">
        <f>SUMIFS(Master3!$V:$V,Master3!$A:$A,"&gt;="&amp;O167,Master3!$A:$A,"&lt;="&amp; S167)</f>
        <v>0</v>
      </c>
      <c r="Q167" s="92">
        <f>SUMIFS(Master3!$H:$H,Master3!$A:$A,"&gt;="&amp;O167,Master3!$A:$A,"&lt;="&amp; S167)</f>
        <v>0</v>
      </c>
      <c r="R167" s="92">
        <f>SUMIFS(Master3!AZ:AZ,Master3!AY:AY,N167)</f>
        <v>0</v>
      </c>
      <c r="S167" s="93" t="str">
        <f t="shared" si="26"/>
        <v/>
      </c>
      <c r="T167" s="112" t="e">
        <f>_xlfn.XLOOKUP(U167,Master3!B:B,Master3!A:A)</f>
        <v>#N/A</v>
      </c>
      <c r="U167" s="103"/>
      <c r="V167" s="109">
        <f>SUMIFS(Master3!X:X,Master3!$A:$A,"&gt;="&amp;(T167),Master3!$A:$A,"&lt;="&amp;Z167-1)</f>
        <v>0</v>
      </c>
      <c r="W167" s="107">
        <f>SUMIFS(Master3!I:I,Master3!$A:$A,"&gt;="&amp;(T167),Master3!$A:$A,"&lt;="&amp;Z167-1)</f>
        <v>0</v>
      </c>
      <c r="X167" s="108">
        <f>SUMIFS(Master3!BC:BC,Master3!BB:BB,U167)</f>
        <v>0</v>
      </c>
      <c r="Y167" s="110" t="str">
        <f>IFERROR(_xlfn.XLOOKUP(Z167,Master3!$A:$A,Master3!$B:$B),"")</f>
        <v/>
      </c>
      <c r="Z167" s="107" t="str">
        <f t="shared" si="27"/>
        <v/>
      </c>
      <c r="AA167" s="107">
        <f>SUMIFS(Master3!$X:$X,Master3!$A:$A,"&gt;="&amp;(Z167),Master3!$A:$A,"&lt;="&amp;AE167-1)</f>
        <v>0</v>
      </c>
      <c r="AB167" s="107">
        <f>SUMIFS(Master3!$I:$I,Master3!$A:$A,"&gt;="&amp;(Z167),Master3!$A:$A,"&lt;="&amp;AE167-1)</f>
        <v>0</v>
      </c>
      <c r="AC167" s="108">
        <f>SUMIFS(Master3!BM:BM,Master3!BL:BL,Y167)</f>
        <v>0</v>
      </c>
      <c r="AD167" s="110" t="str">
        <f>IFERROR(_xlfn.XLOOKUP(AE167,Master3!$A:$A,Master3!$B:$B)," ")</f>
        <v xml:space="preserve"> </v>
      </c>
      <c r="AE167" s="107" t="str">
        <f t="shared" si="28"/>
        <v/>
      </c>
      <c r="AF167" s="109">
        <f>SUMIFS(Master3!$X:$X,Master3!$A:$A,"&gt;"&amp;(AE167),Master3!$A:$A,"&lt;="&amp; AI167)</f>
        <v>0</v>
      </c>
      <c r="AG167" s="107">
        <f>SUMIFS(Master3!$I:$I,Master3!$A:$A,"&gt;"&amp;(AE167),Master3!$A:$A,"&lt;="&amp; AI167)</f>
        <v>0</v>
      </c>
      <c r="AH167" s="107">
        <f>SUMIFS(Master3!BC:BC,Master3!BB:BB,AD167)</f>
        <v>0</v>
      </c>
      <c r="AI167" s="108" t="str">
        <f t="shared" si="29"/>
        <v/>
      </c>
      <c r="AJ167" s="112" t="e">
        <f>_xlfn.XLOOKUP(AK167,Master3!B:B,Master3!A:A)</f>
        <v>#N/A</v>
      </c>
      <c r="AK167" s="106">
        <v>44338.166666666664</v>
      </c>
      <c r="AL167" s="67">
        <f>SUMIFS(Master3!$Z:$Z,Master3!$A:$A,"&gt;="&amp;(AJ167),Master3!$A:$A,"&lt;="&amp;AP167-1)</f>
        <v>0</v>
      </c>
      <c r="AM167" s="67">
        <f>SUMIFS(Master3!$J:$J,Master3!$A:$A,"&gt;="&amp;(AJ167),Master3!$A:$A,"&lt;="&amp;AP167-1)</f>
        <v>0</v>
      </c>
      <c r="AN167" s="93">
        <f>SUMIFS(Master3!BF:BF,Master3!BE:BE,AK167)</f>
        <v>0</v>
      </c>
      <c r="AO167" s="100" t="str">
        <f>IFERROR(_xlfn.XLOOKUP(AP167,Master3!$A:$A,Master3!$B:$B),"")</f>
        <v/>
      </c>
      <c r="AP167" s="92" t="str">
        <f t="shared" si="30"/>
        <v/>
      </c>
      <c r="AQ167" s="67">
        <f>SUMIFS(Master3!$Z:$Z,Master3!$A:$A,"&gt;"&amp;(AP167),Master3!$A:$A,"&lt;="&amp;AU167-1)</f>
        <v>0</v>
      </c>
      <c r="AR167" s="67">
        <f>SUMIFS(Master3!$J:$J,Master3!$A:$A,"&gt;"&amp;(AP167),Master3!$A:$A,"&lt;="&amp;AU167-1)</f>
        <v>0</v>
      </c>
      <c r="AS167" s="93">
        <f>SUMIFS(Master3!BO:BO,Master3!BN:BN,AO167)</f>
        <v>0</v>
      </c>
      <c r="AT167" s="100" t="str">
        <f>IFERROR(_xlfn.XLOOKUP(AU167,Master3!$A:$A,Master3!$B:$B)," ")</f>
        <v xml:space="preserve"> </v>
      </c>
      <c r="AU167" s="92" t="str">
        <f t="shared" si="31"/>
        <v/>
      </c>
      <c r="AV167" s="67">
        <f>SUMIFS(Master3!$Z:$Z,Master3!$A:$A,"&gt;"&amp;AU167,Master3!$A:$A,"&lt;="&amp; AY167)</f>
        <v>0</v>
      </c>
      <c r="AW167" s="67">
        <f>SUMIFS(Master3!$J:$J,Master3!$A:$A,"&gt;"&amp;AU167,Master3!$A:$A,"&lt;="&amp; AY167)</f>
        <v>0</v>
      </c>
      <c r="AX167" s="92">
        <f>SUMIFS(Master3!BF:BF,Master3!BE:BE,AT167)</f>
        <v>0</v>
      </c>
      <c r="AY167" s="93" t="str">
        <f t="shared" si="32"/>
        <v/>
      </c>
      <c r="AZ167" s="112" t="e">
        <f>_xlfn.XLOOKUP(BA167,Master3!B:B,Master3!A:A)</f>
        <v>#N/A</v>
      </c>
      <c r="BA167" s="103"/>
      <c r="BB167" s="107">
        <f>SUMIFS(Master3!AR:AR,Master3!$A:$A,"&gt;="&amp;(AZ167),Master3!$A:$A,"&lt;="&amp;BF167-1)</f>
        <v>0</v>
      </c>
      <c r="BC167" s="109">
        <f>SUMIFS(Master3!$K:$K,Master3!$A:$A,"&gt;="&amp;(AZ167),Master3!$A:$A,"&lt;="&amp;BF167-1)</f>
        <v>0</v>
      </c>
      <c r="BD167" s="108">
        <f>SUMIFS(Master3!BI:BI,Master3!BH:BH,BA167)</f>
        <v>0</v>
      </c>
      <c r="BE167" s="110" t="str">
        <f>IFERROR(_xlfn.XLOOKUP(BF167,Master3!$A:$A,Master3!$B:$B),"")</f>
        <v/>
      </c>
      <c r="BF167" s="107" t="str">
        <f t="shared" si="33"/>
        <v/>
      </c>
      <c r="BG167" s="107">
        <f>SUMIFS(Master3!AR:AR,Master3!$A:$A,"&gt;="&amp;(BF167),Master3!$A:$A,"&lt;="&amp;BK167-1)</f>
        <v>0</v>
      </c>
      <c r="BH167" s="109">
        <f>SUMIFS(Master3!$K:$K,Master3!$A:$A,"&gt;="&amp;(BF167),Master3!$A:$A,"&lt;="&amp;BK167-1)</f>
        <v>0</v>
      </c>
      <c r="BI167" s="108">
        <f>SUMIFS(Master3!BQ:BQ,Master3!BP:BP,BE167)</f>
        <v>0</v>
      </c>
      <c r="BJ167" s="110" t="str">
        <f>IFERROR(_xlfn.XLOOKUP(BK167,Master3!$A:$A,Master3!$B:$B)," ")</f>
        <v xml:space="preserve"> </v>
      </c>
      <c r="BK167" s="107" t="str">
        <f t="shared" si="34"/>
        <v/>
      </c>
      <c r="BL167" s="107">
        <f>SUMIFS(Master3!$AU:$AU,Master3!$A:$A,"&gt;"&amp;(BK167),Master3!$A:$A,"&lt;="&amp; BO167)</f>
        <v>0</v>
      </c>
      <c r="BM167" s="109">
        <f>SUMIFS(Master3!$K:$K,Master3!$A:$A,"&gt;"&amp;(BK167),Master3!$A:$A,"&lt;="&amp; BO167)</f>
        <v>0</v>
      </c>
      <c r="BN167" s="107">
        <f>SUMIFS(Master3!BI:BI,Master3!BH:BH,BJ167)</f>
        <v>0</v>
      </c>
      <c r="BO167" s="108" t="str">
        <f t="shared" si="35"/>
        <v/>
      </c>
    </row>
    <row r="168" spans="1:67" x14ac:dyDescent="0.25">
      <c r="A168" s="86">
        <v>44338.197916666664</v>
      </c>
      <c r="B168" s="111" t="e">
        <f>_xlfn.XLOOKUP(C168,Master3!B:B,Master3!A:A)</f>
        <v>#N/A</v>
      </c>
      <c r="C168" s="106"/>
      <c r="D168" s="91" t="str">
        <f>IFERROR(_xlfn.XLOOKUP(B168,Master3!A:A,Master3!G:G),"")</f>
        <v/>
      </c>
      <c r="E168" s="94" t="str">
        <f>IFERROR(AVERAGEIFS(Master3!$U:$U,Master3!$A:$A,"&gt;"&amp;(B168-1),Master3!$A:$A,"&lt;="&amp;S168),"")</f>
        <v/>
      </c>
      <c r="F168" s="98">
        <f>SUMIFS(Master3!$V:$V,Master3!$A:$A,"&gt;="&amp;(B168),Master3!$A:$A,"&lt;="&amp;J168-1)</f>
        <v>0</v>
      </c>
      <c r="G168" s="91">
        <f>SUMIFS(Master3!$H:$H,Master3!$A:$A,"&gt;="&amp;(B168),Master3!$A:$A,"&lt;="&amp;J168-1)</f>
        <v>0</v>
      </c>
      <c r="H168" s="99">
        <f>SUMIFS(Master3!AZ:AZ,Master3!AY:AY,C168)</f>
        <v>0</v>
      </c>
      <c r="I168" s="100" t="str">
        <f>IFERROR(_xlfn.XLOOKUP(J168,Master3!$A:$A,Master3!$B:$B),"")</f>
        <v/>
      </c>
      <c r="J168" s="92" t="str">
        <f t="shared" si="24"/>
        <v/>
      </c>
      <c r="K168" s="92">
        <f>SUMIFS(Master3!$V:$V,Master3!$A:$A,"&gt;="&amp;(J168),Master3!$A:$A,"&lt;="&amp;O168-1)</f>
        <v>0</v>
      </c>
      <c r="L168" s="92">
        <f>SUMIFS(Master3!$H:$H,Master3!$A:$A,"&gt;="&amp;(J168),Master3!$A:$A,"&lt;="&amp;O168-1)</f>
        <v>0</v>
      </c>
      <c r="M168" s="93">
        <f>SUMIFS(Master3!BK:BK,Master3!BJ:BJ,I168)</f>
        <v>0</v>
      </c>
      <c r="N168" s="100" t="str">
        <f>IFERROR(_xlfn.XLOOKUP(O168,Master3!$A:$A,Master3!$B:$B)," ")</f>
        <v xml:space="preserve"> </v>
      </c>
      <c r="O168" s="92" t="str">
        <f t="shared" si="25"/>
        <v/>
      </c>
      <c r="P168" s="92">
        <f>SUMIFS(Master3!$V:$V,Master3!$A:$A,"&gt;="&amp;O168,Master3!$A:$A,"&lt;="&amp; S168)</f>
        <v>0</v>
      </c>
      <c r="Q168" s="92">
        <f>SUMIFS(Master3!$H:$H,Master3!$A:$A,"&gt;="&amp;O168,Master3!$A:$A,"&lt;="&amp; S168)</f>
        <v>0</v>
      </c>
      <c r="R168" s="92">
        <f>SUMIFS(Master3!AZ:AZ,Master3!AY:AY,N168)</f>
        <v>0</v>
      </c>
      <c r="S168" s="93" t="str">
        <f t="shared" si="26"/>
        <v/>
      </c>
      <c r="T168" s="112" t="e">
        <f>_xlfn.XLOOKUP(U168,Master3!B:B,Master3!A:A)</f>
        <v>#N/A</v>
      </c>
      <c r="U168" s="103"/>
      <c r="V168" s="109">
        <f>SUMIFS(Master3!X:X,Master3!$A:$A,"&gt;="&amp;(T168),Master3!$A:$A,"&lt;="&amp;Z168-1)</f>
        <v>0</v>
      </c>
      <c r="W168" s="107">
        <f>SUMIFS(Master3!I:I,Master3!$A:$A,"&gt;="&amp;(T168),Master3!$A:$A,"&lt;="&amp;Z168-1)</f>
        <v>0</v>
      </c>
      <c r="X168" s="108">
        <f>SUMIFS(Master3!BC:BC,Master3!BB:BB,U168)</f>
        <v>0</v>
      </c>
      <c r="Y168" s="110" t="str">
        <f>IFERROR(_xlfn.XLOOKUP(Z168,Master3!$A:$A,Master3!$B:$B),"")</f>
        <v/>
      </c>
      <c r="Z168" s="107" t="str">
        <f t="shared" si="27"/>
        <v/>
      </c>
      <c r="AA168" s="107">
        <f>SUMIFS(Master3!$X:$X,Master3!$A:$A,"&gt;="&amp;(Z168),Master3!$A:$A,"&lt;="&amp;AE168-1)</f>
        <v>0</v>
      </c>
      <c r="AB168" s="107">
        <f>SUMIFS(Master3!$I:$I,Master3!$A:$A,"&gt;="&amp;(Z168),Master3!$A:$A,"&lt;="&amp;AE168-1)</f>
        <v>0</v>
      </c>
      <c r="AC168" s="108">
        <f>SUMIFS(Master3!BM:BM,Master3!BL:BL,Y168)</f>
        <v>0</v>
      </c>
      <c r="AD168" s="110" t="str">
        <f>IFERROR(_xlfn.XLOOKUP(AE168,Master3!$A:$A,Master3!$B:$B)," ")</f>
        <v xml:space="preserve"> </v>
      </c>
      <c r="AE168" s="107" t="str">
        <f t="shared" si="28"/>
        <v/>
      </c>
      <c r="AF168" s="109">
        <f>SUMIFS(Master3!$X:$X,Master3!$A:$A,"&gt;"&amp;(AE168),Master3!$A:$A,"&lt;="&amp; AI168)</f>
        <v>0</v>
      </c>
      <c r="AG168" s="107">
        <f>SUMIFS(Master3!$I:$I,Master3!$A:$A,"&gt;"&amp;(AE168),Master3!$A:$A,"&lt;="&amp; AI168)</f>
        <v>0</v>
      </c>
      <c r="AH168" s="107">
        <f>SUMIFS(Master3!BC:BC,Master3!BB:BB,AD168)</f>
        <v>0</v>
      </c>
      <c r="AI168" s="108" t="str">
        <f t="shared" si="29"/>
        <v/>
      </c>
      <c r="AJ168" s="112" t="e">
        <f>_xlfn.XLOOKUP(AK168,Master3!B:B,Master3!A:A)</f>
        <v>#N/A</v>
      </c>
      <c r="AK168" s="106"/>
      <c r="AL168" s="67">
        <f>SUMIFS(Master3!$Z:$Z,Master3!$A:$A,"&gt;="&amp;(AJ168),Master3!$A:$A,"&lt;="&amp;AP168-1)</f>
        <v>0</v>
      </c>
      <c r="AM168" s="67">
        <f>SUMIFS(Master3!$J:$J,Master3!$A:$A,"&gt;="&amp;(AJ168),Master3!$A:$A,"&lt;="&amp;AP168-1)</f>
        <v>0</v>
      </c>
      <c r="AN168" s="93">
        <f>SUMIFS(Master3!BF:BF,Master3!BE:BE,AK168)</f>
        <v>0</v>
      </c>
      <c r="AO168" s="100" t="str">
        <f>IFERROR(_xlfn.XLOOKUP(AP168,Master3!$A:$A,Master3!$B:$B),"")</f>
        <v/>
      </c>
      <c r="AP168" s="92" t="str">
        <f t="shared" si="30"/>
        <v/>
      </c>
      <c r="AQ168" s="67">
        <f>SUMIFS(Master3!$Z:$Z,Master3!$A:$A,"&gt;"&amp;(AP168),Master3!$A:$A,"&lt;="&amp;AU168-1)</f>
        <v>0</v>
      </c>
      <c r="AR168" s="67">
        <f>SUMIFS(Master3!$J:$J,Master3!$A:$A,"&gt;"&amp;(AP168),Master3!$A:$A,"&lt;="&amp;AU168-1)</f>
        <v>0</v>
      </c>
      <c r="AS168" s="93">
        <f>SUMIFS(Master3!BO:BO,Master3!BN:BN,AO168)</f>
        <v>0</v>
      </c>
      <c r="AT168" s="100" t="str">
        <f>IFERROR(_xlfn.XLOOKUP(AU168,Master3!$A:$A,Master3!$B:$B)," ")</f>
        <v xml:space="preserve"> </v>
      </c>
      <c r="AU168" s="92" t="str">
        <f t="shared" si="31"/>
        <v/>
      </c>
      <c r="AV168" s="67">
        <f>SUMIFS(Master3!$Z:$Z,Master3!$A:$A,"&gt;"&amp;AU168,Master3!$A:$A,"&lt;="&amp; AY168)</f>
        <v>0</v>
      </c>
      <c r="AW168" s="67">
        <f>SUMIFS(Master3!$J:$J,Master3!$A:$A,"&gt;"&amp;AU168,Master3!$A:$A,"&lt;="&amp; AY168)</f>
        <v>0</v>
      </c>
      <c r="AX168" s="92">
        <f>SUMIFS(Master3!BF:BF,Master3!BE:BE,AT168)</f>
        <v>0</v>
      </c>
      <c r="AY168" s="93" t="str">
        <f t="shared" si="32"/>
        <v/>
      </c>
      <c r="AZ168" s="112" t="e">
        <f>_xlfn.XLOOKUP(BA168,Master3!B:B,Master3!A:A)</f>
        <v>#N/A</v>
      </c>
      <c r="BA168" s="103">
        <v>44338.197916666664</v>
      </c>
      <c r="BB168" s="107">
        <f>SUMIFS(Master3!AR:AR,Master3!$A:$A,"&gt;="&amp;(AZ168),Master3!$A:$A,"&lt;="&amp;BF168-1)</f>
        <v>0</v>
      </c>
      <c r="BC168" s="109">
        <f>SUMIFS(Master3!$K:$K,Master3!$A:$A,"&gt;="&amp;(AZ168),Master3!$A:$A,"&lt;="&amp;BF168-1)</f>
        <v>0</v>
      </c>
      <c r="BD168" s="108">
        <f>SUMIFS(Master3!BI:BI,Master3!BH:BH,BA168)</f>
        <v>0</v>
      </c>
      <c r="BE168" s="110" t="str">
        <f>IFERROR(_xlfn.XLOOKUP(BF168,Master3!$A:$A,Master3!$B:$B),"")</f>
        <v/>
      </c>
      <c r="BF168" s="107" t="str">
        <f t="shared" si="33"/>
        <v/>
      </c>
      <c r="BG168" s="107">
        <f>SUMIFS(Master3!AR:AR,Master3!$A:$A,"&gt;="&amp;(BF168),Master3!$A:$A,"&lt;="&amp;BK168-1)</f>
        <v>0</v>
      </c>
      <c r="BH168" s="109">
        <f>SUMIFS(Master3!$K:$K,Master3!$A:$A,"&gt;="&amp;(BF168),Master3!$A:$A,"&lt;="&amp;BK168-1)</f>
        <v>0</v>
      </c>
      <c r="BI168" s="108">
        <f>SUMIFS(Master3!BQ:BQ,Master3!BP:BP,BE168)</f>
        <v>0</v>
      </c>
      <c r="BJ168" s="110" t="str">
        <f>IFERROR(_xlfn.XLOOKUP(BK168,Master3!$A:$A,Master3!$B:$B)," ")</f>
        <v xml:space="preserve"> </v>
      </c>
      <c r="BK168" s="107" t="str">
        <f t="shared" si="34"/>
        <v/>
      </c>
      <c r="BL168" s="107">
        <f>SUMIFS(Master3!$AU:$AU,Master3!$A:$A,"&gt;"&amp;(BK168),Master3!$A:$A,"&lt;="&amp; BO168)</f>
        <v>0</v>
      </c>
      <c r="BM168" s="109">
        <f>SUMIFS(Master3!$K:$K,Master3!$A:$A,"&gt;"&amp;(BK168),Master3!$A:$A,"&lt;="&amp; BO168)</f>
        <v>0</v>
      </c>
      <c r="BN168" s="107">
        <f>SUMIFS(Master3!BI:BI,Master3!BH:BH,BJ168)</f>
        <v>0</v>
      </c>
      <c r="BO168" s="108" t="str">
        <f t="shared" si="35"/>
        <v/>
      </c>
    </row>
    <row r="169" spans="1:67" x14ac:dyDescent="0.25">
      <c r="A169" s="86">
        <v>44338.208333333336</v>
      </c>
      <c r="B169" s="111" t="e">
        <f>_xlfn.XLOOKUP(C169,Master3!B:B,Master3!A:A)</f>
        <v>#N/A</v>
      </c>
      <c r="C169" s="106"/>
      <c r="D169" s="91" t="str">
        <f>IFERROR(_xlfn.XLOOKUP(B169,Master3!A:A,Master3!G:G),"")</f>
        <v/>
      </c>
      <c r="E169" s="94" t="str">
        <f>IFERROR(AVERAGEIFS(Master3!$U:$U,Master3!$A:$A,"&gt;"&amp;(B169-1),Master3!$A:$A,"&lt;="&amp;S169),"")</f>
        <v/>
      </c>
      <c r="F169" s="98">
        <f>SUMIFS(Master3!$V:$V,Master3!$A:$A,"&gt;="&amp;(B169),Master3!$A:$A,"&lt;="&amp;J169-1)</f>
        <v>0</v>
      </c>
      <c r="G169" s="91">
        <f>SUMIFS(Master3!$H:$H,Master3!$A:$A,"&gt;="&amp;(B169),Master3!$A:$A,"&lt;="&amp;J169-1)</f>
        <v>0</v>
      </c>
      <c r="H169" s="99">
        <f>SUMIFS(Master3!AZ:AZ,Master3!AY:AY,C169)</f>
        <v>0</v>
      </c>
      <c r="I169" s="100" t="str">
        <f>IFERROR(_xlfn.XLOOKUP(J169,Master3!$A:$A,Master3!$B:$B),"")</f>
        <v/>
      </c>
      <c r="J169" s="92" t="str">
        <f t="shared" si="24"/>
        <v/>
      </c>
      <c r="K169" s="92">
        <f>SUMIFS(Master3!$V:$V,Master3!$A:$A,"&gt;="&amp;(J169),Master3!$A:$A,"&lt;="&amp;O169-1)</f>
        <v>0</v>
      </c>
      <c r="L169" s="92">
        <f>SUMIFS(Master3!$H:$H,Master3!$A:$A,"&gt;="&amp;(J169),Master3!$A:$A,"&lt;="&amp;O169-1)</f>
        <v>0</v>
      </c>
      <c r="M169" s="93">
        <f>SUMIFS(Master3!BK:BK,Master3!BJ:BJ,I169)</f>
        <v>0</v>
      </c>
      <c r="N169" s="100" t="str">
        <f>IFERROR(_xlfn.XLOOKUP(O169,Master3!$A:$A,Master3!$B:$B)," ")</f>
        <v xml:space="preserve"> </v>
      </c>
      <c r="O169" s="92" t="str">
        <f t="shared" si="25"/>
        <v/>
      </c>
      <c r="P169" s="92">
        <f>SUMIFS(Master3!$V:$V,Master3!$A:$A,"&gt;="&amp;O169,Master3!$A:$A,"&lt;="&amp; S169)</f>
        <v>0</v>
      </c>
      <c r="Q169" s="92">
        <f>SUMIFS(Master3!$H:$H,Master3!$A:$A,"&gt;="&amp;O169,Master3!$A:$A,"&lt;="&amp; S169)</f>
        <v>0</v>
      </c>
      <c r="R169" s="92">
        <f>SUMIFS(Master3!AZ:AZ,Master3!AY:AY,N169)</f>
        <v>0</v>
      </c>
      <c r="S169" s="93" t="str">
        <f t="shared" si="26"/>
        <v/>
      </c>
      <c r="T169" s="112" t="e">
        <f>_xlfn.XLOOKUP(U169,Master3!B:B,Master3!A:A)</f>
        <v>#N/A</v>
      </c>
      <c r="U169" s="103">
        <v>44338.208333333336</v>
      </c>
      <c r="V169" s="109">
        <f>SUMIFS(Master3!X:X,Master3!$A:$A,"&gt;="&amp;(T169),Master3!$A:$A,"&lt;="&amp;Z169-1)</f>
        <v>0</v>
      </c>
      <c r="W169" s="107">
        <f>SUMIFS(Master3!I:I,Master3!$A:$A,"&gt;="&amp;(T169),Master3!$A:$A,"&lt;="&amp;Z169-1)</f>
        <v>0</v>
      </c>
      <c r="X169" s="108">
        <f>SUMIFS(Master3!BC:BC,Master3!BB:BB,U169)</f>
        <v>0</v>
      </c>
      <c r="Y169" s="110" t="str">
        <f>IFERROR(_xlfn.XLOOKUP(Z169,Master3!$A:$A,Master3!$B:$B),"")</f>
        <v/>
      </c>
      <c r="Z169" s="107" t="str">
        <f t="shared" si="27"/>
        <v/>
      </c>
      <c r="AA169" s="107">
        <f>SUMIFS(Master3!$X:$X,Master3!$A:$A,"&gt;="&amp;(Z169),Master3!$A:$A,"&lt;="&amp;AE169-1)</f>
        <v>0</v>
      </c>
      <c r="AB169" s="107">
        <f>SUMIFS(Master3!$I:$I,Master3!$A:$A,"&gt;="&amp;(Z169),Master3!$A:$A,"&lt;="&amp;AE169-1)</f>
        <v>0</v>
      </c>
      <c r="AC169" s="108">
        <f>SUMIFS(Master3!BM:BM,Master3!BL:BL,Y169)</f>
        <v>0</v>
      </c>
      <c r="AD169" s="110" t="str">
        <f>IFERROR(_xlfn.XLOOKUP(AE169,Master3!$A:$A,Master3!$B:$B)," ")</f>
        <v xml:space="preserve"> </v>
      </c>
      <c r="AE169" s="107" t="str">
        <f t="shared" si="28"/>
        <v/>
      </c>
      <c r="AF169" s="109">
        <f>SUMIFS(Master3!$X:$X,Master3!$A:$A,"&gt;"&amp;(AE169),Master3!$A:$A,"&lt;="&amp; AI169)</f>
        <v>0</v>
      </c>
      <c r="AG169" s="107">
        <f>SUMIFS(Master3!$I:$I,Master3!$A:$A,"&gt;"&amp;(AE169),Master3!$A:$A,"&lt;="&amp; AI169)</f>
        <v>0</v>
      </c>
      <c r="AH169" s="107">
        <f>SUMIFS(Master3!BC:BC,Master3!BB:BB,AD169)</f>
        <v>0</v>
      </c>
      <c r="AI169" s="108" t="str">
        <f t="shared" si="29"/>
        <v/>
      </c>
      <c r="AJ169" s="112" t="e">
        <f>_xlfn.XLOOKUP(AK169,Master3!B:B,Master3!A:A)</f>
        <v>#N/A</v>
      </c>
      <c r="AK169" s="106"/>
      <c r="AL169" s="67">
        <f>SUMIFS(Master3!$Z:$Z,Master3!$A:$A,"&gt;="&amp;(AJ169),Master3!$A:$A,"&lt;="&amp;AP169-1)</f>
        <v>0</v>
      </c>
      <c r="AM169" s="67">
        <f>SUMIFS(Master3!$J:$J,Master3!$A:$A,"&gt;="&amp;(AJ169),Master3!$A:$A,"&lt;="&amp;AP169-1)</f>
        <v>0</v>
      </c>
      <c r="AN169" s="93">
        <f>SUMIFS(Master3!BF:BF,Master3!BE:BE,AK169)</f>
        <v>0</v>
      </c>
      <c r="AO169" s="100" t="str">
        <f>IFERROR(_xlfn.XLOOKUP(AP169,Master3!$A:$A,Master3!$B:$B),"")</f>
        <v/>
      </c>
      <c r="AP169" s="92" t="str">
        <f t="shared" si="30"/>
        <v/>
      </c>
      <c r="AQ169" s="67">
        <f>SUMIFS(Master3!$Z:$Z,Master3!$A:$A,"&gt;"&amp;(AP169),Master3!$A:$A,"&lt;="&amp;AU169-1)</f>
        <v>0</v>
      </c>
      <c r="AR169" s="67">
        <f>SUMIFS(Master3!$J:$J,Master3!$A:$A,"&gt;"&amp;(AP169),Master3!$A:$A,"&lt;="&amp;AU169-1)</f>
        <v>0</v>
      </c>
      <c r="AS169" s="93">
        <f>SUMIFS(Master3!BO:BO,Master3!BN:BN,AO169)</f>
        <v>0</v>
      </c>
      <c r="AT169" s="100" t="str">
        <f>IFERROR(_xlfn.XLOOKUP(AU169,Master3!$A:$A,Master3!$B:$B)," ")</f>
        <v xml:space="preserve"> </v>
      </c>
      <c r="AU169" s="92" t="str">
        <f t="shared" si="31"/>
        <v/>
      </c>
      <c r="AV169" s="67">
        <f>SUMIFS(Master3!$Z:$Z,Master3!$A:$A,"&gt;"&amp;AU169,Master3!$A:$A,"&lt;="&amp; AY169)</f>
        <v>0</v>
      </c>
      <c r="AW169" s="67">
        <f>SUMIFS(Master3!$J:$J,Master3!$A:$A,"&gt;"&amp;AU169,Master3!$A:$A,"&lt;="&amp; AY169)</f>
        <v>0</v>
      </c>
      <c r="AX169" s="92">
        <f>SUMIFS(Master3!BF:BF,Master3!BE:BE,AT169)</f>
        <v>0</v>
      </c>
      <c r="AY169" s="93" t="str">
        <f t="shared" si="32"/>
        <v/>
      </c>
      <c r="AZ169" s="112" t="e">
        <f>_xlfn.XLOOKUP(BA169,Master3!B:B,Master3!A:A)</f>
        <v>#N/A</v>
      </c>
      <c r="BA169" s="103"/>
      <c r="BB169" s="107">
        <f>SUMIFS(Master3!AR:AR,Master3!$A:$A,"&gt;="&amp;(AZ169),Master3!$A:$A,"&lt;="&amp;BF169-1)</f>
        <v>0</v>
      </c>
      <c r="BC169" s="109">
        <f>SUMIFS(Master3!$K:$K,Master3!$A:$A,"&gt;="&amp;(AZ169),Master3!$A:$A,"&lt;="&amp;BF169-1)</f>
        <v>0</v>
      </c>
      <c r="BD169" s="108">
        <f>SUMIFS(Master3!BI:BI,Master3!BH:BH,BA169)</f>
        <v>0</v>
      </c>
      <c r="BE169" s="110" t="str">
        <f>IFERROR(_xlfn.XLOOKUP(BF169,Master3!$A:$A,Master3!$B:$B),"")</f>
        <v/>
      </c>
      <c r="BF169" s="107" t="str">
        <f t="shared" si="33"/>
        <v/>
      </c>
      <c r="BG169" s="107">
        <f>SUMIFS(Master3!AR:AR,Master3!$A:$A,"&gt;="&amp;(BF169),Master3!$A:$A,"&lt;="&amp;BK169-1)</f>
        <v>0</v>
      </c>
      <c r="BH169" s="109">
        <f>SUMIFS(Master3!$K:$K,Master3!$A:$A,"&gt;="&amp;(BF169),Master3!$A:$A,"&lt;="&amp;BK169-1)</f>
        <v>0</v>
      </c>
      <c r="BI169" s="108">
        <f>SUMIFS(Master3!BQ:BQ,Master3!BP:BP,BE169)</f>
        <v>0</v>
      </c>
      <c r="BJ169" s="110" t="str">
        <f>IFERROR(_xlfn.XLOOKUP(BK169,Master3!$A:$A,Master3!$B:$B)," ")</f>
        <v xml:space="preserve"> </v>
      </c>
      <c r="BK169" s="107" t="str">
        <f t="shared" si="34"/>
        <v/>
      </c>
      <c r="BL169" s="107">
        <f>SUMIFS(Master3!$AU:$AU,Master3!$A:$A,"&gt;"&amp;(BK169),Master3!$A:$A,"&lt;="&amp; BO169)</f>
        <v>0</v>
      </c>
      <c r="BM169" s="109">
        <f>SUMIFS(Master3!$K:$K,Master3!$A:$A,"&gt;"&amp;(BK169),Master3!$A:$A,"&lt;="&amp; BO169)</f>
        <v>0</v>
      </c>
      <c r="BN169" s="107">
        <f>SUMIFS(Master3!BI:BI,Master3!BH:BH,BJ169)</f>
        <v>0</v>
      </c>
      <c r="BO169" s="108" t="str">
        <f t="shared" si="35"/>
        <v/>
      </c>
    </row>
    <row r="170" spans="1:67" x14ac:dyDescent="0.25">
      <c r="A170" s="86">
        <v>44338.416666666664</v>
      </c>
      <c r="B170" s="111" t="e">
        <f>_xlfn.XLOOKUP(C170,Master3!B:B,Master3!A:A)</f>
        <v>#N/A</v>
      </c>
      <c r="C170" s="106">
        <v>44338.416666666664</v>
      </c>
      <c r="D170" s="91" t="str">
        <f>IFERROR(_xlfn.XLOOKUP(B170,Master3!A:A,Master3!G:G),"")</f>
        <v/>
      </c>
      <c r="E170" s="94" t="str">
        <f>IFERROR(AVERAGEIFS(Master3!$U:$U,Master3!$A:$A,"&gt;"&amp;(B170-1),Master3!$A:$A,"&lt;="&amp;S170),"")</f>
        <v/>
      </c>
      <c r="F170" s="98">
        <f>SUMIFS(Master3!$V:$V,Master3!$A:$A,"&gt;="&amp;(B170),Master3!$A:$A,"&lt;="&amp;J170-1)</f>
        <v>0</v>
      </c>
      <c r="G170" s="91">
        <f>SUMIFS(Master3!$H:$H,Master3!$A:$A,"&gt;="&amp;(B170),Master3!$A:$A,"&lt;="&amp;J170-1)</f>
        <v>0</v>
      </c>
      <c r="H170" s="99">
        <f>SUMIFS(Master3!AZ:AZ,Master3!AY:AY,C170)</f>
        <v>0</v>
      </c>
      <c r="I170" s="100" t="str">
        <f>IFERROR(_xlfn.XLOOKUP(J170,Master3!$A:$A,Master3!$B:$B),"")</f>
        <v/>
      </c>
      <c r="J170" s="92" t="str">
        <f t="shared" si="24"/>
        <v/>
      </c>
      <c r="K170" s="92">
        <f>SUMIFS(Master3!$V:$V,Master3!$A:$A,"&gt;="&amp;(J170),Master3!$A:$A,"&lt;="&amp;O170-1)</f>
        <v>0</v>
      </c>
      <c r="L170" s="92">
        <f>SUMIFS(Master3!$H:$H,Master3!$A:$A,"&gt;="&amp;(J170),Master3!$A:$A,"&lt;="&amp;O170-1)</f>
        <v>0</v>
      </c>
      <c r="M170" s="93">
        <f>SUMIFS(Master3!BK:BK,Master3!BJ:BJ,I170)</f>
        <v>0</v>
      </c>
      <c r="N170" s="100" t="str">
        <f>IFERROR(_xlfn.XLOOKUP(O170,Master3!$A:$A,Master3!$B:$B)," ")</f>
        <v xml:space="preserve"> </v>
      </c>
      <c r="O170" s="92" t="str">
        <f t="shared" si="25"/>
        <v/>
      </c>
      <c r="P170" s="92">
        <f>SUMIFS(Master3!$V:$V,Master3!$A:$A,"&gt;="&amp;O170,Master3!$A:$A,"&lt;="&amp; S170)</f>
        <v>0</v>
      </c>
      <c r="Q170" s="92">
        <f>SUMIFS(Master3!$H:$H,Master3!$A:$A,"&gt;="&amp;O170,Master3!$A:$A,"&lt;="&amp; S170)</f>
        <v>0</v>
      </c>
      <c r="R170" s="92">
        <f>SUMIFS(Master3!AZ:AZ,Master3!AY:AY,N170)</f>
        <v>0</v>
      </c>
      <c r="S170" s="93" t="str">
        <f t="shared" si="26"/>
        <v/>
      </c>
      <c r="T170" s="112" t="e">
        <f>_xlfn.XLOOKUP(U170,Master3!B:B,Master3!A:A)</f>
        <v>#N/A</v>
      </c>
      <c r="U170" s="103"/>
      <c r="V170" s="109">
        <f>SUMIFS(Master3!X:X,Master3!$A:$A,"&gt;="&amp;(T170),Master3!$A:$A,"&lt;="&amp;Z170-1)</f>
        <v>0</v>
      </c>
      <c r="W170" s="107">
        <f>SUMIFS(Master3!I:I,Master3!$A:$A,"&gt;="&amp;(T170),Master3!$A:$A,"&lt;="&amp;Z170-1)</f>
        <v>0</v>
      </c>
      <c r="X170" s="108">
        <f>SUMIFS(Master3!BC:BC,Master3!BB:BB,U170)</f>
        <v>0</v>
      </c>
      <c r="Y170" s="110" t="str">
        <f>IFERROR(_xlfn.XLOOKUP(Z170,Master3!$A:$A,Master3!$B:$B),"")</f>
        <v/>
      </c>
      <c r="Z170" s="107" t="str">
        <f t="shared" si="27"/>
        <v/>
      </c>
      <c r="AA170" s="107">
        <f>SUMIFS(Master3!$X:$X,Master3!$A:$A,"&gt;="&amp;(Z170),Master3!$A:$A,"&lt;="&amp;AE170-1)</f>
        <v>0</v>
      </c>
      <c r="AB170" s="107">
        <f>SUMIFS(Master3!$I:$I,Master3!$A:$A,"&gt;="&amp;(Z170),Master3!$A:$A,"&lt;="&amp;AE170-1)</f>
        <v>0</v>
      </c>
      <c r="AC170" s="108">
        <f>SUMIFS(Master3!BM:BM,Master3!BL:BL,Y170)</f>
        <v>0</v>
      </c>
      <c r="AD170" s="110" t="str">
        <f>IFERROR(_xlfn.XLOOKUP(AE170,Master3!$A:$A,Master3!$B:$B)," ")</f>
        <v xml:space="preserve"> </v>
      </c>
      <c r="AE170" s="107" t="str">
        <f t="shared" si="28"/>
        <v/>
      </c>
      <c r="AF170" s="109">
        <f>SUMIFS(Master3!$X:$X,Master3!$A:$A,"&gt;"&amp;(AE170),Master3!$A:$A,"&lt;="&amp; AI170)</f>
        <v>0</v>
      </c>
      <c r="AG170" s="107">
        <f>SUMIFS(Master3!$I:$I,Master3!$A:$A,"&gt;"&amp;(AE170),Master3!$A:$A,"&lt;="&amp; AI170)</f>
        <v>0</v>
      </c>
      <c r="AH170" s="107">
        <f>SUMIFS(Master3!BC:BC,Master3!BB:BB,AD170)</f>
        <v>0</v>
      </c>
      <c r="AI170" s="108" t="str">
        <f t="shared" si="29"/>
        <v/>
      </c>
      <c r="AJ170" s="112" t="e">
        <f>_xlfn.XLOOKUP(AK170,Master3!B:B,Master3!A:A)</f>
        <v>#N/A</v>
      </c>
      <c r="AK170" s="106"/>
      <c r="AL170" s="67">
        <f>SUMIFS(Master3!$Z:$Z,Master3!$A:$A,"&gt;="&amp;(AJ170),Master3!$A:$A,"&lt;="&amp;AP170-1)</f>
        <v>0</v>
      </c>
      <c r="AM170" s="67">
        <f>SUMIFS(Master3!$J:$J,Master3!$A:$A,"&gt;="&amp;(AJ170),Master3!$A:$A,"&lt;="&amp;AP170-1)</f>
        <v>0</v>
      </c>
      <c r="AN170" s="93">
        <f>SUMIFS(Master3!BF:BF,Master3!BE:BE,AK170)</f>
        <v>0</v>
      </c>
      <c r="AO170" s="100" t="str">
        <f>IFERROR(_xlfn.XLOOKUP(AP170,Master3!$A:$A,Master3!$B:$B),"")</f>
        <v/>
      </c>
      <c r="AP170" s="92" t="str">
        <f t="shared" si="30"/>
        <v/>
      </c>
      <c r="AQ170" s="67">
        <f>SUMIFS(Master3!$Z:$Z,Master3!$A:$A,"&gt;"&amp;(AP170),Master3!$A:$A,"&lt;="&amp;AU170-1)</f>
        <v>0</v>
      </c>
      <c r="AR170" s="67">
        <f>SUMIFS(Master3!$J:$J,Master3!$A:$A,"&gt;"&amp;(AP170),Master3!$A:$A,"&lt;="&amp;AU170-1)</f>
        <v>0</v>
      </c>
      <c r="AS170" s="93">
        <f>SUMIFS(Master3!BO:BO,Master3!BN:BN,AO170)</f>
        <v>0</v>
      </c>
      <c r="AT170" s="100" t="str">
        <f>IFERROR(_xlfn.XLOOKUP(AU170,Master3!$A:$A,Master3!$B:$B)," ")</f>
        <v xml:space="preserve"> </v>
      </c>
      <c r="AU170" s="92" t="str">
        <f t="shared" si="31"/>
        <v/>
      </c>
      <c r="AV170" s="67">
        <f>SUMIFS(Master3!$Z:$Z,Master3!$A:$A,"&gt;"&amp;AU170,Master3!$A:$A,"&lt;="&amp; AY170)</f>
        <v>0</v>
      </c>
      <c r="AW170" s="67">
        <f>SUMIFS(Master3!$J:$J,Master3!$A:$A,"&gt;"&amp;AU170,Master3!$A:$A,"&lt;="&amp; AY170)</f>
        <v>0</v>
      </c>
      <c r="AX170" s="92">
        <f>SUMIFS(Master3!BF:BF,Master3!BE:BE,AT170)</f>
        <v>0</v>
      </c>
      <c r="AY170" s="93" t="str">
        <f t="shared" si="32"/>
        <v/>
      </c>
      <c r="AZ170" s="112" t="e">
        <f>_xlfn.XLOOKUP(BA170,Master3!B:B,Master3!A:A)</f>
        <v>#N/A</v>
      </c>
      <c r="BA170" s="103"/>
      <c r="BB170" s="107">
        <f>SUMIFS(Master3!AR:AR,Master3!$A:$A,"&gt;="&amp;(AZ170),Master3!$A:$A,"&lt;="&amp;BF170-1)</f>
        <v>0</v>
      </c>
      <c r="BC170" s="109">
        <f>SUMIFS(Master3!$K:$K,Master3!$A:$A,"&gt;="&amp;(AZ170),Master3!$A:$A,"&lt;="&amp;BF170-1)</f>
        <v>0</v>
      </c>
      <c r="BD170" s="108">
        <f>SUMIFS(Master3!BI:BI,Master3!BH:BH,BA170)</f>
        <v>0</v>
      </c>
      <c r="BE170" s="110" t="str">
        <f>IFERROR(_xlfn.XLOOKUP(BF170,Master3!$A:$A,Master3!$B:$B),"")</f>
        <v/>
      </c>
      <c r="BF170" s="107" t="str">
        <f t="shared" si="33"/>
        <v/>
      </c>
      <c r="BG170" s="107">
        <f>SUMIFS(Master3!AR:AR,Master3!$A:$A,"&gt;="&amp;(BF170),Master3!$A:$A,"&lt;="&amp;BK170-1)</f>
        <v>0</v>
      </c>
      <c r="BH170" s="109">
        <f>SUMIFS(Master3!$K:$K,Master3!$A:$A,"&gt;="&amp;(BF170),Master3!$A:$A,"&lt;="&amp;BK170-1)</f>
        <v>0</v>
      </c>
      <c r="BI170" s="108">
        <f>SUMIFS(Master3!BQ:BQ,Master3!BP:BP,BE170)</f>
        <v>0</v>
      </c>
      <c r="BJ170" s="110" t="str">
        <f>IFERROR(_xlfn.XLOOKUP(BK170,Master3!$A:$A,Master3!$B:$B)," ")</f>
        <v xml:space="preserve"> </v>
      </c>
      <c r="BK170" s="107" t="str">
        <f t="shared" si="34"/>
        <v/>
      </c>
      <c r="BL170" s="107">
        <f>SUMIFS(Master3!$AU:$AU,Master3!$A:$A,"&gt;"&amp;(BK170),Master3!$A:$A,"&lt;="&amp; BO170)</f>
        <v>0</v>
      </c>
      <c r="BM170" s="109">
        <f>SUMIFS(Master3!$K:$K,Master3!$A:$A,"&gt;"&amp;(BK170),Master3!$A:$A,"&lt;="&amp; BO170)</f>
        <v>0</v>
      </c>
      <c r="BN170" s="107">
        <f>SUMIFS(Master3!BI:BI,Master3!BH:BH,BJ170)</f>
        <v>0</v>
      </c>
      <c r="BO170" s="108" t="str">
        <f t="shared" si="35"/>
        <v/>
      </c>
    </row>
    <row r="171" spans="1:67" x14ac:dyDescent="0.25">
      <c r="A171" s="86">
        <v>44350.850694444445</v>
      </c>
      <c r="B171" s="111" t="e">
        <f>_xlfn.XLOOKUP(C171,Master3!B:B,Master3!A:A)</f>
        <v>#N/A</v>
      </c>
      <c r="C171" s="106"/>
      <c r="D171" s="91" t="str">
        <f>IFERROR(_xlfn.XLOOKUP(B171,Master3!A:A,Master3!G:G),"")</f>
        <v/>
      </c>
      <c r="E171" s="94" t="str">
        <f>IFERROR(AVERAGEIFS(Master3!$U:$U,Master3!$A:$A,"&gt;"&amp;(B171-1),Master3!$A:$A,"&lt;="&amp;S171),"")</f>
        <v/>
      </c>
      <c r="F171" s="98">
        <f>SUMIFS(Master3!$V:$V,Master3!$A:$A,"&gt;="&amp;(B171),Master3!$A:$A,"&lt;="&amp;J171-1)</f>
        <v>0</v>
      </c>
      <c r="G171" s="91">
        <f>SUMIFS(Master3!$H:$H,Master3!$A:$A,"&gt;="&amp;(B171),Master3!$A:$A,"&lt;="&amp;J171-1)</f>
        <v>0</v>
      </c>
      <c r="H171" s="99">
        <f>SUMIFS(Master3!AZ:AZ,Master3!AY:AY,C171)</f>
        <v>0</v>
      </c>
      <c r="I171" s="100" t="str">
        <f>IFERROR(_xlfn.XLOOKUP(J171,Master3!$A:$A,Master3!$B:$B),"")</f>
        <v/>
      </c>
      <c r="J171" s="92" t="str">
        <f t="shared" si="24"/>
        <v/>
      </c>
      <c r="K171" s="92">
        <f>SUMIFS(Master3!$V:$V,Master3!$A:$A,"&gt;="&amp;(J171),Master3!$A:$A,"&lt;="&amp;O171-1)</f>
        <v>0</v>
      </c>
      <c r="L171" s="92">
        <f>SUMIFS(Master3!$H:$H,Master3!$A:$A,"&gt;="&amp;(J171),Master3!$A:$A,"&lt;="&amp;O171-1)</f>
        <v>0</v>
      </c>
      <c r="M171" s="93">
        <f>SUMIFS(Master3!BK:BK,Master3!BJ:BJ,I171)</f>
        <v>0</v>
      </c>
      <c r="N171" s="100" t="str">
        <f>IFERROR(_xlfn.XLOOKUP(O171,Master3!$A:$A,Master3!$B:$B)," ")</f>
        <v xml:space="preserve"> </v>
      </c>
      <c r="O171" s="92" t="str">
        <f t="shared" si="25"/>
        <v/>
      </c>
      <c r="P171" s="92">
        <f>SUMIFS(Master3!$V:$V,Master3!$A:$A,"&gt;="&amp;O171,Master3!$A:$A,"&lt;="&amp; S171)</f>
        <v>0</v>
      </c>
      <c r="Q171" s="92">
        <f>SUMIFS(Master3!$H:$H,Master3!$A:$A,"&gt;="&amp;O171,Master3!$A:$A,"&lt;="&amp; S171)</f>
        <v>0</v>
      </c>
      <c r="R171" s="92">
        <f>SUMIFS(Master3!AZ:AZ,Master3!AY:AY,N171)</f>
        <v>0</v>
      </c>
      <c r="S171" s="93" t="str">
        <f t="shared" si="26"/>
        <v/>
      </c>
      <c r="T171" s="112" t="e">
        <f>_xlfn.XLOOKUP(U171,Master3!B:B,Master3!A:A)</f>
        <v>#N/A</v>
      </c>
      <c r="U171" s="103"/>
      <c r="V171" s="109">
        <f>SUMIFS(Master3!X:X,Master3!$A:$A,"&gt;="&amp;(T171),Master3!$A:$A,"&lt;="&amp;Z171-1)</f>
        <v>0</v>
      </c>
      <c r="W171" s="107">
        <f>SUMIFS(Master3!I:I,Master3!$A:$A,"&gt;="&amp;(T171),Master3!$A:$A,"&lt;="&amp;Z171-1)</f>
        <v>0</v>
      </c>
      <c r="X171" s="108">
        <f>SUMIFS(Master3!BC:BC,Master3!BB:BB,U171)</f>
        <v>0</v>
      </c>
      <c r="Y171" s="110" t="str">
        <f>IFERROR(_xlfn.XLOOKUP(Z171,Master3!$A:$A,Master3!$B:$B),"")</f>
        <v/>
      </c>
      <c r="Z171" s="107" t="str">
        <f t="shared" si="27"/>
        <v/>
      </c>
      <c r="AA171" s="107">
        <f>SUMIFS(Master3!$X:$X,Master3!$A:$A,"&gt;="&amp;(Z171),Master3!$A:$A,"&lt;="&amp;AE171-1)</f>
        <v>0</v>
      </c>
      <c r="AB171" s="107">
        <f>SUMIFS(Master3!$I:$I,Master3!$A:$A,"&gt;="&amp;(Z171),Master3!$A:$A,"&lt;="&amp;AE171-1)</f>
        <v>0</v>
      </c>
      <c r="AC171" s="108">
        <f>SUMIFS(Master3!BM:BM,Master3!BL:BL,Y171)</f>
        <v>0</v>
      </c>
      <c r="AD171" s="110" t="str">
        <f>IFERROR(_xlfn.XLOOKUP(AE171,Master3!$A:$A,Master3!$B:$B)," ")</f>
        <v xml:space="preserve"> </v>
      </c>
      <c r="AE171" s="107" t="str">
        <f t="shared" si="28"/>
        <v/>
      </c>
      <c r="AF171" s="109">
        <f>SUMIFS(Master3!$X:$X,Master3!$A:$A,"&gt;"&amp;(AE171),Master3!$A:$A,"&lt;="&amp; AI171)</f>
        <v>0</v>
      </c>
      <c r="AG171" s="107">
        <f>SUMIFS(Master3!$I:$I,Master3!$A:$A,"&gt;"&amp;(AE171),Master3!$A:$A,"&lt;="&amp; AI171)</f>
        <v>0</v>
      </c>
      <c r="AH171" s="107">
        <f>SUMIFS(Master3!BC:BC,Master3!BB:BB,AD171)</f>
        <v>0</v>
      </c>
      <c r="AI171" s="108" t="str">
        <f t="shared" si="29"/>
        <v/>
      </c>
      <c r="AJ171" s="112" t="e">
        <f>_xlfn.XLOOKUP(AK171,Master3!B:B,Master3!A:A)</f>
        <v>#N/A</v>
      </c>
      <c r="AK171" s="106">
        <v>44350.850694444445</v>
      </c>
      <c r="AL171" s="67">
        <f>SUMIFS(Master3!$Z:$Z,Master3!$A:$A,"&gt;="&amp;(AJ171),Master3!$A:$A,"&lt;="&amp;AP171-1)</f>
        <v>0</v>
      </c>
      <c r="AM171" s="67">
        <f>SUMIFS(Master3!$J:$J,Master3!$A:$A,"&gt;="&amp;(AJ171),Master3!$A:$A,"&lt;="&amp;AP171-1)</f>
        <v>0</v>
      </c>
      <c r="AN171" s="93">
        <f>SUMIFS(Master3!BF:BF,Master3!BE:BE,AK171)</f>
        <v>0</v>
      </c>
      <c r="AO171" s="100" t="str">
        <f>IFERROR(_xlfn.XLOOKUP(AP171,Master3!$A:$A,Master3!$B:$B),"")</f>
        <v/>
      </c>
      <c r="AP171" s="92" t="str">
        <f t="shared" si="30"/>
        <v/>
      </c>
      <c r="AQ171" s="67">
        <f>SUMIFS(Master3!$Z:$Z,Master3!$A:$A,"&gt;"&amp;(AP171),Master3!$A:$A,"&lt;="&amp;AU171-1)</f>
        <v>0</v>
      </c>
      <c r="AR171" s="67">
        <f>SUMIFS(Master3!$J:$J,Master3!$A:$A,"&gt;"&amp;(AP171),Master3!$A:$A,"&lt;="&amp;AU171-1)</f>
        <v>0</v>
      </c>
      <c r="AS171" s="93">
        <f>SUMIFS(Master3!BO:BO,Master3!BN:BN,AO171)</f>
        <v>0</v>
      </c>
      <c r="AT171" s="100" t="str">
        <f>IFERROR(_xlfn.XLOOKUP(AU171,Master3!$A:$A,Master3!$B:$B)," ")</f>
        <v xml:space="preserve"> </v>
      </c>
      <c r="AU171" s="92" t="str">
        <f t="shared" si="31"/>
        <v/>
      </c>
      <c r="AV171" s="67">
        <f>SUMIFS(Master3!$Z:$Z,Master3!$A:$A,"&gt;"&amp;AU171,Master3!$A:$A,"&lt;="&amp; AY171)</f>
        <v>0</v>
      </c>
      <c r="AW171" s="67">
        <f>SUMIFS(Master3!$J:$J,Master3!$A:$A,"&gt;"&amp;AU171,Master3!$A:$A,"&lt;="&amp; AY171)</f>
        <v>0</v>
      </c>
      <c r="AX171" s="92">
        <f>SUMIFS(Master3!BF:BF,Master3!BE:BE,AT171)</f>
        <v>0</v>
      </c>
      <c r="AY171" s="93" t="str">
        <f t="shared" si="32"/>
        <v/>
      </c>
      <c r="AZ171" s="112" t="e">
        <f>_xlfn.XLOOKUP(BA171,Master3!B:B,Master3!A:A)</f>
        <v>#N/A</v>
      </c>
      <c r="BA171" s="103"/>
      <c r="BB171" s="107">
        <f>SUMIFS(Master3!AR:AR,Master3!$A:$A,"&gt;="&amp;(AZ171),Master3!$A:$A,"&lt;="&amp;BF171-1)</f>
        <v>0</v>
      </c>
      <c r="BC171" s="109">
        <f>SUMIFS(Master3!$K:$K,Master3!$A:$A,"&gt;="&amp;(AZ171),Master3!$A:$A,"&lt;="&amp;BF171-1)</f>
        <v>0</v>
      </c>
      <c r="BD171" s="108">
        <f>SUMIFS(Master3!BI:BI,Master3!BH:BH,BA171)</f>
        <v>0</v>
      </c>
      <c r="BE171" s="110" t="str">
        <f>IFERROR(_xlfn.XLOOKUP(BF171,Master3!$A:$A,Master3!$B:$B),"")</f>
        <v/>
      </c>
      <c r="BF171" s="107" t="str">
        <f t="shared" si="33"/>
        <v/>
      </c>
      <c r="BG171" s="107">
        <f>SUMIFS(Master3!AR:AR,Master3!$A:$A,"&gt;="&amp;(BF171),Master3!$A:$A,"&lt;="&amp;BK171-1)</f>
        <v>0</v>
      </c>
      <c r="BH171" s="109">
        <f>SUMIFS(Master3!$K:$K,Master3!$A:$A,"&gt;="&amp;(BF171),Master3!$A:$A,"&lt;="&amp;BK171-1)</f>
        <v>0</v>
      </c>
      <c r="BI171" s="108">
        <f>SUMIFS(Master3!BQ:BQ,Master3!BP:BP,BE171)</f>
        <v>0</v>
      </c>
      <c r="BJ171" s="110" t="str">
        <f>IFERROR(_xlfn.XLOOKUP(BK171,Master3!$A:$A,Master3!$B:$B)," ")</f>
        <v xml:space="preserve"> </v>
      </c>
      <c r="BK171" s="107" t="str">
        <f t="shared" si="34"/>
        <v/>
      </c>
      <c r="BL171" s="107">
        <f>SUMIFS(Master3!$AU:$AU,Master3!$A:$A,"&gt;"&amp;(BK171),Master3!$A:$A,"&lt;="&amp; BO171)</f>
        <v>0</v>
      </c>
      <c r="BM171" s="109">
        <f>SUMIFS(Master3!$K:$K,Master3!$A:$A,"&gt;"&amp;(BK171),Master3!$A:$A,"&lt;="&amp; BO171)</f>
        <v>0</v>
      </c>
      <c r="BN171" s="107">
        <f>SUMIFS(Master3!BI:BI,Master3!BH:BH,BJ171)</f>
        <v>0</v>
      </c>
      <c r="BO171" s="108" t="str">
        <f t="shared" si="35"/>
        <v/>
      </c>
    </row>
    <row r="172" spans="1:67" x14ac:dyDescent="0.25">
      <c r="A172" s="86">
        <v>44350.975694444445</v>
      </c>
      <c r="B172" s="111" t="e">
        <f>_xlfn.XLOOKUP(C172,Master3!B:B,Master3!A:A)</f>
        <v>#N/A</v>
      </c>
      <c r="C172" s="106">
        <v>44350.975694444445</v>
      </c>
      <c r="D172" s="91" t="str">
        <f>IFERROR(_xlfn.XLOOKUP(B172,Master3!A:A,Master3!G:G),"")</f>
        <v/>
      </c>
      <c r="E172" s="94" t="str">
        <f>IFERROR(AVERAGEIFS(Master3!$U:$U,Master3!$A:$A,"&gt;"&amp;(B172-1),Master3!$A:$A,"&lt;="&amp;S172),"")</f>
        <v/>
      </c>
      <c r="F172" s="98">
        <f>SUMIFS(Master3!$V:$V,Master3!$A:$A,"&gt;="&amp;(B172),Master3!$A:$A,"&lt;="&amp;J172-1)</f>
        <v>0</v>
      </c>
      <c r="G172" s="91">
        <f>SUMIFS(Master3!$H:$H,Master3!$A:$A,"&gt;="&amp;(B172),Master3!$A:$A,"&lt;="&amp;J172-1)</f>
        <v>0</v>
      </c>
      <c r="H172" s="99">
        <f>SUMIFS(Master3!AZ:AZ,Master3!AY:AY,C172)</f>
        <v>0</v>
      </c>
      <c r="I172" s="100" t="str">
        <f>IFERROR(_xlfn.XLOOKUP(J172,Master3!$A:$A,Master3!$B:$B),"")</f>
        <v/>
      </c>
      <c r="J172" s="92" t="str">
        <f t="shared" si="24"/>
        <v/>
      </c>
      <c r="K172" s="92">
        <f>SUMIFS(Master3!$V:$V,Master3!$A:$A,"&gt;="&amp;(J172),Master3!$A:$A,"&lt;="&amp;O172-1)</f>
        <v>0</v>
      </c>
      <c r="L172" s="92">
        <f>SUMIFS(Master3!$H:$H,Master3!$A:$A,"&gt;="&amp;(J172),Master3!$A:$A,"&lt;="&amp;O172-1)</f>
        <v>0</v>
      </c>
      <c r="M172" s="93">
        <f>SUMIFS(Master3!BK:BK,Master3!BJ:BJ,I172)</f>
        <v>0</v>
      </c>
      <c r="N172" s="100" t="str">
        <f>IFERROR(_xlfn.XLOOKUP(O172,Master3!$A:$A,Master3!$B:$B)," ")</f>
        <v xml:space="preserve"> </v>
      </c>
      <c r="O172" s="92" t="str">
        <f t="shared" si="25"/>
        <v/>
      </c>
      <c r="P172" s="92">
        <f>SUMIFS(Master3!$V:$V,Master3!$A:$A,"&gt;="&amp;O172,Master3!$A:$A,"&lt;="&amp; S172)</f>
        <v>0</v>
      </c>
      <c r="Q172" s="92">
        <f>SUMIFS(Master3!$H:$H,Master3!$A:$A,"&gt;="&amp;O172,Master3!$A:$A,"&lt;="&amp; S172)</f>
        <v>0</v>
      </c>
      <c r="R172" s="92">
        <f>SUMIFS(Master3!AZ:AZ,Master3!AY:AY,N172)</f>
        <v>0</v>
      </c>
      <c r="S172" s="93" t="str">
        <f t="shared" si="26"/>
        <v/>
      </c>
      <c r="T172" s="112" t="e">
        <f>_xlfn.XLOOKUP(U172,Master3!B:B,Master3!A:A)</f>
        <v>#N/A</v>
      </c>
      <c r="U172" s="103"/>
      <c r="V172" s="109">
        <f>SUMIFS(Master3!X:X,Master3!$A:$A,"&gt;="&amp;(T172),Master3!$A:$A,"&lt;="&amp;Z172-1)</f>
        <v>0</v>
      </c>
      <c r="W172" s="107">
        <f>SUMIFS(Master3!I:I,Master3!$A:$A,"&gt;="&amp;(T172),Master3!$A:$A,"&lt;="&amp;Z172-1)</f>
        <v>0</v>
      </c>
      <c r="X172" s="108">
        <f>SUMIFS(Master3!BC:BC,Master3!BB:BB,U172)</f>
        <v>0</v>
      </c>
      <c r="Y172" s="110" t="str">
        <f>IFERROR(_xlfn.XLOOKUP(Z172,Master3!$A:$A,Master3!$B:$B),"")</f>
        <v/>
      </c>
      <c r="Z172" s="107" t="str">
        <f t="shared" si="27"/>
        <v/>
      </c>
      <c r="AA172" s="107">
        <f>SUMIFS(Master3!$X:$X,Master3!$A:$A,"&gt;="&amp;(Z172),Master3!$A:$A,"&lt;="&amp;AE172-1)</f>
        <v>0</v>
      </c>
      <c r="AB172" s="107">
        <f>SUMIFS(Master3!$I:$I,Master3!$A:$A,"&gt;="&amp;(Z172),Master3!$A:$A,"&lt;="&amp;AE172-1)</f>
        <v>0</v>
      </c>
      <c r="AC172" s="108">
        <f>SUMIFS(Master3!BM:BM,Master3!BL:BL,Y172)</f>
        <v>0</v>
      </c>
      <c r="AD172" s="110" t="str">
        <f>IFERROR(_xlfn.XLOOKUP(AE172,Master3!$A:$A,Master3!$B:$B)," ")</f>
        <v xml:space="preserve"> </v>
      </c>
      <c r="AE172" s="107" t="str">
        <f t="shared" si="28"/>
        <v/>
      </c>
      <c r="AF172" s="109">
        <f>SUMIFS(Master3!$X:$X,Master3!$A:$A,"&gt;"&amp;(AE172),Master3!$A:$A,"&lt;="&amp; AI172)</f>
        <v>0</v>
      </c>
      <c r="AG172" s="107">
        <f>SUMIFS(Master3!$I:$I,Master3!$A:$A,"&gt;"&amp;(AE172),Master3!$A:$A,"&lt;="&amp; AI172)</f>
        <v>0</v>
      </c>
      <c r="AH172" s="107">
        <f>SUMIFS(Master3!BC:BC,Master3!BB:BB,AD172)</f>
        <v>0</v>
      </c>
      <c r="AI172" s="108" t="str">
        <f t="shared" si="29"/>
        <v/>
      </c>
      <c r="AJ172" s="112" t="e">
        <f>_xlfn.XLOOKUP(AK172,Master3!B:B,Master3!A:A)</f>
        <v>#N/A</v>
      </c>
      <c r="AK172" s="106"/>
      <c r="AL172" s="67">
        <f>SUMIFS(Master3!$Z:$Z,Master3!$A:$A,"&gt;="&amp;(AJ172),Master3!$A:$A,"&lt;="&amp;AP172-1)</f>
        <v>0</v>
      </c>
      <c r="AM172" s="67">
        <f>SUMIFS(Master3!$J:$J,Master3!$A:$A,"&gt;="&amp;(AJ172),Master3!$A:$A,"&lt;="&amp;AP172-1)</f>
        <v>0</v>
      </c>
      <c r="AN172" s="93">
        <f>SUMIFS(Master3!BF:BF,Master3!BE:BE,AK172)</f>
        <v>0</v>
      </c>
      <c r="AO172" s="100" t="str">
        <f>IFERROR(_xlfn.XLOOKUP(AP172,Master3!$A:$A,Master3!$B:$B),"")</f>
        <v/>
      </c>
      <c r="AP172" s="92" t="str">
        <f t="shared" si="30"/>
        <v/>
      </c>
      <c r="AQ172" s="67">
        <f>SUMIFS(Master3!$Z:$Z,Master3!$A:$A,"&gt;"&amp;(AP172),Master3!$A:$A,"&lt;="&amp;AU172-1)</f>
        <v>0</v>
      </c>
      <c r="AR172" s="67">
        <f>SUMIFS(Master3!$J:$J,Master3!$A:$A,"&gt;"&amp;(AP172),Master3!$A:$A,"&lt;="&amp;AU172-1)</f>
        <v>0</v>
      </c>
      <c r="AS172" s="93">
        <f>SUMIFS(Master3!BO:BO,Master3!BN:BN,AO172)</f>
        <v>0</v>
      </c>
      <c r="AT172" s="100" t="str">
        <f>IFERROR(_xlfn.XLOOKUP(AU172,Master3!$A:$A,Master3!$B:$B)," ")</f>
        <v xml:space="preserve"> </v>
      </c>
      <c r="AU172" s="92" t="str">
        <f t="shared" si="31"/>
        <v/>
      </c>
      <c r="AV172" s="67">
        <f>SUMIFS(Master3!$Z:$Z,Master3!$A:$A,"&gt;"&amp;AU172,Master3!$A:$A,"&lt;="&amp; AY172)</f>
        <v>0</v>
      </c>
      <c r="AW172" s="67">
        <f>SUMIFS(Master3!$J:$J,Master3!$A:$A,"&gt;"&amp;AU172,Master3!$A:$A,"&lt;="&amp; AY172)</f>
        <v>0</v>
      </c>
      <c r="AX172" s="92">
        <f>SUMIFS(Master3!BF:BF,Master3!BE:BE,AT172)</f>
        <v>0</v>
      </c>
      <c r="AY172" s="93" t="str">
        <f t="shared" si="32"/>
        <v/>
      </c>
      <c r="AZ172" s="112" t="e">
        <f>_xlfn.XLOOKUP(BA172,Master3!B:B,Master3!A:A)</f>
        <v>#N/A</v>
      </c>
      <c r="BA172" s="103"/>
      <c r="BB172" s="107">
        <f>SUMIFS(Master3!AR:AR,Master3!$A:$A,"&gt;="&amp;(AZ172),Master3!$A:$A,"&lt;="&amp;BF172-1)</f>
        <v>0</v>
      </c>
      <c r="BC172" s="109">
        <f>SUMIFS(Master3!$K:$K,Master3!$A:$A,"&gt;="&amp;(AZ172),Master3!$A:$A,"&lt;="&amp;BF172-1)</f>
        <v>0</v>
      </c>
      <c r="BD172" s="108">
        <f>SUMIFS(Master3!BI:BI,Master3!BH:BH,BA172)</f>
        <v>0</v>
      </c>
      <c r="BE172" s="110" t="str">
        <f>IFERROR(_xlfn.XLOOKUP(BF172,Master3!$A:$A,Master3!$B:$B),"")</f>
        <v/>
      </c>
      <c r="BF172" s="107" t="str">
        <f t="shared" si="33"/>
        <v/>
      </c>
      <c r="BG172" s="107">
        <f>SUMIFS(Master3!AR:AR,Master3!$A:$A,"&gt;="&amp;(BF172),Master3!$A:$A,"&lt;="&amp;BK172-1)</f>
        <v>0</v>
      </c>
      <c r="BH172" s="109">
        <f>SUMIFS(Master3!$K:$K,Master3!$A:$A,"&gt;="&amp;(BF172),Master3!$A:$A,"&lt;="&amp;BK172-1)</f>
        <v>0</v>
      </c>
      <c r="BI172" s="108">
        <f>SUMIFS(Master3!BQ:BQ,Master3!BP:BP,BE172)</f>
        <v>0</v>
      </c>
      <c r="BJ172" s="110" t="str">
        <f>IFERROR(_xlfn.XLOOKUP(BK172,Master3!$A:$A,Master3!$B:$B)," ")</f>
        <v xml:space="preserve"> </v>
      </c>
      <c r="BK172" s="107" t="str">
        <f t="shared" si="34"/>
        <v/>
      </c>
      <c r="BL172" s="107">
        <f>SUMIFS(Master3!$AU:$AU,Master3!$A:$A,"&gt;"&amp;(BK172),Master3!$A:$A,"&lt;="&amp; BO172)</f>
        <v>0</v>
      </c>
      <c r="BM172" s="109">
        <f>SUMIFS(Master3!$K:$K,Master3!$A:$A,"&gt;"&amp;(BK172),Master3!$A:$A,"&lt;="&amp; BO172)</f>
        <v>0</v>
      </c>
      <c r="BN172" s="107">
        <f>SUMIFS(Master3!BI:BI,Master3!BH:BH,BJ172)</f>
        <v>0</v>
      </c>
      <c r="BO172" s="108" t="str">
        <f t="shared" si="35"/>
        <v/>
      </c>
    </row>
    <row r="173" spans="1:67" x14ac:dyDescent="0.25">
      <c r="A173" s="86">
        <v>44351.145833333336</v>
      </c>
      <c r="B173" s="111" t="e">
        <f>_xlfn.XLOOKUP(C173,Master3!B:B,Master3!A:A)</f>
        <v>#N/A</v>
      </c>
      <c r="C173" s="106"/>
      <c r="D173" s="91" t="str">
        <f>IFERROR(_xlfn.XLOOKUP(B173,Master3!A:A,Master3!G:G),"")</f>
        <v/>
      </c>
      <c r="E173" s="94" t="str">
        <f>IFERROR(AVERAGEIFS(Master3!$U:$U,Master3!$A:$A,"&gt;"&amp;(B173-1),Master3!$A:$A,"&lt;="&amp;S173),"")</f>
        <v/>
      </c>
      <c r="F173" s="98">
        <f>SUMIFS(Master3!$V:$V,Master3!$A:$A,"&gt;="&amp;(B173),Master3!$A:$A,"&lt;="&amp;J173-1)</f>
        <v>0</v>
      </c>
      <c r="G173" s="91">
        <f>SUMIFS(Master3!$H:$H,Master3!$A:$A,"&gt;="&amp;(B173),Master3!$A:$A,"&lt;="&amp;J173-1)</f>
        <v>0</v>
      </c>
      <c r="H173" s="99">
        <f>SUMIFS(Master3!AZ:AZ,Master3!AY:AY,C173)</f>
        <v>0</v>
      </c>
      <c r="I173" s="100" t="str">
        <f>IFERROR(_xlfn.XLOOKUP(J173,Master3!$A:$A,Master3!$B:$B),"")</f>
        <v/>
      </c>
      <c r="J173" s="92" t="str">
        <f t="shared" si="24"/>
        <v/>
      </c>
      <c r="K173" s="92">
        <f>SUMIFS(Master3!$V:$V,Master3!$A:$A,"&gt;="&amp;(J173),Master3!$A:$A,"&lt;="&amp;O173-1)</f>
        <v>0</v>
      </c>
      <c r="L173" s="92">
        <f>SUMIFS(Master3!$H:$H,Master3!$A:$A,"&gt;="&amp;(J173),Master3!$A:$A,"&lt;="&amp;O173-1)</f>
        <v>0</v>
      </c>
      <c r="M173" s="93">
        <f>SUMIFS(Master3!BK:BK,Master3!BJ:BJ,I173)</f>
        <v>0</v>
      </c>
      <c r="N173" s="100" t="str">
        <f>IFERROR(_xlfn.XLOOKUP(O173,Master3!$A:$A,Master3!$B:$B)," ")</f>
        <v xml:space="preserve"> </v>
      </c>
      <c r="O173" s="92" t="str">
        <f t="shared" si="25"/>
        <v/>
      </c>
      <c r="P173" s="92">
        <f>SUMIFS(Master3!$V:$V,Master3!$A:$A,"&gt;="&amp;O173,Master3!$A:$A,"&lt;="&amp; S173)</f>
        <v>0</v>
      </c>
      <c r="Q173" s="92">
        <f>SUMIFS(Master3!$H:$H,Master3!$A:$A,"&gt;="&amp;O173,Master3!$A:$A,"&lt;="&amp; S173)</f>
        <v>0</v>
      </c>
      <c r="R173" s="92">
        <f>SUMIFS(Master3!AZ:AZ,Master3!AY:AY,N173)</f>
        <v>0</v>
      </c>
      <c r="S173" s="93" t="str">
        <f t="shared" si="26"/>
        <v/>
      </c>
      <c r="T173" s="112" t="e">
        <f>_xlfn.XLOOKUP(U173,Master3!B:B,Master3!A:A)</f>
        <v>#N/A</v>
      </c>
      <c r="U173" s="103"/>
      <c r="V173" s="109">
        <f>SUMIFS(Master3!X:X,Master3!$A:$A,"&gt;="&amp;(T173),Master3!$A:$A,"&lt;="&amp;Z173-1)</f>
        <v>0</v>
      </c>
      <c r="W173" s="107">
        <f>SUMIFS(Master3!I:I,Master3!$A:$A,"&gt;="&amp;(T173),Master3!$A:$A,"&lt;="&amp;Z173-1)</f>
        <v>0</v>
      </c>
      <c r="X173" s="108">
        <f>SUMIFS(Master3!BC:BC,Master3!BB:BB,U173)</f>
        <v>0</v>
      </c>
      <c r="Y173" s="110" t="str">
        <f>IFERROR(_xlfn.XLOOKUP(Z173,Master3!$A:$A,Master3!$B:$B),"")</f>
        <v/>
      </c>
      <c r="Z173" s="107" t="str">
        <f t="shared" si="27"/>
        <v/>
      </c>
      <c r="AA173" s="107">
        <f>SUMIFS(Master3!$X:$X,Master3!$A:$A,"&gt;="&amp;(Z173),Master3!$A:$A,"&lt;="&amp;AE173-1)</f>
        <v>0</v>
      </c>
      <c r="AB173" s="107">
        <f>SUMIFS(Master3!$I:$I,Master3!$A:$A,"&gt;="&amp;(Z173),Master3!$A:$A,"&lt;="&amp;AE173-1)</f>
        <v>0</v>
      </c>
      <c r="AC173" s="108">
        <f>SUMIFS(Master3!BM:BM,Master3!BL:BL,Y173)</f>
        <v>0</v>
      </c>
      <c r="AD173" s="110" t="str">
        <f>IFERROR(_xlfn.XLOOKUP(AE173,Master3!$A:$A,Master3!$B:$B)," ")</f>
        <v xml:space="preserve"> </v>
      </c>
      <c r="AE173" s="107" t="str">
        <f t="shared" si="28"/>
        <v/>
      </c>
      <c r="AF173" s="109">
        <f>SUMIFS(Master3!$X:$X,Master3!$A:$A,"&gt;"&amp;(AE173),Master3!$A:$A,"&lt;="&amp; AI173)</f>
        <v>0</v>
      </c>
      <c r="AG173" s="107">
        <f>SUMIFS(Master3!$I:$I,Master3!$A:$A,"&gt;"&amp;(AE173),Master3!$A:$A,"&lt;="&amp; AI173)</f>
        <v>0</v>
      </c>
      <c r="AH173" s="107">
        <f>SUMIFS(Master3!BC:BC,Master3!BB:BB,AD173)</f>
        <v>0</v>
      </c>
      <c r="AI173" s="108" t="str">
        <f t="shared" si="29"/>
        <v/>
      </c>
      <c r="AJ173" s="112" t="e">
        <f>_xlfn.XLOOKUP(AK173,Master3!B:B,Master3!A:A)</f>
        <v>#N/A</v>
      </c>
      <c r="AK173" s="106"/>
      <c r="AL173" s="67">
        <f>SUMIFS(Master3!$Z:$Z,Master3!$A:$A,"&gt;="&amp;(AJ173),Master3!$A:$A,"&lt;="&amp;AP173-1)</f>
        <v>0</v>
      </c>
      <c r="AM173" s="67">
        <f>SUMIFS(Master3!$J:$J,Master3!$A:$A,"&gt;="&amp;(AJ173),Master3!$A:$A,"&lt;="&amp;AP173-1)</f>
        <v>0</v>
      </c>
      <c r="AN173" s="93">
        <f>SUMIFS(Master3!BF:BF,Master3!BE:BE,AK173)</f>
        <v>0</v>
      </c>
      <c r="AO173" s="100" t="str">
        <f>IFERROR(_xlfn.XLOOKUP(AP173,Master3!$A:$A,Master3!$B:$B),"")</f>
        <v/>
      </c>
      <c r="AP173" s="92" t="str">
        <f t="shared" si="30"/>
        <v/>
      </c>
      <c r="AQ173" s="67">
        <f>SUMIFS(Master3!$Z:$Z,Master3!$A:$A,"&gt;"&amp;(AP173),Master3!$A:$A,"&lt;="&amp;AU173-1)</f>
        <v>0</v>
      </c>
      <c r="AR173" s="67">
        <f>SUMIFS(Master3!$J:$J,Master3!$A:$A,"&gt;"&amp;(AP173),Master3!$A:$A,"&lt;="&amp;AU173-1)</f>
        <v>0</v>
      </c>
      <c r="AS173" s="93">
        <f>SUMIFS(Master3!BO:BO,Master3!BN:BN,AO173)</f>
        <v>0</v>
      </c>
      <c r="AT173" s="100" t="str">
        <f>IFERROR(_xlfn.XLOOKUP(AU173,Master3!$A:$A,Master3!$B:$B)," ")</f>
        <v xml:space="preserve"> </v>
      </c>
      <c r="AU173" s="92" t="str">
        <f t="shared" si="31"/>
        <v/>
      </c>
      <c r="AV173" s="67">
        <f>SUMIFS(Master3!$Z:$Z,Master3!$A:$A,"&gt;"&amp;AU173,Master3!$A:$A,"&lt;="&amp; AY173)</f>
        <v>0</v>
      </c>
      <c r="AW173" s="67">
        <f>SUMIFS(Master3!$J:$J,Master3!$A:$A,"&gt;"&amp;AU173,Master3!$A:$A,"&lt;="&amp; AY173)</f>
        <v>0</v>
      </c>
      <c r="AX173" s="92">
        <f>SUMIFS(Master3!BF:BF,Master3!BE:BE,AT173)</f>
        <v>0</v>
      </c>
      <c r="AY173" s="93" t="str">
        <f t="shared" si="32"/>
        <v/>
      </c>
      <c r="AZ173" s="112" t="e">
        <f>_xlfn.XLOOKUP(BA173,Master3!B:B,Master3!A:A)</f>
        <v>#N/A</v>
      </c>
      <c r="BA173" s="103">
        <v>44351.145833333336</v>
      </c>
      <c r="BB173" s="107">
        <f>SUMIFS(Master3!AR:AR,Master3!$A:$A,"&gt;="&amp;(AZ173),Master3!$A:$A,"&lt;="&amp;BF173-1)</f>
        <v>0</v>
      </c>
      <c r="BC173" s="109">
        <f>SUMIFS(Master3!$K:$K,Master3!$A:$A,"&gt;="&amp;(AZ173),Master3!$A:$A,"&lt;="&amp;BF173-1)</f>
        <v>0</v>
      </c>
      <c r="BD173" s="108">
        <f>SUMIFS(Master3!BI:BI,Master3!BH:BH,BA173)</f>
        <v>0</v>
      </c>
      <c r="BE173" s="110" t="str">
        <f>IFERROR(_xlfn.XLOOKUP(BF173,Master3!$A:$A,Master3!$B:$B),"")</f>
        <v/>
      </c>
      <c r="BF173" s="107" t="str">
        <f t="shared" si="33"/>
        <v/>
      </c>
      <c r="BG173" s="107">
        <f>SUMIFS(Master3!AR:AR,Master3!$A:$A,"&gt;="&amp;(BF173),Master3!$A:$A,"&lt;="&amp;BK173-1)</f>
        <v>0</v>
      </c>
      <c r="BH173" s="109">
        <f>SUMIFS(Master3!$K:$K,Master3!$A:$A,"&gt;="&amp;(BF173),Master3!$A:$A,"&lt;="&amp;BK173-1)</f>
        <v>0</v>
      </c>
      <c r="BI173" s="108">
        <f>SUMIFS(Master3!BQ:BQ,Master3!BP:BP,BE173)</f>
        <v>0</v>
      </c>
      <c r="BJ173" s="110" t="str">
        <f>IFERROR(_xlfn.XLOOKUP(BK173,Master3!$A:$A,Master3!$B:$B)," ")</f>
        <v xml:space="preserve"> </v>
      </c>
      <c r="BK173" s="107" t="str">
        <f t="shared" si="34"/>
        <v/>
      </c>
      <c r="BL173" s="107">
        <f>SUMIFS(Master3!$AU:$AU,Master3!$A:$A,"&gt;"&amp;(BK173),Master3!$A:$A,"&lt;="&amp; BO173)</f>
        <v>0</v>
      </c>
      <c r="BM173" s="109">
        <f>SUMIFS(Master3!$K:$K,Master3!$A:$A,"&gt;"&amp;(BK173),Master3!$A:$A,"&lt;="&amp; BO173)</f>
        <v>0</v>
      </c>
      <c r="BN173" s="107">
        <f>SUMIFS(Master3!BI:BI,Master3!BH:BH,BJ173)</f>
        <v>0</v>
      </c>
      <c r="BO173" s="108" t="str">
        <f t="shared" si="35"/>
        <v/>
      </c>
    </row>
    <row r="174" spans="1:67" x14ac:dyDescent="0.25">
      <c r="A174" s="86">
        <v>44353.288194444445</v>
      </c>
      <c r="B174" s="111" t="e">
        <f>_xlfn.XLOOKUP(C174,Master3!B:B,Master3!A:A)</f>
        <v>#N/A</v>
      </c>
      <c r="C174" s="106">
        <v>44353.288194444445</v>
      </c>
      <c r="D174" s="91" t="str">
        <f>IFERROR(_xlfn.XLOOKUP(B174,Master3!A:A,Master3!G:G),"")</f>
        <v/>
      </c>
      <c r="E174" s="94" t="str">
        <f>IFERROR(AVERAGEIFS(Master3!$U:$U,Master3!$A:$A,"&gt;"&amp;(B174-1),Master3!$A:$A,"&lt;="&amp;S174),"")</f>
        <v/>
      </c>
      <c r="F174" s="98">
        <f>SUMIFS(Master3!$V:$V,Master3!$A:$A,"&gt;="&amp;(B174),Master3!$A:$A,"&lt;="&amp;J174-1)</f>
        <v>0</v>
      </c>
      <c r="G174" s="91">
        <f>SUMIFS(Master3!$H:$H,Master3!$A:$A,"&gt;="&amp;(B174),Master3!$A:$A,"&lt;="&amp;J174-1)</f>
        <v>0</v>
      </c>
      <c r="H174" s="99">
        <f>SUMIFS(Master3!AZ:AZ,Master3!AY:AY,C174)</f>
        <v>0</v>
      </c>
      <c r="I174" s="100" t="str">
        <f>IFERROR(_xlfn.XLOOKUP(J174,Master3!$A:$A,Master3!$B:$B),"")</f>
        <v/>
      </c>
      <c r="J174" s="92" t="str">
        <f t="shared" si="24"/>
        <v/>
      </c>
      <c r="K174" s="92">
        <f>SUMIFS(Master3!$V:$V,Master3!$A:$A,"&gt;="&amp;(J174),Master3!$A:$A,"&lt;="&amp;O174-1)</f>
        <v>0</v>
      </c>
      <c r="L174" s="92">
        <f>SUMIFS(Master3!$H:$H,Master3!$A:$A,"&gt;="&amp;(J174),Master3!$A:$A,"&lt;="&amp;O174-1)</f>
        <v>0</v>
      </c>
      <c r="M174" s="93">
        <f>SUMIFS(Master3!BK:BK,Master3!BJ:BJ,I174)</f>
        <v>0</v>
      </c>
      <c r="N174" s="100" t="str">
        <f>IFERROR(_xlfn.XLOOKUP(O174,Master3!$A:$A,Master3!$B:$B)," ")</f>
        <v xml:space="preserve"> </v>
      </c>
      <c r="O174" s="92" t="str">
        <f t="shared" si="25"/>
        <v/>
      </c>
      <c r="P174" s="92">
        <f>SUMIFS(Master3!$V:$V,Master3!$A:$A,"&gt;="&amp;O174,Master3!$A:$A,"&lt;="&amp; S174)</f>
        <v>0</v>
      </c>
      <c r="Q174" s="92">
        <f>SUMIFS(Master3!$H:$H,Master3!$A:$A,"&gt;="&amp;O174,Master3!$A:$A,"&lt;="&amp; S174)</f>
        <v>0</v>
      </c>
      <c r="R174" s="92">
        <f>SUMIFS(Master3!AZ:AZ,Master3!AY:AY,N174)</f>
        <v>0</v>
      </c>
      <c r="S174" s="93" t="str">
        <f t="shared" si="26"/>
        <v/>
      </c>
      <c r="T174" s="112" t="e">
        <f>_xlfn.XLOOKUP(U174,Master3!B:B,Master3!A:A)</f>
        <v>#N/A</v>
      </c>
      <c r="U174" s="103"/>
      <c r="V174" s="109">
        <f>SUMIFS(Master3!X:X,Master3!$A:$A,"&gt;="&amp;(T174),Master3!$A:$A,"&lt;="&amp;Z174-1)</f>
        <v>0</v>
      </c>
      <c r="W174" s="107">
        <f>SUMIFS(Master3!I:I,Master3!$A:$A,"&gt;="&amp;(T174),Master3!$A:$A,"&lt;="&amp;Z174-1)</f>
        <v>0</v>
      </c>
      <c r="X174" s="108">
        <f>SUMIFS(Master3!BC:BC,Master3!BB:BB,U174)</f>
        <v>0</v>
      </c>
      <c r="Y174" s="110" t="str">
        <f>IFERROR(_xlfn.XLOOKUP(Z174,Master3!$A:$A,Master3!$B:$B),"")</f>
        <v/>
      </c>
      <c r="Z174" s="107" t="str">
        <f t="shared" si="27"/>
        <v/>
      </c>
      <c r="AA174" s="107">
        <f>SUMIFS(Master3!$X:$X,Master3!$A:$A,"&gt;="&amp;(Z174),Master3!$A:$A,"&lt;="&amp;AE174-1)</f>
        <v>0</v>
      </c>
      <c r="AB174" s="107">
        <f>SUMIFS(Master3!$I:$I,Master3!$A:$A,"&gt;="&amp;(Z174),Master3!$A:$A,"&lt;="&amp;AE174-1)</f>
        <v>0</v>
      </c>
      <c r="AC174" s="108">
        <f>SUMIFS(Master3!BM:BM,Master3!BL:BL,Y174)</f>
        <v>0</v>
      </c>
      <c r="AD174" s="110" t="str">
        <f>IFERROR(_xlfn.XLOOKUP(AE174,Master3!$A:$A,Master3!$B:$B)," ")</f>
        <v xml:space="preserve"> </v>
      </c>
      <c r="AE174" s="107" t="str">
        <f t="shared" si="28"/>
        <v/>
      </c>
      <c r="AF174" s="109">
        <f>SUMIFS(Master3!$X:$X,Master3!$A:$A,"&gt;"&amp;(AE174),Master3!$A:$A,"&lt;="&amp; AI174)</f>
        <v>0</v>
      </c>
      <c r="AG174" s="107">
        <f>SUMIFS(Master3!$I:$I,Master3!$A:$A,"&gt;"&amp;(AE174),Master3!$A:$A,"&lt;="&amp; AI174)</f>
        <v>0</v>
      </c>
      <c r="AH174" s="107">
        <f>SUMIFS(Master3!BC:BC,Master3!BB:BB,AD174)</f>
        <v>0</v>
      </c>
      <c r="AI174" s="108" t="str">
        <f t="shared" si="29"/>
        <v/>
      </c>
      <c r="AJ174" s="112" t="e">
        <f>_xlfn.XLOOKUP(AK174,Master3!B:B,Master3!A:A)</f>
        <v>#N/A</v>
      </c>
      <c r="AK174" s="106"/>
      <c r="AL174" s="67">
        <f>SUMIFS(Master3!$Z:$Z,Master3!$A:$A,"&gt;="&amp;(AJ174),Master3!$A:$A,"&lt;="&amp;AP174-1)</f>
        <v>0</v>
      </c>
      <c r="AM174" s="67">
        <f>SUMIFS(Master3!$J:$J,Master3!$A:$A,"&gt;="&amp;(AJ174),Master3!$A:$A,"&lt;="&amp;AP174-1)</f>
        <v>0</v>
      </c>
      <c r="AN174" s="93">
        <f>SUMIFS(Master3!BF:BF,Master3!BE:BE,AK174)</f>
        <v>0</v>
      </c>
      <c r="AO174" s="100" t="str">
        <f>IFERROR(_xlfn.XLOOKUP(AP174,Master3!$A:$A,Master3!$B:$B),"")</f>
        <v/>
      </c>
      <c r="AP174" s="92" t="str">
        <f t="shared" si="30"/>
        <v/>
      </c>
      <c r="AQ174" s="67">
        <f>SUMIFS(Master3!$Z:$Z,Master3!$A:$A,"&gt;"&amp;(AP174),Master3!$A:$A,"&lt;="&amp;AU174-1)</f>
        <v>0</v>
      </c>
      <c r="AR174" s="67">
        <f>SUMIFS(Master3!$J:$J,Master3!$A:$A,"&gt;"&amp;(AP174),Master3!$A:$A,"&lt;="&amp;AU174-1)</f>
        <v>0</v>
      </c>
      <c r="AS174" s="93">
        <f>SUMIFS(Master3!BO:BO,Master3!BN:BN,AO174)</f>
        <v>0</v>
      </c>
      <c r="AT174" s="100" t="str">
        <f>IFERROR(_xlfn.XLOOKUP(AU174,Master3!$A:$A,Master3!$B:$B)," ")</f>
        <v xml:space="preserve"> </v>
      </c>
      <c r="AU174" s="92" t="str">
        <f t="shared" si="31"/>
        <v/>
      </c>
      <c r="AV174" s="67">
        <f>SUMIFS(Master3!$Z:$Z,Master3!$A:$A,"&gt;"&amp;AU174,Master3!$A:$A,"&lt;="&amp; AY174)</f>
        <v>0</v>
      </c>
      <c r="AW174" s="67">
        <f>SUMIFS(Master3!$J:$J,Master3!$A:$A,"&gt;"&amp;AU174,Master3!$A:$A,"&lt;="&amp; AY174)</f>
        <v>0</v>
      </c>
      <c r="AX174" s="92">
        <f>SUMIFS(Master3!BF:BF,Master3!BE:BE,AT174)</f>
        <v>0</v>
      </c>
      <c r="AY174" s="93" t="str">
        <f t="shared" si="32"/>
        <v/>
      </c>
      <c r="AZ174" s="112" t="e">
        <f>_xlfn.XLOOKUP(BA174,Master3!B:B,Master3!A:A)</f>
        <v>#N/A</v>
      </c>
      <c r="BA174" s="103"/>
      <c r="BB174" s="107">
        <f>SUMIFS(Master3!AR:AR,Master3!$A:$A,"&gt;="&amp;(AZ174),Master3!$A:$A,"&lt;="&amp;BF174-1)</f>
        <v>0</v>
      </c>
      <c r="BC174" s="109">
        <f>SUMIFS(Master3!$K:$K,Master3!$A:$A,"&gt;="&amp;(AZ174),Master3!$A:$A,"&lt;="&amp;BF174-1)</f>
        <v>0</v>
      </c>
      <c r="BD174" s="108">
        <f>SUMIFS(Master3!BI:BI,Master3!BH:BH,BA174)</f>
        <v>0</v>
      </c>
      <c r="BE174" s="110" t="str">
        <f>IFERROR(_xlfn.XLOOKUP(BF174,Master3!$A:$A,Master3!$B:$B),"")</f>
        <v/>
      </c>
      <c r="BF174" s="107" t="str">
        <f t="shared" si="33"/>
        <v/>
      </c>
      <c r="BG174" s="107">
        <f>SUMIFS(Master3!AR:AR,Master3!$A:$A,"&gt;="&amp;(BF174),Master3!$A:$A,"&lt;="&amp;BK174-1)</f>
        <v>0</v>
      </c>
      <c r="BH174" s="109">
        <f>SUMIFS(Master3!$K:$K,Master3!$A:$A,"&gt;="&amp;(BF174),Master3!$A:$A,"&lt;="&amp;BK174-1)</f>
        <v>0</v>
      </c>
      <c r="BI174" s="108">
        <f>SUMIFS(Master3!BQ:BQ,Master3!BP:BP,BE174)</f>
        <v>0</v>
      </c>
      <c r="BJ174" s="110" t="str">
        <f>IFERROR(_xlfn.XLOOKUP(BK174,Master3!$A:$A,Master3!$B:$B)," ")</f>
        <v xml:space="preserve"> </v>
      </c>
      <c r="BK174" s="107" t="str">
        <f t="shared" si="34"/>
        <v/>
      </c>
      <c r="BL174" s="107">
        <f>SUMIFS(Master3!$AU:$AU,Master3!$A:$A,"&gt;"&amp;(BK174),Master3!$A:$A,"&lt;="&amp; BO174)</f>
        <v>0</v>
      </c>
      <c r="BM174" s="109">
        <f>SUMIFS(Master3!$K:$K,Master3!$A:$A,"&gt;"&amp;(BK174),Master3!$A:$A,"&lt;="&amp; BO174)</f>
        <v>0</v>
      </c>
      <c r="BN174" s="107">
        <f>SUMIFS(Master3!BI:BI,Master3!BH:BH,BJ174)</f>
        <v>0</v>
      </c>
      <c r="BO174" s="108" t="str">
        <f t="shared" si="35"/>
        <v/>
      </c>
    </row>
    <row r="175" spans="1:67" x14ac:dyDescent="0.25">
      <c r="A175" s="86">
        <v>44353.371527777781</v>
      </c>
      <c r="B175" s="111" t="e">
        <f>_xlfn.XLOOKUP(C175,Master3!B:B,Master3!A:A)</f>
        <v>#N/A</v>
      </c>
      <c r="C175" s="106"/>
      <c r="D175" s="91" t="str">
        <f>IFERROR(_xlfn.XLOOKUP(B175,Master3!A:A,Master3!G:G),"")</f>
        <v/>
      </c>
      <c r="E175" s="94" t="str">
        <f>IFERROR(AVERAGEIFS(Master3!$U:$U,Master3!$A:$A,"&gt;"&amp;(B175-1),Master3!$A:$A,"&lt;="&amp;S175),"")</f>
        <v/>
      </c>
      <c r="F175" s="98">
        <f>SUMIFS(Master3!$V:$V,Master3!$A:$A,"&gt;="&amp;(B175),Master3!$A:$A,"&lt;="&amp;J175-1)</f>
        <v>0</v>
      </c>
      <c r="G175" s="91">
        <f>SUMIFS(Master3!$H:$H,Master3!$A:$A,"&gt;="&amp;(B175),Master3!$A:$A,"&lt;="&amp;J175-1)</f>
        <v>0</v>
      </c>
      <c r="H175" s="99">
        <f>SUMIFS(Master3!AZ:AZ,Master3!AY:AY,C175)</f>
        <v>0</v>
      </c>
      <c r="I175" s="100" t="str">
        <f>IFERROR(_xlfn.XLOOKUP(J175,Master3!$A:$A,Master3!$B:$B),"")</f>
        <v/>
      </c>
      <c r="J175" s="92" t="str">
        <f t="shared" si="24"/>
        <v/>
      </c>
      <c r="K175" s="92">
        <f>SUMIFS(Master3!$V:$V,Master3!$A:$A,"&gt;="&amp;(J175),Master3!$A:$A,"&lt;="&amp;O175-1)</f>
        <v>0</v>
      </c>
      <c r="L175" s="92">
        <f>SUMIFS(Master3!$H:$H,Master3!$A:$A,"&gt;="&amp;(J175),Master3!$A:$A,"&lt;="&amp;O175-1)</f>
        <v>0</v>
      </c>
      <c r="M175" s="93">
        <f>SUMIFS(Master3!BK:BK,Master3!BJ:BJ,I175)</f>
        <v>0</v>
      </c>
      <c r="N175" s="100" t="str">
        <f>IFERROR(_xlfn.XLOOKUP(O175,Master3!$A:$A,Master3!$B:$B)," ")</f>
        <v xml:space="preserve"> </v>
      </c>
      <c r="O175" s="92" t="str">
        <f t="shared" si="25"/>
        <v/>
      </c>
      <c r="P175" s="92">
        <f>SUMIFS(Master3!$V:$V,Master3!$A:$A,"&gt;="&amp;O175,Master3!$A:$A,"&lt;="&amp; S175)</f>
        <v>0</v>
      </c>
      <c r="Q175" s="92">
        <f>SUMIFS(Master3!$H:$H,Master3!$A:$A,"&gt;="&amp;O175,Master3!$A:$A,"&lt;="&amp; S175)</f>
        <v>0</v>
      </c>
      <c r="R175" s="92">
        <f>SUMIFS(Master3!AZ:AZ,Master3!AY:AY,N175)</f>
        <v>0</v>
      </c>
      <c r="S175" s="93" t="str">
        <f t="shared" si="26"/>
        <v/>
      </c>
      <c r="T175" s="112" t="e">
        <f>_xlfn.XLOOKUP(U175,Master3!B:B,Master3!A:A)</f>
        <v>#N/A</v>
      </c>
      <c r="U175" s="103">
        <v>44353.371527777781</v>
      </c>
      <c r="V175" s="109">
        <f>SUMIFS(Master3!X:X,Master3!$A:$A,"&gt;="&amp;(T175),Master3!$A:$A,"&lt;="&amp;Z175-1)</f>
        <v>0</v>
      </c>
      <c r="W175" s="107">
        <f>SUMIFS(Master3!I:I,Master3!$A:$A,"&gt;="&amp;(T175),Master3!$A:$A,"&lt;="&amp;Z175-1)</f>
        <v>0</v>
      </c>
      <c r="X175" s="108">
        <f>SUMIFS(Master3!BC:BC,Master3!BB:BB,U175)</f>
        <v>0</v>
      </c>
      <c r="Y175" s="110" t="str">
        <f>IFERROR(_xlfn.XLOOKUP(Z175,Master3!$A:$A,Master3!$B:$B),"")</f>
        <v/>
      </c>
      <c r="Z175" s="107" t="str">
        <f t="shared" si="27"/>
        <v/>
      </c>
      <c r="AA175" s="107">
        <f>SUMIFS(Master3!$X:$X,Master3!$A:$A,"&gt;="&amp;(Z175),Master3!$A:$A,"&lt;="&amp;AE175-1)</f>
        <v>0</v>
      </c>
      <c r="AB175" s="107">
        <f>SUMIFS(Master3!$I:$I,Master3!$A:$A,"&gt;="&amp;(Z175),Master3!$A:$A,"&lt;="&amp;AE175-1)</f>
        <v>0</v>
      </c>
      <c r="AC175" s="108">
        <f>SUMIFS(Master3!BM:BM,Master3!BL:BL,Y175)</f>
        <v>0</v>
      </c>
      <c r="AD175" s="110" t="str">
        <f>IFERROR(_xlfn.XLOOKUP(AE175,Master3!$A:$A,Master3!$B:$B)," ")</f>
        <v xml:space="preserve"> </v>
      </c>
      <c r="AE175" s="107" t="str">
        <f t="shared" si="28"/>
        <v/>
      </c>
      <c r="AF175" s="109">
        <f>SUMIFS(Master3!$X:$X,Master3!$A:$A,"&gt;"&amp;(AE175),Master3!$A:$A,"&lt;="&amp; AI175)</f>
        <v>0</v>
      </c>
      <c r="AG175" s="107">
        <f>SUMIFS(Master3!$I:$I,Master3!$A:$A,"&gt;"&amp;(AE175),Master3!$A:$A,"&lt;="&amp; AI175)</f>
        <v>0</v>
      </c>
      <c r="AH175" s="107">
        <f>SUMIFS(Master3!BC:BC,Master3!BB:BB,AD175)</f>
        <v>0</v>
      </c>
      <c r="AI175" s="108" t="str">
        <f t="shared" si="29"/>
        <v/>
      </c>
      <c r="AJ175" s="112" t="e">
        <f>_xlfn.XLOOKUP(AK175,Master3!B:B,Master3!A:A)</f>
        <v>#N/A</v>
      </c>
      <c r="AK175" s="106">
        <v>44353.371527777781</v>
      </c>
      <c r="AL175" s="67">
        <f>SUMIFS(Master3!$Z:$Z,Master3!$A:$A,"&gt;="&amp;(AJ175),Master3!$A:$A,"&lt;="&amp;AP175-1)</f>
        <v>0</v>
      </c>
      <c r="AM175" s="67">
        <f>SUMIFS(Master3!$J:$J,Master3!$A:$A,"&gt;="&amp;(AJ175),Master3!$A:$A,"&lt;="&amp;AP175-1)</f>
        <v>0</v>
      </c>
      <c r="AN175" s="93">
        <f>SUMIFS(Master3!BF:BF,Master3!BE:BE,AK175)</f>
        <v>0</v>
      </c>
      <c r="AO175" s="100" t="str">
        <f>IFERROR(_xlfn.XLOOKUP(AP175,Master3!$A:$A,Master3!$B:$B),"")</f>
        <v/>
      </c>
      <c r="AP175" s="92" t="str">
        <f t="shared" si="30"/>
        <v/>
      </c>
      <c r="AQ175" s="67">
        <f>SUMIFS(Master3!$Z:$Z,Master3!$A:$A,"&gt;"&amp;(AP175),Master3!$A:$A,"&lt;="&amp;AU175-1)</f>
        <v>0</v>
      </c>
      <c r="AR175" s="67">
        <f>SUMIFS(Master3!$J:$J,Master3!$A:$A,"&gt;"&amp;(AP175),Master3!$A:$A,"&lt;="&amp;AU175-1)</f>
        <v>0</v>
      </c>
      <c r="AS175" s="93">
        <f>SUMIFS(Master3!BO:BO,Master3!BN:BN,AO175)</f>
        <v>0</v>
      </c>
      <c r="AT175" s="100" t="str">
        <f>IFERROR(_xlfn.XLOOKUP(AU175,Master3!$A:$A,Master3!$B:$B)," ")</f>
        <v xml:space="preserve"> </v>
      </c>
      <c r="AU175" s="92" t="str">
        <f t="shared" si="31"/>
        <v/>
      </c>
      <c r="AV175" s="67">
        <f>SUMIFS(Master3!$Z:$Z,Master3!$A:$A,"&gt;"&amp;AU175,Master3!$A:$A,"&lt;="&amp; AY175)</f>
        <v>0</v>
      </c>
      <c r="AW175" s="67">
        <f>SUMIFS(Master3!$J:$J,Master3!$A:$A,"&gt;"&amp;AU175,Master3!$A:$A,"&lt;="&amp; AY175)</f>
        <v>0</v>
      </c>
      <c r="AX175" s="92">
        <f>SUMIFS(Master3!BF:BF,Master3!BE:BE,AT175)</f>
        <v>0</v>
      </c>
      <c r="AY175" s="93" t="str">
        <f t="shared" si="32"/>
        <v/>
      </c>
      <c r="AZ175" s="112" t="e">
        <f>_xlfn.XLOOKUP(BA175,Master3!B:B,Master3!A:A)</f>
        <v>#N/A</v>
      </c>
      <c r="BA175" s="103">
        <v>44353.371527777781</v>
      </c>
      <c r="BB175" s="107">
        <f>SUMIFS(Master3!AR:AR,Master3!$A:$A,"&gt;="&amp;(AZ175),Master3!$A:$A,"&lt;="&amp;BF175-1)</f>
        <v>0</v>
      </c>
      <c r="BC175" s="109">
        <f>SUMIFS(Master3!$K:$K,Master3!$A:$A,"&gt;="&amp;(AZ175),Master3!$A:$A,"&lt;="&amp;BF175-1)</f>
        <v>0</v>
      </c>
      <c r="BD175" s="108">
        <f>SUMIFS(Master3!BI:BI,Master3!BH:BH,BA175)</f>
        <v>0</v>
      </c>
      <c r="BE175" s="110" t="str">
        <f>IFERROR(_xlfn.XLOOKUP(BF175,Master3!$A:$A,Master3!$B:$B),"")</f>
        <v/>
      </c>
      <c r="BF175" s="107" t="str">
        <f t="shared" si="33"/>
        <v/>
      </c>
      <c r="BG175" s="107">
        <f>SUMIFS(Master3!AR:AR,Master3!$A:$A,"&gt;="&amp;(BF175),Master3!$A:$A,"&lt;="&amp;BK175-1)</f>
        <v>0</v>
      </c>
      <c r="BH175" s="109">
        <f>SUMIFS(Master3!$K:$K,Master3!$A:$A,"&gt;="&amp;(BF175),Master3!$A:$A,"&lt;="&amp;BK175-1)</f>
        <v>0</v>
      </c>
      <c r="BI175" s="108">
        <f>SUMIFS(Master3!BQ:BQ,Master3!BP:BP,BE175)</f>
        <v>0</v>
      </c>
      <c r="BJ175" s="110" t="str">
        <f>IFERROR(_xlfn.XLOOKUP(BK175,Master3!$A:$A,Master3!$B:$B)," ")</f>
        <v xml:space="preserve"> </v>
      </c>
      <c r="BK175" s="107" t="str">
        <f t="shared" si="34"/>
        <v/>
      </c>
      <c r="BL175" s="107">
        <f>SUMIFS(Master3!$AU:$AU,Master3!$A:$A,"&gt;"&amp;(BK175),Master3!$A:$A,"&lt;="&amp; BO175)</f>
        <v>0</v>
      </c>
      <c r="BM175" s="109">
        <f>SUMIFS(Master3!$K:$K,Master3!$A:$A,"&gt;"&amp;(BK175),Master3!$A:$A,"&lt;="&amp; BO175)</f>
        <v>0</v>
      </c>
      <c r="BN175" s="107">
        <f>SUMIFS(Master3!BI:BI,Master3!BH:BH,BJ175)</f>
        <v>0</v>
      </c>
      <c r="BO175" s="108" t="str">
        <f t="shared" si="35"/>
        <v/>
      </c>
    </row>
    <row r="176" spans="1:67" x14ac:dyDescent="0.25">
      <c r="A176" s="86">
        <v>44354.125</v>
      </c>
      <c r="B176" s="111" t="e">
        <f>_xlfn.XLOOKUP(C176,Master3!B:B,Master3!A:A)</f>
        <v>#N/A</v>
      </c>
      <c r="C176" s="106"/>
      <c r="D176" s="91" t="str">
        <f>IFERROR(_xlfn.XLOOKUP(B176,Master3!A:A,Master3!G:G),"")</f>
        <v/>
      </c>
      <c r="E176" s="94" t="str">
        <f>IFERROR(AVERAGEIFS(Master3!$U:$U,Master3!$A:$A,"&gt;"&amp;(B176-1),Master3!$A:$A,"&lt;="&amp;S176),"")</f>
        <v/>
      </c>
      <c r="F176" s="98">
        <f>SUMIFS(Master3!$V:$V,Master3!$A:$A,"&gt;="&amp;(B176),Master3!$A:$A,"&lt;="&amp;J176-1)</f>
        <v>0</v>
      </c>
      <c r="G176" s="91">
        <f>SUMIFS(Master3!$H:$H,Master3!$A:$A,"&gt;="&amp;(B176),Master3!$A:$A,"&lt;="&amp;J176-1)</f>
        <v>0</v>
      </c>
      <c r="H176" s="99">
        <f>SUMIFS(Master3!AZ:AZ,Master3!AY:AY,C176)</f>
        <v>0</v>
      </c>
      <c r="I176" s="100" t="str">
        <f>IFERROR(_xlfn.XLOOKUP(J176,Master3!$A:$A,Master3!$B:$B),"")</f>
        <v/>
      </c>
      <c r="J176" s="92" t="str">
        <f t="shared" si="24"/>
        <v/>
      </c>
      <c r="K176" s="92">
        <f>SUMIFS(Master3!$V:$V,Master3!$A:$A,"&gt;="&amp;(J176),Master3!$A:$A,"&lt;="&amp;O176-1)</f>
        <v>0</v>
      </c>
      <c r="L176" s="92">
        <f>SUMIFS(Master3!$H:$H,Master3!$A:$A,"&gt;="&amp;(J176),Master3!$A:$A,"&lt;="&amp;O176-1)</f>
        <v>0</v>
      </c>
      <c r="M176" s="93">
        <f>SUMIFS(Master3!BK:BK,Master3!BJ:BJ,I176)</f>
        <v>0</v>
      </c>
      <c r="N176" s="100" t="str">
        <f>IFERROR(_xlfn.XLOOKUP(O176,Master3!$A:$A,Master3!$B:$B)," ")</f>
        <v xml:space="preserve"> </v>
      </c>
      <c r="O176" s="92" t="str">
        <f t="shared" si="25"/>
        <v/>
      </c>
      <c r="P176" s="92">
        <f>SUMIFS(Master3!$V:$V,Master3!$A:$A,"&gt;="&amp;O176,Master3!$A:$A,"&lt;="&amp; S176)</f>
        <v>0</v>
      </c>
      <c r="Q176" s="92">
        <f>SUMIFS(Master3!$H:$H,Master3!$A:$A,"&gt;="&amp;O176,Master3!$A:$A,"&lt;="&amp; S176)</f>
        <v>0</v>
      </c>
      <c r="R176" s="92">
        <f>SUMIFS(Master3!AZ:AZ,Master3!AY:AY,N176)</f>
        <v>0</v>
      </c>
      <c r="S176" s="93" t="str">
        <f t="shared" si="26"/>
        <v/>
      </c>
      <c r="T176" s="112" t="e">
        <f>_xlfn.XLOOKUP(U176,Master3!B:B,Master3!A:A)</f>
        <v>#N/A</v>
      </c>
      <c r="U176" s="103"/>
      <c r="V176" s="109">
        <f>SUMIFS(Master3!X:X,Master3!$A:$A,"&gt;="&amp;(T176),Master3!$A:$A,"&lt;="&amp;Z176-1)</f>
        <v>0</v>
      </c>
      <c r="W176" s="107">
        <f>SUMIFS(Master3!I:I,Master3!$A:$A,"&gt;="&amp;(T176),Master3!$A:$A,"&lt;="&amp;Z176-1)</f>
        <v>0</v>
      </c>
      <c r="X176" s="108">
        <f>SUMIFS(Master3!BC:BC,Master3!BB:BB,U176)</f>
        <v>0</v>
      </c>
      <c r="Y176" s="110" t="str">
        <f>IFERROR(_xlfn.XLOOKUP(Z176,Master3!$A:$A,Master3!$B:$B),"")</f>
        <v/>
      </c>
      <c r="Z176" s="107" t="str">
        <f t="shared" si="27"/>
        <v/>
      </c>
      <c r="AA176" s="107">
        <f>SUMIFS(Master3!$X:$X,Master3!$A:$A,"&gt;="&amp;(Z176),Master3!$A:$A,"&lt;="&amp;AE176-1)</f>
        <v>0</v>
      </c>
      <c r="AB176" s="107">
        <f>SUMIFS(Master3!$I:$I,Master3!$A:$A,"&gt;="&amp;(Z176),Master3!$A:$A,"&lt;="&amp;AE176-1)</f>
        <v>0</v>
      </c>
      <c r="AC176" s="108">
        <f>SUMIFS(Master3!BM:BM,Master3!BL:BL,Y176)</f>
        <v>0</v>
      </c>
      <c r="AD176" s="110" t="str">
        <f>IFERROR(_xlfn.XLOOKUP(AE176,Master3!$A:$A,Master3!$B:$B)," ")</f>
        <v xml:space="preserve"> </v>
      </c>
      <c r="AE176" s="107" t="str">
        <f t="shared" si="28"/>
        <v/>
      </c>
      <c r="AF176" s="109">
        <f>SUMIFS(Master3!$X:$X,Master3!$A:$A,"&gt;"&amp;(AE176),Master3!$A:$A,"&lt;="&amp; AI176)</f>
        <v>0</v>
      </c>
      <c r="AG176" s="107">
        <f>SUMIFS(Master3!$I:$I,Master3!$A:$A,"&gt;"&amp;(AE176),Master3!$A:$A,"&lt;="&amp; AI176)</f>
        <v>0</v>
      </c>
      <c r="AH176" s="107">
        <f>SUMIFS(Master3!BC:BC,Master3!BB:BB,AD176)</f>
        <v>0</v>
      </c>
      <c r="AI176" s="108" t="str">
        <f t="shared" si="29"/>
        <v/>
      </c>
      <c r="AJ176" s="112" t="e">
        <f>_xlfn.XLOOKUP(AK176,Master3!B:B,Master3!A:A)</f>
        <v>#N/A</v>
      </c>
      <c r="AK176" s="106">
        <v>44354.125</v>
      </c>
      <c r="AL176" s="67">
        <f>SUMIFS(Master3!$Z:$Z,Master3!$A:$A,"&gt;="&amp;(AJ176),Master3!$A:$A,"&lt;="&amp;AP176-1)</f>
        <v>0</v>
      </c>
      <c r="AM176" s="67">
        <f>SUMIFS(Master3!$J:$J,Master3!$A:$A,"&gt;="&amp;(AJ176),Master3!$A:$A,"&lt;="&amp;AP176-1)</f>
        <v>0</v>
      </c>
      <c r="AN176" s="93">
        <f>SUMIFS(Master3!BF:BF,Master3!BE:BE,AK176)</f>
        <v>0</v>
      </c>
      <c r="AO176" s="100" t="str">
        <f>IFERROR(_xlfn.XLOOKUP(AP176,Master3!$A:$A,Master3!$B:$B),"")</f>
        <v/>
      </c>
      <c r="AP176" s="92" t="str">
        <f t="shared" si="30"/>
        <v/>
      </c>
      <c r="AQ176" s="67">
        <f>SUMIFS(Master3!$Z:$Z,Master3!$A:$A,"&gt;"&amp;(AP176),Master3!$A:$A,"&lt;="&amp;AU176-1)</f>
        <v>0</v>
      </c>
      <c r="AR176" s="67">
        <f>SUMIFS(Master3!$J:$J,Master3!$A:$A,"&gt;"&amp;(AP176),Master3!$A:$A,"&lt;="&amp;AU176-1)</f>
        <v>0</v>
      </c>
      <c r="AS176" s="93">
        <f>SUMIFS(Master3!BO:BO,Master3!BN:BN,AO176)</f>
        <v>0</v>
      </c>
      <c r="AT176" s="100" t="str">
        <f>IFERROR(_xlfn.XLOOKUP(AU176,Master3!$A:$A,Master3!$B:$B)," ")</f>
        <v xml:space="preserve"> </v>
      </c>
      <c r="AU176" s="92" t="str">
        <f t="shared" si="31"/>
        <v/>
      </c>
      <c r="AV176" s="67">
        <f>SUMIFS(Master3!$Z:$Z,Master3!$A:$A,"&gt;"&amp;AU176,Master3!$A:$A,"&lt;="&amp; AY176)</f>
        <v>0</v>
      </c>
      <c r="AW176" s="67">
        <f>SUMIFS(Master3!$J:$J,Master3!$A:$A,"&gt;"&amp;AU176,Master3!$A:$A,"&lt;="&amp; AY176)</f>
        <v>0</v>
      </c>
      <c r="AX176" s="92">
        <f>SUMIFS(Master3!BF:BF,Master3!BE:BE,AT176)</f>
        <v>0</v>
      </c>
      <c r="AY176" s="93" t="str">
        <f t="shared" si="32"/>
        <v/>
      </c>
      <c r="AZ176" s="112" t="e">
        <f>_xlfn.XLOOKUP(BA176,Master3!B:B,Master3!A:A)</f>
        <v>#N/A</v>
      </c>
      <c r="BA176" s="103"/>
      <c r="BB176" s="107">
        <f>SUMIFS(Master3!AR:AR,Master3!$A:$A,"&gt;="&amp;(AZ176),Master3!$A:$A,"&lt;="&amp;BF176-1)</f>
        <v>0</v>
      </c>
      <c r="BC176" s="109">
        <f>SUMIFS(Master3!$K:$K,Master3!$A:$A,"&gt;="&amp;(AZ176),Master3!$A:$A,"&lt;="&amp;BF176-1)</f>
        <v>0</v>
      </c>
      <c r="BD176" s="108">
        <f>SUMIFS(Master3!BI:BI,Master3!BH:BH,BA176)</f>
        <v>0</v>
      </c>
      <c r="BE176" s="110" t="str">
        <f>IFERROR(_xlfn.XLOOKUP(BF176,Master3!$A:$A,Master3!$B:$B),"")</f>
        <v/>
      </c>
      <c r="BF176" s="107" t="str">
        <f t="shared" si="33"/>
        <v/>
      </c>
      <c r="BG176" s="107">
        <f>SUMIFS(Master3!AR:AR,Master3!$A:$A,"&gt;="&amp;(BF176),Master3!$A:$A,"&lt;="&amp;BK176-1)</f>
        <v>0</v>
      </c>
      <c r="BH176" s="109">
        <f>SUMIFS(Master3!$K:$K,Master3!$A:$A,"&gt;="&amp;(BF176),Master3!$A:$A,"&lt;="&amp;BK176-1)</f>
        <v>0</v>
      </c>
      <c r="BI176" s="108">
        <f>SUMIFS(Master3!BQ:BQ,Master3!BP:BP,BE176)</f>
        <v>0</v>
      </c>
      <c r="BJ176" s="110" t="str">
        <f>IFERROR(_xlfn.XLOOKUP(BK176,Master3!$A:$A,Master3!$B:$B)," ")</f>
        <v xml:space="preserve"> </v>
      </c>
      <c r="BK176" s="107" t="str">
        <f t="shared" si="34"/>
        <v/>
      </c>
      <c r="BL176" s="107">
        <f>SUMIFS(Master3!$AU:$AU,Master3!$A:$A,"&gt;"&amp;(BK176),Master3!$A:$A,"&lt;="&amp; BO176)</f>
        <v>0</v>
      </c>
      <c r="BM176" s="109">
        <f>SUMIFS(Master3!$K:$K,Master3!$A:$A,"&gt;"&amp;(BK176),Master3!$A:$A,"&lt;="&amp; BO176)</f>
        <v>0</v>
      </c>
      <c r="BN176" s="107">
        <f>SUMIFS(Master3!BI:BI,Master3!BH:BH,BJ176)</f>
        <v>0</v>
      </c>
      <c r="BO176" s="108" t="str">
        <f t="shared" si="35"/>
        <v/>
      </c>
    </row>
    <row r="177" spans="1:67" x14ac:dyDescent="0.25">
      <c r="A177" s="86">
        <v>44354.159722222219</v>
      </c>
      <c r="B177" s="111" t="e">
        <f>_xlfn.XLOOKUP(C177,Master3!B:B,Master3!A:A)</f>
        <v>#N/A</v>
      </c>
      <c r="C177" s="106"/>
      <c r="D177" s="91" t="str">
        <f>IFERROR(_xlfn.XLOOKUP(B177,Master3!A:A,Master3!G:G),"")</f>
        <v/>
      </c>
      <c r="E177" s="94" t="str">
        <f>IFERROR(AVERAGEIFS(Master3!$U:$U,Master3!$A:$A,"&gt;"&amp;(B177-1),Master3!$A:$A,"&lt;="&amp;S177),"")</f>
        <v/>
      </c>
      <c r="F177" s="98">
        <f>SUMIFS(Master3!$V:$V,Master3!$A:$A,"&gt;="&amp;(B177),Master3!$A:$A,"&lt;="&amp;J177-1)</f>
        <v>0</v>
      </c>
      <c r="G177" s="91">
        <f>SUMIFS(Master3!$H:$H,Master3!$A:$A,"&gt;="&amp;(B177),Master3!$A:$A,"&lt;="&amp;J177-1)</f>
        <v>0</v>
      </c>
      <c r="H177" s="99">
        <f>SUMIFS(Master3!AZ:AZ,Master3!AY:AY,C177)</f>
        <v>0</v>
      </c>
      <c r="I177" s="100" t="str">
        <f>IFERROR(_xlfn.XLOOKUP(J177,Master3!$A:$A,Master3!$B:$B),"")</f>
        <v/>
      </c>
      <c r="J177" s="92" t="str">
        <f t="shared" si="24"/>
        <v/>
      </c>
      <c r="K177" s="92">
        <f>SUMIFS(Master3!$V:$V,Master3!$A:$A,"&gt;="&amp;(J177),Master3!$A:$A,"&lt;="&amp;O177-1)</f>
        <v>0</v>
      </c>
      <c r="L177" s="92">
        <f>SUMIFS(Master3!$H:$H,Master3!$A:$A,"&gt;="&amp;(J177),Master3!$A:$A,"&lt;="&amp;O177-1)</f>
        <v>0</v>
      </c>
      <c r="M177" s="93">
        <f>SUMIFS(Master3!BK:BK,Master3!BJ:BJ,I177)</f>
        <v>0</v>
      </c>
      <c r="N177" s="100" t="str">
        <f>IFERROR(_xlfn.XLOOKUP(O177,Master3!$A:$A,Master3!$B:$B)," ")</f>
        <v xml:space="preserve"> </v>
      </c>
      <c r="O177" s="92" t="str">
        <f t="shared" si="25"/>
        <v/>
      </c>
      <c r="P177" s="92">
        <f>SUMIFS(Master3!$V:$V,Master3!$A:$A,"&gt;="&amp;O177,Master3!$A:$A,"&lt;="&amp; S177)</f>
        <v>0</v>
      </c>
      <c r="Q177" s="92">
        <f>SUMIFS(Master3!$H:$H,Master3!$A:$A,"&gt;="&amp;O177,Master3!$A:$A,"&lt;="&amp; S177)</f>
        <v>0</v>
      </c>
      <c r="R177" s="92">
        <f>SUMIFS(Master3!AZ:AZ,Master3!AY:AY,N177)</f>
        <v>0</v>
      </c>
      <c r="S177" s="93" t="str">
        <f t="shared" si="26"/>
        <v/>
      </c>
      <c r="T177" s="112" t="e">
        <f>_xlfn.XLOOKUP(U177,Master3!B:B,Master3!A:A)</f>
        <v>#N/A</v>
      </c>
      <c r="U177" s="103"/>
      <c r="V177" s="109">
        <f>SUMIFS(Master3!X:X,Master3!$A:$A,"&gt;="&amp;(T177),Master3!$A:$A,"&lt;="&amp;Z177-1)</f>
        <v>0</v>
      </c>
      <c r="W177" s="107">
        <f>SUMIFS(Master3!I:I,Master3!$A:$A,"&gt;="&amp;(T177),Master3!$A:$A,"&lt;="&amp;Z177-1)</f>
        <v>0</v>
      </c>
      <c r="X177" s="108">
        <f>SUMIFS(Master3!BC:BC,Master3!BB:BB,U177)</f>
        <v>0</v>
      </c>
      <c r="Y177" s="110" t="str">
        <f>IFERROR(_xlfn.XLOOKUP(Z177,Master3!$A:$A,Master3!$B:$B),"")</f>
        <v/>
      </c>
      <c r="Z177" s="107" t="str">
        <f t="shared" si="27"/>
        <v/>
      </c>
      <c r="AA177" s="107">
        <f>SUMIFS(Master3!$X:$X,Master3!$A:$A,"&gt;="&amp;(Z177),Master3!$A:$A,"&lt;="&amp;AE177-1)</f>
        <v>0</v>
      </c>
      <c r="AB177" s="107">
        <f>SUMIFS(Master3!$I:$I,Master3!$A:$A,"&gt;="&amp;(Z177),Master3!$A:$A,"&lt;="&amp;AE177-1)</f>
        <v>0</v>
      </c>
      <c r="AC177" s="108">
        <f>SUMIFS(Master3!BM:BM,Master3!BL:BL,Y177)</f>
        <v>0</v>
      </c>
      <c r="AD177" s="110" t="str">
        <f>IFERROR(_xlfn.XLOOKUP(AE177,Master3!$A:$A,Master3!$B:$B)," ")</f>
        <v xml:space="preserve"> </v>
      </c>
      <c r="AE177" s="107" t="str">
        <f t="shared" si="28"/>
        <v/>
      </c>
      <c r="AF177" s="109">
        <f>SUMIFS(Master3!$X:$X,Master3!$A:$A,"&gt;"&amp;(AE177),Master3!$A:$A,"&lt;="&amp; AI177)</f>
        <v>0</v>
      </c>
      <c r="AG177" s="107">
        <f>SUMIFS(Master3!$I:$I,Master3!$A:$A,"&gt;"&amp;(AE177),Master3!$A:$A,"&lt;="&amp; AI177)</f>
        <v>0</v>
      </c>
      <c r="AH177" s="107">
        <f>SUMIFS(Master3!BC:BC,Master3!BB:BB,AD177)</f>
        <v>0</v>
      </c>
      <c r="AI177" s="108" t="str">
        <f t="shared" si="29"/>
        <v/>
      </c>
      <c r="AJ177" s="112" t="e">
        <f>_xlfn.XLOOKUP(AK177,Master3!B:B,Master3!A:A)</f>
        <v>#N/A</v>
      </c>
      <c r="AK177" s="106"/>
      <c r="AL177" s="67">
        <f>SUMIFS(Master3!$Z:$Z,Master3!$A:$A,"&gt;="&amp;(AJ177),Master3!$A:$A,"&lt;="&amp;AP177-1)</f>
        <v>0</v>
      </c>
      <c r="AM177" s="67">
        <f>SUMIFS(Master3!$J:$J,Master3!$A:$A,"&gt;="&amp;(AJ177),Master3!$A:$A,"&lt;="&amp;AP177-1)</f>
        <v>0</v>
      </c>
      <c r="AN177" s="93">
        <f>SUMIFS(Master3!BF:BF,Master3!BE:BE,AK177)</f>
        <v>0</v>
      </c>
      <c r="AO177" s="100" t="str">
        <f>IFERROR(_xlfn.XLOOKUP(AP177,Master3!$A:$A,Master3!$B:$B),"")</f>
        <v/>
      </c>
      <c r="AP177" s="92" t="str">
        <f t="shared" si="30"/>
        <v/>
      </c>
      <c r="AQ177" s="67">
        <f>SUMIFS(Master3!$Z:$Z,Master3!$A:$A,"&gt;"&amp;(AP177),Master3!$A:$A,"&lt;="&amp;AU177-1)</f>
        <v>0</v>
      </c>
      <c r="AR177" s="67">
        <f>SUMIFS(Master3!$J:$J,Master3!$A:$A,"&gt;"&amp;(AP177),Master3!$A:$A,"&lt;="&amp;AU177-1)</f>
        <v>0</v>
      </c>
      <c r="AS177" s="93">
        <f>SUMIFS(Master3!BO:BO,Master3!BN:BN,AO177)</f>
        <v>0</v>
      </c>
      <c r="AT177" s="100" t="str">
        <f>IFERROR(_xlfn.XLOOKUP(AU177,Master3!$A:$A,Master3!$B:$B)," ")</f>
        <v xml:space="preserve"> </v>
      </c>
      <c r="AU177" s="92" t="str">
        <f t="shared" si="31"/>
        <v/>
      </c>
      <c r="AV177" s="67">
        <f>SUMIFS(Master3!$Z:$Z,Master3!$A:$A,"&gt;"&amp;AU177,Master3!$A:$A,"&lt;="&amp; AY177)</f>
        <v>0</v>
      </c>
      <c r="AW177" s="67">
        <f>SUMIFS(Master3!$J:$J,Master3!$A:$A,"&gt;"&amp;AU177,Master3!$A:$A,"&lt;="&amp; AY177)</f>
        <v>0</v>
      </c>
      <c r="AX177" s="92">
        <f>SUMIFS(Master3!BF:BF,Master3!BE:BE,AT177)</f>
        <v>0</v>
      </c>
      <c r="AY177" s="93" t="str">
        <f t="shared" si="32"/>
        <v/>
      </c>
      <c r="AZ177" s="112" t="e">
        <f>_xlfn.XLOOKUP(BA177,Master3!B:B,Master3!A:A)</f>
        <v>#N/A</v>
      </c>
      <c r="BA177" s="103">
        <v>44354.159722222219</v>
      </c>
      <c r="BB177" s="107">
        <f>SUMIFS(Master3!AR:AR,Master3!$A:$A,"&gt;="&amp;(AZ177),Master3!$A:$A,"&lt;="&amp;BF177-1)</f>
        <v>0</v>
      </c>
      <c r="BC177" s="109">
        <f>SUMIFS(Master3!$K:$K,Master3!$A:$A,"&gt;="&amp;(AZ177),Master3!$A:$A,"&lt;="&amp;BF177-1)</f>
        <v>0</v>
      </c>
      <c r="BD177" s="108">
        <f>SUMIFS(Master3!BI:BI,Master3!BH:BH,BA177)</f>
        <v>0</v>
      </c>
      <c r="BE177" s="110" t="str">
        <f>IFERROR(_xlfn.XLOOKUP(BF177,Master3!$A:$A,Master3!$B:$B),"")</f>
        <v/>
      </c>
      <c r="BF177" s="107" t="str">
        <f t="shared" si="33"/>
        <v/>
      </c>
      <c r="BG177" s="107">
        <f>SUMIFS(Master3!AR:AR,Master3!$A:$A,"&gt;="&amp;(BF177),Master3!$A:$A,"&lt;="&amp;BK177-1)</f>
        <v>0</v>
      </c>
      <c r="BH177" s="109">
        <f>SUMIFS(Master3!$K:$K,Master3!$A:$A,"&gt;="&amp;(BF177),Master3!$A:$A,"&lt;="&amp;BK177-1)</f>
        <v>0</v>
      </c>
      <c r="BI177" s="108">
        <f>SUMIFS(Master3!BQ:BQ,Master3!BP:BP,BE177)</f>
        <v>0</v>
      </c>
      <c r="BJ177" s="110" t="str">
        <f>IFERROR(_xlfn.XLOOKUP(BK177,Master3!$A:$A,Master3!$B:$B)," ")</f>
        <v xml:space="preserve"> </v>
      </c>
      <c r="BK177" s="107" t="str">
        <f t="shared" si="34"/>
        <v/>
      </c>
      <c r="BL177" s="107">
        <f>SUMIFS(Master3!$AU:$AU,Master3!$A:$A,"&gt;"&amp;(BK177),Master3!$A:$A,"&lt;="&amp; BO177)</f>
        <v>0</v>
      </c>
      <c r="BM177" s="109">
        <f>SUMIFS(Master3!$K:$K,Master3!$A:$A,"&gt;"&amp;(BK177),Master3!$A:$A,"&lt;="&amp; BO177)</f>
        <v>0</v>
      </c>
      <c r="BN177" s="107">
        <f>SUMIFS(Master3!BI:BI,Master3!BH:BH,BJ177)</f>
        <v>0</v>
      </c>
      <c r="BO177" s="108" t="str">
        <f t="shared" si="35"/>
        <v/>
      </c>
    </row>
    <row r="178" spans="1:67" x14ac:dyDescent="0.25">
      <c r="A178" s="86">
        <v>44354.166666666664</v>
      </c>
      <c r="B178" s="111" t="e">
        <f>_xlfn.XLOOKUP(C178,Master3!B:B,Master3!A:A)</f>
        <v>#N/A</v>
      </c>
      <c r="C178" s="106">
        <v>44354.166666666664</v>
      </c>
      <c r="D178" s="91" t="str">
        <f>IFERROR(_xlfn.XLOOKUP(B178,Master3!A:A,Master3!G:G),"")</f>
        <v/>
      </c>
      <c r="E178" s="94" t="str">
        <f>IFERROR(AVERAGEIFS(Master3!$U:$U,Master3!$A:$A,"&gt;"&amp;(B178-1),Master3!$A:$A,"&lt;="&amp;S178),"")</f>
        <v/>
      </c>
      <c r="F178" s="98">
        <f>SUMIFS(Master3!$V:$V,Master3!$A:$A,"&gt;="&amp;(B178),Master3!$A:$A,"&lt;="&amp;J178-1)</f>
        <v>0</v>
      </c>
      <c r="G178" s="91">
        <f>SUMIFS(Master3!$H:$H,Master3!$A:$A,"&gt;="&amp;(B178),Master3!$A:$A,"&lt;="&amp;J178-1)</f>
        <v>0</v>
      </c>
      <c r="H178" s="99">
        <f>SUMIFS(Master3!AZ:AZ,Master3!AY:AY,C178)</f>
        <v>0</v>
      </c>
      <c r="I178" s="100" t="str">
        <f>IFERROR(_xlfn.XLOOKUP(J178,Master3!$A:$A,Master3!$B:$B),"")</f>
        <v/>
      </c>
      <c r="J178" s="92" t="str">
        <f t="shared" si="24"/>
        <v/>
      </c>
      <c r="K178" s="92">
        <f>SUMIFS(Master3!$V:$V,Master3!$A:$A,"&gt;="&amp;(J178),Master3!$A:$A,"&lt;="&amp;O178-1)</f>
        <v>0</v>
      </c>
      <c r="L178" s="92">
        <f>SUMIFS(Master3!$H:$H,Master3!$A:$A,"&gt;="&amp;(J178),Master3!$A:$A,"&lt;="&amp;O178-1)</f>
        <v>0</v>
      </c>
      <c r="M178" s="93">
        <f>SUMIFS(Master3!BK:BK,Master3!BJ:BJ,I178)</f>
        <v>0</v>
      </c>
      <c r="N178" s="100" t="str">
        <f>IFERROR(_xlfn.XLOOKUP(O178,Master3!$A:$A,Master3!$B:$B)," ")</f>
        <v xml:space="preserve"> </v>
      </c>
      <c r="O178" s="92" t="str">
        <f t="shared" si="25"/>
        <v/>
      </c>
      <c r="P178" s="92">
        <f>SUMIFS(Master3!$V:$V,Master3!$A:$A,"&gt;="&amp;O178,Master3!$A:$A,"&lt;="&amp; S178)</f>
        <v>0</v>
      </c>
      <c r="Q178" s="92">
        <f>SUMIFS(Master3!$H:$H,Master3!$A:$A,"&gt;="&amp;O178,Master3!$A:$A,"&lt;="&amp; S178)</f>
        <v>0</v>
      </c>
      <c r="R178" s="92">
        <f>SUMIFS(Master3!AZ:AZ,Master3!AY:AY,N178)</f>
        <v>0</v>
      </c>
      <c r="S178" s="93" t="str">
        <f t="shared" si="26"/>
        <v/>
      </c>
      <c r="T178" s="112" t="e">
        <f>_xlfn.XLOOKUP(U178,Master3!B:B,Master3!A:A)</f>
        <v>#N/A</v>
      </c>
      <c r="U178" s="103">
        <v>44354.166666666664</v>
      </c>
      <c r="V178" s="109">
        <f>SUMIFS(Master3!X:X,Master3!$A:$A,"&gt;="&amp;(T178),Master3!$A:$A,"&lt;="&amp;Z178-1)</f>
        <v>0</v>
      </c>
      <c r="W178" s="107">
        <f>SUMIFS(Master3!I:I,Master3!$A:$A,"&gt;="&amp;(T178),Master3!$A:$A,"&lt;="&amp;Z178-1)</f>
        <v>0</v>
      </c>
      <c r="X178" s="108">
        <f>SUMIFS(Master3!BC:BC,Master3!BB:BB,U178)</f>
        <v>0</v>
      </c>
      <c r="Y178" s="110" t="str">
        <f>IFERROR(_xlfn.XLOOKUP(Z178,Master3!$A:$A,Master3!$B:$B),"")</f>
        <v/>
      </c>
      <c r="Z178" s="107" t="str">
        <f t="shared" si="27"/>
        <v/>
      </c>
      <c r="AA178" s="107">
        <f>SUMIFS(Master3!$X:$X,Master3!$A:$A,"&gt;="&amp;(Z178),Master3!$A:$A,"&lt;="&amp;AE178-1)</f>
        <v>0</v>
      </c>
      <c r="AB178" s="107">
        <f>SUMIFS(Master3!$I:$I,Master3!$A:$A,"&gt;="&amp;(Z178),Master3!$A:$A,"&lt;="&amp;AE178-1)</f>
        <v>0</v>
      </c>
      <c r="AC178" s="108">
        <f>SUMIFS(Master3!BM:BM,Master3!BL:BL,Y178)</f>
        <v>0</v>
      </c>
      <c r="AD178" s="110" t="str">
        <f>IFERROR(_xlfn.XLOOKUP(AE178,Master3!$A:$A,Master3!$B:$B)," ")</f>
        <v xml:space="preserve"> </v>
      </c>
      <c r="AE178" s="107" t="str">
        <f t="shared" si="28"/>
        <v/>
      </c>
      <c r="AF178" s="109">
        <f>SUMIFS(Master3!$X:$X,Master3!$A:$A,"&gt;"&amp;(AE178),Master3!$A:$A,"&lt;="&amp; AI178)</f>
        <v>0</v>
      </c>
      <c r="AG178" s="107">
        <f>SUMIFS(Master3!$I:$I,Master3!$A:$A,"&gt;"&amp;(AE178),Master3!$A:$A,"&lt;="&amp; AI178)</f>
        <v>0</v>
      </c>
      <c r="AH178" s="107">
        <f>SUMIFS(Master3!BC:BC,Master3!BB:BB,AD178)</f>
        <v>0</v>
      </c>
      <c r="AI178" s="108" t="str">
        <f t="shared" si="29"/>
        <v/>
      </c>
      <c r="AJ178" s="112" t="e">
        <f>_xlfn.XLOOKUP(AK178,Master3!B:B,Master3!A:A)</f>
        <v>#N/A</v>
      </c>
      <c r="AK178" s="106"/>
      <c r="AL178" s="67">
        <f>SUMIFS(Master3!$Z:$Z,Master3!$A:$A,"&gt;="&amp;(AJ178),Master3!$A:$A,"&lt;="&amp;AP178-1)</f>
        <v>0</v>
      </c>
      <c r="AM178" s="67">
        <f>SUMIFS(Master3!$J:$J,Master3!$A:$A,"&gt;="&amp;(AJ178),Master3!$A:$A,"&lt;="&amp;AP178-1)</f>
        <v>0</v>
      </c>
      <c r="AN178" s="93">
        <f>SUMIFS(Master3!BF:BF,Master3!BE:BE,AK178)</f>
        <v>0</v>
      </c>
      <c r="AO178" s="100" t="str">
        <f>IFERROR(_xlfn.XLOOKUP(AP178,Master3!$A:$A,Master3!$B:$B),"")</f>
        <v/>
      </c>
      <c r="AP178" s="92" t="str">
        <f t="shared" si="30"/>
        <v/>
      </c>
      <c r="AQ178" s="67">
        <f>SUMIFS(Master3!$Z:$Z,Master3!$A:$A,"&gt;"&amp;(AP178),Master3!$A:$A,"&lt;="&amp;AU178-1)</f>
        <v>0</v>
      </c>
      <c r="AR178" s="67">
        <f>SUMIFS(Master3!$J:$J,Master3!$A:$A,"&gt;"&amp;(AP178),Master3!$A:$A,"&lt;="&amp;AU178-1)</f>
        <v>0</v>
      </c>
      <c r="AS178" s="93">
        <f>SUMIFS(Master3!BO:BO,Master3!BN:BN,AO178)</f>
        <v>0</v>
      </c>
      <c r="AT178" s="100" t="str">
        <f>IFERROR(_xlfn.XLOOKUP(AU178,Master3!$A:$A,Master3!$B:$B)," ")</f>
        <v xml:space="preserve"> </v>
      </c>
      <c r="AU178" s="92" t="str">
        <f t="shared" si="31"/>
        <v/>
      </c>
      <c r="AV178" s="67">
        <f>SUMIFS(Master3!$Z:$Z,Master3!$A:$A,"&gt;"&amp;AU178,Master3!$A:$A,"&lt;="&amp; AY178)</f>
        <v>0</v>
      </c>
      <c r="AW178" s="67">
        <f>SUMIFS(Master3!$J:$J,Master3!$A:$A,"&gt;"&amp;AU178,Master3!$A:$A,"&lt;="&amp; AY178)</f>
        <v>0</v>
      </c>
      <c r="AX178" s="92">
        <f>SUMIFS(Master3!BF:BF,Master3!BE:BE,AT178)</f>
        <v>0</v>
      </c>
      <c r="AY178" s="93" t="str">
        <f t="shared" si="32"/>
        <v/>
      </c>
      <c r="AZ178" s="112" t="e">
        <f>_xlfn.XLOOKUP(BA178,Master3!B:B,Master3!A:A)</f>
        <v>#N/A</v>
      </c>
      <c r="BA178" s="103"/>
      <c r="BB178" s="107">
        <f>SUMIFS(Master3!AR:AR,Master3!$A:$A,"&gt;="&amp;(AZ178),Master3!$A:$A,"&lt;="&amp;BF178-1)</f>
        <v>0</v>
      </c>
      <c r="BC178" s="109">
        <f>SUMIFS(Master3!$K:$K,Master3!$A:$A,"&gt;="&amp;(AZ178),Master3!$A:$A,"&lt;="&amp;BF178-1)</f>
        <v>0</v>
      </c>
      <c r="BD178" s="108">
        <f>SUMIFS(Master3!BI:BI,Master3!BH:BH,BA178)</f>
        <v>0</v>
      </c>
      <c r="BE178" s="110" t="str">
        <f>IFERROR(_xlfn.XLOOKUP(BF178,Master3!$A:$A,Master3!$B:$B),"")</f>
        <v/>
      </c>
      <c r="BF178" s="107" t="str">
        <f t="shared" si="33"/>
        <v/>
      </c>
      <c r="BG178" s="107">
        <f>SUMIFS(Master3!AR:AR,Master3!$A:$A,"&gt;="&amp;(BF178),Master3!$A:$A,"&lt;="&amp;BK178-1)</f>
        <v>0</v>
      </c>
      <c r="BH178" s="109">
        <f>SUMIFS(Master3!$K:$K,Master3!$A:$A,"&gt;="&amp;(BF178),Master3!$A:$A,"&lt;="&amp;BK178-1)</f>
        <v>0</v>
      </c>
      <c r="BI178" s="108">
        <f>SUMIFS(Master3!BQ:BQ,Master3!BP:BP,BE178)</f>
        <v>0</v>
      </c>
      <c r="BJ178" s="110" t="str">
        <f>IFERROR(_xlfn.XLOOKUP(BK178,Master3!$A:$A,Master3!$B:$B)," ")</f>
        <v xml:space="preserve"> </v>
      </c>
      <c r="BK178" s="107" t="str">
        <f t="shared" si="34"/>
        <v/>
      </c>
      <c r="BL178" s="107">
        <f>SUMIFS(Master3!$AU:$AU,Master3!$A:$A,"&gt;"&amp;(BK178),Master3!$A:$A,"&lt;="&amp; BO178)</f>
        <v>0</v>
      </c>
      <c r="BM178" s="109">
        <f>SUMIFS(Master3!$K:$K,Master3!$A:$A,"&gt;"&amp;(BK178),Master3!$A:$A,"&lt;="&amp; BO178)</f>
        <v>0</v>
      </c>
      <c r="BN178" s="107">
        <f>SUMIFS(Master3!BI:BI,Master3!BH:BH,BJ178)</f>
        <v>0</v>
      </c>
      <c r="BO178" s="108" t="str">
        <f t="shared" si="35"/>
        <v/>
      </c>
    </row>
    <row r="179" spans="1:67" x14ac:dyDescent="0.25">
      <c r="A179" s="86">
        <v>44355.163194444445</v>
      </c>
      <c r="B179" s="111" t="e">
        <f>_xlfn.XLOOKUP(C179,Master3!B:B,Master3!A:A)</f>
        <v>#N/A</v>
      </c>
      <c r="C179" s="106">
        <v>44355.163194444445</v>
      </c>
      <c r="D179" s="91" t="str">
        <f>IFERROR(_xlfn.XLOOKUP(B179,Master3!A:A,Master3!G:G),"")</f>
        <v/>
      </c>
      <c r="E179" s="94" t="str">
        <f>IFERROR(AVERAGEIFS(Master3!$U:$U,Master3!$A:$A,"&gt;"&amp;(B179-1),Master3!$A:$A,"&lt;="&amp;S179),"")</f>
        <v/>
      </c>
      <c r="F179" s="98">
        <f>SUMIFS(Master3!$V:$V,Master3!$A:$A,"&gt;="&amp;(B179),Master3!$A:$A,"&lt;="&amp;J179-1)</f>
        <v>0</v>
      </c>
      <c r="G179" s="91">
        <f>SUMIFS(Master3!$H:$H,Master3!$A:$A,"&gt;="&amp;(B179),Master3!$A:$A,"&lt;="&amp;J179-1)</f>
        <v>0</v>
      </c>
      <c r="H179" s="99">
        <f>SUMIFS(Master3!AZ:AZ,Master3!AY:AY,C179)</f>
        <v>0</v>
      </c>
      <c r="I179" s="100" t="str">
        <f>IFERROR(_xlfn.XLOOKUP(J179,Master3!$A:$A,Master3!$B:$B),"")</f>
        <v/>
      </c>
      <c r="J179" s="92" t="str">
        <f t="shared" si="24"/>
        <v/>
      </c>
      <c r="K179" s="92">
        <f>SUMIFS(Master3!$V:$V,Master3!$A:$A,"&gt;="&amp;(J179),Master3!$A:$A,"&lt;="&amp;O179-1)</f>
        <v>0</v>
      </c>
      <c r="L179" s="92">
        <f>SUMIFS(Master3!$H:$H,Master3!$A:$A,"&gt;="&amp;(J179),Master3!$A:$A,"&lt;="&amp;O179-1)</f>
        <v>0</v>
      </c>
      <c r="M179" s="93">
        <f>SUMIFS(Master3!BK:BK,Master3!BJ:BJ,I179)</f>
        <v>0</v>
      </c>
      <c r="N179" s="100" t="str">
        <f>IFERROR(_xlfn.XLOOKUP(O179,Master3!$A:$A,Master3!$B:$B)," ")</f>
        <v xml:space="preserve"> </v>
      </c>
      <c r="O179" s="92" t="str">
        <f t="shared" si="25"/>
        <v/>
      </c>
      <c r="P179" s="92">
        <f>SUMIFS(Master3!$V:$V,Master3!$A:$A,"&gt;="&amp;O179,Master3!$A:$A,"&lt;="&amp; S179)</f>
        <v>0</v>
      </c>
      <c r="Q179" s="92">
        <f>SUMIFS(Master3!$H:$H,Master3!$A:$A,"&gt;="&amp;O179,Master3!$A:$A,"&lt;="&amp; S179)</f>
        <v>0</v>
      </c>
      <c r="R179" s="92">
        <f>SUMIFS(Master3!AZ:AZ,Master3!AY:AY,N179)</f>
        <v>0</v>
      </c>
      <c r="S179" s="93" t="str">
        <f t="shared" si="26"/>
        <v/>
      </c>
      <c r="T179" s="112" t="e">
        <f>_xlfn.XLOOKUP(U179,Master3!B:B,Master3!A:A)</f>
        <v>#N/A</v>
      </c>
      <c r="U179" s="103">
        <v>44355.163194444445</v>
      </c>
      <c r="V179" s="109">
        <f>SUMIFS(Master3!X:X,Master3!$A:$A,"&gt;="&amp;(T179),Master3!$A:$A,"&lt;="&amp;Z179-1)</f>
        <v>0</v>
      </c>
      <c r="W179" s="107">
        <f>SUMIFS(Master3!I:I,Master3!$A:$A,"&gt;="&amp;(T179),Master3!$A:$A,"&lt;="&amp;Z179-1)</f>
        <v>0</v>
      </c>
      <c r="X179" s="108">
        <f>SUMIFS(Master3!BC:BC,Master3!BB:BB,U179)</f>
        <v>0</v>
      </c>
      <c r="Y179" s="110" t="str">
        <f>IFERROR(_xlfn.XLOOKUP(Z179,Master3!$A:$A,Master3!$B:$B),"")</f>
        <v/>
      </c>
      <c r="Z179" s="107" t="str">
        <f t="shared" si="27"/>
        <v/>
      </c>
      <c r="AA179" s="107">
        <f>SUMIFS(Master3!$X:$X,Master3!$A:$A,"&gt;="&amp;(Z179),Master3!$A:$A,"&lt;="&amp;AE179-1)</f>
        <v>0</v>
      </c>
      <c r="AB179" s="107">
        <f>SUMIFS(Master3!$I:$I,Master3!$A:$A,"&gt;="&amp;(Z179),Master3!$A:$A,"&lt;="&amp;AE179-1)</f>
        <v>0</v>
      </c>
      <c r="AC179" s="108">
        <f>SUMIFS(Master3!BM:BM,Master3!BL:BL,Y179)</f>
        <v>0</v>
      </c>
      <c r="AD179" s="110" t="str">
        <f>IFERROR(_xlfn.XLOOKUP(AE179,Master3!$A:$A,Master3!$B:$B)," ")</f>
        <v xml:space="preserve"> </v>
      </c>
      <c r="AE179" s="107" t="str">
        <f t="shared" si="28"/>
        <v/>
      </c>
      <c r="AF179" s="109">
        <f>SUMIFS(Master3!$X:$X,Master3!$A:$A,"&gt;"&amp;(AE179),Master3!$A:$A,"&lt;="&amp; AI179)</f>
        <v>0</v>
      </c>
      <c r="AG179" s="107">
        <f>SUMIFS(Master3!$I:$I,Master3!$A:$A,"&gt;"&amp;(AE179),Master3!$A:$A,"&lt;="&amp; AI179)</f>
        <v>0</v>
      </c>
      <c r="AH179" s="107">
        <f>SUMIFS(Master3!BC:BC,Master3!BB:BB,AD179)</f>
        <v>0</v>
      </c>
      <c r="AI179" s="108" t="str">
        <f t="shared" si="29"/>
        <v/>
      </c>
      <c r="AJ179" s="112" t="e">
        <f>_xlfn.XLOOKUP(AK179,Master3!B:B,Master3!A:A)</f>
        <v>#N/A</v>
      </c>
      <c r="AK179" s="106"/>
      <c r="AL179" s="67">
        <f>SUMIFS(Master3!$Z:$Z,Master3!$A:$A,"&gt;="&amp;(AJ179),Master3!$A:$A,"&lt;="&amp;AP179-1)</f>
        <v>0</v>
      </c>
      <c r="AM179" s="67">
        <f>SUMIFS(Master3!$J:$J,Master3!$A:$A,"&gt;="&amp;(AJ179),Master3!$A:$A,"&lt;="&amp;AP179-1)</f>
        <v>0</v>
      </c>
      <c r="AN179" s="93">
        <f>SUMIFS(Master3!BF:BF,Master3!BE:BE,AK179)</f>
        <v>0</v>
      </c>
      <c r="AO179" s="100" t="str">
        <f>IFERROR(_xlfn.XLOOKUP(AP179,Master3!$A:$A,Master3!$B:$B),"")</f>
        <v/>
      </c>
      <c r="AP179" s="92" t="str">
        <f t="shared" si="30"/>
        <v/>
      </c>
      <c r="AQ179" s="67">
        <f>SUMIFS(Master3!$Z:$Z,Master3!$A:$A,"&gt;"&amp;(AP179),Master3!$A:$A,"&lt;="&amp;AU179-1)</f>
        <v>0</v>
      </c>
      <c r="AR179" s="67">
        <f>SUMIFS(Master3!$J:$J,Master3!$A:$A,"&gt;"&amp;(AP179),Master3!$A:$A,"&lt;="&amp;AU179-1)</f>
        <v>0</v>
      </c>
      <c r="AS179" s="93">
        <f>SUMIFS(Master3!BO:BO,Master3!BN:BN,AO179)</f>
        <v>0</v>
      </c>
      <c r="AT179" s="100" t="str">
        <f>IFERROR(_xlfn.XLOOKUP(AU179,Master3!$A:$A,Master3!$B:$B)," ")</f>
        <v xml:space="preserve"> </v>
      </c>
      <c r="AU179" s="92" t="str">
        <f t="shared" si="31"/>
        <v/>
      </c>
      <c r="AV179" s="67">
        <f>SUMIFS(Master3!$Z:$Z,Master3!$A:$A,"&gt;"&amp;AU179,Master3!$A:$A,"&lt;="&amp; AY179)</f>
        <v>0</v>
      </c>
      <c r="AW179" s="67">
        <f>SUMIFS(Master3!$J:$J,Master3!$A:$A,"&gt;"&amp;AU179,Master3!$A:$A,"&lt;="&amp; AY179)</f>
        <v>0</v>
      </c>
      <c r="AX179" s="92">
        <f>SUMIFS(Master3!BF:BF,Master3!BE:BE,AT179)</f>
        <v>0</v>
      </c>
      <c r="AY179" s="93" t="str">
        <f t="shared" si="32"/>
        <v/>
      </c>
      <c r="AZ179" s="112" t="e">
        <f>_xlfn.XLOOKUP(BA179,Master3!B:B,Master3!A:A)</f>
        <v>#N/A</v>
      </c>
      <c r="BA179" s="103"/>
      <c r="BB179" s="107">
        <f>SUMIFS(Master3!AR:AR,Master3!$A:$A,"&gt;="&amp;(AZ179),Master3!$A:$A,"&lt;="&amp;BF179-1)</f>
        <v>0</v>
      </c>
      <c r="BC179" s="109">
        <f>SUMIFS(Master3!$K:$K,Master3!$A:$A,"&gt;="&amp;(AZ179),Master3!$A:$A,"&lt;="&amp;BF179-1)</f>
        <v>0</v>
      </c>
      <c r="BD179" s="108">
        <f>SUMIFS(Master3!BI:BI,Master3!BH:BH,BA179)</f>
        <v>0</v>
      </c>
      <c r="BE179" s="110" t="str">
        <f>IFERROR(_xlfn.XLOOKUP(BF179,Master3!$A:$A,Master3!$B:$B),"")</f>
        <v/>
      </c>
      <c r="BF179" s="107" t="str">
        <f t="shared" si="33"/>
        <v/>
      </c>
      <c r="BG179" s="107">
        <f>SUMIFS(Master3!AR:AR,Master3!$A:$A,"&gt;="&amp;(BF179),Master3!$A:$A,"&lt;="&amp;BK179-1)</f>
        <v>0</v>
      </c>
      <c r="BH179" s="109">
        <f>SUMIFS(Master3!$K:$K,Master3!$A:$A,"&gt;="&amp;(BF179),Master3!$A:$A,"&lt;="&amp;BK179-1)</f>
        <v>0</v>
      </c>
      <c r="BI179" s="108">
        <f>SUMIFS(Master3!BQ:BQ,Master3!BP:BP,BE179)</f>
        <v>0</v>
      </c>
      <c r="BJ179" s="110" t="str">
        <f>IFERROR(_xlfn.XLOOKUP(BK179,Master3!$A:$A,Master3!$B:$B)," ")</f>
        <v xml:space="preserve"> </v>
      </c>
      <c r="BK179" s="107" t="str">
        <f t="shared" si="34"/>
        <v/>
      </c>
      <c r="BL179" s="107">
        <f>SUMIFS(Master3!$AU:$AU,Master3!$A:$A,"&gt;"&amp;(BK179),Master3!$A:$A,"&lt;="&amp; BO179)</f>
        <v>0</v>
      </c>
      <c r="BM179" s="109">
        <f>SUMIFS(Master3!$K:$K,Master3!$A:$A,"&gt;"&amp;(BK179),Master3!$A:$A,"&lt;="&amp; BO179)</f>
        <v>0</v>
      </c>
      <c r="BN179" s="107">
        <f>SUMIFS(Master3!BI:BI,Master3!BH:BH,BJ179)</f>
        <v>0</v>
      </c>
      <c r="BO179" s="108" t="str">
        <f t="shared" si="35"/>
        <v/>
      </c>
    </row>
    <row r="180" spans="1:67" x14ac:dyDescent="0.25">
      <c r="A180" s="86">
        <v>44358.072916666664</v>
      </c>
      <c r="B180" s="111" t="e">
        <f>_xlfn.XLOOKUP(C180,Master3!B:B,Master3!A:A)</f>
        <v>#N/A</v>
      </c>
      <c r="C180" s="106"/>
      <c r="D180" s="91" t="str">
        <f>IFERROR(_xlfn.XLOOKUP(B180,Master3!A:A,Master3!G:G),"")</f>
        <v/>
      </c>
      <c r="E180" s="94" t="str">
        <f>IFERROR(AVERAGEIFS(Master3!$U:$U,Master3!$A:$A,"&gt;"&amp;(B180-1),Master3!$A:$A,"&lt;="&amp;S180),"")</f>
        <v/>
      </c>
      <c r="F180" s="98">
        <f>SUMIFS(Master3!$V:$V,Master3!$A:$A,"&gt;="&amp;(B180),Master3!$A:$A,"&lt;="&amp;J180-1)</f>
        <v>0</v>
      </c>
      <c r="G180" s="91">
        <f>SUMIFS(Master3!$H:$H,Master3!$A:$A,"&gt;="&amp;(B180),Master3!$A:$A,"&lt;="&amp;J180-1)</f>
        <v>0</v>
      </c>
      <c r="H180" s="99">
        <f>SUMIFS(Master3!AZ:AZ,Master3!AY:AY,C180)</f>
        <v>0</v>
      </c>
      <c r="I180" s="100" t="str">
        <f>IFERROR(_xlfn.XLOOKUP(J180,Master3!$A:$A,Master3!$B:$B),"")</f>
        <v/>
      </c>
      <c r="J180" s="92" t="str">
        <f t="shared" si="24"/>
        <v/>
      </c>
      <c r="K180" s="92">
        <f>SUMIFS(Master3!$V:$V,Master3!$A:$A,"&gt;="&amp;(J180),Master3!$A:$A,"&lt;="&amp;O180-1)</f>
        <v>0</v>
      </c>
      <c r="L180" s="92">
        <f>SUMIFS(Master3!$H:$H,Master3!$A:$A,"&gt;="&amp;(J180),Master3!$A:$A,"&lt;="&amp;O180-1)</f>
        <v>0</v>
      </c>
      <c r="M180" s="93">
        <f>SUMIFS(Master3!BK:BK,Master3!BJ:BJ,I180)</f>
        <v>0</v>
      </c>
      <c r="N180" s="100" t="str">
        <f>IFERROR(_xlfn.XLOOKUP(O180,Master3!$A:$A,Master3!$B:$B)," ")</f>
        <v xml:space="preserve"> </v>
      </c>
      <c r="O180" s="92" t="str">
        <f t="shared" si="25"/>
        <v/>
      </c>
      <c r="P180" s="92">
        <f>SUMIFS(Master3!$V:$V,Master3!$A:$A,"&gt;="&amp;O180,Master3!$A:$A,"&lt;="&amp; S180)</f>
        <v>0</v>
      </c>
      <c r="Q180" s="92">
        <f>SUMIFS(Master3!$H:$H,Master3!$A:$A,"&gt;="&amp;O180,Master3!$A:$A,"&lt;="&amp; S180)</f>
        <v>0</v>
      </c>
      <c r="R180" s="92">
        <f>SUMIFS(Master3!AZ:AZ,Master3!AY:AY,N180)</f>
        <v>0</v>
      </c>
      <c r="S180" s="93" t="str">
        <f t="shared" si="26"/>
        <v/>
      </c>
      <c r="T180" s="112" t="e">
        <f>_xlfn.XLOOKUP(U180,Master3!B:B,Master3!A:A)</f>
        <v>#N/A</v>
      </c>
      <c r="U180" s="103"/>
      <c r="V180" s="109">
        <f>SUMIFS(Master3!X:X,Master3!$A:$A,"&gt;="&amp;(T180),Master3!$A:$A,"&lt;="&amp;Z180-1)</f>
        <v>0</v>
      </c>
      <c r="W180" s="107">
        <f>SUMIFS(Master3!I:I,Master3!$A:$A,"&gt;="&amp;(T180),Master3!$A:$A,"&lt;="&amp;Z180-1)</f>
        <v>0</v>
      </c>
      <c r="X180" s="108">
        <f>SUMIFS(Master3!BC:BC,Master3!BB:BB,U180)</f>
        <v>0</v>
      </c>
      <c r="Y180" s="110" t="str">
        <f>IFERROR(_xlfn.XLOOKUP(Z180,Master3!$A:$A,Master3!$B:$B),"")</f>
        <v/>
      </c>
      <c r="Z180" s="107" t="str">
        <f t="shared" si="27"/>
        <v/>
      </c>
      <c r="AA180" s="107">
        <f>SUMIFS(Master3!$X:$X,Master3!$A:$A,"&gt;="&amp;(Z180),Master3!$A:$A,"&lt;="&amp;AE180-1)</f>
        <v>0</v>
      </c>
      <c r="AB180" s="107">
        <f>SUMIFS(Master3!$I:$I,Master3!$A:$A,"&gt;="&amp;(Z180),Master3!$A:$A,"&lt;="&amp;AE180-1)</f>
        <v>0</v>
      </c>
      <c r="AC180" s="108">
        <f>SUMIFS(Master3!BM:BM,Master3!BL:BL,Y180)</f>
        <v>0</v>
      </c>
      <c r="AD180" s="110" t="str">
        <f>IFERROR(_xlfn.XLOOKUP(AE180,Master3!$A:$A,Master3!$B:$B)," ")</f>
        <v xml:space="preserve"> </v>
      </c>
      <c r="AE180" s="107" t="str">
        <f t="shared" si="28"/>
        <v/>
      </c>
      <c r="AF180" s="109">
        <f>SUMIFS(Master3!$X:$X,Master3!$A:$A,"&gt;"&amp;(AE180),Master3!$A:$A,"&lt;="&amp; AI180)</f>
        <v>0</v>
      </c>
      <c r="AG180" s="107">
        <f>SUMIFS(Master3!$I:$I,Master3!$A:$A,"&gt;"&amp;(AE180),Master3!$A:$A,"&lt;="&amp; AI180)</f>
        <v>0</v>
      </c>
      <c r="AH180" s="107">
        <f>SUMIFS(Master3!BC:BC,Master3!BB:BB,AD180)</f>
        <v>0</v>
      </c>
      <c r="AI180" s="108" t="str">
        <f t="shared" si="29"/>
        <v/>
      </c>
      <c r="AJ180" s="112" t="e">
        <f>_xlfn.XLOOKUP(AK180,Master3!B:B,Master3!A:A)</f>
        <v>#N/A</v>
      </c>
      <c r="AK180" s="106">
        <v>44358.072916666664</v>
      </c>
      <c r="AL180" s="67">
        <f>SUMIFS(Master3!$Z:$Z,Master3!$A:$A,"&gt;="&amp;(AJ180),Master3!$A:$A,"&lt;="&amp;AP180-1)</f>
        <v>0</v>
      </c>
      <c r="AM180" s="67">
        <f>SUMIFS(Master3!$J:$J,Master3!$A:$A,"&gt;="&amp;(AJ180),Master3!$A:$A,"&lt;="&amp;AP180-1)</f>
        <v>0</v>
      </c>
      <c r="AN180" s="93">
        <f>SUMIFS(Master3!BF:BF,Master3!BE:BE,AK180)</f>
        <v>0</v>
      </c>
      <c r="AO180" s="100" t="str">
        <f>IFERROR(_xlfn.XLOOKUP(AP180,Master3!$A:$A,Master3!$B:$B),"")</f>
        <v/>
      </c>
      <c r="AP180" s="92" t="str">
        <f t="shared" si="30"/>
        <v/>
      </c>
      <c r="AQ180" s="67">
        <f>SUMIFS(Master3!$Z:$Z,Master3!$A:$A,"&gt;"&amp;(AP180),Master3!$A:$A,"&lt;="&amp;AU180-1)</f>
        <v>0</v>
      </c>
      <c r="AR180" s="67">
        <f>SUMIFS(Master3!$J:$J,Master3!$A:$A,"&gt;"&amp;(AP180),Master3!$A:$A,"&lt;="&amp;AU180-1)</f>
        <v>0</v>
      </c>
      <c r="AS180" s="93">
        <f>SUMIFS(Master3!BO:BO,Master3!BN:BN,AO180)</f>
        <v>0</v>
      </c>
      <c r="AT180" s="100" t="str">
        <f>IFERROR(_xlfn.XLOOKUP(AU180,Master3!$A:$A,Master3!$B:$B)," ")</f>
        <v xml:space="preserve"> </v>
      </c>
      <c r="AU180" s="92" t="str">
        <f t="shared" si="31"/>
        <v/>
      </c>
      <c r="AV180" s="67">
        <f>SUMIFS(Master3!$Z:$Z,Master3!$A:$A,"&gt;"&amp;AU180,Master3!$A:$A,"&lt;="&amp; AY180)</f>
        <v>0</v>
      </c>
      <c r="AW180" s="67">
        <f>SUMIFS(Master3!$J:$J,Master3!$A:$A,"&gt;"&amp;AU180,Master3!$A:$A,"&lt;="&amp; AY180)</f>
        <v>0</v>
      </c>
      <c r="AX180" s="92">
        <f>SUMIFS(Master3!BF:BF,Master3!BE:BE,AT180)</f>
        <v>0</v>
      </c>
      <c r="AY180" s="93" t="str">
        <f t="shared" si="32"/>
        <v/>
      </c>
      <c r="AZ180" s="112" t="e">
        <f>_xlfn.XLOOKUP(BA180,Master3!B:B,Master3!A:A)</f>
        <v>#N/A</v>
      </c>
      <c r="BA180" s="103"/>
      <c r="BB180" s="107">
        <f>SUMIFS(Master3!AR:AR,Master3!$A:$A,"&gt;="&amp;(AZ180),Master3!$A:$A,"&lt;="&amp;BF180-1)</f>
        <v>0</v>
      </c>
      <c r="BC180" s="109">
        <f>SUMIFS(Master3!$K:$K,Master3!$A:$A,"&gt;="&amp;(AZ180),Master3!$A:$A,"&lt;="&amp;BF180-1)</f>
        <v>0</v>
      </c>
      <c r="BD180" s="108">
        <f>SUMIFS(Master3!BI:BI,Master3!BH:BH,BA180)</f>
        <v>0</v>
      </c>
      <c r="BE180" s="110" t="str">
        <f>IFERROR(_xlfn.XLOOKUP(BF180,Master3!$A:$A,Master3!$B:$B),"")</f>
        <v/>
      </c>
      <c r="BF180" s="107" t="str">
        <f t="shared" si="33"/>
        <v/>
      </c>
      <c r="BG180" s="107">
        <f>SUMIFS(Master3!AR:AR,Master3!$A:$A,"&gt;="&amp;(BF180),Master3!$A:$A,"&lt;="&amp;BK180-1)</f>
        <v>0</v>
      </c>
      <c r="BH180" s="109">
        <f>SUMIFS(Master3!$K:$K,Master3!$A:$A,"&gt;="&amp;(BF180),Master3!$A:$A,"&lt;="&amp;BK180-1)</f>
        <v>0</v>
      </c>
      <c r="BI180" s="108">
        <f>SUMIFS(Master3!BQ:BQ,Master3!BP:BP,BE180)</f>
        <v>0</v>
      </c>
      <c r="BJ180" s="110" t="str">
        <f>IFERROR(_xlfn.XLOOKUP(BK180,Master3!$A:$A,Master3!$B:$B)," ")</f>
        <v xml:space="preserve"> </v>
      </c>
      <c r="BK180" s="107" t="str">
        <f t="shared" si="34"/>
        <v/>
      </c>
      <c r="BL180" s="107">
        <f>SUMIFS(Master3!$AU:$AU,Master3!$A:$A,"&gt;"&amp;(BK180),Master3!$A:$A,"&lt;="&amp; BO180)</f>
        <v>0</v>
      </c>
      <c r="BM180" s="109">
        <f>SUMIFS(Master3!$K:$K,Master3!$A:$A,"&gt;"&amp;(BK180),Master3!$A:$A,"&lt;="&amp; BO180)</f>
        <v>0</v>
      </c>
      <c r="BN180" s="107">
        <f>SUMIFS(Master3!BI:BI,Master3!BH:BH,BJ180)</f>
        <v>0</v>
      </c>
      <c r="BO180" s="108" t="str">
        <f t="shared" si="35"/>
        <v/>
      </c>
    </row>
    <row r="181" spans="1:67" x14ac:dyDescent="0.25">
      <c r="A181" s="86">
        <v>44358.111111111109</v>
      </c>
      <c r="B181" s="111" t="e">
        <f>_xlfn.XLOOKUP(C181,Master3!B:B,Master3!A:A)</f>
        <v>#N/A</v>
      </c>
      <c r="C181" s="106"/>
      <c r="D181" s="91" t="str">
        <f>IFERROR(_xlfn.XLOOKUP(B181,Master3!A:A,Master3!G:G),"")</f>
        <v/>
      </c>
      <c r="E181" s="94" t="str">
        <f>IFERROR(AVERAGEIFS(Master3!$U:$U,Master3!$A:$A,"&gt;"&amp;(B181-1),Master3!$A:$A,"&lt;="&amp;S181),"")</f>
        <v/>
      </c>
      <c r="F181" s="98">
        <f>SUMIFS(Master3!$V:$V,Master3!$A:$A,"&gt;="&amp;(B181),Master3!$A:$A,"&lt;="&amp;J181-1)</f>
        <v>0</v>
      </c>
      <c r="G181" s="91">
        <f>SUMIFS(Master3!$H:$H,Master3!$A:$A,"&gt;="&amp;(B181),Master3!$A:$A,"&lt;="&amp;J181-1)</f>
        <v>0</v>
      </c>
      <c r="H181" s="99">
        <f>SUMIFS(Master3!AZ:AZ,Master3!AY:AY,C181)</f>
        <v>0</v>
      </c>
      <c r="I181" s="100" t="str">
        <f>IFERROR(_xlfn.XLOOKUP(J181,Master3!$A:$A,Master3!$B:$B),"")</f>
        <v/>
      </c>
      <c r="J181" s="92" t="str">
        <f t="shared" si="24"/>
        <v/>
      </c>
      <c r="K181" s="92">
        <f>SUMIFS(Master3!$V:$V,Master3!$A:$A,"&gt;="&amp;(J181),Master3!$A:$A,"&lt;="&amp;O181-1)</f>
        <v>0</v>
      </c>
      <c r="L181" s="92">
        <f>SUMIFS(Master3!$H:$H,Master3!$A:$A,"&gt;="&amp;(J181),Master3!$A:$A,"&lt;="&amp;O181-1)</f>
        <v>0</v>
      </c>
      <c r="M181" s="93">
        <f>SUMIFS(Master3!BK:BK,Master3!BJ:BJ,I181)</f>
        <v>0</v>
      </c>
      <c r="N181" s="100" t="str">
        <f>IFERROR(_xlfn.XLOOKUP(O181,Master3!$A:$A,Master3!$B:$B)," ")</f>
        <v xml:space="preserve"> </v>
      </c>
      <c r="O181" s="92" t="str">
        <f t="shared" si="25"/>
        <v/>
      </c>
      <c r="P181" s="92">
        <f>SUMIFS(Master3!$V:$V,Master3!$A:$A,"&gt;="&amp;O181,Master3!$A:$A,"&lt;="&amp; S181)</f>
        <v>0</v>
      </c>
      <c r="Q181" s="92">
        <f>SUMIFS(Master3!$H:$H,Master3!$A:$A,"&gt;="&amp;O181,Master3!$A:$A,"&lt;="&amp; S181)</f>
        <v>0</v>
      </c>
      <c r="R181" s="92">
        <f>SUMIFS(Master3!AZ:AZ,Master3!AY:AY,N181)</f>
        <v>0</v>
      </c>
      <c r="S181" s="93" t="str">
        <f t="shared" si="26"/>
        <v/>
      </c>
      <c r="T181" s="112" t="e">
        <f>_xlfn.XLOOKUP(U181,Master3!B:B,Master3!A:A)</f>
        <v>#N/A</v>
      </c>
      <c r="U181" s="103"/>
      <c r="V181" s="109">
        <f>SUMIFS(Master3!X:X,Master3!$A:$A,"&gt;="&amp;(T181),Master3!$A:$A,"&lt;="&amp;Z181-1)</f>
        <v>0</v>
      </c>
      <c r="W181" s="107">
        <f>SUMIFS(Master3!I:I,Master3!$A:$A,"&gt;="&amp;(T181),Master3!$A:$A,"&lt;="&amp;Z181-1)</f>
        <v>0</v>
      </c>
      <c r="X181" s="108">
        <f>SUMIFS(Master3!BC:BC,Master3!BB:BB,U181)</f>
        <v>0</v>
      </c>
      <c r="Y181" s="110" t="str">
        <f>IFERROR(_xlfn.XLOOKUP(Z181,Master3!$A:$A,Master3!$B:$B),"")</f>
        <v/>
      </c>
      <c r="Z181" s="107" t="str">
        <f t="shared" si="27"/>
        <v/>
      </c>
      <c r="AA181" s="107">
        <f>SUMIFS(Master3!$X:$X,Master3!$A:$A,"&gt;="&amp;(Z181),Master3!$A:$A,"&lt;="&amp;AE181-1)</f>
        <v>0</v>
      </c>
      <c r="AB181" s="107">
        <f>SUMIFS(Master3!$I:$I,Master3!$A:$A,"&gt;="&amp;(Z181),Master3!$A:$A,"&lt;="&amp;AE181-1)</f>
        <v>0</v>
      </c>
      <c r="AC181" s="108">
        <f>SUMIFS(Master3!BM:BM,Master3!BL:BL,Y181)</f>
        <v>0</v>
      </c>
      <c r="AD181" s="110" t="str">
        <f>IFERROR(_xlfn.XLOOKUP(AE181,Master3!$A:$A,Master3!$B:$B)," ")</f>
        <v xml:space="preserve"> </v>
      </c>
      <c r="AE181" s="107" t="str">
        <f t="shared" si="28"/>
        <v/>
      </c>
      <c r="AF181" s="109">
        <f>SUMIFS(Master3!$X:$X,Master3!$A:$A,"&gt;"&amp;(AE181),Master3!$A:$A,"&lt;="&amp; AI181)</f>
        <v>0</v>
      </c>
      <c r="AG181" s="107">
        <f>SUMIFS(Master3!$I:$I,Master3!$A:$A,"&gt;"&amp;(AE181),Master3!$A:$A,"&lt;="&amp; AI181)</f>
        <v>0</v>
      </c>
      <c r="AH181" s="107">
        <f>SUMIFS(Master3!BC:BC,Master3!BB:BB,AD181)</f>
        <v>0</v>
      </c>
      <c r="AI181" s="108" t="str">
        <f t="shared" si="29"/>
        <v/>
      </c>
      <c r="AJ181" s="112" t="e">
        <f>_xlfn.XLOOKUP(AK181,Master3!B:B,Master3!A:A)</f>
        <v>#N/A</v>
      </c>
      <c r="AK181" s="106"/>
      <c r="AL181" s="67">
        <f>SUMIFS(Master3!$Z:$Z,Master3!$A:$A,"&gt;="&amp;(AJ181),Master3!$A:$A,"&lt;="&amp;AP181-1)</f>
        <v>0</v>
      </c>
      <c r="AM181" s="67">
        <f>SUMIFS(Master3!$J:$J,Master3!$A:$A,"&gt;="&amp;(AJ181),Master3!$A:$A,"&lt;="&amp;AP181-1)</f>
        <v>0</v>
      </c>
      <c r="AN181" s="93">
        <f>SUMIFS(Master3!BF:BF,Master3!BE:BE,AK181)</f>
        <v>0</v>
      </c>
      <c r="AO181" s="100" t="str">
        <f>IFERROR(_xlfn.XLOOKUP(AP181,Master3!$A:$A,Master3!$B:$B),"")</f>
        <v/>
      </c>
      <c r="AP181" s="92" t="str">
        <f t="shared" si="30"/>
        <v/>
      </c>
      <c r="AQ181" s="67">
        <f>SUMIFS(Master3!$Z:$Z,Master3!$A:$A,"&gt;"&amp;(AP181),Master3!$A:$A,"&lt;="&amp;AU181-1)</f>
        <v>0</v>
      </c>
      <c r="AR181" s="67">
        <f>SUMIFS(Master3!$J:$J,Master3!$A:$A,"&gt;"&amp;(AP181),Master3!$A:$A,"&lt;="&amp;AU181-1)</f>
        <v>0</v>
      </c>
      <c r="AS181" s="93">
        <f>SUMIFS(Master3!BO:BO,Master3!BN:BN,AO181)</f>
        <v>0</v>
      </c>
      <c r="AT181" s="100" t="str">
        <f>IFERROR(_xlfn.XLOOKUP(AU181,Master3!$A:$A,Master3!$B:$B)," ")</f>
        <v xml:space="preserve"> </v>
      </c>
      <c r="AU181" s="92" t="str">
        <f t="shared" si="31"/>
        <v/>
      </c>
      <c r="AV181" s="67">
        <f>SUMIFS(Master3!$Z:$Z,Master3!$A:$A,"&gt;"&amp;AU181,Master3!$A:$A,"&lt;="&amp; AY181)</f>
        <v>0</v>
      </c>
      <c r="AW181" s="67">
        <f>SUMIFS(Master3!$J:$J,Master3!$A:$A,"&gt;"&amp;AU181,Master3!$A:$A,"&lt;="&amp; AY181)</f>
        <v>0</v>
      </c>
      <c r="AX181" s="92">
        <f>SUMIFS(Master3!BF:BF,Master3!BE:BE,AT181)</f>
        <v>0</v>
      </c>
      <c r="AY181" s="93" t="str">
        <f t="shared" si="32"/>
        <v/>
      </c>
      <c r="AZ181" s="112" t="e">
        <f>_xlfn.XLOOKUP(BA181,Master3!B:B,Master3!A:A)</f>
        <v>#N/A</v>
      </c>
      <c r="BA181" s="103">
        <v>44358.111111111109</v>
      </c>
      <c r="BB181" s="107">
        <f>SUMIFS(Master3!AR:AR,Master3!$A:$A,"&gt;="&amp;(AZ181),Master3!$A:$A,"&lt;="&amp;BF181-1)</f>
        <v>0</v>
      </c>
      <c r="BC181" s="109">
        <f>SUMIFS(Master3!$K:$K,Master3!$A:$A,"&gt;="&amp;(AZ181),Master3!$A:$A,"&lt;="&amp;BF181-1)</f>
        <v>0</v>
      </c>
      <c r="BD181" s="108">
        <f>SUMIFS(Master3!BI:BI,Master3!BH:BH,BA181)</f>
        <v>0</v>
      </c>
      <c r="BE181" s="110" t="str">
        <f>IFERROR(_xlfn.XLOOKUP(BF181,Master3!$A:$A,Master3!$B:$B),"")</f>
        <v/>
      </c>
      <c r="BF181" s="107" t="str">
        <f t="shared" si="33"/>
        <v/>
      </c>
      <c r="BG181" s="107">
        <f>SUMIFS(Master3!AR:AR,Master3!$A:$A,"&gt;="&amp;(BF181),Master3!$A:$A,"&lt;="&amp;BK181-1)</f>
        <v>0</v>
      </c>
      <c r="BH181" s="109">
        <f>SUMIFS(Master3!$K:$K,Master3!$A:$A,"&gt;="&amp;(BF181),Master3!$A:$A,"&lt;="&amp;BK181-1)</f>
        <v>0</v>
      </c>
      <c r="BI181" s="108">
        <f>SUMIFS(Master3!BQ:BQ,Master3!BP:BP,BE181)</f>
        <v>0</v>
      </c>
      <c r="BJ181" s="110" t="str">
        <f>IFERROR(_xlfn.XLOOKUP(BK181,Master3!$A:$A,Master3!$B:$B)," ")</f>
        <v xml:space="preserve"> </v>
      </c>
      <c r="BK181" s="107" t="str">
        <f t="shared" si="34"/>
        <v/>
      </c>
      <c r="BL181" s="107">
        <f>SUMIFS(Master3!$AU:$AU,Master3!$A:$A,"&gt;"&amp;(BK181),Master3!$A:$A,"&lt;="&amp; BO181)</f>
        <v>0</v>
      </c>
      <c r="BM181" s="109">
        <f>SUMIFS(Master3!$K:$K,Master3!$A:$A,"&gt;"&amp;(BK181),Master3!$A:$A,"&lt;="&amp; BO181)</f>
        <v>0</v>
      </c>
      <c r="BN181" s="107">
        <f>SUMIFS(Master3!BI:BI,Master3!BH:BH,BJ181)</f>
        <v>0</v>
      </c>
      <c r="BO181" s="108" t="str">
        <f t="shared" si="35"/>
        <v/>
      </c>
    </row>
    <row r="182" spans="1:67" x14ac:dyDescent="0.25">
      <c r="A182" s="86">
        <v>44358.201388888891</v>
      </c>
      <c r="B182" s="111" t="e">
        <f>_xlfn.XLOOKUP(C182,Master3!B:B,Master3!A:A)</f>
        <v>#N/A</v>
      </c>
      <c r="C182" s="106"/>
      <c r="D182" s="91" t="str">
        <f>IFERROR(_xlfn.XLOOKUP(B182,Master3!A:A,Master3!G:G),"")</f>
        <v/>
      </c>
      <c r="E182" s="94" t="str">
        <f>IFERROR(AVERAGEIFS(Master3!$U:$U,Master3!$A:$A,"&gt;"&amp;(B182-1),Master3!$A:$A,"&lt;="&amp;S182),"")</f>
        <v/>
      </c>
      <c r="F182" s="98">
        <f>SUMIFS(Master3!$V:$V,Master3!$A:$A,"&gt;="&amp;(B182),Master3!$A:$A,"&lt;="&amp;J182-1)</f>
        <v>0</v>
      </c>
      <c r="G182" s="91">
        <f>SUMIFS(Master3!$H:$H,Master3!$A:$A,"&gt;="&amp;(B182),Master3!$A:$A,"&lt;="&amp;J182-1)</f>
        <v>0</v>
      </c>
      <c r="H182" s="99">
        <f>SUMIFS(Master3!AZ:AZ,Master3!AY:AY,C182)</f>
        <v>0</v>
      </c>
      <c r="I182" s="100" t="str">
        <f>IFERROR(_xlfn.XLOOKUP(J182,Master3!$A:$A,Master3!$B:$B),"")</f>
        <v/>
      </c>
      <c r="J182" s="92" t="str">
        <f t="shared" si="24"/>
        <v/>
      </c>
      <c r="K182" s="92">
        <f>SUMIFS(Master3!$V:$V,Master3!$A:$A,"&gt;="&amp;(J182),Master3!$A:$A,"&lt;="&amp;O182-1)</f>
        <v>0</v>
      </c>
      <c r="L182" s="92">
        <f>SUMIFS(Master3!$H:$H,Master3!$A:$A,"&gt;="&amp;(J182),Master3!$A:$A,"&lt;="&amp;O182-1)</f>
        <v>0</v>
      </c>
      <c r="M182" s="93">
        <f>SUMIFS(Master3!BK:BK,Master3!BJ:BJ,I182)</f>
        <v>0</v>
      </c>
      <c r="N182" s="100" t="str">
        <f>IFERROR(_xlfn.XLOOKUP(O182,Master3!$A:$A,Master3!$B:$B)," ")</f>
        <v xml:space="preserve"> </v>
      </c>
      <c r="O182" s="92" t="str">
        <f t="shared" si="25"/>
        <v/>
      </c>
      <c r="P182" s="92">
        <f>SUMIFS(Master3!$V:$V,Master3!$A:$A,"&gt;="&amp;O182,Master3!$A:$A,"&lt;="&amp; S182)</f>
        <v>0</v>
      </c>
      <c r="Q182" s="92">
        <f>SUMIFS(Master3!$H:$H,Master3!$A:$A,"&gt;="&amp;O182,Master3!$A:$A,"&lt;="&amp; S182)</f>
        <v>0</v>
      </c>
      <c r="R182" s="92">
        <f>SUMIFS(Master3!AZ:AZ,Master3!AY:AY,N182)</f>
        <v>0</v>
      </c>
      <c r="S182" s="93" t="str">
        <f t="shared" si="26"/>
        <v/>
      </c>
      <c r="T182" s="112" t="e">
        <f>_xlfn.XLOOKUP(U182,Master3!B:B,Master3!A:A)</f>
        <v>#N/A</v>
      </c>
      <c r="U182" s="103">
        <v>44358.201388888891</v>
      </c>
      <c r="V182" s="109">
        <f>SUMIFS(Master3!X:X,Master3!$A:$A,"&gt;="&amp;(T182),Master3!$A:$A,"&lt;="&amp;Z182-1)</f>
        <v>0</v>
      </c>
      <c r="W182" s="107">
        <f>SUMIFS(Master3!I:I,Master3!$A:$A,"&gt;="&amp;(T182),Master3!$A:$A,"&lt;="&amp;Z182-1)</f>
        <v>0</v>
      </c>
      <c r="X182" s="108">
        <f>SUMIFS(Master3!BC:BC,Master3!BB:BB,U182)</f>
        <v>0</v>
      </c>
      <c r="Y182" s="110" t="str">
        <f>IFERROR(_xlfn.XLOOKUP(Z182,Master3!$A:$A,Master3!$B:$B),"")</f>
        <v/>
      </c>
      <c r="Z182" s="107" t="str">
        <f t="shared" si="27"/>
        <v/>
      </c>
      <c r="AA182" s="107">
        <f>SUMIFS(Master3!$X:$X,Master3!$A:$A,"&gt;="&amp;(Z182),Master3!$A:$A,"&lt;="&amp;AE182-1)</f>
        <v>0</v>
      </c>
      <c r="AB182" s="107">
        <f>SUMIFS(Master3!$I:$I,Master3!$A:$A,"&gt;="&amp;(Z182),Master3!$A:$A,"&lt;="&amp;AE182-1)</f>
        <v>0</v>
      </c>
      <c r="AC182" s="108">
        <f>SUMIFS(Master3!BM:BM,Master3!BL:BL,Y182)</f>
        <v>0</v>
      </c>
      <c r="AD182" s="110" t="str">
        <f>IFERROR(_xlfn.XLOOKUP(AE182,Master3!$A:$A,Master3!$B:$B)," ")</f>
        <v xml:space="preserve"> </v>
      </c>
      <c r="AE182" s="107" t="str">
        <f t="shared" si="28"/>
        <v/>
      </c>
      <c r="AF182" s="109">
        <f>SUMIFS(Master3!$X:$X,Master3!$A:$A,"&gt;"&amp;(AE182),Master3!$A:$A,"&lt;="&amp; AI182)</f>
        <v>0</v>
      </c>
      <c r="AG182" s="107">
        <f>SUMIFS(Master3!$I:$I,Master3!$A:$A,"&gt;"&amp;(AE182),Master3!$A:$A,"&lt;="&amp; AI182)</f>
        <v>0</v>
      </c>
      <c r="AH182" s="107">
        <f>SUMIFS(Master3!BC:BC,Master3!BB:BB,AD182)</f>
        <v>0</v>
      </c>
      <c r="AI182" s="108" t="str">
        <f t="shared" si="29"/>
        <v/>
      </c>
      <c r="AJ182" s="112" t="e">
        <f>_xlfn.XLOOKUP(AK182,Master3!B:B,Master3!A:A)</f>
        <v>#N/A</v>
      </c>
      <c r="AK182" s="106"/>
      <c r="AL182" s="67">
        <f>SUMIFS(Master3!$Z:$Z,Master3!$A:$A,"&gt;="&amp;(AJ182),Master3!$A:$A,"&lt;="&amp;AP182-1)</f>
        <v>0</v>
      </c>
      <c r="AM182" s="67">
        <f>SUMIFS(Master3!$J:$J,Master3!$A:$A,"&gt;="&amp;(AJ182),Master3!$A:$A,"&lt;="&amp;AP182-1)</f>
        <v>0</v>
      </c>
      <c r="AN182" s="93">
        <f>SUMIFS(Master3!BF:BF,Master3!BE:BE,AK182)</f>
        <v>0</v>
      </c>
      <c r="AO182" s="100" t="str">
        <f>IFERROR(_xlfn.XLOOKUP(AP182,Master3!$A:$A,Master3!$B:$B),"")</f>
        <v/>
      </c>
      <c r="AP182" s="92" t="str">
        <f t="shared" si="30"/>
        <v/>
      </c>
      <c r="AQ182" s="67">
        <f>SUMIFS(Master3!$Z:$Z,Master3!$A:$A,"&gt;"&amp;(AP182),Master3!$A:$A,"&lt;="&amp;AU182-1)</f>
        <v>0</v>
      </c>
      <c r="AR182" s="67">
        <f>SUMIFS(Master3!$J:$J,Master3!$A:$A,"&gt;"&amp;(AP182),Master3!$A:$A,"&lt;="&amp;AU182-1)</f>
        <v>0</v>
      </c>
      <c r="AS182" s="93">
        <f>SUMIFS(Master3!BO:BO,Master3!BN:BN,AO182)</f>
        <v>0</v>
      </c>
      <c r="AT182" s="100" t="str">
        <f>IFERROR(_xlfn.XLOOKUP(AU182,Master3!$A:$A,Master3!$B:$B)," ")</f>
        <v xml:space="preserve"> </v>
      </c>
      <c r="AU182" s="92" t="str">
        <f t="shared" si="31"/>
        <v/>
      </c>
      <c r="AV182" s="67">
        <f>SUMIFS(Master3!$Z:$Z,Master3!$A:$A,"&gt;"&amp;AU182,Master3!$A:$A,"&lt;="&amp; AY182)</f>
        <v>0</v>
      </c>
      <c r="AW182" s="67">
        <f>SUMIFS(Master3!$J:$J,Master3!$A:$A,"&gt;"&amp;AU182,Master3!$A:$A,"&lt;="&amp; AY182)</f>
        <v>0</v>
      </c>
      <c r="AX182" s="92">
        <f>SUMIFS(Master3!BF:BF,Master3!BE:BE,AT182)</f>
        <v>0</v>
      </c>
      <c r="AY182" s="93" t="str">
        <f t="shared" si="32"/>
        <v/>
      </c>
      <c r="AZ182" s="112" t="e">
        <f>_xlfn.XLOOKUP(BA182,Master3!B:B,Master3!A:A)</f>
        <v>#N/A</v>
      </c>
      <c r="BA182" s="103"/>
      <c r="BB182" s="107">
        <f>SUMIFS(Master3!AR:AR,Master3!$A:$A,"&gt;="&amp;(AZ182),Master3!$A:$A,"&lt;="&amp;BF182-1)</f>
        <v>0</v>
      </c>
      <c r="BC182" s="109">
        <f>SUMIFS(Master3!$K:$K,Master3!$A:$A,"&gt;="&amp;(AZ182),Master3!$A:$A,"&lt;="&amp;BF182-1)</f>
        <v>0</v>
      </c>
      <c r="BD182" s="108">
        <f>SUMIFS(Master3!BI:BI,Master3!BH:BH,BA182)</f>
        <v>0</v>
      </c>
      <c r="BE182" s="110" t="str">
        <f>IFERROR(_xlfn.XLOOKUP(BF182,Master3!$A:$A,Master3!$B:$B),"")</f>
        <v/>
      </c>
      <c r="BF182" s="107" t="str">
        <f t="shared" si="33"/>
        <v/>
      </c>
      <c r="BG182" s="107">
        <f>SUMIFS(Master3!AR:AR,Master3!$A:$A,"&gt;="&amp;(BF182),Master3!$A:$A,"&lt;="&amp;BK182-1)</f>
        <v>0</v>
      </c>
      <c r="BH182" s="109">
        <f>SUMIFS(Master3!$K:$K,Master3!$A:$A,"&gt;="&amp;(BF182),Master3!$A:$A,"&lt;="&amp;BK182-1)</f>
        <v>0</v>
      </c>
      <c r="BI182" s="108">
        <f>SUMIFS(Master3!BQ:BQ,Master3!BP:BP,BE182)</f>
        <v>0</v>
      </c>
      <c r="BJ182" s="110" t="str">
        <f>IFERROR(_xlfn.XLOOKUP(BK182,Master3!$A:$A,Master3!$B:$B)," ")</f>
        <v xml:space="preserve"> </v>
      </c>
      <c r="BK182" s="107" t="str">
        <f t="shared" si="34"/>
        <v/>
      </c>
      <c r="BL182" s="107">
        <f>SUMIFS(Master3!$AU:$AU,Master3!$A:$A,"&gt;"&amp;(BK182),Master3!$A:$A,"&lt;="&amp; BO182)</f>
        <v>0</v>
      </c>
      <c r="BM182" s="109">
        <f>SUMIFS(Master3!$K:$K,Master3!$A:$A,"&gt;"&amp;(BK182),Master3!$A:$A,"&lt;="&amp; BO182)</f>
        <v>0</v>
      </c>
      <c r="BN182" s="107">
        <f>SUMIFS(Master3!BI:BI,Master3!BH:BH,BJ182)</f>
        <v>0</v>
      </c>
      <c r="BO182" s="108" t="str">
        <f t="shared" si="35"/>
        <v/>
      </c>
    </row>
    <row r="183" spans="1:67" x14ac:dyDescent="0.25">
      <c r="A183" s="86">
        <v>44358.25</v>
      </c>
      <c r="B183" s="111" t="e">
        <f>_xlfn.XLOOKUP(C183,Master3!B:B,Master3!A:A)</f>
        <v>#N/A</v>
      </c>
      <c r="C183" s="106">
        <v>44358.25</v>
      </c>
      <c r="D183" s="91" t="str">
        <f>IFERROR(_xlfn.XLOOKUP(B183,Master3!A:A,Master3!G:G),"")</f>
        <v/>
      </c>
      <c r="E183" s="94" t="str">
        <f>IFERROR(AVERAGEIFS(Master3!$U:$U,Master3!$A:$A,"&gt;"&amp;(B183-1),Master3!$A:$A,"&lt;="&amp;S183),"")</f>
        <v/>
      </c>
      <c r="F183" s="98">
        <f>SUMIFS(Master3!$V:$V,Master3!$A:$A,"&gt;="&amp;(B183),Master3!$A:$A,"&lt;="&amp;J183-1)</f>
        <v>0</v>
      </c>
      <c r="G183" s="91">
        <f>SUMIFS(Master3!$H:$H,Master3!$A:$A,"&gt;="&amp;(B183),Master3!$A:$A,"&lt;="&amp;J183-1)</f>
        <v>0</v>
      </c>
      <c r="H183" s="99">
        <f>SUMIFS(Master3!AZ:AZ,Master3!AY:AY,C183)</f>
        <v>0</v>
      </c>
      <c r="I183" s="100" t="str">
        <f>IFERROR(_xlfn.XLOOKUP(J183,Master3!$A:$A,Master3!$B:$B),"")</f>
        <v/>
      </c>
      <c r="J183" s="92" t="str">
        <f t="shared" si="24"/>
        <v/>
      </c>
      <c r="K183" s="92">
        <f>SUMIFS(Master3!$V:$V,Master3!$A:$A,"&gt;="&amp;(J183),Master3!$A:$A,"&lt;="&amp;O183-1)</f>
        <v>0</v>
      </c>
      <c r="L183" s="92">
        <f>SUMIFS(Master3!$H:$H,Master3!$A:$A,"&gt;="&amp;(J183),Master3!$A:$A,"&lt;="&amp;O183-1)</f>
        <v>0</v>
      </c>
      <c r="M183" s="93">
        <f>SUMIFS(Master3!BK:BK,Master3!BJ:BJ,I183)</f>
        <v>0</v>
      </c>
      <c r="N183" s="100" t="str">
        <f>IFERROR(_xlfn.XLOOKUP(O183,Master3!$A:$A,Master3!$B:$B)," ")</f>
        <v xml:space="preserve"> </v>
      </c>
      <c r="O183" s="92" t="str">
        <f t="shared" si="25"/>
        <v/>
      </c>
      <c r="P183" s="92">
        <f>SUMIFS(Master3!$V:$V,Master3!$A:$A,"&gt;="&amp;O183,Master3!$A:$A,"&lt;="&amp; S183)</f>
        <v>0</v>
      </c>
      <c r="Q183" s="92">
        <f>SUMIFS(Master3!$H:$H,Master3!$A:$A,"&gt;="&amp;O183,Master3!$A:$A,"&lt;="&amp; S183)</f>
        <v>0</v>
      </c>
      <c r="R183" s="92">
        <f>SUMIFS(Master3!AZ:AZ,Master3!AY:AY,N183)</f>
        <v>0</v>
      </c>
      <c r="S183" s="93" t="str">
        <f t="shared" si="26"/>
        <v/>
      </c>
      <c r="T183" s="112" t="e">
        <f>_xlfn.XLOOKUP(U183,Master3!B:B,Master3!A:A)</f>
        <v>#N/A</v>
      </c>
      <c r="U183" s="103"/>
      <c r="V183" s="109">
        <f>SUMIFS(Master3!X:X,Master3!$A:$A,"&gt;="&amp;(T183),Master3!$A:$A,"&lt;="&amp;Z183-1)</f>
        <v>0</v>
      </c>
      <c r="W183" s="107">
        <f>SUMIFS(Master3!I:I,Master3!$A:$A,"&gt;="&amp;(T183),Master3!$A:$A,"&lt;="&amp;Z183-1)</f>
        <v>0</v>
      </c>
      <c r="X183" s="108">
        <f>SUMIFS(Master3!BC:BC,Master3!BB:BB,U183)</f>
        <v>0</v>
      </c>
      <c r="Y183" s="110" t="str">
        <f>IFERROR(_xlfn.XLOOKUP(Z183,Master3!$A:$A,Master3!$B:$B),"")</f>
        <v/>
      </c>
      <c r="Z183" s="107" t="str">
        <f t="shared" si="27"/>
        <v/>
      </c>
      <c r="AA183" s="107">
        <f>SUMIFS(Master3!$X:$X,Master3!$A:$A,"&gt;="&amp;(Z183),Master3!$A:$A,"&lt;="&amp;AE183-1)</f>
        <v>0</v>
      </c>
      <c r="AB183" s="107">
        <f>SUMIFS(Master3!$I:$I,Master3!$A:$A,"&gt;="&amp;(Z183),Master3!$A:$A,"&lt;="&amp;AE183-1)</f>
        <v>0</v>
      </c>
      <c r="AC183" s="108">
        <f>SUMIFS(Master3!BM:BM,Master3!BL:BL,Y183)</f>
        <v>0</v>
      </c>
      <c r="AD183" s="110" t="str">
        <f>IFERROR(_xlfn.XLOOKUP(AE183,Master3!$A:$A,Master3!$B:$B)," ")</f>
        <v xml:space="preserve"> </v>
      </c>
      <c r="AE183" s="107" t="str">
        <f t="shared" si="28"/>
        <v/>
      </c>
      <c r="AF183" s="109">
        <f>SUMIFS(Master3!$X:$X,Master3!$A:$A,"&gt;"&amp;(AE183),Master3!$A:$A,"&lt;="&amp; AI183)</f>
        <v>0</v>
      </c>
      <c r="AG183" s="107">
        <f>SUMIFS(Master3!$I:$I,Master3!$A:$A,"&gt;"&amp;(AE183),Master3!$A:$A,"&lt;="&amp; AI183)</f>
        <v>0</v>
      </c>
      <c r="AH183" s="107">
        <f>SUMIFS(Master3!BC:BC,Master3!BB:BB,AD183)</f>
        <v>0</v>
      </c>
      <c r="AI183" s="108" t="str">
        <f t="shared" si="29"/>
        <v/>
      </c>
      <c r="AJ183" s="112" t="e">
        <f>_xlfn.XLOOKUP(AK183,Master3!B:B,Master3!A:A)</f>
        <v>#N/A</v>
      </c>
      <c r="AK183" s="106"/>
      <c r="AL183" s="67">
        <f>SUMIFS(Master3!$Z:$Z,Master3!$A:$A,"&gt;="&amp;(AJ183),Master3!$A:$A,"&lt;="&amp;AP183-1)</f>
        <v>0</v>
      </c>
      <c r="AM183" s="67">
        <f>SUMIFS(Master3!$J:$J,Master3!$A:$A,"&gt;="&amp;(AJ183),Master3!$A:$A,"&lt;="&amp;AP183-1)</f>
        <v>0</v>
      </c>
      <c r="AN183" s="93">
        <f>SUMIFS(Master3!BF:BF,Master3!BE:BE,AK183)</f>
        <v>0</v>
      </c>
      <c r="AO183" s="100" t="str">
        <f>IFERROR(_xlfn.XLOOKUP(AP183,Master3!$A:$A,Master3!$B:$B),"")</f>
        <v/>
      </c>
      <c r="AP183" s="92" t="str">
        <f t="shared" si="30"/>
        <v/>
      </c>
      <c r="AQ183" s="67">
        <f>SUMIFS(Master3!$Z:$Z,Master3!$A:$A,"&gt;"&amp;(AP183),Master3!$A:$A,"&lt;="&amp;AU183-1)</f>
        <v>0</v>
      </c>
      <c r="AR183" s="67">
        <f>SUMIFS(Master3!$J:$J,Master3!$A:$A,"&gt;"&amp;(AP183),Master3!$A:$A,"&lt;="&amp;AU183-1)</f>
        <v>0</v>
      </c>
      <c r="AS183" s="93">
        <f>SUMIFS(Master3!BO:BO,Master3!BN:BN,AO183)</f>
        <v>0</v>
      </c>
      <c r="AT183" s="100" t="str">
        <f>IFERROR(_xlfn.XLOOKUP(AU183,Master3!$A:$A,Master3!$B:$B)," ")</f>
        <v xml:space="preserve"> </v>
      </c>
      <c r="AU183" s="92" t="str">
        <f t="shared" si="31"/>
        <v/>
      </c>
      <c r="AV183" s="67">
        <f>SUMIFS(Master3!$Z:$Z,Master3!$A:$A,"&gt;"&amp;AU183,Master3!$A:$A,"&lt;="&amp; AY183)</f>
        <v>0</v>
      </c>
      <c r="AW183" s="67">
        <f>SUMIFS(Master3!$J:$J,Master3!$A:$A,"&gt;"&amp;AU183,Master3!$A:$A,"&lt;="&amp; AY183)</f>
        <v>0</v>
      </c>
      <c r="AX183" s="92">
        <f>SUMIFS(Master3!BF:BF,Master3!BE:BE,AT183)</f>
        <v>0</v>
      </c>
      <c r="AY183" s="93" t="str">
        <f t="shared" si="32"/>
        <v/>
      </c>
      <c r="AZ183" s="112" t="e">
        <f>_xlfn.XLOOKUP(BA183,Master3!B:B,Master3!A:A)</f>
        <v>#N/A</v>
      </c>
      <c r="BA183" s="103"/>
      <c r="BB183" s="107">
        <f>SUMIFS(Master3!AR:AR,Master3!$A:$A,"&gt;="&amp;(AZ183),Master3!$A:$A,"&lt;="&amp;BF183-1)</f>
        <v>0</v>
      </c>
      <c r="BC183" s="109">
        <f>SUMIFS(Master3!$K:$K,Master3!$A:$A,"&gt;="&amp;(AZ183),Master3!$A:$A,"&lt;="&amp;BF183-1)</f>
        <v>0</v>
      </c>
      <c r="BD183" s="108">
        <f>SUMIFS(Master3!BI:BI,Master3!BH:BH,BA183)</f>
        <v>0</v>
      </c>
      <c r="BE183" s="110" t="str">
        <f>IFERROR(_xlfn.XLOOKUP(BF183,Master3!$A:$A,Master3!$B:$B),"")</f>
        <v/>
      </c>
      <c r="BF183" s="107" t="str">
        <f t="shared" si="33"/>
        <v/>
      </c>
      <c r="BG183" s="107">
        <f>SUMIFS(Master3!AR:AR,Master3!$A:$A,"&gt;="&amp;(BF183),Master3!$A:$A,"&lt;="&amp;BK183-1)</f>
        <v>0</v>
      </c>
      <c r="BH183" s="109">
        <f>SUMIFS(Master3!$K:$K,Master3!$A:$A,"&gt;="&amp;(BF183),Master3!$A:$A,"&lt;="&amp;BK183-1)</f>
        <v>0</v>
      </c>
      <c r="BI183" s="108">
        <f>SUMIFS(Master3!BQ:BQ,Master3!BP:BP,BE183)</f>
        <v>0</v>
      </c>
      <c r="BJ183" s="110" t="str">
        <f>IFERROR(_xlfn.XLOOKUP(BK183,Master3!$A:$A,Master3!$B:$B)," ")</f>
        <v xml:space="preserve"> </v>
      </c>
      <c r="BK183" s="107" t="str">
        <f t="shared" si="34"/>
        <v/>
      </c>
      <c r="BL183" s="107">
        <f>SUMIFS(Master3!$AU:$AU,Master3!$A:$A,"&gt;"&amp;(BK183),Master3!$A:$A,"&lt;="&amp; BO183)</f>
        <v>0</v>
      </c>
      <c r="BM183" s="109">
        <f>SUMIFS(Master3!$K:$K,Master3!$A:$A,"&gt;"&amp;(BK183),Master3!$A:$A,"&lt;="&amp; BO183)</f>
        <v>0</v>
      </c>
      <c r="BN183" s="107">
        <f>SUMIFS(Master3!BI:BI,Master3!BH:BH,BJ183)</f>
        <v>0</v>
      </c>
      <c r="BO183" s="108" t="str">
        <f t="shared" si="35"/>
        <v/>
      </c>
    </row>
    <row r="184" spans="1:67" x14ac:dyDescent="0.25">
      <c r="A184" s="86">
        <v>44359.416666666664</v>
      </c>
      <c r="B184" s="111" t="e">
        <f>_xlfn.XLOOKUP(C184,Master3!B:B,Master3!A:A)</f>
        <v>#N/A</v>
      </c>
      <c r="C184" s="106"/>
      <c r="D184" s="91" t="str">
        <f>IFERROR(_xlfn.XLOOKUP(B184,Master3!A:A,Master3!G:G),"")</f>
        <v/>
      </c>
      <c r="E184" s="94" t="str">
        <f>IFERROR(AVERAGEIFS(Master3!$U:$U,Master3!$A:$A,"&gt;"&amp;(B184-1),Master3!$A:$A,"&lt;="&amp;S184),"")</f>
        <v/>
      </c>
      <c r="F184" s="98">
        <f>SUMIFS(Master3!$V:$V,Master3!$A:$A,"&gt;="&amp;(B184),Master3!$A:$A,"&lt;="&amp;J184-1)</f>
        <v>0</v>
      </c>
      <c r="G184" s="91">
        <f>SUMIFS(Master3!$H:$H,Master3!$A:$A,"&gt;="&amp;(B184),Master3!$A:$A,"&lt;="&amp;J184-1)</f>
        <v>0</v>
      </c>
      <c r="H184" s="99">
        <f>SUMIFS(Master3!AZ:AZ,Master3!AY:AY,C184)</f>
        <v>0</v>
      </c>
      <c r="I184" s="100" t="str">
        <f>IFERROR(_xlfn.XLOOKUP(J184,Master3!$A:$A,Master3!$B:$B),"")</f>
        <v/>
      </c>
      <c r="J184" s="92" t="str">
        <f t="shared" si="24"/>
        <v/>
      </c>
      <c r="K184" s="92">
        <f>SUMIFS(Master3!$V:$V,Master3!$A:$A,"&gt;="&amp;(J184),Master3!$A:$A,"&lt;="&amp;O184-1)</f>
        <v>0</v>
      </c>
      <c r="L184" s="92">
        <f>SUMIFS(Master3!$H:$H,Master3!$A:$A,"&gt;="&amp;(J184),Master3!$A:$A,"&lt;="&amp;O184-1)</f>
        <v>0</v>
      </c>
      <c r="M184" s="93">
        <f>SUMIFS(Master3!BK:BK,Master3!BJ:BJ,I184)</f>
        <v>0</v>
      </c>
      <c r="N184" s="100" t="str">
        <f>IFERROR(_xlfn.XLOOKUP(O184,Master3!$A:$A,Master3!$B:$B)," ")</f>
        <v xml:space="preserve"> </v>
      </c>
      <c r="O184" s="92" t="str">
        <f t="shared" si="25"/>
        <v/>
      </c>
      <c r="P184" s="92">
        <f>SUMIFS(Master3!$V:$V,Master3!$A:$A,"&gt;="&amp;O184,Master3!$A:$A,"&lt;="&amp; S184)</f>
        <v>0</v>
      </c>
      <c r="Q184" s="92">
        <f>SUMIFS(Master3!$H:$H,Master3!$A:$A,"&gt;="&amp;O184,Master3!$A:$A,"&lt;="&amp; S184)</f>
        <v>0</v>
      </c>
      <c r="R184" s="92">
        <f>SUMIFS(Master3!AZ:AZ,Master3!AY:AY,N184)</f>
        <v>0</v>
      </c>
      <c r="S184" s="93" t="str">
        <f t="shared" si="26"/>
        <v/>
      </c>
      <c r="T184" s="112" t="e">
        <f>_xlfn.XLOOKUP(U184,Master3!B:B,Master3!A:A)</f>
        <v>#N/A</v>
      </c>
      <c r="U184" s="103"/>
      <c r="V184" s="109">
        <f>SUMIFS(Master3!X:X,Master3!$A:$A,"&gt;="&amp;(T184),Master3!$A:$A,"&lt;="&amp;Z184-1)</f>
        <v>0</v>
      </c>
      <c r="W184" s="107">
        <f>SUMIFS(Master3!I:I,Master3!$A:$A,"&gt;="&amp;(T184),Master3!$A:$A,"&lt;="&amp;Z184-1)</f>
        <v>0</v>
      </c>
      <c r="X184" s="108">
        <f>SUMIFS(Master3!BC:BC,Master3!BB:BB,U184)</f>
        <v>0</v>
      </c>
      <c r="Y184" s="110" t="str">
        <f>IFERROR(_xlfn.XLOOKUP(Z184,Master3!$A:$A,Master3!$B:$B),"")</f>
        <v/>
      </c>
      <c r="Z184" s="107" t="str">
        <f t="shared" si="27"/>
        <v/>
      </c>
      <c r="AA184" s="107">
        <f>SUMIFS(Master3!$X:$X,Master3!$A:$A,"&gt;="&amp;(Z184),Master3!$A:$A,"&lt;="&amp;AE184-1)</f>
        <v>0</v>
      </c>
      <c r="AB184" s="107">
        <f>SUMIFS(Master3!$I:$I,Master3!$A:$A,"&gt;="&amp;(Z184),Master3!$A:$A,"&lt;="&amp;AE184-1)</f>
        <v>0</v>
      </c>
      <c r="AC184" s="108">
        <f>SUMIFS(Master3!BM:BM,Master3!BL:BL,Y184)</f>
        <v>0</v>
      </c>
      <c r="AD184" s="110" t="str">
        <f>IFERROR(_xlfn.XLOOKUP(AE184,Master3!$A:$A,Master3!$B:$B)," ")</f>
        <v xml:space="preserve"> </v>
      </c>
      <c r="AE184" s="107" t="str">
        <f t="shared" si="28"/>
        <v/>
      </c>
      <c r="AF184" s="109">
        <f>SUMIFS(Master3!$X:$X,Master3!$A:$A,"&gt;"&amp;(AE184),Master3!$A:$A,"&lt;="&amp; AI184)</f>
        <v>0</v>
      </c>
      <c r="AG184" s="107">
        <f>SUMIFS(Master3!$I:$I,Master3!$A:$A,"&gt;"&amp;(AE184),Master3!$A:$A,"&lt;="&amp; AI184)</f>
        <v>0</v>
      </c>
      <c r="AH184" s="107">
        <f>SUMIFS(Master3!BC:BC,Master3!BB:BB,AD184)</f>
        <v>0</v>
      </c>
      <c r="AI184" s="108" t="str">
        <f t="shared" si="29"/>
        <v/>
      </c>
      <c r="AJ184" s="112" t="e">
        <f>_xlfn.XLOOKUP(AK184,Master3!B:B,Master3!A:A)</f>
        <v>#N/A</v>
      </c>
      <c r="AK184" s="106">
        <v>44359.416666666664</v>
      </c>
      <c r="AL184" s="67">
        <f>SUMIFS(Master3!$Z:$Z,Master3!$A:$A,"&gt;="&amp;(AJ184),Master3!$A:$A,"&lt;="&amp;AP184-1)</f>
        <v>0</v>
      </c>
      <c r="AM184" s="67">
        <f>SUMIFS(Master3!$J:$J,Master3!$A:$A,"&gt;="&amp;(AJ184),Master3!$A:$A,"&lt;="&amp;AP184-1)</f>
        <v>0</v>
      </c>
      <c r="AN184" s="93">
        <f>SUMIFS(Master3!BF:BF,Master3!BE:BE,AK184)</f>
        <v>0</v>
      </c>
      <c r="AO184" s="100" t="str">
        <f>IFERROR(_xlfn.XLOOKUP(AP184,Master3!$A:$A,Master3!$B:$B),"")</f>
        <v/>
      </c>
      <c r="AP184" s="92" t="str">
        <f t="shared" si="30"/>
        <v/>
      </c>
      <c r="AQ184" s="67">
        <f>SUMIFS(Master3!$Z:$Z,Master3!$A:$A,"&gt;"&amp;(AP184),Master3!$A:$A,"&lt;="&amp;AU184-1)</f>
        <v>0</v>
      </c>
      <c r="AR184" s="67">
        <f>SUMIFS(Master3!$J:$J,Master3!$A:$A,"&gt;"&amp;(AP184),Master3!$A:$A,"&lt;="&amp;AU184-1)</f>
        <v>0</v>
      </c>
      <c r="AS184" s="93">
        <f>SUMIFS(Master3!BO:BO,Master3!BN:BN,AO184)</f>
        <v>0</v>
      </c>
      <c r="AT184" s="100" t="str">
        <f>IFERROR(_xlfn.XLOOKUP(AU184,Master3!$A:$A,Master3!$B:$B)," ")</f>
        <v xml:space="preserve"> </v>
      </c>
      <c r="AU184" s="92" t="str">
        <f t="shared" si="31"/>
        <v/>
      </c>
      <c r="AV184" s="67">
        <f>SUMIFS(Master3!$Z:$Z,Master3!$A:$A,"&gt;"&amp;AU184,Master3!$A:$A,"&lt;="&amp; AY184)</f>
        <v>0</v>
      </c>
      <c r="AW184" s="67">
        <f>SUMIFS(Master3!$J:$J,Master3!$A:$A,"&gt;"&amp;AU184,Master3!$A:$A,"&lt;="&amp; AY184)</f>
        <v>0</v>
      </c>
      <c r="AX184" s="92">
        <f>SUMIFS(Master3!BF:BF,Master3!BE:BE,AT184)</f>
        <v>0</v>
      </c>
      <c r="AY184" s="93" t="str">
        <f t="shared" si="32"/>
        <v/>
      </c>
      <c r="AZ184" s="112" t="e">
        <f>_xlfn.XLOOKUP(BA184,Master3!B:B,Master3!A:A)</f>
        <v>#N/A</v>
      </c>
      <c r="BA184" s="103"/>
      <c r="BB184" s="107">
        <f>SUMIFS(Master3!AR:AR,Master3!$A:$A,"&gt;="&amp;(AZ184),Master3!$A:$A,"&lt;="&amp;BF184-1)</f>
        <v>0</v>
      </c>
      <c r="BC184" s="109">
        <f>SUMIFS(Master3!$K:$K,Master3!$A:$A,"&gt;="&amp;(AZ184),Master3!$A:$A,"&lt;="&amp;BF184-1)</f>
        <v>0</v>
      </c>
      <c r="BD184" s="108">
        <f>SUMIFS(Master3!BI:BI,Master3!BH:BH,BA184)</f>
        <v>0</v>
      </c>
      <c r="BE184" s="110" t="str">
        <f>IFERROR(_xlfn.XLOOKUP(BF184,Master3!$A:$A,Master3!$B:$B),"")</f>
        <v/>
      </c>
      <c r="BF184" s="107" t="str">
        <f t="shared" si="33"/>
        <v/>
      </c>
      <c r="BG184" s="107">
        <f>SUMIFS(Master3!AR:AR,Master3!$A:$A,"&gt;="&amp;(BF184),Master3!$A:$A,"&lt;="&amp;BK184-1)</f>
        <v>0</v>
      </c>
      <c r="BH184" s="109">
        <f>SUMIFS(Master3!$K:$K,Master3!$A:$A,"&gt;="&amp;(BF184),Master3!$A:$A,"&lt;="&amp;BK184-1)</f>
        <v>0</v>
      </c>
      <c r="BI184" s="108">
        <f>SUMIFS(Master3!BQ:BQ,Master3!BP:BP,BE184)</f>
        <v>0</v>
      </c>
      <c r="BJ184" s="110" t="str">
        <f>IFERROR(_xlfn.XLOOKUP(BK184,Master3!$A:$A,Master3!$B:$B)," ")</f>
        <v xml:space="preserve"> </v>
      </c>
      <c r="BK184" s="107" t="str">
        <f t="shared" si="34"/>
        <v/>
      </c>
      <c r="BL184" s="107">
        <f>SUMIFS(Master3!$AU:$AU,Master3!$A:$A,"&gt;"&amp;(BK184),Master3!$A:$A,"&lt;="&amp; BO184)</f>
        <v>0</v>
      </c>
      <c r="BM184" s="109">
        <f>SUMIFS(Master3!$K:$K,Master3!$A:$A,"&gt;"&amp;(BK184),Master3!$A:$A,"&lt;="&amp; BO184)</f>
        <v>0</v>
      </c>
      <c r="BN184" s="107">
        <f>SUMIFS(Master3!BI:BI,Master3!BH:BH,BJ184)</f>
        <v>0</v>
      </c>
      <c r="BO184" s="108" t="str">
        <f t="shared" si="35"/>
        <v/>
      </c>
    </row>
    <row r="185" spans="1:67" x14ac:dyDescent="0.25">
      <c r="A185" s="86">
        <v>44359.486111111109</v>
      </c>
      <c r="B185" s="111" t="e">
        <f>_xlfn.XLOOKUP(C185,Master3!B:B,Master3!A:A)</f>
        <v>#N/A</v>
      </c>
      <c r="C185" s="106"/>
      <c r="D185" s="91" t="str">
        <f>IFERROR(_xlfn.XLOOKUP(B185,Master3!A:A,Master3!G:G),"")</f>
        <v/>
      </c>
      <c r="E185" s="94" t="str">
        <f>IFERROR(AVERAGEIFS(Master3!$U:$U,Master3!$A:$A,"&gt;"&amp;(B185-1),Master3!$A:$A,"&lt;="&amp;S185),"")</f>
        <v/>
      </c>
      <c r="F185" s="98">
        <f>SUMIFS(Master3!$V:$V,Master3!$A:$A,"&gt;="&amp;(B185),Master3!$A:$A,"&lt;="&amp;J185-1)</f>
        <v>0</v>
      </c>
      <c r="G185" s="91">
        <f>SUMIFS(Master3!$H:$H,Master3!$A:$A,"&gt;="&amp;(B185),Master3!$A:$A,"&lt;="&amp;J185-1)</f>
        <v>0</v>
      </c>
      <c r="H185" s="99">
        <f>SUMIFS(Master3!AZ:AZ,Master3!AY:AY,C185)</f>
        <v>0</v>
      </c>
      <c r="I185" s="100" t="str">
        <f>IFERROR(_xlfn.XLOOKUP(J185,Master3!$A:$A,Master3!$B:$B),"")</f>
        <v/>
      </c>
      <c r="J185" s="92" t="str">
        <f t="shared" si="24"/>
        <v/>
      </c>
      <c r="K185" s="92">
        <f>SUMIFS(Master3!$V:$V,Master3!$A:$A,"&gt;="&amp;(J185),Master3!$A:$A,"&lt;="&amp;O185-1)</f>
        <v>0</v>
      </c>
      <c r="L185" s="92">
        <f>SUMIFS(Master3!$H:$H,Master3!$A:$A,"&gt;="&amp;(J185),Master3!$A:$A,"&lt;="&amp;O185-1)</f>
        <v>0</v>
      </c>
      <c r="M185" s="93">
        <f>SUMIFS(Master3!BK:BK,Master3!BJ:BJ,I185)</f>
        <v>0</v>
      </c>
      <c r="N185" s="100" t="str">
        <f>IFERROR(_xlfn.XLOOKUP(O185,Master3!$A:$A,Master3!$B:$B)," ")</f>
        <v xml:space="preserve"> </v>
      </c>
      <c r="O185" s="92" t="str">
        <f t="shared" si="25"/>
        <v/>
      </c>
      <c r="P185" s="92">
        <f>SUMIFS(Master3!$V:$V,Master3!$A:$A,"&gt;="&amp;O185,Master3!$A:$A,"&lt;="&amp; S185)</f>
        <v>0</v>
      </c>
      <c r="Q185" s="92">
        <f>SUMIFS(Master3!$H:$H,Master3!$A:$A,"&gt;="&amp;O185,Master3!$A:$A,"&lt;="&amp; S185)</f>
        <v>0</v>
      </c>
      <c r="R185" s="92">
        <f>SUMIFS(Master3!AZ:AZ,Master3!AY:AY,N185)</f>
        <v>0</v>
      </c>
      <c r="S185" s="93" t="str">
        <f t="shared" si="26"/>
        <v/>
      </c>
      <c r="T185" s="112" t="e">
        <f>_xlfn.XLOOKUP(U185,Master3!B:B,Master3!A:A)</f>
        <v>#N/A</v>
      </c>
      <c r="U185" s="103"/>
      <c r="V185" s="109">
        <f>SUMIFS(Master3!X:X,Master3!$A:$A,"&gt;="&amp;(T185),Master3!$A:$A,"&lt;="&amp;Z185-1)</f>
        <v>0</v>
      </c>
      <c r="W185" s="107">
        <f>SUMIFS(Master3!I:I,Master3!$A:$A,"&gt;="&amp;(T185),Master3!$A:$A,"&lt;="&amp;Z185-1)</f>
        <v>0</v>
      </c>
      <c r="X185" s="108">
        <f>SUMIFS(Master3!BC:BC,Master3!BB:BB,U185)</f>
        <v>0</v>
      </c>
      <c r="Y185" s="110" t="str">
        <f>IFERROR(_xlfn.XLOOKUP(Z185,Master3!$A:$A,Master3!$B:$B),"")</f>
        <v/>
      </c>
      <c r="Z185" s="107" t="str">
        <f t="shared" si="27"/>
        <v/>
      </c>
      <c r="AA185" s="107">
        <f>SUMIFS(Master3!$X:$X,Master3!$A:$A,"&gt;="&amp;(Z185),Master3!$A:$A,"&lt;="&amp;AE185-1)</f>
        <v>0</v>
      </c>
      <c r="AB185" s="107">
        <f>SUMIFS(Master3!$I:$I,Master3!$A:$A,"&gt;="&amp;(Z185),Master3!$A:$A,"&lt;="&amp;AE185-1)</f>
        <v>0</v>
      </c>
      <c r="AC185" s="108">
        <f>SUMIFS(Master3!BM:BM,Master3!BL:BL,Y185)</f>
        <v>0</v>
      </c>
      <c r="AD185" s="110" t="str">
        <f>IFERROR(_xlfn.XLOOKUP(AE185,Master3!$A:$A,Master3!$B:$B)," ")</f>
        <v xml:space="preserve"> </v>
      </c>
      <c r="AE185" s="107" t="str">
        <f t="shared" si="28"/>
        <v/>
      </c>
      <c r="AF185" s="109">
        <f>SUMIFS(Master3!$X:$X,Master3!$A:$A,"&gt;"&amp;(AE185),Master3!$A:$A,"&lt;="&amp; AI185)</f>
        <v>0</v>
      </c>
      <c r="AG185" s="107">
        <f>SUMIFS(Master3!$I:$I,Master3!$A:$A,"&gt;"&amp;(AE185),Master3!$A:$A,"&lt;="&amp; AI185)</f>
        <v>0</v>
      </c>
      <c r="AH185" s="107">
        <f>SUMIFS(Master3!BC:BC,Master3!BB:BB,AD185)</f>
        <v>0</v>
      </c>
      <c r="AI185" s="108" t="str">
        <f t="shared" si="29"/>
        <v/>
      </c>
      <c r="AJ185" s="112" t="e">
        <f>_xlfn.XLOOKUP(AK185,Master3!B:B,Master3!A:A)</f>
        <v>#N/A</v>
      </c>
      <c r="AK185" s="106"/>
      <c r="AL185" s="67">
        <f>SUMIFS(Master3!$Z:$Z,Master3!$A:$A,"&gt;="&amp;(AJ185),Master3!$A:$A,"&lt;="&amp;AP185-1)</f>
        <v>0</v>
      </c>
      <c r="AM185" s="67">
        <f>SUMIFS(Master3!$J:$J,Master3!$A:$A,"&gt;="&amp;(AJ185),Master3!$A:$A,"&lt;="&amp;AP185-1)</f>
        <v>0</v>
      </c>
      <c r="AN185" s="93">
        <f>SUMIFS(Master3!BF:BF,Master3!BE:BE,AK185)</f>
        <v>0</v>
      </c>
      <c r="AO185" s="100" t="str">
        <f>IFERROR(_xlfn.XLOOKUP(AP185,Master3!$A:$A,Master3!$B:$B),"")</f>
        <v/>
      </c>
      <c r="AP185" s="92" t="str">
        <f t="shared" si="30"/>
        <v/>
      </c>
      <c r="AQ185" s="67">
        <f>SUMIFS(Master3!$Z:$Z,Master3!$A:$A,"&gt;"&amp;(AP185),Master3!$A:$A,"&lt;="&amp;AU185-1)</f>
        <v>0</v>
      </c>
      <c r="AR185" s="67">
        <f>SUMIFS(Master3!$J:$J,Master3!$A:$A,"&gt;"&amp;(AP185),Master3!$A:$A,"&lt;="&amp;AU185-1)</f>
        <v>0</v>
      </c>
      <c r="AS185" s="93">
        <f>SUMIFS(Master3!BO:BO,Master3!BN:BN,AO185)</f>
        <v>0</v>
      </c>
      <c r="AT185" s="100" t="str">
        <f>IFERROR(_xlfn.XLOOKUP(AU185,Master3!$A:$A,Master3!$B:$B)," ")</f>
        <v xml:space="preserve"> </v>
      </c>
      <c r="AU185" s="92" t="str">
        <f t="shared" si="31"/>
        <v/>
      </c>
      <c r="AV185" s="67">
        <f>SUMIFS(Master3!$Z:$Z,Master3!$A:$A,"&gt;"&amp;AU185,Master3!$A:$A,"&lt;="&amp; AY185)</f>
        <v>0</v>
      </c>
      <c r="AW185" s="67">
        <f>SUMIFS(Master3!$J:$J,Master3!$A:$A,"&gt;"&amp;AU185,Master3!$A:$A,"&lt;="&amp; AY185)</f>
        <v>0</v>
      </c>
      <c r="AX185" s="92">
        <f>SUMIFS(Master3!BF:BF,Master3!BE:BE,AT185)</f>
        <v>0</v>
      </c>
      <c r="AY185" s="93" t="str">
        <f t="shared" si="32"/>
        <v/>
      </c>
      <c r="AZ185" s="112" t="e">
        <f>_xlfn.XLOOKUP(BA185,Master3!B:B,Master3!A:A)</f>
        <v>#N/A</v>
      </c>
      <c r="BA185" s="103">
        <v>44359.486111111109</v>
      </c>
      <c r="BB185" s="107">
        <f>SUMIFS(Master3!AR:AR,Master3!$A:$A,"&gt;="&amp;(AZ185),Master3!$A:$A,"&lt;="&amp;BF185-1)</f>
        <v>0</v>
      </c>
      <c r="BC185" s="109">
        <f>SUMIFS(Master3!$K:$K,Master3!$A:$A,"&gt;="&amp;(AZ185),Master3!$A:$A,"&lt;="&amp;BF185-1)</f>
        <v>0</v>
      </c>
      <c r="BD185" s="108">
        <f>SUMIFS(Master3!BI:BI,Master3!BH:BH,BA185)</f>
        <v>0</v>
      </c>
      <c r="BE185" s="110" t="str">
        <f>IFERROR(_xlfn.XLOOKUP(BF185,Master3!$A:$A,Master3!$B:$B),"")</f>
        <v/>
      </c>
      <c r="BF185" s="107" t="str">
        <f t="shared" si="33"/>
        <v/>
      </c>
      <c r="BG185" s="107">
        <f>SUMIFS(Master3!AR:AR,Master3!$A:$A,"&gt;="&amp;(BF185),Master3!$A:$A,"&lt;="&amp;BK185-1)</f>
        <v>0</v>
      </c>
      <c r="BH185" s="109">
        <f>SUMIFS(Master3!$K:$K,Master3!$A:$A,"&gt;="&amp;(BF185),Master3!$A:$A,"&lt;="&amp;BK185-1)</f>
        <v>0</v>
      </c>
      <c r="BI185" s="108">
        <f>SUMIFS(Master3!BQ:BQ,Master3!BP:BP,BE185)</f>
        <v>0</v>
      </c>
      <c r="BJ185" s="110" t="str">
        <f>IFERROR(_xlfn.XLOOKUP(BK185,Master3!$A:$A,Master3!$B:$B)," ")</f>
        <v xml:space="preserve"> </v>
      </c>
      <c r="BK185" s="107" t="str">
        <f t="shared" si="34"/>
        <v/>
      </c>
      <c r="BL185" s="107">
        <f>SUMIFS(Master3!$AU:$AU,Master3!$A:$A,"&gt;"&amp;(BK185),Master3!$A:$A,"&lt;="&amp; BO185)</f>
        <v>0</v>
      </c>
      <c r="BM185" s="109">
        <f>SUMIFS(Master3!$K:$K,Master3!$A:$A,"&gt;"&amp;(BK185),Master3!$A:$A,"&lt;="&amp; BO185)</f>
        <v>0</v>
      </c>
      <c r="BN185" s="107">
        <f>SUMIFS(Master3!BI:BI,Master3!BH:BH,BJ185)</f>
        <v>0</v>
      </c>
      <c r="BO185" s="108" t="str">
        <f t="shared" si="35"/>
        <v/>
      </c>
    </row>
    <row r="186" spans="1:67" x14ac:dyDescent="0.25">
      <c r="A186" s="86">
        <v>44359.5</v>
      </c>
      <c r="B186" s="111" t="e">
        <f>_xlfn.XLOOKUP(C186,Master3!B:B,Master3!A:A)</f>
        <v>#N/A</v>
      </c>
      <c r="C186" s="106">
        <v>44359.5</v>
      </c>
      <c r="D186" s="91" t="str">
        <f>IFERROR(_xlfn.XLOOKUP(B186,Master3!A:A,Master3!G:G),"")</f>
        <v/>
      </c>
      <c r="E186" s="94" t="str">
        <f>IFERROR(AVERAGEIFS(Master3!$U:$U,Master3!$A:$A,"&gt;"&amp;(B186-1),Master3!$A:$A,"&lt;="&amp;S186),"")</f>
        <v/>
      </c>
      <c r="F186" s="98">
        <f>SUMIFS(Master3!$V:$V,Master3!$A:$A,"&gt;="&amp;(B186),Master3!$A:$A,"&lt;="&amp;J186-1)</f>
        <v>0</v>
      </c>
      <c r="G186" s="91">
        <f>SUMIFS(Master3!$H:$H,Master3!$A:$A,"&gt;="&amp;(B186),Master3!$A:$A,"&lt;="&amp;J186-1)</f>
        <v>0</v>
      </c>
      <c r="H186" s="99">
        <f>SUMIFS(Master3!AZ:AZ,Master3!AY:AY,C186)</f>
        <v>0</v>
      </c>
      <c r="I186" s="100" t="str">
        <f>IFERROR(_xlfn.XLOOKUP(J186,Master3!$A:$A,Master3!$B:$B),"")</f>
        <v/>
      </c>
      <c r="J186" s="92" t="str">
        <f t="shared" si="24"/>
        <v/>
      </c>
      <c r="K186" s="92">
        <f>SUMIFS(Master3!$V:$V,Master3!$A:$A,"&gt;="&amp;(J186),Master3!$A:$A,"&lt;="&amp;O186-1)</f>
        <v>0</v>
      </c>
      <c r="L186" s="92">
        <f>SUMIFS(Master3!$H:$H,Master3!$A:$A,"&gt;="&amp;(J186),Master3!$A:$A,"&lt;="&amp;O186-1)</f>
        <v>0</v>
      </c>
      <c r="M186" s="93">
        <f>SUMIFS(Master3!BK:BK,Master3!BJ:BJ,I186)</f>
        <v>0</v>
      </c>
      <c r="N186" s="100" t="str">
        <f>IFERROR(_xlfn.XLOOKUP(O186,Master3!$A:$A,Master3!$B:$B)," ")</f>
        <v xml:space="preserve"> </v>
      </c>
      <c r="O186" s="92" t="str">
        <f t="shared" si="25"/>
        <v/>
      </c>
      <c r="P186" s="92">
        <f>SUMIFS(Master3!$V:$V,Master3!$A:$A,"&gt;="&amp;O186,Master3!$A:$A,"&lt;="&amp; S186)</f>
        <v>0</v>
      </c>
      <c r="Q186" s="92">
        <f>SUMIFS(Master3!$H:$H,Master3!$A:$A,"&gt;="&amp;O186,Master3!$A:$A,"&lt;="&amp; S186)</f>
        <v>0</v>
      </c>
      <c r="R186" s="92">
        <f>SUMIFS(Master3!AZ:AZ,Master3!AY:AY,N186)</f>
        <v>0</v>
      </c>
      <c r="S186" s="93" t="str">
        <f t="shared" si="26"/>
        <v/>
      </c>
      <c r="T186" s="112" t="e">
        <f>_xlfn.XLOOKUP(U186,Master3!B:B,Master3!A:A)</f>
        <v>#N/A</v>
      </c>
      <c r="U186" s="103"/>
      <c r="V186" s="109">
        <f>SUMIFS(Master3!X:X,Master3!$A:$A,"&gt;="&amp;(T186),Master3!$A:$A,"&lt;="&amp;Z186-1)</f>
        <v>0</v>
      </c>
      <c r="W186" s="107">
        <f>SUMIFS(Master3!I:I,Master3!$A:$A,"&gt;="&amp;(T186),Master3!$A:$A,"&lt;="&amp;Z186-1)</f>
        <v>0</v>
      </c>
      <c r="X186" s="108">
        <f>SUMIFS(Master3!BC:BC,Master3!BB:BB,U186)</f>
        <v>0</v>
      </c>
      <c r="Y186" s="110" t="str">
        <f>IFERROR(_xlfn.XLOOKUP(Z186,Master3!$A:$A,Master3!$B:$B),"")</f>
        <v/>
      </c>
      <c r="Z186" s="107" t="str">
        <f t="shared" si="27"/>
        <v/>
      </c>
      <c r="AA186" s="107">
        <f>SUMIFS(Master3!$X:$X,Master3!$A:$A,"&gt;="&amp;(Z186),Master3!$A:$A,"&lt;="&amp;AE186-1)</f>
        <v>0</v>
      </c>
      <c r="AB186" s="107">
        <f>SUMIFS(Master3!$I:$I,Master3!$A:$A,"&gt;="&amp;(Z186),Master3!$A:$A,"&lt;="&amp;AE186-1)</f>
        <v>0</v>
      </c>
      <c r="AC186" s="108">
        <f>SUMIFS(Master3!BM:BM,Master3!BL:BL,Y186)</f>
        <v>0</v>
      </c>
      <c r="AD186" s="110" t="str">
        <f>IFERROR(_xlfn.XLOOKUP(AE186,Master3!$A:$A,Master3!$B:$B)," ")</f>
        <v xml:space="preserve"> </v>
      </c>
      <c r="AE186" s="107" t="str">
        <f t="shared" si="28"/>
        <v/>
      </c>
      <c r="AF186" s="109">
        <f>SUMIFS(Master3!$X:$X,Master3!$A:$A,"&gt;"&amp;(AE186),Master3!$A:$A,"&lt;="&amp; AI186)</f>
        <v>0</v>
      </c>
      <c r="AG186" s="107">
        <f>SUMIFS(Master3!$I:$I,Master3!$A:$A,"&gt;"&amp;(AE186),Master3!$A:$A,"&lt;="&amp; AI186)</f>
        <v>0</v>
      </c>
      <c r="AH186" s="107">
        <f>SUMIFS(Master3!BC:BC,Master3!BB:BB,AD186)</f>
        <v>0</v>
      </c>
      <c r="AI186" s="108" t="str">
        <f t="shared" si="29"/>
        <v/>
      </c>
      <c r="AJ186" s="112" t="e">
        <f>_xlfn.XLOOKUP(AK186,Master3!B:B,Master3!A:A)</f>
        <v>#N/A</v>
      </c>
      <c r="AK186" s="106"/>
      <c r="AL186" s="67">
        <f>SUMIFS(Master3!$Z:$Z,Master3!$A:$A,"&gt;="&amp;(AJ186),Master3!$A:$A,"&lt;="&amp;AP186-1)</f>
        <v>0</v>
      </c>
      <c r="AM186" s="67">
        <f>SUMIFS(Master3!$J:$J,Master3!$A:$A,"&gt;="&amp;(AJ186),Master3!$A:$A,"&lt;="&amp;AP186-1)</f>
        <v>0</v>
      </c>
      <c r="AN186" s="93">
        <f>SUMIFS(Master3!BF:BF,Master3!BE:BE,AK186)</f>
        <v>0</v>
      </c>
      <c r="AO186" s="100" t="str">
        <f>IFERROR(_xlfn.XLOOKUP(AP186,Master3!$A:$A,Master3!$B:$B),"")</f>
        <v/>
      </c>
      <c r="AP186" s="92" t="str">
        <f t="shared" si="30"/>
        <v/>
      </c>
      <c r="AQ186" s="67">
        <f>SUMIFS(Master3!$Z:$Z,Master3!$A:$A,"&gt;"&amp;(AP186),Master3!$A:$A,"&lt;="&amp;AU186-1)</f>
        <v>0</v>
      </c>
      <c r="AR186" s="67">
        <f>SUMIFS(Master3!$J:$J,Master3!$A:$A,"&gt;"&amp;(AP186),Master3!$A:$A,"&lt;="&amp;AU186-1)</f>
        <v>0</v>
      </c>
      <c r="AS186" s="93">
        <f>SUMIFS(Master3!BO:BO,Master3!BN:BN,AO186)</f>
        <v>0</v>
      </c>
      <c r="AT186" s="100" t="str">
        <f>IFERROR(_xlfn.XLOOKUP(AU186,Master3!$A:$A,Master3!$B:$B)," ")</f>
        <v xml:space="preserve"> </v>
      </c>
      <c r="AU186" s="92" t="str">
        <f t="shared" si="31"/>
        <v/>
      </c>
      <c r="AV186" s="67">
        <f>SUMIFS(Master3!$Z:$Z,Master3!$A:$A,"&gt;"&amp;AU186,Master3!$A:$A,"&lt;="&amp; AY186)</f>
        <v>0</v>
      </c>
      <c r="AW186" s="67">
        <f>SUMIFS(Master3!$J:$J,Master3!$A:$A,"&gt;"&amp;AU186,Master3!$A:$A,"&lt;="&amp; AY186)</f>
        <v>0</v>
      </c>
      <c r="AX186" s="92">
        <f>SUMIFS(Master3!BF:BF,Master3!BE:BE,AT186)</f>
        <v>0</v>
      </c>
      <c r="AY186" s="93" t="str">
        <f t="shared" si="32"/>
        <v/>
      </c>
      <c r="AZ186" s="112" t="e">
        <f>_xlfn.XLOOKUP(BA186,Master3!B:B,Master3!A:A)</f>
        <v>#N/A</v>
      </c>
      <c r="BA186" s="103"/>
      <c r="BB186" s="107">
        <f>SUMIFS(Master3!AR:AR,Master3!$A:$A,"&gt;="&amp;(AZ186),Master3!$A:$A,"&lt;="&amp;BF186-1)</f>
        <v>0</v>
      </c>
      <c r="BC186" s="109">
        <f>SUMIFS(Master3!$K:$K,Master3!$A:$A,"&gt;="&amp;(AZ186),Master3!$A:$A,"&lt;="&amp;BF186-1)</f>
        <v>0</v>
      </c>
      <c r="BD186" s="108">
        <f>SUMIFS(Master3!BI:BI,Master3!BH:BH,BA186)</f>
        <v>0</v>
      </c>
      <c r="BE186" s="110" t="str">
        <f>IFERROR(_xlfn.XLOOKUP(BF186,Master3!$A:$A,Master3!$B:$B),"")</f>
        <v/>
      </c>
      <c r="BF186" s="107" t="str">
        <f t="shared" si="33"/>
        <v/>
      </c>
      <c r="BG186" s="107">
        <f>SUMIFS(Master3!AR:AR,Master3!$A:$A,"&gt;="&amp;(BF186),Master3!$A:$A,"&lt;="&amp;BK186-1)</f>
        <v>0</v>
      </c>
      <c r="BH186" s="109">
        <f>SUMIFS(Master3!$K:$K,Master3!$A:$A,"&gt;="&amp;(BF186),Master3!$A:$A,"&lt;="&amp;BK186-1)</f>
        <v>0</v>
      </c>
      <c r="BI186" s="108">
        <f>SUMIFS(Master3!BQ:BQ,Master3!BP:BP,BE186)</f>
        <v>0</v>
      </c>
      <c r="BJ186" s="110" t="str">
        <f>IFERROR(_xlfn.XLOOKUP(BK186,Master3!$A:$A,Master3!$B:$B)," ")</f>
        <v xml:space="preserve"> </v>
      </c>
      <c r="BK186" s="107" t="str">
        <f t="shared" si="34"/>
        <v/>
      </c>
      <c r="BL186" s="107">
        <f>SUMIFS(Master3!$AU:$AU,Master3!$A:$A,"&gt;"&amp;(BK186),Master3!$A:$A,"&lt;="&amp; BO186)</f>
        <v>0</v>
      </c>
      <c r="BM186" s="109">
        <f>SUMIFS(Master3!$K:$K,Master3!$A:$A,"&gt;"&amp;(BK186),Master3!$A:$A,"&lt;="&amp; BO186)</f>
        <v>0</v>
      </c>
      <c r="BN186" s="107">
        <f>SUMIFS(Master3!BI:BI,Master3!BH:BH,BJ186)</f>
        <v>0</v>
      </c>
      <c r="BO186" s="108" t="str">
        <f t="shared" si="35"/>
        <v/>
      </c>
    </row>
    <row r="187" spans="1:67" x14ac:dyDescent="0.25">
      <c r="A187" s="86">
        <v>44359.541666666664</v>
      </c>
      <c r="B187" s="111" t="e">
        <f>_xlfn.XLOOKUP(C187,Master3!B:B,Master3!A:A)</f>
        <v>#N/A</v>
      </c>
      <c r="C187" s="106"/>
      <c r="D187" s="91" t="str">
        <f>IFERROR(_xlfn.XLOOKUP(B187,Master3!A:A,Master3!G:G),"")</f>
        <v/>
      </c>
      <c r="E187" s="94" t="str">
        <f>IFERROR(AVERAGEIFS(Master3!$U:$U,Master3!$A:$A,"&gt;"&amp;(B187-1),Master3!$A:$A,"&lt;="&amp;S187),"")</f>
        <v/>
      </c>
      <c r="F187" s="98">
        <f>SUMIFS(Master3!$V:$V,Master3!$A:$A,"&gt;="&amp;(B187),Master3!$A:$A,"&lt;="&amp;J187-1)</f>
        <v>0</v>
      </c>
      <c r="G187" s="91">
        <f>SUMIFS(Master3!$H:$H,Master3!$A:$A,"&gt;="&amp;(B187),Master3!$A:$A,"&lt;="&amp;J187-1)</f>
        <v>0</v>
      </c>
      <c r="H187" s="99">
        <f>SUMIFS(Master3!AZ:AZ,Master3!AY:AY,C187)</f>
        <v>0</v>
      </c>
      <c r="I187" s="100" t="str">
        <f>IFERROR(_xlfn.XLOOKUP(J187,Master3!$A:$A,Master3!$B:$B),"")</f>
        <v/>
      </c>
      <c r="J187" s="92" t="str">
        <f t="shared" si="24"/>
        <v/>
      </c>
      <c r="K187" s="92">
        <f>SUMIFS(Master3!$V:$V,Master3!$A:$A,"&gt;="&amp;(J187),Master3!$A:$A,"&lt;="&amp;O187-1)</f>
        <v>0</v>
      </c>
      <c r="L187" s="92">
        <f>SUMIFS(Master3!$H:$H,Master3!$A:$A,"&gt;="&amp;(J187),Master3!$A:$A,"&lt;="&amp;O187-1)</f>
        <v>0</v>
      </c>
      <c r="M187" s="93">
        <f>SUMIFS(Master3!BK:BK,Master3!BJ:BJ,I187)</f>
        <v>0</v>
      </c>
      <c r="N187" s="100" t="str">
        <f>IFERROR(_xlfn.XLOOKUP(O187,Master3!$A:$A,Master3!$B:$B)," ")</f>
        <v xml:space="preserve"> </v>
      </c>
      <c r="O187" s="92" t="str">
        <f t="shared" si="25"/>
        <v/>
      </c>
      <c r="P187" s="92">
        <f>SUMIFS(Master3!$V:$V,Master3!$A:$A,"&gt;="&amp;O187,Master3!$A:$A,"&lt;="&amp; S187)</f>
        <v>0</v>
      </c>
      <c r="Q187" s="92">
        <f>SUMIFS(Master3!$H:$H,Master3!$A:$A,"&gt;="&amp;O187,Master3!$A:$A,"&lt;="&amp; S187)</f>
        <v>0</v>
      </c>
      <c r="R187" s="92">
        <f>SUMIFS(Master3!AZ:AZ,Master3!AY:AY,N187)</f>
        <v>0</v>
      </c>
      <c r="S187" s="93" t="str">
        <f t="shared" si="26"/>
        <v/>
      </c>
      <c r="T187" s="112" t="e">
        <f>_xlfn.XLOOKUP(U187,Master3!B:B,Master3!A:A)</f>
        <v>#N/A</v>
      </c>
      <c r="U187" s="103">
        <v>44359.541666666664</v>
      </c>
      <c r="V187" s="109">
        <f>SUMIFS(Master3!X:X,Master3!$A:$A,"&gt;="&amp;(T187),Master3!$A:$A,"&lt;="&amp;Z187-1)</f>
        <v>0</v>
      </c>
      <c r="W187" s="107">
        <f>SUMIFS(Master3!I:I,Master3!$A:$A,"&gt;="&amp;(T187),Master3!$A:$A,"&lt;="&amp;Z187-1)</f>
        <v>0</v>
      </c>
      <c r="X187" s="108">
        <f>SUMIFS(Master3!BC:BC,Master3!BB:BB,U187)</f>
        <v>0</v>
      </c>
      <c r="Y187" s="110" t="str">
        <f>IFERROR(_xlfn.XLOOKUP(Z187,Master3!$A:$A,Master3!$B:$B),"")</f>
        <v/>
      </c>
      <c r="Z187" s="107" t="str">
        <f t="shared" si="27"/>
        <v/>
      </c>
      <c r="AA187" s="107">
        <f>SUMIFS(Master3!$X:$X,Master3!$A:$A,"&gt;="&amp;(Z187),Master3!$A:$A,"&lt;="&amp;AE187-1)</f>
        <v>0</v>
      </c>
      <c r="AB187" s="107">
        <f>SUMIFS(Master3!$I:$I,Master3!$A:$A,"&gt;="&amp;(Z187),Master3!$A:$A,"&lt;="&amp;AE187-1)</f>
        <v>0</v>
      </c>
      <c r="AC187" s="108">
        <f>SUMIFS(Master3!BM:BM,Master3!BL:BL,Y187)</f>
        <v>0</v>
      </c>
      <c r="AD187" s="110" t="str">
        <f>IFERROR(_xlfn.XLOOKUP(AE187,Master3!$A:$A,Master3!$B:$B)," ")</f>
        <v xml:space="preserve"> </v>
      </c>
      <c r="AE187" s="107" t="str">
        <f t="shared" si="28"/>
        <v/>
      </c>
      <c r="AF187" s="109">
        <f>SUMIFS(Master3!$X:$X,Master3!$A:$A,"&gt;"&amp;(AE187),Master3!$A:$A,"&lt;="&amp; AI187)</f>
        <v>0</v>
      </c>
      <c r="AG187" s="107">
        <f>SUMIFS(Master3!$I:$I,Master3!$A:$A,"&gt;"&amp;(AE187),Master3!$A:$A,"&lt;="&amp; AI187)</f>
        <v>0</v>
      </c>
      <c r="AH187" s="107">
        <f>SUMIFS(Master3!BC:BC,Master3!BB:BB,AD187)</f>
        <v>0</v>
      </c>
      <c r="AI187" s="108" t="str">
        <f t="shared" si="29"/>
        <v/>
      </c>
      <c r="AJ187" s="112" t="e">
        <f>_xlfn.XLOOKUP(AK187,Master3!B:B,Master3!A:A)</f>
        <v>#N/A</v>
      </c>
      <c r="AK187" s="106"/>
      <c r="AL187" s="67">
        <f>SUMIFS(Master3!$Z:$Z,Master3!$A:$A,"&gt;="&amp;(AJ187),Master3!$A:$A,"&lt;="&amp;AP187-1)</f>
        <v>0</v>
      </c>
      <c r="AM187" s="67">
        <f>SUMIFS(Master3!$J:$J,Master3!$A:$A,"&gt;="&amp;(AJ187),Master3!$A:$A,"&lt;="&amp;AP187-1)</f>
        <v>0</v>
      </c>
      <c r="AN187" s="93">
        <f>SUMIFS(Master3!BF:BF,Master3!BE:BE,AK187)</f>
        <v>0</v>
      </c>
      <c r="AO187" s="100" t="str">
        <f>IFERROR(_xlfn.XLOOKUP(AP187,Master3!$A:$A,Master3!$B:$B),"")</f>
        <v/>
      </c>
      <c r="AP187" s="92" t="str">
        <f t="shared" si="30"/>
        <v/>
      </c>
      <c r="AQ187" s="67">
        <f>SUMIFS(Master3!$Z:$Z,Master3!$A:$A,"&gt;"&amp;(AP187),Master3!$A:$A,"&lt;="&amp;AU187-1)</f>
        <v>0</v>
      </c>
      <c r="AR187" s="67">
        <f>SUMIFS(Master3!$J:$J,Master3!$A:$A,"&gt;"&amp;(AP187),Master3!$A:$A,"&lt;="&amp;AU187-1)</f>
        <v>0</v>
      </c>
      <c r="AS187" s="93">
        <f>SUMIFS(Master3!BO:BO,Master3!BN:BN,AO187)</f>
        <v>0</v>
      </c>
      <c r="AT187" s="100" t="str">
        <f>IFERROR(_xlfn.XLOOKUP(AU187,Master3!$A:$A,Master3!$B:$B)," ")</f>
        <v xml:space="preserve"> </v>
      </c>
      <c r="AU187" s="92" t="str">
        <f t="shared" si="31"/>
        <v/>
      </c>
      <c r="AV187" s="67">
        <f>SUMIFS(Master3!$Z:$Z,Master3!$A:$A,"&gt;"&amp;AU187,Master3!$A:$A,"&lt;="&amp; AY187)</f>
        <v>0</v>
      </c>
      <c r="AW187" s="67">
        <f>SUMIFS(Master3!$J:$J,Master3!$A:$A,"&gt;"&amp;AU187,Master3!$A:$A,"&lt;="&amp; AY187)</f>
        <v>0</v>
      </c>
      <c r="AX187" s="92">
        <f>SUMIFS(Master3!BF:BF,Master3!BE:BE,AT187)</f>
        <v>0</v>
      </c>
      <c r="AY187" s="93" t="str">
        <f t="shared" si="32"/>
        <v/>
      </c>
      <c r="AZ187" s="112" t="e">
        <f>_xlfn.XLOOKUP(BA187,Master3!B:B,Master3!A:A)</f>
        <v>#N/A</v>
      </c>
      <c r="BA187" s="103"/>
      <c r="BB187" s="107">
        <f>SUMIFS(Master3!AR:AR,Master3!$A:$A,"&gt;="&amp;(AZ187),Master3!$A:$A,"&lt;="&amp;BF187-1)</f>
        <v>0</v>
      </c>
      <c r="BC187" s="109">
        <f>SUMIFS(Master3!$K:$K,Master3!$A:$A,"&gt;="&amp;(AZ187),Master3!$A:$A,"&lt;="&amp;BF187-1)</f>
        <v>0</v>
      </c>
      <c r="BD187" s="108">
        <f>SUMIFS(Master3!BI:BI,Master3!BH:BH,BA187)</f>
        <v>0</v>
      </c>
      <c r="BE187" s="110" t="str">
        <f>IFERROR(_xlfn.XLOOKUP(BF187,Master3!$A:$A,Master3!$B:$B),"")</f>
        <v/>
      </c>
      <c r="BF187" s="107" t="str">
        <f t="shared" si="33"/>
        <v/>
      </c>
      <c r="BG187" s="107">
        <f>SUMIFS(Master3!AR:AR,Master3!$A:$A,"&gt;="&amp;(BF187),Master3!$A:$A,"&lt;="&amp;BK187-1)</f>
        <v>0</v>
      </c>
      <c r="BH187" s="109">
        <f>SUMIFS(Master3!$K:$K,Master3!$A:$A,"&gt;="&amp;(BF187),Master3!$A:$A,"&lt;="&amp;BK187-1)</f>
        <v>0</v>
      </c>
      <c r="BI187" s="108">
        <f>SUMIFS(Master3!BQ:BQ,Master3!BP:BP,BE187)</f>
        <v>0</v>
      </c>
      <c r="BJ187" s="110" t="str">
        <f>IFERROR(_xlfn.XLOOKUP(BK187,Master3!$A:$A,Master3!$B:$B)," ")</f>
        <v xml:space="preserve"> </v>
      </c>
      <c r="BK187" s="107" t="str">
        <f t="shared" si="34"/>
        <v/>
      </c>
      <c r="BL187" s="107">
        <f>SUMIFS(Master3!$AU:$AU,Master3!$A:$A,"&gt;"&amp;(BK187),Master3!$A:$A,"&lt;="&amp; BO187)</f>
        <v>0</v>
      </c>
      <c r="BM187" s="109">
        <f>SUMIFS(Master3!$K:$K,Master3!$A:$A,"&gt;"&amp;(BK187),Master3!$A:$A,"&lt;="&amp; BO187)</f>
        <v>0</v>
      </c>
      <c r="BN187" s="107">
        <f>SUMIFS(Master3!BI:BI,Master3!BH:BH,BJ187)</f>
        <v>0</v>
      </c>
      <c r="BO187" s="108" t="str">
        <f t="shared" si="35"/>
        <v/>
      </c>
    </row>
    <row r="188" spans="1:67" x14ac:dyDescent="0.25">
      <c r="A188" s="86">
        <v>44360.288194444445</v>
      </c>
      <c r="B188" s="111" t="e">
        <f>_xlfn.XLOOKUP(C188,Master3!B:B,Master3!A:A)</f>
        <v>#N/A</v>
      </c>
      <c r="C188" s="106"/>
      <c r="D188" s="91" t="str">
        <f>IFERROR(_xlfn.XLOOKUP(B188,Master3!A:A,Master3!G:G),"")</f>
        <v/>
      </c>
      <c r="E188" s="94" t="str">
        <f>IFERROR(AVERAGEIFS(Master3!$U:$U,Master3!$A:$A,"&gt;"&amp;(B188-1),Master3!$A:$A,"&lt;="&amp;S188),"")</f>
        <v/>
      </c>
      <c r="F188" s="98">
        <f>SUMIFS(Master3!$V:$V,Master3!$A:$A,"&gt;="&amp;(B188),Master3!$A:$A,"&lt;="&amp;J188-1)</f>
        <v>0</v>
      </c>
      <c r="G188" s="91">
        <f>SUMIFS(Master3!$H:$H,Master3!$A:$A,"&gt;="&amp;(B188),Master3!$A:$A,"&lt;="&amp;J188-1)</f>
        <v>0</v>
      </c>
      <c r="H188" s="99">
        <f>SUMIFS(Master3!AZ:AZ,Master3!AY:AY,C188)</f>
        <v>0</v>
      </c>
      <c r="I188" s="100" t="str">
        <f>IFERROR(_xlfn.XLOOKUP(J188,Master3!$A:$A,Master3!$B:$B),"")</f>
        <v/>
      </c>
      <c r="J188" s="92" t="str">
        <f t="shared" si="24"/>
        <v/>
      </c>
      <c r="K188" s="92">
        <f>SUMIFS(Master3!$V:$V,Master3!$A:$A,"&gt;="&amp;(J188),Master3!$A:$A,"&lt;="&amp;O188-1)</f>
        <v>0</v>
      </c>
      <c r="L188" s="92">
        <f>SUMIFS(Master3!$H:$H,Master3!$A:$A,"&gt;="&amp;(J188),Master3!$A:$A,"&lt;="&amp;O188-1)</f>
        <v>0</v>
      </c>
      <c r="M188" s="93">
        <f>SUMIFS(Master3!BK:BK,Master3!BJ:BJ,I188)</f>
        <v>0</v>
      </c>
      <c r="N188" s="100" t="str">
        <f>IFERROR(_xlfn.XLOOKUP(O188,Master3!$A:$A,Master3!$B:$B)," ")</f>
        <v xml:space="preserve"> </v>
      </c>
      <c r="O188" s="92" t="str">
        <f t="shared" si="25"/>
        <v/>
      </c>
      <c r="P188" s="92">
        <f>SUMIFS(Master3!$V:$V,Master3!$A:$A,"&gt;="&amp;O188,Master3!$A:$A,"&lt;="&amp; S188)</f>
        <v>0</v>
      </c>
      <c r="Q188" s="92">
        <f>SUMIFS(Master3!$H:$H,Master3!$A:$A,"&gt;="&amp;O188,Master3!$A:$A,"&lt;="&amp; S188)</f>
        <v>0</v>
      </c>
      <c r="R188" s="92">
        <f>SUMIFS(Master3!AZ:AZ,Master3!AY:AY,N188)</f>
        <v>0</v>
      </c>
      <c r="S188" s="93" t="str">
        <f t="shared" si="26"/>
        <v/>
      </c>
      <c r="T188" s="112" t="e">
        <f>_xlfn.XLOOKUP(U188,Master3!B:B,Master3!A:A)</f>
        <v>#N/A</v>
      </c>
      <c r="U188" s="103"/>
      <c r="V188" s="109">
        <f>SUMIFS(Master3!X:X,Master3!$A:$A,"&gt;="&amp;(T188),Master3!$A:$A,"&lt;="&amp;Z188-1)</f>
        <v>0</v>
      </c>
      <c r="W188" s="107">
        <f>SUMIFS(Master3!I:I,Master3!$A:$A,"&gt;="&amp;(T188),Master3!$A:$A,"&lt;="&amp;Z188-1)</f>
        <v>0</v>
      </c>
      <c r="X188" s="108">
        <f>SUMIFS(Master3!BC:BC,Master3!BB:BB,U188)</f>
        <v>0</v>
      </c>
      <c r="Y188" s="110" t="str">
        <f>IFERROR(_xlfn.XLOOKUP(Z188,Master3!$A:$A,Master3!$B:$B),"")</f>
        <v/>
      </c>
      <c r="Z188" s="107" t="str">
        <f t="shared" si="27"/>
        <v/>
      </c>
      <c r="AA188" s="107">
        <f>SUMIFS(Master3!$X:$X,Master3!$A:$A,"&gt;="&amp;(Z188),Master3!$A:$A,"&lt;="&amp;AE188-1)</f>
        <v>0</v>
      </c>
      <c r="AB188" s="107">
        <f>SUMIFS(Master3!$I:$I,Master3!$A:$A,"&gt;="&amp;(Z188),Master3!$A:$A,"&lt;="&amp;AE188-1)</f>
        <v>0</v>
      </c>
      <c r="AC188" s="108">
        <f>SUMIFS(Master3!BM:BM,Master3!BL:BL,Y188)</f>
        <v>0</v>
      </c>
      <c r="AD188" s="110" t="str">
        <f>IFERROR(_xlfn.XLOOKUP(AE188,Master3!$A:$A,Master3!$B:$B)," ")</f>
        <v xml:space="preserve"> </v>
      </c>
      <c r="AE188" s="107" t="str">
        <f t="shared" si="28"/>
        <v/>
      </c>
      <c r="AF188" s="109">
        <f>SUMIFS(Master3!$X:$X,Master3!$A:$A,"&gt;"&amp;(AE188),Master3!$A:$A,"&lt;="&amp; AI188)</f>
        <v>0</v>
      </c>
      <c r="AG188" s="107">
        <f>SUMIFS(Master3!$I:$I,Master3!$A:$A,"&gt;"&amp;(AE188),Master3!$A:$A,"&lt;="&amp; AI188)</f>
        <v>0</v>
      </c>
      <c r="AH188" s="107">
        <f>SUMIFS(Master3!BC:BC,Master3!BB:BB,AD188)</f>
        <v>0</v>
      </c>
      <c r="AI188" s="108" t="str">
        <f t="shared" si="29"/>
        <v/>
      </c>
      <c r="AJ188" s="112" t="e">
        <f>_xlfn.XLOOKUP(AK188,Master3!B:B,Master3!A:A)</f>
        <v>#N/A</v>
      </c>
      <c r="AK188" s="106">
        <v>44360.288194444445</v>
      </c>
      <c r="AL188" s="67">
        <f>SUMIFS(Master3!$Z:$Z,Master3!$A:$A,"&gt;="&amp;(AJ188),Master3!$A:$A,"&lt;="&amp;AP188-1)</f>
        <v>0</v>
      </c>
      <c r="AM188" s="67">
        <f>SUMIFS(Master3!$J:$J,Master3!$A:$A,"&gt;="&amp;(AJ188),Master3!$A:$A,"&lt;="&amp;AP188-1)</f>
        <v>0</v>
      </c>
      <c r="AN188" s="93">
        <f>SUMIFS(Master3!BF:BF,Master3!BE:BE,AK188)</f>
        <v>0</v>
      </c>
      <c r="AO188" s="100" t="str">
        <f>IFERROR(_xlfn.XLOOKUP(AP188,Master3!$A:$A,Master3!$B:$B),"")</f>
        <v/>
      </c>
      <c r="AP188" s="92" t="str">
        <f t="shared" si="30"/>
        <v/>
      </c>
      <c r="AQ188" s="67">
        <f>SUMIFS(Master3!$Z:$Z,Master3!$A:$A,"&gt;"&amp;(AP188),Master3!$A:$A,"&lt;="&amp;AU188-1)</f>
        <v>0</v>
      </c>
      <c r="AR188" s="67">
        <f>SUMIFS(Master3!$J:$J,Master3!$A:$A,"&gt;"&amp;(AP188),Master3!$A:$A,"&lt;="&amp;AU188-1)</f>
        <v>0</v>
      </c>
      <c r="AS188" s="93">
        <f>SUMIFS(Master3!BO:BO,Master3!BN:BN,AO188)</f>
        <v>0</v>
      </c>
      <c r="AT188" s="100" t="str">
        <f>IFERROR(_xlfn.XLOOKUP(AU188,Master3!$A:$A,Master3!$B:$B)," ")</f>
        <v xml:space="preserve"> </v>
      </c>
      <c r="AU188" s="92" t="str">
        <f t="shared" si="31"/>
        <v/>
      </c>
      <c r="AV188" s="67">
        <f>SUMIFS(Master3!$Z:$Z,Master3!$A:$A,"&gt;"&amp;AU188,Master3!$A:$A,"&lt;="&amp; AY188)</f>
        <v>0</v>
      </c>
      <c r="AW188" s="67">
        <f>SUMIFS(Master3!$J:$J,Master3!$A:$A,"&gt;"&amp;AU188,Master3!$A:$A,"&lt;="&amp; AY188)</f>
        <v>0</v>
      </c>
      <c r="AX188" s="92">
        <f>SUMIFS(Master3!BF:BF,Master3!BE:BE,AT188)</f>
        <v>0</v>
      </c>
      <c r="AY188" s="93" t="str">
        <f t="shared" si="32"/>
        <v/>
      </c>
      <c r="AZ188" s="112" t="e">
        <f>_xlfn.XLOOKUP(BA188,Master3!B:B,Master3!A:A)</f>
        <v>#N/A</v>
      </c>
      <c r="BA188" s="103"/>
      <c r="BB188" s="107">
        <f>SUMIFS(Master3!AR:AR,Master3!$A:$A,"&gt;="&amp;(AZ188),Master3!$A:$A,"&lt;="&amp;BF188-1)</f>
        <v>0</v>
      </c>
      <c r="BC188" s="109">
        <f>SUMIFS(Master3!$K:$K,Master3!$A:$A,"&gt;="&amp;(AZ188),Master3!$A:$A,"&lt;="&amp;BF188-1)</f>
        <v>0</v>
      </c>
      <c r="BD188" s="108">
        <f>SUMIFS(Master3!BI:BI,Master3!BH:BH,BA188)</f>
        <v>0</v>
      </c>
      <c r="BE188" s="110" t="str">
        <f>IFERROR(_xlfn.XLOOKUP(BF188,Master3!$A:$A,Master3!$B:$B),"")</f>
        <v/>
      </c>
      <c r="BF188" s="107" t="str">
        <f t="shared" si="33"/>
        <v/>
      </c>
      <c r="BG188" s="107">
        <f>SUMIFS(Master3!AR:AR,Master3!$A:$A,"&gt;="&amp;(BF188),Master3!$A:$A,"&lt;="&amp;BK188-1)</f>
        <v>0</v>
      </c>
      <c r="BH188" s="109">
        <f>SUMIFS(Master3!$K:$K,Master3!$A:$A,"&gt;="&amp;(BF188),Master3!$A:$A,"&lt;="&amp;BK188-1)</f>
        <v>0</v>
      </c>
      <c r="BI188" s="108">
        <f>SUMIFS(Master3!BQ:BQ,Master3!BP:BP,BE188)</f>
        <v>0</v>
      </c>
      <c r="BJ188" s="110" t="str">
        <f>IFERROR(_xlfn.XLOOKUP(BK188,Master3!$A:$A,Master3!$B:$B)," ")</f>
        <v xml:space="preserve"> </v>
      </c>
      <c r="BK188" s="107" t="str">
        <f t="shared" si="34"/>
        <v/>
      </c>
      <c r="BL188" s="107">
        <f>SUMIFS(Master3!$AU:$AU,Master3!$A:$A,"&gt;"&amp;(BK188),Master3!$A:$A,"&lt;="&amp; BO188)</f>
        <v>0</v>
      </c>
      <c r="BM188" s="109">
        <f>SUMIFS(Master3!$K:$K,Master3!$A:$A,"&gt;"&amp;(BK188),Master3!$A:$A,"&lt;="&amp; BO188)</f>
        <v>0</v>
      </c>
      <c r="BN188" s="107">
        <f>SUMIFS(Master3!BI:BI,Master3!BH:BH,BJ188)</f>
        <v>0</v>
      </c>
      <c r="BO188" s="108" t="str">
        <f t="shared" si="35"/>
        <v/>
      </c>
    </row>
    <row r="189" spans="1:67" x14ac:dyDescent="0.25">
      <c r="A189" s="86">
        <v>44360.329861111109</v>
      </c>
      <c r="B189" s="111" t="e">
        <f>_xlfn.XLOOKUP(C189,Master3!B:B,Master3!A:A)</f>
        <v>#N/A</v>
      </c>
      <c r="C189" s="106">
        <v>44360.329861111109</v>
      </c>
      <c r="D189" s="91" t="str">
        <f>IFERROR(_xlfn.XLOOKUP(B189,Master3!A:A,Master3!G:G),"")</f>
        <v/>
      </c>
      <c r="E189" s="94" t="str">
        <f>IFERROR(AVERAGEIFS(Master3!$U:$U,Master3!$A:$A,"&gt;"&amp;(B189-1),Master3!$A:$A,"&lt;="&amp;S189),"")</f>
        <v/>
      </c>
      <c r="F189" s="98">
        <f>SUMIFS(Master3!$V:$V,Master3!$A:$A,"&gt;="&amp;(B189),Master3!$A:$A,"&lt;="&amp;J189-1)</f>
        <v>0</v>
      </c>
      <c r="G189" s="91">
        <f>SUMIFS(Master3!$H:$H,Master3!$A:$A,"&gt;="&amp;(B189),Master3!$A:$A,"&lt;="&amp;J189-1)</f>
        <v>0</v>
      </c>
      <c r="H189" s="99">
        <f>SUMIFS(Master3!AZ:AZ,Master3!AY:AY,C189)</f>
        <v>0</v>
      </c>
      <c r="I189" s="100" t="str">
        <f>IFERROR(_xlfn.XLOOKUP(J189,Master3!$A:$A,Master3!$B:$B),"")</f>
        <v/>
      </c>
      <c r="J189" s="92" t="str">
        <f t="shared" si="24"/>
        <v/>
      </c>
      <c r="K189" s="92">
        <f>SUMIFS(Master3!$V:$V,Master3!$A:$A,"&gt;="&amp;(J189),Master3!$A:$A,"&lt;="&amp;O189-1)</f>
        <v>0</v>
      </c>
      <c r="L189" s="92">
        <f>SUMIFS(Master3!$H:$H,Master3!$A:$A,"&gt;="&amp;(J189),Master3!$A:$A,"&lt;="&amp;O189-1)</f>
        <v>0</v>
      </c>
      <c r="M189" s="93">
        <f>SUMIFS(Master3!BK:BK,Master3!BJ:BJ,I189)</f>
        <v>0</v>
      </c>
      <c r="N189" s="100" t="str">
        <f>IFERROR(_xlfn.XLOOKUP(O189,Master3!$A:$A,Master3!$B:$B)," ")</f>
        <v xml:space="preserve"> </v>
      </c>
      <c r="O189" s="92" t="str">
        <f t="shared" si="25"/>
        <v/>
      </c>
      <c r="P189" s="92">
        <f>SUMIFS(Master3!$V:$V,Master3!$A:$A,"&gt;="&amp;O189,Master3!$A:$A,"&lt;="&amp; S189)</f>
        <v>0</v>
      </c>
      <c r="Q189" s="92">
        <f>SUMIFS(Master3!$H:$H,Master3!$A:$A,"&gt;="&amp;O189,Master3!$A:$A,"&lt;="&amp; S189)</f>
        <v>0</v>
      </c>
      <c r="R189" s="92">
        <f>SUMIFS(Master3!AZ:AZ,Master3!AY:AY,N189)</f>
        <v>0</v>
      </c>
      <c r="S189" s="93" t="str">
        <f t="shared" si="26"/>
        <v/>
      </c>
      <c r="T189" s="112" t="e">
        <f>_xlfn.XLOOKUP(U189,Master3!B:B,Master3!A:A)</f>
        <v>#N/A</v>
      </c>
      <c r="U189" s="103">
        <v>44360.329861111109</v>
      </c>
      <c r="V189" s="109">
        <f>SUMIFS(Master3!X:X,Master3!$A:$A,"&gt;="&amp;(T189),Master3!$A:$A,"&lt;="&amp;Z189-1)</f>
        <v>0</v>
      </c>
      <c r="W189" s="107">
        <f>SUMIFS(Master3!I:I,Master3!$A:$A,"&gt;="&amp;(T189),Master3!$A:$A,"&lt;="&amp;Z189-1)</f>
        <v>0</v>
      </c>
      <c r="X189" s="108">
        <f>SUMIFS(Master3!BC:BC,Master3!BB:BB,U189)</f>
        <v>0</v>
      </c>
      <c r="Y189" s="110" t="str">
        <f>IFERROR(_xlfn.XLOOKUP(Z189,Master3!$A:$A,Master3!$B:$B),"")</f>
        <v/>
      </c>
      <c r="Z189" s="107" t="str">
        <f t="shared" si="27"/>
        <v/>
      </c>
      <c r="AA189" s="107">
        <f>SUMIFS(Master3!$X:$X,Master3!$A:$A,"&gt;="&amp;(Z189),Master3!$A:$A,"&lt;="&amp;AE189-1)</f>
        <v>0</v>
      </c>
      <c r="AB189" s="107">
        <f>SUMIFS(Master3!$I:$I,Master3!$A:$A,"&gt;="&amp;(Z189),Master3!$A:$A,"&lt;="&amp;AE189-1)</f>
        <v>0</v>
      </c>
      <c r="AC189" s="108">
        <f>SUMIFS(Master3!BM:BM,Master3!BL:BL,Y189)</f>
        <v>0</v>
      </c>
      <c r="AD189" s="110" t="str">
        <f>IFERROR(_xlfn.XLOOKUP(AE189,Master3!$A:$A,Master3!$B:$B)," ")</f>
        <v xml:space="preserve"> </v>
      </c>
      <c r="AE189" s="107" t="str">
        <f t="shared" si="28"/>
        <v/>
      </c>
      <c r="AF189" s="109">
        <f>SUMIFS(Master3!$X:$X,Master3!$A:$A,"&gt;"&amp;(AE189),Master3!$A:$A,"&lt;="&amp; AI189)</f>
        <v>0</v>
      </c>
      <c r="AG189" s="107">
        <f>SUMIFS(Master3!$I:$I,Master3!$A:$A,"&gt;"&amp;(AE189),Master3!$A:$A,"&lt;="&amp; AI189)</f>
        <v>0</v>
      </c>
      <c r="AH189" s="107">
        <f>SUMIFS(Master3!BC:BC,Master3!BB:BB,AD189)</f>
        <v>0</v>
      </c>
      <c r="AI189" s="108" t="str">
        <f t="shared" si="29"/>
        <v/>
      </c>
      <c r="AJ189" s="112" t="e">
        <f>_xlfn.XLOOKUP(AK189,Master3!B:B,Master3!A:A)</f>
        <v>#N/A</v>
      </c>
      <c r="AK189" s="106"/>
      <c r="AL189" s="67">
        <f>SUMIFS(Master3!$Z:$Z,Master3!$A:$A,"&gt;="&amp;(AJ189),Master3!$A:$A,"&lt;="&amp;AP189-1)</f>
        <v>0</v>
      </c>
      <c r="AM189" s="67">
        <f>SUMIFS(Master3!$J:$J,Master3!$A:$A,"&gt;="&amp;(AJ189),Master3!$A:$A,"&lt;="&amp;AP189-1)</f>
        <v>0</v>
      </c>
      <c r="AN189" s="93">
        <f>SUMIFS(Master3!BF:BF,Master3!BE:BE,AK189)</f>
        <v>0</v>
      </c>
      <c r="AO189" s="100" t="str">
        <f>IFERROR(_xlfn.XLOOKUP(AP189,Master3!$A:$A,Master3!$B:$B),"")</f>
        <v/>
      </c>
      <c r="AP189" s="92" t="str">
        <f t="shared" si="30"/>
        <v/>
      </c>
      <c r="AQ189" s="67">
        <f>SUMIFS(Master3!$Z:$Z,Master3!$A:$A,"&gt;"&amp;(AP189),Master3!$A:$A,"&lt;="&amp;AU189-1)</f>
        <v>0</v>
      </c>
      <c r="AR189" s="67">
        <f>SUMIFS(Master3!$J:$J,Master3!$A:$A,"&gt;"&amp;(AP189),Master3!$A:$A,"&lt;="&amp;AU189-1)</f>
        <v>0</v>
      </c>
      <c r="AS189" s="93">
        <f>SUMIFS(Master3!BO:BO,Master3!BN:BN,AO189)</f>
        <v>0</v>
      </c>
      <c r="AT189" s="100" t="str">
        <f>IFERROR(_xlfn.XLOOKUP(AU189,Master3!$A:$A,Master3!$B:$B)," ")</f>
        <v xml:space="preserve"> </v>
      </c>
      <c r="AU189" s="92" t="str">
        <f t="shared" si="31"/>
        <v/>
      </c>
      <c r="AV189" s="67">
        <f>SUMIFS(Master3!$Z:$Z,Master3!$A:$A,"&gt;"&amp;AU189,Master3!$A:$A,"&lt;="&amp; AY189)</f>
        <v>0</v>
      </c>
      <c r="AW189" s="67">
        <f>SUMIFS(Master3!$J:$J,Master3!$A:$A,"&gt;"&amp;AU189,Master3!$A:$A,"&lt;="&amp; AY189)</f>
        <v>0</v>
      </c>
      <c r="AX189" s="92">
        <f>SUMIFS(Master3!BF:BF,Master3!BE:BE,AT189)</f>
        <v>0</v>
      </c>
      <c r="AY189" s="93" t="str">
        <f t="shared" si="32"/>
        <v/>
      </c>
      <c r="AZ189" s="112" t="e">
        <f>_xlfn.XLOOKUP(BA189,Master3!B:B,Master3!A:A)</f>
        <v>#N/A</v>
      </c>
      <c r="BA189" s="103">
        <v>44360.329861111109</v>
      </c>
      <c r="BB189" s="107">
        <f>SUMIFS(Master3!AR:AR,Master3!$A:$A,"&gt;="&amp;(AZ189),Master3!$A:$A,"&lt;="&amp;BF189-1)</f>
        <v>0</v>
      </c>
      <c r="BC189" s="109">
        <f>SUMIFS(Master3!$K:$K,Master3!$A:$A,"&gt;="&amp;(AZ189),Master3!$A:$A,"&lt;="&amp;BF189-1)</f>
        <v>0</v>
      </c>
      <c r="BD189" s="108">
        <f>SUMIFS(Master3!BI:BI,Master3!BH:BH,BA189)</f>
        <v>0</v>
      </c>
      <c r="BE189" s="110" t="str">
        <f>IFERROR(_xlfn.XLOOKUP(BF189,Master3!$A:$A,Master3!$B:$B),"")</f>
        <v/>
      </c>
      <c r="BF189" s="107" t="str">
        <f t="shared" si="33"/>
        <v/>
      </c>
      <c r="BG189" s="107">
        <f>SUMIFS(Master3!AR:AR,Master3!$A:$A,"&gt;="&amp;(BF189),Master3!$A:$A,"&lt;="&amp;BK189-1)</f>
        <v>0</v>
      </c>
      <c r="BH189" s="109">
        <f>SUMIFS(Master3!$K:$K,Master3!$A:$A,"&gt;="&amp;(BF189),Master3!$A:$A,"&lt;="&amp;BK189-1)</f>
        <v>0</v>
      </c>
      <c r="BI189" s="108">
        <f>SUMIFS(Master3!BQ:BQ,Master3!BP:BP,BE189)</f>
        <v>0</v>
      </c>
      <c r="BJ189" s="110" t="str">
        <f>IFERROR(_xlfn.XLOOKUP(BK189,Master3!$A:$A,Master3!$B:$B)," ")</f>
        <v xml:space="preserve"> </v>
      </c>
      <c r="BK189" s="107" t="str">
        <f t="shared" si="34"/>
        <v/>
      </c>
      <c r="BL189" s="107">
        <f>SUMIFS(Master3!$AU:$AU,Master3!$A:$A,"&gt;"&amp;(BK189),Master3!$A:$A,"&lt;="&amp; BO189)</f>
        <v>0</v>
      </c>
      <c r="BM189" s="109">
        <f>SUMIFS(Master3!$K:$K,Master3!$A:$A,"&gt;"&amp;(BK189),Master3!$A:$A,"&lt;="&amp; BO189)</f>
        <v>0</v>
      </c>
      <c r="BN189" s="107">
        <f>SUMIFS(Master3!BI:BI,Master3!BH:BH,BJ189)</f>
        <v>0</v>
      </c>
      <c r="BO189" s="108" t="str">
        <f t="shared" si="35"/>
        <v/>
      </c>
    </row>
    <row r="190" spans="1:67" x14ac:dyDescent="0.25">
      <c r="A190" s="86">
        <v>44361.125</v>
      </c>
      <c r="B190" s="111" t="e">
        <f>_xlfn.XLOOKUP(C190,Master3!B:B,Master3!A:A)</f>
        <v>#N/A</v>
      </c>
      <c r="C190" s="106"/>
      <c r="D190" s="91" t="str">
        <f>IFERROR(_xlfn.XLOOKUP(B190,Master3!A:A,Master3!G:G),"")</f>
        <v/>
      </c>
      <c r="E190" s="94" t="str">
        <f>IFERROR(AVERAGEIFS(Master3!$U:$U,Master3!$A:$A,"&gt;"&amp;(B190-1),Master3!$A:$A,"&lt;="&amp;S190),"")</f>
        <v/>
      </c>
      <c r="F190" s="98">
        <f>SUMIFS(Master3!$V:$V,Master3!$A:$A,"&gt;="&amp;(B190),Master3!$A:$A,"&lt;="&amp;J190-1)</f>
        <v>0</v>
      </c>
      <c r="G190" s="91">
        <f>SUMIFS(Master3!$H:$H,Master3!$A:$A,"&gt;="&amp;(B190),Master3!$A:$A,"&lt;="&amp;J190-1)</f>
        <v>0</v>
      </c>
      <c r="H190" s="99">
        <f>SUMIFS(Master3!AZ:AZ,Master3!AY:AY,C190)</f>
        <v>0</v>
      </c>
      <c r="I190" s="100" t="str">
        <f>IFERROR(_xlfn.XLOOKUP(J190,Master3!$A:$A,Master3!$B:$B),"")</f>
        <v/>
      </c>
      <c r="J190" s="92" t="str">
        <f t="shared" si="24"/>
        <v/>
      </c>
      <c r="K190" s="92">
        <f>SUMIFS(Master3!$V:$V,Master3!$A:$A,"&gt;="&amp;(J190),Master3!$A:$A,"&lt;="&amp;O190-1)</f>
        <v>0</v>
      </c>
      <c r="L190" s="92">
        <f>SUMIFS(Master3!$H:$H,Master3!$A:$A,"&gt;="&amp;(J190),Master3!$A:$A,"&lt;="&amp;O190-1)</f>
        <v>0</v>
      </c>
      <c r="M190" s="93">
        <f>SUMIFS(Master3!BK:BK,Master3!BJ:BJ,I190)</f>
        <v>0</v>
      </c>
      <c r="N190" s="100" t="str">
        <f>IFERROR(_xlfn.XLOOKUP(O190,Master3!$A:$A,Master3!$B:$B)," ")</f>
        <v xml:space="preserve"> </v>
      </c>
      <c r="O190" s="92" t="str">
        <f t="shared" si="25"/>
        <v/>
      </c>
      <c r="P190" s="92">
        <f>SUMIFS(Master3!$V:$V,Master3!$A:$A,"&gt;="&amp;O190,Master3!$A:$A,"&lt;="&amp; S190)</f>
        <v>0</v>
      </c>
      <c r="Q190" s="92">
        <f>SUMIFS(Master3!$H:$H,Master3!$A:$A,"&gt;="&amp;O190,Master3!$A:$A,"&lt;="&amp; S190)</f>
        <v>0</v>
      </c>
      <c r="R190" s="92">
        <f>SUMIFS(Master3!AZ:AZ,Master3!AY:AY,N190)</f>
        <v>0</v>
      </c>
      <c r="S190" s="93" t="str">
        <f t="shared" si="26"/>
        <v/>
      </c>
      <c r="T190" s="112" t="e">
        <f>_xlfn.XLOOKUP(U190,Master3!B:B,Master3!A:A)</f>
        <v>#N/A</v>
      </c>
      <c r="U190" s="103"/>
      <c r="V190" s="109">
        <f>SUMIFS(Master3!X:X,Master3!$A:$A,"&gt;="&amp;(T190),Master3!$A:$A,"&lt;="&amp;Z190-1)</f>
        <v>0</v>
      </c>
      <c r="W190" s="107">
        <f>SUMIFS(Master3!I:I,Master3!$A:$A,"&gt;="&amp;(T190),Master3!$A:$A,"&lt;="&amp;Z190-1)</f>
        <v>0</v>
      </c>
      <c r="X190" s="108">
        <f>SUMIFS(Master3!BC:BC,Master3!BB:BB,U190)</f>
        <v>0</v>
      </c>
      <c r="Y190" s="110" t="str">
        <f>IFERROR(_xlfn.XLOOKUP(Z190,Master3!$A:$A,Master3!$B:$B),"")</f>
        <v/>
      </c>
      <c r="Z190" s="107" t="str">
        <f t="shared" si="27"/>
        <v/>
      </c>
      <c r="AA190" s="107">
        <f>SUMIFS(Master3!$X:$X,Master3!$A:$A,"&gt;="&amp;(Z190),Master3!$A:$A,"&lt;="&amp;AE190-1)</f>
        <v>0</v>
      </c>
      <c r="AB190" s="107">
        <f>SUMIFS(Master3!$I:$I,Master3!$A:$A,"&gt;="&amp;(Z190),Master3!$A:$A,"&lt;="&amp;AE190-1)</f>
        <v>0</v>
      </c>
      <c r="AC190" s="108">
        <f>SUMIFS(Master3!BM:BM,Master3!BL:BL,Y190)</f>
        <v>0</v>
      </c>
      <c r="AD190" s="110" t="str">
        <f>IFERROR(_xlfn.XLOOKUP(AE190,Master3!$A:$A,Master3!$B:$B)," ")</f>
        <v xml:space="preserve"> </v>
      </c>
      <c r="AE190" s="107" t="str">
        <f t="shared" si="28"/>
        <v/>
      </c>
      <c r="AF190" s="109">
        <f>SUMIFS(Master3!$X:$X,Master3!$A:$A,"&gt;"&amp;(AE190),Master3!$A:$A,"&lt;="&amp; AI190)</f>
        <v>0</v>
      </c>
      <c r="AG190" s="107">
        <f>SUMIFS(Master3!$I:$I,Master3!$A:$A,"&gt;"&amp;(AE190),Master3!$A:$A,"&lt;="&amp; AI190)</f>
        <v>0</v>
      </c>
      <c r="AH190" s="107">
        <f>SUMIFS(Master3!BC:BC,Master3!BB:BB,AD190)</f>
        <v>0</v>
      </c>
      <c r="AI190" s="108" t="str">
        <f t="shared" si="29"/>
        <v/>
      </c>
      <c r="AJ190" s="112" t="e">
        <f>_xlfn.XLOOKUP(AK190,Master3!B:B,Master3!A:A)</f>
        <v>#N/A</v>
      </c>
      <c r="AK190" s="106">
        <v>44361.125</v>
      </c>
      <c r="AL190" s="67">
        <f>SUMIFS(Master3!$Z:$Z,Master3!$A:$A,"&gt;="&amp;(AJ190),Master3!$A:$A,"&lt;="&amp;AP190-1)</f>
        <v>0</v>
      </c>
      <c r="AM190" s="67">
        <f>SUMIFS(Master3!$J:$J,Master3!$A:$A,"&gt;="&amp;(AJ190),Master3!$A:$A,"&lt;="&amp;AP190-1)</f>
        <v>0</v>
      </c>
      <c r="AN190" s="93">
        <f>SUMIFS(Master3!BF:BF,Master3!BE:BE,AK190)</f>
        <v>0</v>
      </c>
      <c r="AO190" s="100" t="str">
        <f>IFERROR(_xlfn.XLOOKUP(AP190,Master3!$A:$A,Master3!$B:$B),"")</f>
        <v/>
      </c>
      <c r="AP190" s="92" t="str">
        <f t="shared" si="30"/>
        <v/>
      </c>
      <c r="AQ190" s="67">
        <f>SUMIFS(Master3!$Z:$Z,Master3!$A:$A,"&gt;"&amp;(AP190),Master3!$A:$A,"&lt;="&amp;AU190-1)</f>
        <v>0</v>
      </c>
      <c r="AR190" s="67">
        <f>SUMIFS(Master3!$J:$J,Master3!$A:$A,"&gt;"&amp;(AP190),Master3!$A:$A,"&lt;="&amp;AU190-1)</f>
        <v>0</v>
      </c>
      <c r="AS190" s="93">
        <f>SUMIFS(Master3!BO:BO,Master3!BN:BN,AO190)</f>
        <v>0</v>
      </c>
      <c r="AT190" s="100" t="str">
        <f>IFERROR(_xlfn.XLOOKUP(AU190,Master3!$A:$A,Master3!$B:$B)," ")</f>
        <v xml:space="preserve"> </v>
      </c>
      <c r="AU190" s="92" t="str">
        <f t="shared" si="31"/>
        <v/>
      </c>
      <c r="AV190" s="67">
        <f>SUMIFS(Master3!$Z:$Z,Master3!$A:$A,"&gt;"&amp;AU190,Master3!$A:$A,"&lt;="&amp; AY190)</f>
        <v>0</v>
      </c>
      <c r="AW190" s="67">
        <f>SUMIFS(Master3!$J:$J,Master3!$A:$A,"&gt;"&amp;AU190,Master3!$A:$A,"&lt;="&amp; AY190)</f>
        <v>0</v>
      </c>
      <c r="AX190" s="92">
        <f>SUMIFS(Master3!BF:BF,Master3!BE:BE,AT190)</f>
        <v>0</v>
      </c>
      <c r="AY190" s="93" t="str">
        <f t="shared" si="32"/>
        <v/>
      </c>
      <c r="AZ190" s="112" t="e">
        <f>_xlfn.XLOOKUP(BA190,Master3!B:B,Master3!A:A)</f>
        <v>#N/A</v>
      </c>
      <c r="BA190" s="103"/>
      <c r="BB190" s="107">
        <f>SUMIFS(Master3!AR:AR,Master3!$A:$A,"&gt;="&amp;(AZ190),Master3!$A:$A,"&lt;="&amp;BF190-1)</f>
        <v>0</v>
      </c>
      <c r="BC190" s="109">
        <f>SUMIFS(Master3!$K:$K,Master3!$A:$A,"&gt;="&amp;(AZ190),Master3!$A:$A,"&lt;="&amp;BF190-1)</f>
        <v>0</v>
      </c>
      <c r="BD190" s="108">
        <f>SUMIFS(Master3!BI:BI,Master3!BH:BH,BA190)</f>
        <v>0</v>
      </c>
      <c r="BE190" s="110" t="str">
        <f>IFERROR(_xlfn.XLOOKUP(BF190,Master3!$A:$A,Master3!$B:$B),"")</f>
        <v/>
      </c>
      <c r="BF190" s="107" t="str">
        <f t="shared" si="33"/>
        <v/>
      </c>
      <c r="BG190" s="107">
        <f>SUMIFS(Master3!AR:AR,Master3!$A:$A,"&gt;="&amp;(BF190),Master3!$A:$A,"&lt;="&amp;BK190-1)</f>
        <v>0</v>
      </c>
      <c r="BH190" s="109">
        <f>SUMIFS(Master3!$K:$K,Master3!$A:$A,"&gt;="&amp;(BF190),Master3!$A:$A,"&lt;="&amp;BK190-1)</f>
        <v>0</v>
      </c>
      <c r="BI190" s="108">
        <f>SUMIFS(Master3!BQ:BQ,Master3!BP:BP,BE190)</f>
        <v>0</v>
      </c>
      <c r="BJ190" s="110" t="str">
        <f>IFERROR(_xlfn.XLOOKUP(BK190,Master3!$A:$A,Master3!$B:$B)," ")</f>
        <v xml:space="preserve"> </v>
      </c>
      <c r="BK190" s="107" t="str">
        <f t="shared" si="34"/>
        <v/>
      </c>
      <c r="BL190" s="107">
        <f>SUMIFS(Master3!$AU:$AU,Master3!$A:$A,"&gt;"&amp;(BK190),Master3!$A:$A,"&lt;="&amp; BO190)</f>
        <v>0</v>
      </c>
      <c r="BM190" s="109">
        <f>SUMIFS(Master3!$K:$K,Master3!$A:$A,"&gt;"&amp;(BK190),Master3!$A:$A,"&lt;="&amp; BO190)</f>
        <v>0</v>
      </c>
      <c r="BN190" s="107">
        <f>SUMIFS(Master3!BI:BI,Master3!BH:BH,BJ190)</f>
        <v>0</v>
      </c>
      <c r="BO190" s="108" t="str">
        <f t="shared" si="35"/>
        <v/>
      </c>
    </row>
    <row r="191" spans="1:67" x14ac:dyDescent="0.25">
      <c r="A191" s="86">
        <v>44361.159722222219</v>
      </c>
      <c r="B191" s="111" t="e">
        <f>_xlfn.XLOOKUP(C191,Master3!B:B,Master3!A:A)</f>
        <v>#N/A</v>
      </c>
      <c r="C191" s="106"/>
      <c r="D191" s="91" t="str">
        <f>IFERROR(_xlfn.XLOOKUP(B191,Master3!A:A,Master3!G:G),"")</f>
        <v/>
      </c>
      <c r="E191" s="94" t="str">
        <f>IFERROR(AVERAGEIFS(Master3!$U:$U,Master3!$A:$A,"&gt;"&amp;(B191-1),Master3!$A:$A,"&lt;="&amp;S191),"")</f>
        <v/>
      </c>
      <c r="F191" s="98">
        <f>SUMIFS(Master3!$V:$V,Master3!$A:$A,"&gt;="&amp;(B191),Master3!$A:$A,"&lt;="&amp;J191-1)</f>
        <v>0</v>
      </c>
      <c r="G191" s="91">
        <f>SUMIFS(Master3!$H:$H,Master3!$A:$A,"&gt;="&amp;(B191),Master3!$A:$A,"&lt;="&amp;J191-1)</f>
        <v>0</v>
      </c>
      <c r="H191" s="99">
        <f>SUMIFS(Master3!AZ:AZ,Master3!AY:AY,C191)</f>
        <v>0</v>
      </c>
      <c r="I191" s="100" t="str">
        <f>IFERROR(_xlfn.XLOOKUP(J191,Master3!$A:$A,Master3!$B:$B),"")</f>
        <v/>
      </c>
      <c r="J191" s="92" t="str">
        <f t="shared" si="24"/>
        <v/>
      </c>
      <c r="K191" s="92">
        <f>SUMIFS(Master3!$V:$V,Master3!$A:$A,"&gt;="&amp;(J191),Master3!$A:$A,"&lt;="&amp;O191-1)</f>
        <v>0</v>
      </c>
      <c r="L191" s="92">
        <f>SUMIFS(Master3!$H:$H,Master3!$A:$A,"&gt;="&amp;(J191),Master3!$A:$A,"&lt;="&amp;O191-1)</f>
        <v>0</v>
      </c>
      <c r="M191" s="93">
        <f>SUMIFS(Master3!BK:BK,Master3!BJ:BJ,I191)</f>
        <v>0</v>
      </c>
      <c r="N191" s="100" t="str">
        <f>IFERROR(_xlfn.XLOOKUP(O191,Master3!$A:$A,Master3!$B:$B)," ")</f>
        <v xml:space="preserve"> </v>
      </c>
      <c r="O191" s="92" t="str">
        <f t="shared" si="25"/>
        <v/>
      </c>
      <c r="P191" s="92">
        <f>SUMIFS(Master3!$V:$V,Master3!$A:$A,"&gt;="&amp;O191,Master3!$A:$A,"&lt;="&amp; S191)</f>
        <v>0</v>
      </c>
      <c r="Q191" s="92">
        <f>SUMIFS(Master3!$H:$H,Master3!$A:$A,"&gt;="&amp;O191,Master3!$A:$A,"&lt;="&amp; S191)</f>
        <v>0</v>
      </c>
      <c r="R191" s="92">
        <f>SUMIFS(Master3!AZ:AZ,Master3!AY:AY,N191)</f>
        <v>0</v>
      </c>
      <c r="S191" s="93" t="str">
        <f t="shared" si="26"/>
        <v/>
      </c>
      <c r="T191" s="112" t="e">
        <f>_xlfn.XLOOKUP(U191,Master3!B:B,Master3!A:A)</f>
        <v>#N/A</v>
      </c>
      <c r="U191" s="103"/>
      <c r="V191" s="109">
        <f>SUMIFS(Master3!X:X,Master3!$A:$A,"&gt;="&amp;(T191),Master3!$A:$A,"&lt;="&amp;Z191-1)</f>
        <v>0</v>
      </c>
      <c r="W191" s="107">
        <f>SUMIFS(Master3!I:I,Master3!$A:$A,"&gt;="&amp;(T191),Master3!$A:$A,"&lt;="&amp;Z191-1)</f>
        <v>0</v>
      </c>
      <c r="X191" s="108">
        <f>SUMIFS(Master3!BC:BC,Master3!BB:BB,U191)</f>
        <v>0</v>
      </c>
      <c r="Y191" s="110" t="str">
        <f>IFERROR(_xlfn.XLOOKUP(Z191,Master3!$A:$A,Master3!$B:$B),"")</f>
        <v/>
      </c>
      <c r="Z191" s="107" t="str">
        <f t="shared" si="27"/>
        <v/>
      </c>
      <c r="AA191" s="107">
        <f>SUMIFS(Master3!$X:$X,Master3!$A:$A,"&gt;="&amp;(Z191),Master3!$A:$A,"&lt;="&amp;AE191-1)</f>
        <v>0</v>
      </c>
      <c r="AB191" s="107">
        <f>SUMIFS(Master3!$I:$I,Master3!$A:$A,"&gt;="&amp;(Z191),Master3!$A:$A,"&lt;="&amp;AE191-1)</f>
        <v>0</v>
      </c>
      <c r="AC191" s="108">
        <f>SUMIFS(Master3!BM:BM,Master3!BL:BL,Y191)</f>
        <v>0</v>
      </c>
      <c r="AD191" s="110" t="str">
        <f>IFERROR(_xlfn.XLOOKUP(AE191,Master3!$A:$A,Master3!$B:$B)," ")</f>
        <v xml:space="preserve"> </v>
      </c>
      <c r="AE191" s="107" t="str">
        <f t="shared" si="28"/>
        <v/>
      </c>
      <c r="AF191" s="109">
        <f>SUMIFS(Master3!$X:$X,Master3!$A:$A,"&gt;"&amp;(AE191),Master3!$A:$A,"&lt;="&amp; AI191)</f>
        <v>0</v>
      </c>
      <c r="AG191" s="107">
        <f>SUMIFS(Master3!$I:$I,Master3!$A:$A,"&gt;"&amp;(AE191),Master3!$A:$A,"&lt;="&amp; AI191)</f>
        <v>0</v>
      </c>
      <c r="AH191" s="107">
        <f>SUMIFS(Master3!BC:BC,Master3!BB:BB,AD191)</f>
        <v>0</v>
      </c>
      <c r="AI191" s="108" t="str">
        <f t="shared" si="29"/>
        <v/>
      </c>
      <c r="AJ191" s="112" t="e">
        <f>_xlfn.XLOOKUP(AK191,Master3!B:B,Master3!A:A)</f>
        <v>#N/A</v>
      </c>
      <c r="AK191" s="106"/>
      <c r="AL191" s="67">
        <f>SUMIFS(Master3!$Z:$Z,Master3!$A:$A,"&gt;="&amp;(AJ191),Master3!$A:$A,"&lt;="&amp;AP191-1)</f>
        <v>0</v>
      </c>
      <c r="AM191" s="67">
        <f>SUMIFS(Master3!$J:$J,Master3!$A:$A,"&gt;="&amp;(AJ191),Master3!$A:$A,"&lt;="&amp;AP191-1)</f>
        <v>0</v>
      </c>
      <c r="AN191" s="93">
        <f>SUMIFS(Master3!BF:BF,Master3!BE:BE,AK191)</f>
        <v>0</v>
      </c>
      <c r="AO191" s="100" t="str">
        <f>IFERROR(_xlfn.XLOOKUP(AP191,Master3!$A:$A,Master3!$B:$B),"")</f>
        <v/>
      </c>
      <c r="AP191" s="92" t="str">
        <f t="shared" si="30"/>
        <v/>
      </c>
      <c r="AQ191" s="67">
        <f>SUMIFS(Master3!$Z:$Z,Master3!$A:$A,"&gt;"&amp;(AP191),Master3!$A:$A,"&lt;="&amp;AU191-1)</f>
        <v>0</v>
      </c>
      <c r="AR191" s="67">
        <f>SUMIFS(Master3!$J:$J,Master3!$A:$A,"&gt;"&amp;(AP191),Master3!$A:$A,"&lt;="&amp;AU191-1)</f>
        <v>0</v>
      </c>
      <c r="AS191" s="93">
        <f>SUMIFS(Master3!BO:BO,Master3!BN:BN,AO191)</f>
        <v>0</v>
      </c>
      <c r="AT191" s="100" t="str">
        <f>IFERROR(_xlfn.XLOOKUP(AU191,Master3!$A:$A,Master3!$B:$B)," ")</f>
        <v xml:space="preserve"> </v>
      </c>
      <c r="AU191" s="92" t="str">
        <f t="shared" si="31"/>
        <v/>
      </c>
      <c r="AV191" s="67">
        <f>SUMIFS(Master3!$Z:$Z,Master3!$A:$A,"&gt;"&amp;AU191,Master3!$A:$A,"&lt;="&amp; AY191)</f>
        <v>0</v>
      </c>
      <c r="AW191" s="67">
        <f>SUMIFS(Master3!$J:$J,Master3!$A:$A,"&gt;"&amp;AU191,Master3!$A:$A,"&lt;="&amp; AY191)</f>
        <v>0</v>
      </c>
      <c r="AX191" s="92">
        <f>SUMIFS(Master3!BF:BF,Master3!BE:BE,AT191)</f>
        <v>0</v>
      </c>
      <c r="AY191" s="93" t="str">
        <f t="shared" si="32"/>
        <v/>
      </c>
      <c r="AZ191" s="112" t="e">
        <f>_xlfn.XLOOKUP(BA191,Master3!B:B,Master3!A:A)</f>
        <v>#N/A</v>
      </c>
      <c r="BA191" s="103">
        <v>44361.159722222219</v>
      </c>
      <c r="BB191" s="107">
        <f>SUMIFS(Master3!AR:AR,Master3!$A:$A,"&gt;="&amp;(AZ191),Master3!$A:$A,"&lt;="&amp;BF191-1)</f>
        <v>0</v>
      </c>
      <c r="BC191" s="109">
        <f>SUMIFS(Master3!$K:$K,Master3!$A:$A,"&gt;="&amp;(AZ191),Master3!$A:$A,"&lt;="&amp;BF191-1)</f>
        <v>0</v>
      </c>
      <c r="BD191" s="108">
        <f>SUMIFS(Master3!BI:BI,Master3!BH:BH,BA191)</f>
        <v>0</v>
      </c>
      <c r="BE191" s="110" t="str">
        <f>IFERROR(_xlfn.XLOOKUP(BF191,Master3!$A:$A,Master3!$B:$B),"")</f>
        <v/>
      </c>
      <c r="BF191" s="107" t="str">
        <f t="shared" si="33"/>
        <v/>
      </c>
      <c r="BG191" s="107">
        <f>SUMIFS(Master3!AR:AR,Master3!$A:$A,"&gt;="&amp;(BF191),Master3!$A:$A,"&lt;="&amp;BK191-1)</f>
        <v>0</v>
      </c>
      <c r="BH191" s="109">
        <f>SUMIFS(Master3!$K:$K,Master3!$A:$A,"&gt;="&amp;(BF191),Master3!$A:$A,"&lt;="&amp;BK191-1)</f>
        <v>0</v>
      </c>
      <c r="BI191" s="108">
        <f>SUMIFS(Master3!BQ:BQ,Master3!BP:BP,BE191)</f>
        <v>0</v>
      </c>
      <c r="BJ191" s="110" t="str">
        <f>IFERROR(_xlfn.XLOOKUP(BK191,Master3!$A:$A,Master3!$B:$B)," ")</f>
        <v xml:space="preserve"> </v>
      </c>
      <c r="BK191" s="107" t="str">
        <f t="shared" si="34"/>
        <v/>
      </c>
      <c r="BL191" s="107">
        <f>SUMIFS(Master3!$AU:$AU,Master3!$A:$A,"&gt;"&amp;(BK191),Master3!$A:$A,"&lt;="&amp; BO191)</f>
        <v>0</v>
      </c>
      <c r="BM191" s="109">
        <f>SUMIFS(Master3!$K:$K,Master3!$A:$A,"&gt;"&amp;(BK191),Master3!$A:$A,"&lt;="&amp; BO191)</f>
        <v>0</v>
      </c>
      <c r="BN191" s="107">
        <f>SUMIFS(Master3!BI:BI,Master3!BH:BH,BJ191)</f>
        <v>0</v>
      </c>
      <c r="BO191" s="108" t="str">
        <f t="shared" si="35"/>
        <v/>
      </c>
    </row>
    <row r="192" spans="1:67" x14ac:dyDescent="0.25">
      <c r="A192" s="86">
        <v>44361.166666666664</v>
      </c>
      <c r="B192" s="111" t="e">
        <f>_xlfn.XLOOKUP(C192,Master3!B:B,Master3!A:A)</f>
        <v>#N/A</v>
      </c>
      <c r="C192" s="106">
        <v>44361.166666666664</v>
      </c>
      <c r="D192" s="91" t="str">
        <f>IFERROR(_xlfn.XLOOKUP(B192,Master3!A:A,Master3!G:G),"")</f>
        <v/>
      </c>
      <c r="E192" s="94" t="str">
        <f>IFERROR(AVERAGEIFS(Master3!$U:$U,Master3!$A:$A,"&gt;"&amp;(B192-1),Master3!$A:$A,"&lt;="&amp;S192),"")</f>
        <v/>
      </c>
      <c r="F192" s="98">
        <f>SUMIFS(Master3!$V:$V,Master3!$A:$A,"&gt;="&amp;(B192),Master3!$A:$A,"&lt;="&amp;J192-1)</f>
        <v>0</v>
      </c>
      <c r="G192" s="91">
        <f>SUMIFS(Master3!$H:$H,Master3!$A:$A,"&gt;="&amp;(B192),Master3!$A:$A,"&lt;="&amp;J192-1)</f>
        <v>0</v>
      </c>
      <c r="H192" s="99">
        <f>SUMIFS(Master3!AZ:AZ,Master3!AY:AY,C192)</f>
        <v>0</v>
      </c>
      <c r="I192" s="100" t="str">
        <f>IFERROR(_xlfn.XLOOKUP(J192,Master3!$A:$A,Master3!$B:$B),"")</f>
        <v/>
      </c>
      <c r="J192" s="92" t="str">
        <f t="shared" si="24"/>
        <v/>
      </c>
      <c r="K192" s="92">
        <f>SUMIFS(Master3!$V:$V,Master3!$A:$A,"&gt;="&amp;(J192),Master3!$A:$A,"&lt;="&amp;O192-1)</f>
        <v>0</v>
      </c>
      <c r="L192" s="92">
        <f>SUMIFS(Master3!$H:$H,Master3!$A:$A,"&gt;="&amp;(J192),Master3!$A:$A,"&lt;="&amp;O192-1)</f>
        <v>0</v>
      </c>
      <c r="M192" s="93">
        <f>SUMIFS(Master3!BK:BK,Master3!BJ:BJ,I192)</f>
        <v>0</v>
      </c>
      <c r="N192" s="100" t="str">
        <f>IFERROR(_xlfn.XLOOKUP(O192,Master3!$A:$A,Master3!$B:$B)," ")</f>
        <v xml:space="preserve"> </v>
      </c>
      <c r="O192" s="92" t="str">
        <f t="shared" si="25"/>
        <v/>
      </c>
      <c r="P192" s="92">
        <f>SUMIFS(Master3!$V:$V,Master3!$A:$A,"&gt;="&amp;O192,Master3!$A:$A,"&lt;="&amp; S192)</f>
        <v>0</v>
      </c>
      <c r="Q192" s="92">
        <f>SUMIFS(Master3!$H:$H,Master3!$A:$A,"&gt;="&amp;O192,Master3!$A:$A,"&lt;="&amp; S192)</f>
        <v>0</v>
      </c>
      <c r="R192" s="92">
        <f>SUMIFS(Master3!AZ:AZ,Master3!AY:AY,N192)</f>
        <v>0</v>
      </c>
      <c r="S192" s="93" t="str">
        <f t="shared" si="26"/>
        <v/>
      </c>
      <c r="T192" s="112" t="e">
        <f>_xlfn.XLOOKUP(U192,Master3!B:B,Master3!A:A)</f>
        <v>#N/A</v>
      </c>
      <c r="U192" s="103">
        <v>44361.166666666664</v>
      </c>
      <c r="V192" s="109">
        <f>SUMIFS(Master3!X:X,Master3!$A:$A,"&gt;="&amp;(T192),Master3!$A:$A,"&lt;="&amp;Z192-1)</f>
        <v>0</v>
      </c>
      <c r="W192" s="107">
        <f>SUMIFS(Master3!I:I,Master3!$A:$A,"&gt;="&amp;(T192),Master3!$A:$A,"&lt;="&amp;Z192-1)</f>
        <v>0</v>
      </c>
      <c r="X192" s="108">
        <f>SUMIFS(Master3!BC:BC,Master3!BB:BB,U192)</f>
        <v>0</v>
      </c>
      <c r="Y192" s="110" t="str">
        <f>IFERROR(_xlfn.XLOOKUP(Z192,Master3!$A:$A,Master3!$B:$B),"")</f>
        <v/>
      </c>
      <c r="Z192" s="107" t="str">
        <f t="shared" si="27"/>
        <v/>
      </c>
      <c r="AA192" s="107">
        <f>SUMIFS(Master3!$X:$X,Master3!$A:$A,"&gt;="&amp;(Z192),Master3!$A:$A,"&lt;="&amp;AE192-1)</f>
        <v>0</v>
      </c>
      <c r="AB192" s="107">
        <f>SUMIFS(Master3!$I:$I,Master3!$A:$A,"&gt;="&amp;(Z192),Master3!$A:$A,"&lt;="&amp;AE192-1)</f>
        <v>0</v>
      </c>
      <c r="AC192" s="108">
        <f>SUMIFS(Master3!BM:BM,Master3!BL:BL,Y192)</f>
        <v>0</v>
      </c>
      <c r="AD192" s="110" t="str">
        <f>IFERROR(_xlfn.XLOOKUP(AE192,Master3!$A:$A,Master3!$B:$B)," ")</f>
        <v xml:space="preserve"> </v>
      </c>
      <c r="AE192" s="107" t="str">
        <f t="shared" si="28"/>
        <v/>
      </c>
      <c r="AF192" s="109">
        <f>SUMIFS(Master3!$X:$X,Master3!$A:$A,"&gt;"&amp;(AE192),Master3!$A:$A,"&lt;="&amp; AI192)</f>
        <v>0</v>
      </c>
      <c r="AG192" s="107">
        <f>SUMIFS(Master3!$I:$I,Master3!$A:$A,"&gt;"&amp;(AE192),Master3!$A:$A,"&lt;="&amp; AI192)</f>
        <v>0</v>
      </c>
      <c r="AH192" s="107">
        <f>SUMIFS(Master3!BC:BC,Master3!BB:BB,AD192)</f>
        <v>0</v>
      </c>
      <c r="AI192" s="108" t="str">
        <f t="shared" si="29"/>
        <v/>
      </c>
      <c r="AJ192" s="112" t="e">
        <f>_xlfn.XLOOKUP(AK192,Master3!B:B,Master3!A:A)</f>
        <v>#N/A</v>
      </c>
      <c r="AK192" s="106"/>
      <c r="AL192" s="67">
        <f>SUMIFS(Master3!$Z:$Z,Master3!$A:$A,"&gt;="&amp;(AJ192),Master3!$A:$A,"&lt;="&amp;AP192-1)</f>
        <v>0</v>
      </c>
      <c r="AM192" s="67">
        <f>SUMIFS(Master3!$J:$J,Master3!$A:$A,"&gt;="&amp;(AJ192),Master3!$A:$A,"&lt;="&amp;AP192-1)</f>
        <v>0</v>
      </c>
      <c r="AN192" s="93">
        <f>SUMIFS(Master3!BF:BF,Master3!BE:BE,AK192)</f>
        <v>0</v>
      </c>
      <c r="AO192" s="100" t="str">
        <f>IFERROR(_xlfn.XLOOKUP(AP192,Master3!$A:$A,Master3!$B:$B),"")</f>
        <v/>
      </c>
      <c r="AP192" s="92" t="str">
        <f t="shared" si="30"/>
        <v/>
      </c>
      <c r="AQ192" s="67">
        <f>SUMIFS(Master3!$Z:$Z,Master3!$A:$A,"&gt;"&amp;(AP192),Master3!$A:$A,"&lt;="&amp;AU192-1)</f>
        <v>0</v>
      </c>
      <c r="AR192" s="67">
        <f>SUMIFS(Master3!$J:$J,Master3!$A:$A,"&gt;"&amp;(AP192),Master3!$A:$A,"&lt;="&amp;AU192-1)</f>
        <v>0</v>
      </c>
      <c r="AS192" s="93">
        <f>SUMIFS(Master3!BO:BO,Master3!BN:BN,AO192)</f>
        <v>0</v>
      </c>
      <c r="AT192" s="100" t="str">
        <f>IFERROR(_xlfn.XLOOKUP(AU192,Master3!$A:$A,Master3!$B:$B)," ")</f>
        <v xml:space="preserve"> </v>
      </c>
      <c r="AU192" s="92" t="str">
        <f t="shared" si="31"/>
        <v/>
      </c>
      <c r="AV192" s="67">
        <f>SUMIFS(Master3!$Z:$Z,Master3!$A:$A,"&gt;"&amp;AU192,Master3!$A:$A,"&lt;="&amp; AY192)</f>
        <v>0</v>
      </c>
      <c r="AW192" s="67">
        <f>SUMIFS(Master3!$J:$J,Master3!$A:$A,"&gt;"&amp;AU192,Master3!$A:$A,"&lt;="&amp; AY192)</f>
        <v>0</v>
      </c>
      <c r="AX192" s="92">
        <f>SUMIFS(Master3!BF:BF,Master3!BE:BE,AT192)</f>
        <v>0</v>
      </c>
      <c r="AY192" s="93" t="str">
        <f t="shared" si="32"/>
        <v/>
      </c>
      <c r="AZ192" s="112" t="e">
        <f>_xlfn.XLOOKUP(BA192,Master3!B:B,Master3!A:A)</f>
        <v>#N/A</v>
      </c>
      <c r="BA192" s="103"/>
      <c r="BB192" s="107">
        <f>SUMIFS(Master3!AR:AR,Master3!$A:$A,"&gt;="&amp;(AZ192),Master3!$A:$A,"&lt;="&amp;BF192-1)</f>
        <v>0</v>
      </c>
      <c r="BC192" s="109">
        <f>SUMIFS(Master3!$K:$K,Master3!$A:$A,"&gt;="&amp;(AZ192),Master3!$A:$A,"&lt;="&amp;BF192-1)</f>
        <v>0</v>
      </c>
      <c r="BD192" s="108">
        <f>SUMIFS(Master3!BI:BI,Master3!BH:BH,BA192)</f>
        <v>0</v>
      </c>
      <c r="BE192" s="110" t="str">
        <f>IFERROR(_xlfn.XLOOKUP(BF192,Master3!$A:$A,Master3!$B:$B),"")</f>
        <v/>
      </c>
      <c r="BF192" s="107" t="str">
        <f t="shared" si="33"/>
        <v/>
      </c>
      <c r="BG192" s="107">
        <f>SUMIFS(Master3!AR:AR,Master3!$A:$A,"&gt;="&amp;(BF192),Master3!$A:$A,"&lt;="&amp;BK192-1)</f>
        <v>0</v>
      </c>
      <c r="BH192" s="109">
        <f>SUMIFS(Master3!$K:$K,Master3!$A:$A,"&gt;="&amp;(BF192),Master3!$A:$A,"&lt;="&amp;BK192-1)</f>
        <v>0</v>
      </c>
      <c r="BI192" s="108">
        <f>SUMIFS(Master3!BQ:BQ,Master3!BP:BP,BE192)</f>
        <v>0</v>
      </c>
      <c r="BJ192" s="110" t="str">
        <f>IFERROR(_xlfn.XLOOKUP(BK192,Master3!$A:$A,Master3!$B:$B)," ")</f>
        <v xml:space="preserve"> </v>
      </c>
      <c r="BK192" s="107" t="str">
        <f t="shared" si="34"/>
        <v/>
      </c>
      <c r="BL192" s="107">
        <f>SUMIFS(Master3!$AU:$AU,Master3!$A:$A,"&gt;"&amp;(BK192),Master3!$A:$A,"&lt;="&amp; BO192)</f>
        <v>0</v>
      </c>
      <c r="BM192" s="109">
        <f>SUMIFS(Master3!$K:$K,Master3!$A:$A,"&gt;"&amp;(BK192),Master3!$A:$A,"&lt;="&amp; BO192)</f>
        <v>0</v>
      </c>
      <c r="BN192" s="107">
        <f>SUMIFS(Master3!BI:BI,Master3!BH:BH,BJ192)</f>
        <v>0</v>
      </c>
      <c r="BO192" s="108" t="str">
        <f t="shared" si="35"/>
        <v/>
      </c>
    </row>
    <row r="193" spans="1:67" x14ac:dyDescent="0.25">
      <c r="A193" s="86">
        <v>44364.392361111109</v>
      </c>
      <c r="B193" s="111" t="e">
        <f>_xlfn.XLOOKUP(C193,Master3!B:B,Master3!A:A)</f>
        <v>#N/A</v>
      </c>
      <c r="C193" s="106"/>
      <c r="D193" s="91" t="str">
        <f>IFERROR(_xlfn.XLOOKUP(B193,Master3!A:A,Master3!G:G),"")</f>
        <v/>
      </c>
      <c r="E193" s="94" t="str">
        <f>IFERROR(AVERAGEIFS(Master3!$U:$U,Master3!$A:$A,"&gt;"&amp;(B193-1),Master3!$A:$A,"&lt;="&amp;S193),"")</f>
        <v/>
      </c>
      <c r="F193" s="98">
        <f>SUMIFS(Master3!$V:$V,Master3!$A:$A,"&gt;="&amp;(B193),Master3!$A:$A,"&lt;="&amp;J193-1)</f>
        <v>0</v>
      </c>
      <c r="G193" s="91">
        <f>SUMIFS(Master3!$H:$H,Master3!$A:$A,"&gt;="&amp;(B193),Master3!$A:$A,"&lt;="&amp;J193-1)</f>
        <v>0</v>
      </c>
      <c r="H193" s="99">
        <f>SUMIFS(Master3!AZ:AZ,Master3!AY:AY,C193)</f>
        <v>0</v>
      </c>
      <c r="I193" s="100" t="str">
        <f>IFERROR(_xlfn.XLOOKUP(J193,Master3!$A:$A,Master3!$B:$B),"")</f>
        <v/>
      </c>
      <c r="J193" s="92" t="str">
        <f t="shared" si="24"/>
        <v/>
      </c>
      <c r="K193" s="92">
        <f>SUMIFS(Master3!$V:$V,Master3!$A:$A,"&gt;="&amp;(J193),Master3!$A:$A,"&lt;="&amp;O193-1)</f>
        <v>0</v>
      </c>
      <c r="L193" s="92">
        <f>SUMIFS(Master3!$H:$H,Master3!$A:$A,"&gt;="&amp;(J193),Master3!$A:$A,"&lt;="&amp;O193-1)</f>
        <v>0</v>
      </c>
      <c r="M193" s="93">
        <f>SUMIFS(Master3!BK:BK,Master3!BJ:BJ,I193)</f>
        <v>0</v>
      </c>
      <c r="N193" s="100" t="str">
        <f>IFERROR(_xlfn.XLOOKUP(O193,Master3!$A:$A,Master3!$B:$B)," ")</f>
        <v xml:space="preserve"> </v>
      </c>
      <c r="O193" s="92" t="str">
        <f t="shared" si="25"/>
        <v/>
      </c>
      <c r="P193" s="92">
        <f>SUMIFS(Master3!$V:$V,Master3!$A:$A,"&gt;="&amp;O193,Master3!$A:$A,"&lt;="&amp; S193)</f>
        <v>0</v>
      </c>
      <c r="Q193" s="92">
        <f>SUMIFS(Master3!$H:$H,Master3!$A:$A,"&gt;="&amp;O193,Master3!$A:$A,"&lt;="&amp; S193)</f>
        <v>0</v>
      </c>
      <c r="R193" s="92">
        <f>SUMIFS(Master3!AZ:AZ,Master3!AY:AY,N193)</f>
        <v>0</v>
      </c>
      <c r="S193" s="93" t="str">
        <f t="shared" si="26"/>
        <v/>
      </c>
      <c r="T193" s="112" t="e">
        <f>_xlfn.XLOOKUP(U193,Master3!B:B,Master3!A:A)</f>
        <v>#N/A</v>
      </c>
      <c r="U193" s="103"/>
      <c r="V193" s="109">
        <f>SUMIFS(Master3!X:X,Master3!$A:$A,"&gt;="&amp;(T193),Master3!$A:$A,"&lt;="&amp;Z193-1)</f>
        <v>0</v>
      </c>
      <c r="W193" s="107">
        <f>SUMIFS(Master3!I:I,Master3!$A:$A,"&gt;="&amp;(T193),Master3!$A:$A,"&lt;="&amp;Z193-1)</f>
        <v>0</v>
      </c>
      <c r="X193" s="108">
        <f>SUMIFS(Master3!BC:BC,Master3!BB:BB,U193)</f>
        <v>0</v>
      </c>
      <c r="Y193" s="110" t="str">
        <f>IFERROR(_xlfn.XLOOKUP(Z193,Master3!$A:$A,Master3!$B:$B),"")</f>
        <v/>
      </c>
      <c r="Z193" s="107" t="str">
        <f t="shared" si="27"/>
        <v/>
      </c>
      <c r="AA193" s="107">
        <f>SUMIFS(Master3!$X:$X,Master3!$A:$A,"&gt;="&amp;(Z193),Master3!$A:$A,"&lt;="&amp;AE193-1)</f>
        <v>0</v>
      </c>
      <c r="AB193" s="107">
        <f>SUMIFS(Master3!$I:$I,Master3!$A:$A,"&gt;="&amp;(Z193),Master3!$A:$A,"&lt;="&amp;AE193-1)</f>
        <v>0</v>
      </c>
      <c r="AC193" s="108">
        <f>SUMIFS(Master3!BM:BM,Master3!BL:BL,Y193)</f>
        <v>0</v>
      </c>
      <c r="AD193" s="110" t="str">
        <f>IFERROR(_xlfn.XLOOKUP(AE193,Master3!$A:$A,Master3!$B:$B)," ")</f>
        <v xml:space="preserve"> </v>
      </c>
      <c r="AE193" s="107" t="str">
        <f t="shared" si="28"/>
        <v/>
      </c>
      <c r="AF193" s="109">
        <f>SUMIFS(Master3!$X:$X,Master3!$A:$A,"&gt;"&amp;(AE193),Master3!$A:$A,"&lt;="&amp; AI193)</f>
        <v>0</v>
      </c>
      <c r="AG193" s="107">
        <f>SUMIFS(Master3!$I:$I,Master3!$A:$A,"&gt;"&amp;(AE193),Master3!$A:$A,"&lt;="&amp; AI193)</f>
        <v>0</v>
      </c>
      <c r="AH193" s="107">
        <f>SUMIFS(Master3!BC:BC,Master3!BB:BB,AD193)</f>
        <v>0</v>
      </c>
      <c r="AI193" s="108" t="str">
        <f t="shared" si="29"/>
        <v/>
      </c>
      <c r="AJ193" s="112" t="e">
        <f>_xlfn.XLOOKUP(AK193,Master3!B:B,Master3!A:A)</f>
        <v>#N/A</v>
      </c>
      <c r="AK193" s="106">
        <v>44364.392361111109</v>
      </c>
      <c r="AL193" s="67">
        <f>SUMIFS(Master3!$Z:$Z,Master3!$A:$A,"&gt;="&amp;(AJ193),Master3!$A:$A,"&lt;="&amp;AP193-1)</f>
        <v>0</v>
      </c>
      <c r="AM193" s="67">
        <f>SUMIFS(Master3!$J:$J,Master3!$A:$A,"&gt;="&amp;(AJ193),Master3!$A:$A,"&lt;="&amp;AP193-1)</f>
        <v>0</v>
      </c>
      <c r="AN193" s="93">
        <f>SUMIFS(Master3!BF:BF,Master3!BE:BE,AK193)</f>
        <v>0</v>
      </c>
      <c r="AO193" s="100" t="str">
        <f>IFERROR(_xlfn.XLOOKUP(AP193,Master3!$A:$A,Master3!$B:$B),"")</f>
        <v/>
      </c>
      <c r="AP193" s="92" t="str">
        <f t="shared" si="30"/>
        <v/>
      </c>
      <c r="AQ193" s="67">
        <f>SUMIFS(Master3!$Z:$Z,Master3!$A:$A,"&gt;"&amp;(AP193),Master3!$A:$A,"&lt;="&amp;AU193-1)</f>
        <v>0</v>
      </c>
      <c r="AR193" s="67">
        <f>SUMIFS(Master3!$J:$J,Master3!$A:$A,"&gt;"&amp;(AP193),Master3!$A:$A,"&lt;="&amp;AU193-1)</f>
        <v>0</v>
      </c>
      <c r="AS193" s="93">
        <f>SUMIFS(Master3!BO:BO,Master3!BN:BN,AO193)</f>
        <v>0</v>
      </c>
      <c r="AT193" s="100" t="str">
        <f>IFERROR(_xlfn.XLOOKUP(AU193,Master3!$A:$A,Master3!$B:$B)," ")</f>
        <v xml:space="preserve"> </v>
      </c>
      <c r="AU193" s="92" t="str">
        <f t="shared" si="31"/>
        <v/>
      </c>
      <c r="AV193" s="67">
        <f>SUMIFS(Master3!$Z:$Z,Master3!$A:$A,"&gt;"&amp;AU193,Master3!$A:$A,"&lt;="&amp; AY193)</f>
        <v>0</v>
      </c>
      <c r="AW193" s="67">
        <f>SUMIFS(Master3!$J:$J,Master3!$A:$A,"&gt;"&amp;AU193,Master3!$A:$A,"&lt;="&amp; AY193)</f>
        <v>0</v>
      </c>
      <c r="AX193" s="92">
        <f>SUMIFS(Master3!BF:BF,Master3!BE:BE,AT193)</f>
        <v>0</v>
      </c>
      <c r="AY193" s="93" t="str">
        <f t="shared" si="32"/>
        <v/>
      </c>
      <c r="AZ193" s="112" t="e">
        <f>_xlfn.XLOOKUP(BA193,Master3!B:B,Master3!A:A)</f>
        <v>#N/A</v>
      </c>
      <c r="BA193" s="103"/>
      <c r="BB193" s="107">
        <f>SUMIFS(Master3!AR:AR,Master3!$A:$A,"&gt;="&amp;(AZ193),Master3!$A:$A,"&lt;="&amp;BF193-1)</f>
        <v>0</v>
      </c>
      <c r="BC193" s="109">
        <f>SUMIFS(Master3!$K:$K,Master3!$A:$A,"&gt;="&amp;(AZ193),Master3!$A:$A,"&lt;="&amp;BF193-1)</f>
        <v>0</v>
      </c>
      <c r="BD193" s="108">
        <f>SUMIFS(Master3!BI:BI,Master3!BH:BH,BA193)</f>
        <v>0</v>
      </c>
      <c r="BE193" s="110" t="str">
        <f>IFERROR(_xlfn.XLOOKUP(BF193,Master3!$A:$A,Master3!$B:$B),"")</f>
        <v/>
      </c>
      <c r="BF193" s="107" t="str">
        <f t="shared" si="33"/>
        <v/>
      </c>
      <c r="BG193" s="107">
        <f>SUMIFS(Master3!AR:AR,Master3!$A:$A,"&gt;="&amp;(BF193),Master3!$A:$A,"&lt;="&amp;BK193-1)</f>
        <v>0</v>
      </c>
      <c r="BH193" s="109">
        <f>SUMIFS(Master3!$K:$K,Master3!$A:$A,"&gt;="&amp;(BF193),Master3!$A:$A,"&lt;="&amp;BK193-1)</f>
        <v>0</v>
      </c>
      <c r="BI193" s="108">
        <f>SUMIFS(Master3!BQ:BQ,Master3!BP:BP,BE193)</f>
        <v>0</v>
      </c>
      <c r="BJ193" s="110" t="str">
        <f>IFERROR(_xlfn.XLOOKUP(BK193,Master3!$A:$A,Master3!$B:$B)," ")</f>
        <v xml:space="preserve"> </v>
      </c>
      <c r="BK193" s="107" t="str">
        <f t="shared" si="34"/>
        <v/>
      </c>
      <c r="BL193" s="107">
        <f>SUMIFS(Master3!$AU:$AU,Master3!$A:$A,"&gt;"&amp;(BK193),Master3!$A:$A,"&lt;="&amp; BO193)</f>
        <v>0</v>
      </c>
      <c r="BM193" s="109">
        <f>SUMIFS(Master3!$K:$K,Master3!$A:$A,"&gt;"&amp;(BK193),Master3!$A:$A,"&lt;="&amp; BO193)</f>
        <v>0</v>
      </c>
      <c r="BN193" s="107">
        <f>SUMIFS(Master3!BI:BI,Master3!BH:BH,BJ193)</f>
        <v>0</v>
      </c>
      <c r="BO193" s="108" t="str">
        <f t="shared" si="35"/>
        <v/>
      </c>
    </row>
    <row r="194" spans="1:67" x14ac:dyDescent="0.25">
      <c r="A194" s="86">
        <v>44364.493055555555</v>
      </c>
      <c r="B194" s="111" t="e">
        <f>_xlfn.XLOOKUP(C194,Master3!B:B,Master3!A:A)</f>
        <v>#N/A</v>
      </c>
      <c r="C194" s="106"/>
      <c r="D194" s="91" t="str">
        <f>IFERROR(_xlfn.XLOOKUP(B194,Master3!A:A,Master3!G:G),"")</f>
        <v/>
      </c>
      <c r="E194" s="94" t="str">
        <f>IFERROR(AVERAGEIFS(Master3!$U:$U,Master3!$A:$A,"&gt;"&amp;(B194-1),Master3!$A:$A,"&lt;="&amp;S194),"")</f>
        <v/>
      </c>
      <c r="F194" s="98">
        <f>SUMIFS(Master3!$V:$V,Master3!$A:$A,"&gt;="&amp;(B194),Master3!$A:$A,"&lt;="&amp;J194-1)</f>
        <v>0</v>
      </c>
      <c r="G194" s="91">
        <f>SUMIFS(Master3!$H:$H,Master3!$A:$A,"&gt;="&amp;(B194),Master3!$A:$A,"&lt;="&amp;J194-1)</f>
        <v>0</v>
      </c>
      <c r="H194" s="99">
        <f>SUMIFS(Master3!AZ:AZ,Master3!AY:AY,C194)</f>
        <v>0</v>
      </c>
      <c r="I194" s="100" t="str">
        <f>IFERROR(_xlfn.XLOOKUP(J194,Master3!$A:$A,Master3!$B:$B),"")</f>
        <v/>
      </c>
      <c r="J194" s="92" t="str">
        <f t="shared" ref="J194:J257" si="36">IFERROR((B194+H194),"")</f>
        <v/>
      </c>
      <c r="K194" s="92">
        <f>SUMIFS(Master3!$V:$V,Master3!$A:$A,"&gt;="&amp;(J194),Master3!$A:$A,"&lt;="&amp;O194-1)</f>
        <v>0</v>
      </c>
      <c r="L194" s="92">
        <f>SUMIFS(Master3!$H:$H,Master3!$A:$A,"&gt;="&amp;(J194),Master3!$A:$A,"&lt;="&amp;O194-1)</f>
        <v>0</v>
      </c>
      <c r="M194" s="93">
        <f>SUMIFS(Master3!BK:BK,Master3!BJ:BJ,I194)</f>
        <v>0</v>
      </c>
      <c r="N194" s="100" t="str">
        <f>IFERROR(_xlfn.XLOOKUP(O194,Master3!$A:$A,Master3!$B:$B)," ")</f>
        <v xml:space="preserve"> </v>
      </c>
      <c r="O194" s="92" t="str">
        <f t="shared" ref="O194:O257" si="37">IFERROR(J194+M194,"")</f>
        <v/>
      </c>
      <c r="P194" s="92">
        <f>SUMIFS(Master3!$V:$V,Master3!$A:$A,"&gt;="&amp;O194,Master3!$A:$A,"&lt;="&amp; S194)</f>
        <v>0</v>
      </c>
      <c r="Q194" s="92">
        <f>SUMIFS(Master3!$H:$H,Master3!$A:$A,"&gt;="&amp;O194,Master3!$A:$A,"&lt;="&amp; S194)</f>
        <v>0</v>
      </c>
      <c r="R194" s="92">
        <f>SUMIFS(Master3!AZ:AZ,Master3!AY:AY,N194)</f>
        <v>0</v>
      </c>
      <c r="S194" s="93" t="str">
        <f t="shared" ref="S194:S257" si="38">IFERROR(O194+R194,"")</f>
        <v/>
      </c>
      <c r="T194" s="112" t="e">
        <f>_xlfn.XLOOKUP(U194,Master3!B:B,Master3!A:A)</f>
        <v>#N/A</v>
      </c>
      <c r="U194" s="103"/>
      <c r="V194" s="109">
        <f>SUMIFS(Master3!X:X,Master3!$A:$A,"&gt;="&amp;(T194),Master3!$A:$A,"&lt;="&amp;Z194-1)</f>
        <v>0</v>
      </c>
      <c r="W194" s="107">
        <f>SUMIFS(Master3!I:I,Master3!$A:$A,"&gt;="&amp;(T194),Master3!$A:$A,"&lt;="&amp;Z194-1)</f>
        <v>0</v>
      </c>
      <c r="X194" s="108">
        <f>SUMIFS(Master3!BC:BC,Master3!BB:BB,U194)</f>
        <v>0</v>
      </c>
      <c r="Y194" s="110" t="str">
        <f>IFERROR(_xlfn.XLOOKUP(Z194,Master3!$A:$A,Master3!$B:$B),"")</f>
        <v/>
      </c>
      <c r="Z194" s="107" t="str">
        <f t="shared" ref="Z194:Z257" si="39">IFERROR((T194+X194),"")</f>
        <v/>
      </c>
      <c r="AA194" s="107">
        <f>SUMIFS(Master3!$X:$X,Master3!$A:$A,"&gt;="&amp;(Z194),Master3!$A:$A,"&lt;="&amp;AE194-1)</f>
        <v>0</v>
      </c>
      <c r="AB194" s="107">
        <f>SUMIFS(Master3!$I:$I,Master3!$A:$A,"&gt;="&amp;(Z194),Master3!$A:$A,"&lt;="&amp;AE194-1)</f>
        <v>0</v>
      </c>
      <c r="AC194" s="108">
        <f>SUMIFS(Master3!BM:BM,Master3!BL:BL,Y194)</f>
        <v>0</v>
      </c>
      <c r="AD194" s="110" t="str">
        <f>IFERROR(_xlfn.XLOOKUP(AE194,Master3!$A:$A,Master3!$B:$B)," ")</f>
        <v xml:space="preserve"> </v>
      </c>
      <c r="AE194" s="107" t="str">
        <f t="shared" ref="AE194:AE257" si="40">IFERROR(Z194+AC194,"")</f>
        <v/>
      </c>
      <c r="AF194" s="109">
        <f>SUMIFS(Master3!$X:$X,Master3!$A:$A,"&gt;"&amp;(AE194),Master3!$A:$A,"&lt;="&amp; AI194)</f>
        <v>0</v>
      </c>
      <c r="AG194" s="107">
        <f>SUMIFS(Master3!$I:$I,Master3!$A:$A,"&gt;"&amp;(AE194),Master3!$A:$A,"&lt;="&amp; AI194)</f>
        <v>0</v>
      </c>
      <c r="AH194" s="107">
        <f>SUMIFS(Master3!BC:BC,Master3!BB:BB,AD194)</f>
        <v>0</v>
      </c>
      <c r="AI194" s="108" t="str">
        <f t="shared" ref="AI194:AI257" si="41">IFERROR(AE194+AH194,"")</f>
        <v/>
      </c>
      <c r="AJ194" s="112" t="e">
        <f>_xlfn.XLOOKUP(AK194,Master3!B:B,Master3!A:A)</f>
        <v>#N/A</v>
      </c>
      <c r="AK194" s="106"/>
      <c r="AL194" s="67">
        <f>SUMIFS(Master3!$Z:$Z,Master3!$A:$A,"&gt;="&amp;(AJ194),Master3!$A:$A,"&lt;="&amp;AP194-1)</f>
        <v>0</v>
      </c>
      <c r="AM194" s="67">
        <f>SUMIFS(Master3!$J:$J,Master3!$A:$A,"&gt;="&amp;(AJ194),Master3!$A:$A,"&lt;="&amp;AP194-1)</f>
        <v>0</v>
      </c>
      <c r="AN194" s="93">
        <f>SUMIFS(Master3!BF:BF,Master3!BE:BE,AK194)</f>
        <v>0</v>
      </c>
      <c r="AO194" s="100" t="str">
        <f>IFERROR(_xlfn.XLOOKUP(AP194,Master3!$A:$A,Master3!$B:$B),"")</f>
        <v/>
      </c>
      <c r="AP194" s="92" t="str">
        <f t="shared" ref="AP194:AP257" si="42">IFERROR((AJ194+AN194),"")</f>
        <v/>
      </c>
      <c r="AQ194" s="67">
        <f>SUMIFS(Master3!$Z:$Z,Master3!$A:$A,"&gt;"&amp;(AP194),Master3!$A:$A,"&lt;="&amp;AU194-1)</f>
        <v>0</v>
      </c>
      <c r="AR194" s="67">
        <f>SUMIFS(Master3!$J:$J,Master3!$A:$A,"&gt;"&amp;(AP194),Master3!$A:$A,"&lt;="&amp;AU194-1)</f>
        <v>0</v>
      </c>
      <c r="AS194" s="93">
        <f>SUMIFS(Master3!BO:BO,Master3!BN:BN,AO194)</f>
        <v>0</v>
      </c>
      <c r="AT194" s="100" t="str">
        <f>IFERROR(_xlfn.XLOOKUP(AU194,Master3!$A:$A,Master3!$B:$B)," ")</f>
        <v xml:space="preserve"> </v>
      </c>
      <c r="AU194" s="92" t="str">
        <f t="shared" ref="AU194:AU257" si="43">IFERROR(AP194+AS194,"")</f>
        <v/>
      </c>
      <c r="AV194" s="67">
        <f>SUMIFS(Master3!$Z:$Z,Master3!$A:$A,"&gt;"&amp;AU194,Master3!$A:$A,"&lt;="&amp; AY194)</f>
        <v>0</v>
      </c>
      <c r="AW194" s="67">
        <f>SUMIFS(Master3!$J:$J,Master3!$A:$A,"&gt;"&amp;AU194,Master3!$A:$A,"&lt;="&amp; AY194)</f>
        <v>0</v>
      </c>
      <c r="AX194" s="92">
        <f>SUMIFS(Master3!BF:BF,Master3!BE:BE,AT194)</f>
        <v>0</v>
      </c>
      <c r="AY194" s="93" t="str">
        <f t="shared" ref="AY194:AY257" si="44">IFERROR(AU194+AX194,"")</f>
        <v/>
      </c>
      <c r="AZ194" s="112" t="e">
        <f>_xlfn.XLOOKUP(BA194,Master3!B:B,Master3!A:A)</f>
        <v>#N/A</v>
      </c>
      <c r="BA194" s="103">
        <v>44364.493055555555</v>
      </c>
      <c r="BB194" s="107">
        <f>SUMIFS(Master3!AR:AR,Master3!$A:$A,"&gt;="&amp;(AZ194),Master3!$A:$A,"&lt;="&amp;BF194-1)</f>
        <v>0</v>
      </c>
      <c r="BC194" s="109">
        <f>SUMIFS(Master3!$K:$K,Master3!$A:$A,"&gt;="&amp;(AZ194),Master3!$A:$A,"&lt;="&amp;BF194-1)</f>
        <v>0</v>
      </c>
      <c r="BD194" s="108">
        <f>SUMIFS(Master3!BI:BI,Master3!BH:BH,BA194)</f>
        <v>0</v>
      </c>
      <c r="BE194" s="110" t="str">
        <f>IFERROR(_xlfn.XLOOKUP(BF194,Master3!$A:$A,Master3!$B:$B),"")</f>
        <v/>
      </c>
      <c r="BF194" s="107" t="str">
        <f t="shared" ref="BF194:BF257" si="45">IFERROR((AZ194+BD194),"")</f>
        <v/>
      </c>
      <c r="BG194" s="107">
        <f>SUMIFS(Master3!AR:AR,Master3!$A:$A,"&gt;="&amp;(BF194),Master3!$A:$A,"&lt;="&amp;BK194-1)</f>
        <v>0</v>
      </c>
      <c r="BH194" s="109">
        <f>SUMIFS(Master3!$K:$K,Master3!$A:$A,"&gt;="&amp;(BF194),Master3!$A:$A,"&lt;="&amp;BK194-1)</f>
        <v>0</v>
      </c>
      <c r="BI194" s="108">
        <f>SUMIFS(Master3!BQ:BQ,Master3!BP:BP,BE194)</f>
        <v>0</v>
      </c>
      <c r="BJ194" s="110" t="str">
        <f>IFERROR(_xlfn.XLOOKUP(BK194,Master3!$A:$A,Master3!$B:$B)," ")</f>
        <v xml:space="preserve"> </v>
      </c>
      <c r="BK194" s="107" t="str">
        <f t="shared" ref="BK194:BK257" si="46">IFERROR(BF194+BI194,"")</f>
        <v/>
      </c>
      <c r="BL194" s="107">
        <f>SUMIFS(Master3!$AU:$AU,Master3!$A:$A,"&gt;"&amp;(BK194),Master3!$A:$A,"&lt;="&amp; BO194)</f>
        <v>0</v>
      </c>
      <c r="BM194" s="109">
        <f>SUMIFS(Master3!$K:$K,Master3!$A:$A,"&gt;"&amp;(BK194),Master3!$A:$A,"&lt;="&amp; BO194)</f>
        <v>0</v>
      </c>
      <c r="BN194" s="107">
        <f>SUMIFS(Master3!BI:BI,Master3!BH:BH,BJ194)</f>
        <v>0</v>
      </c>
      <c r="BO194" s="108" t="str">
        <f t="shared" ref="BO194:BO257" si="47">IFERROR(BK194+BN194,"")</f>
        <v/>
      </c>
    </row>
    <row r="195" spans="1:67" x14ac:dyDescent="0.25">
      <c r="A195" s="86">
        <v>44365.326388888891</v>
      </c>
      <c r="B195" s="111" t="e">
        <f>_xlfn.XLOOKUP(C195,Master3!B:B,Master3!A:A)</f>
        <v>#N/A</v>
      </c>
      <c r="C195" s="106"/>
      <c r="D195" s="91" t="str">
        <f>IFERROR(_xlfn.XLOOKUP(B195,Master3!A:A,Master3!G:G),"")</f>
        <v/>
      </c>
      <c r="E195" s="94" t="str">
        <f>IFERROR(AVERAGEIFS(Master3!$U:$U,Master3!$A:$A,"&gt;"&amp;(B195-1),Master3!$A:$A,"&lt;="&amp;S195),"")</f>
        <v/>
      </c>
      <c r="F195" s="98">
        <f>SUMIFS(Master3!$V:$V,Master3!$A:$A,"&gt;="&amp;(B195),Master3!$A:$A,"&lt;="&amp;J195-1)</f>
        <v>0</v>
      </c>
      <c r="G195" s="91">
        <f>SUMIFS(Master3!$H:$H,Master3!$A:$A,"&gt;="&amp;(B195),Master3!$A:$A,"&lt;="&amp;J195-1)</f>
        <v>0</v>
      </c>
      <c r="H195" s="99">
        <f>SUMIFS(Master3!AZ:AZ,Master3!AY:AY,C195)</f>
        <v>0</v>
      </c>
      <c r="I195" s="100" t="str">
        <f>IFERROR(_xlfn.XLOOKUP(J195,Master3!$A:$A,Master3!$B:$B),"")</f>
        <v/>
      </c>
      <c r="J195" s="92" t="str">
        <f t="shared" si="36"/>
        <v/>
      </c>
      <c r="K195" s="92">
        <f>SUMIFS(Master3!$V:$V,Master3!$A:$A,"&gt;="&amp;(J195),Master3!$A:$A,"&lt;="&amp;O195-1)</f>
        <v>0</v>
      </c>
      <c r="L195" s="92">
        <f>SUMIFS(Master3!$H:$H,Master3!$A:$A,"&gt;="&amp;(J195),Master3!$A:$A,"&lt;="&amp;O195-1)</f>
        <v>0</v>
      </c>
      <c r="M195" s="93">
        <f>SUMIFS(Master3!BK:BK,Master3!BJ:BJ,I195)</f>
        <v>0</v>
      </c>
      <c r="N195" s="100" t="str">
        <f>IFERROR(_xlfn.XLOOKUP(O195,Master3!$A:$A,Master3!$B:$B)," ")</f>
        <v xml:space="preserve"> </v>
      </c>
      <c r="O195" s="92" t="str">
        <f t="shared" si="37"/>
        <v/>
      </c>
      <c r="P195" s="92">
        <f>SUMIFS(Master3!$V:$V,Master3!$A:$A,"&gt;="&amp;O195,Master3!$A:$A,"&lt;="&amp; S195)</f>
        <v>0</v>
      </c>
      <c r="Q195" s="92">
        <f>SUMIFS(Master3!$H:$H,Master3!$A:$A,"&gt;="&amp;O195,Master3!$A:$A,"&lt;="&amp; S195)</f>
        <v>0</v>
      </c>
      <c r="R195" s="92">
        <f>SUMIFS(Master3!AZ:AZ,Master3!AY:AY,N195)</f>
        <v>0</v>
      </c>
      <c r="S195" s="93" t="str">
        <f t="shared" si="38"/>
        <v/>
      </c>
      <c r="T195" s="112" t="e">
        <f>_xlfn.XLOOKUP(U195,Master3!B:B,Master3!A:A)</f>
        <v>#N/A</v>
      </c>
      <c r="U195" s="103"/>
      <c r="V195" s="109">
        <f>SUMIFS(Master3!X:X,Master3!$A:$A,"&gt;="&amp;(T195),Master3!$A:$A,"&lt;="&amp;Z195-1)</f>
        <v>0</v>
      </c>
      <c r="W195" s="107">
        <f>SUMIFS(Master3!I:I,Master3!$A:$A,"&gt;="&amp;(T195),Master3!$A:$A,"&lt;="&amp;Z195-1)</f>
        <v>0</v>
      </c>
      <c r="X195" s="108">
        <f>SUMIFS(Master3!BC:BC,Master3!BB:BB,U195)</f>
        <v>0</v>
      </c>
      <c r="Y195" s="110" t="str">
        <f>IFERROR(_xlfn.XLOOKUP(Z195,Master3!$A:$A,Master3!$B:$B),"")</f>
        <v/>
      </c>
      <c r="Z195" s="107" t="str">
        <f t="shared" si="39"/>
        <v/>
      </c>
      <c r="AA195" s="107">
        <f>SUMIFS(Master3!$X:$X,Master3!$A:$A,"&gt;="&amp;(Z195),Master3!$A:$A,"&lt;="&amp;AE195-1)</f>
        <v>0</v>
      </c>
      <c r="AB195" s="107">
        <f>SUMIFS(Master3!$I:$I,Master3!$A:$A,"&gt;="&amp;(Z195),Master3!$A:$A,"&lt;="&amp;AE195-1)</f>
        <v>0</v>
      </c>
      <c r="AC195" s="108">
        <f>SUMIFS(Master3!BM:BM,Master3!BL:BL,Y195)</f>
        <v>0</v>
      </c>
      <c r="AD195" s="110" t="str">
        <f>IFERROR(_xlfn.XLOOKUP(AE195,Master3!$A:$A,Master3!$B:$B)," ")</f>
        <v xml:space="preserve"> </v>
      </c>
      <c r="AE195" s="107" t="str">
        <f t="shared" si="40"/>
        <v/>
      </c>
      <c r="AF195" s="109">
        <f>SUMIFS(Master3!$X:$X,Master3!$A:$A,"&gt;"&amp;(AE195),Master3!$A:$A,"&lt;="&amp; AI195)</f>
        <v>0</v>
      </c>
      <c r="AG195" s="107">
        <f>SUMIFS(Master3!$I:$I,Master3!$A:$A,"&gt;"&amp;(AE195),Master3!$A:$A,"&lt;="&amp; AI195)</f>
        <v>0</v>
      </c>
      <c r="AH195" s="107">
        <f>SUMIFS(Master3!BC:BC,Master3!BB:BB,AD195)</f>
        <v>0</v>
      </c>
      <c r="AI195" s="108" t="str">
        <f t="shared" si="41"/>
        <v/>
      </c>
      <c r="AJ195" s="112" t="e">
        <f>_xlfn.XLOOKUP(AK195,Master3!B:B,Master3!A:A)</f>
        <v>#N/A</v>
      </c>
      <c r="AK195" s="106">
        <v>44365.326388888891</v>
      </c>
      <c r="AL195" s="67">
        <f>SUMIFS(Master3!$Z:$Z,Master3!$A:$A,"&gt;="&amp;(AJ195),Master3!$A:$A,"&lt;="&amp;AP195-1)</f>
        <v>0</v>
      </c>
      <c r="AM195" s="67">
        <f>SUMIFS(Master3!$J:$J,Master3!$A:$A,"&gt;="&amp;(AJ195),Master3!$A:$A,"&lt;="&amp;AP195-1)</f>
        <v>0</v>
      </c>
      <c r="AN195" s="93">
        <f>SUMIFS(Master3!BF:BF,Master3!BE:BE,AK195)</f>
        <v>0</v>
      </c>
      <c r="AO195" s="100" t="str">
        <f>IFERROR(_xlfn.XLOOKUP(AP195,Master3!$A:$A,Master3!$B:$B),"")</f>
        <v/>
      </c>
      <c r="AP195" s="92" t="str">
        <f t="shared" si="42"/>
        <v/>
      </c>
      <c r="AQ195" s="67">
        <f>SUMIFS(Master3!$Z:$Z,Master3!$A:$A,"&gt;"&amp;(AP195),Master3!$A:$A,"&lt;="&amp;AU195-1)</f>
        <v>0</v>
      </c>
      <c r="AR195" s="67">
        <f>SUMIFS(Master3!$J:$J,Master3!$A:$A,"&gt;"&amp;(AP195),Master3!$A:$A,"&lt;="&amp;AU195-1)</f>
        <v>0</v>
      </c>
      <c r="AS195" s="93">
        <f>SUMIFS(Master3!BO:BO,Master3!BN:BN,AO195)</f>
        <v>0</v>
      </c>
      <c r="AT195" s="100" t="str">
        <f>IFERROR(_xlfn.XLOOKUP(AU195,Master3!$A:$A,Master3!$B:$B)," ")</f>
        <v xml:space="preserve"> </v>
      </c>
      <c r="AU195" s="92" t="str">
        <f t="shared" si="43"/>
        <v/>
      </c>
      <c r="AV195" s="67">
        <f>SUMIFS(Master3!$Z:$Z,Master3!$A:$A,"&gt;"&amp;AU195,Master3!$A:$A,"&lt;="&amp; AY195)</f>
        <v>0</v>
      </c>
      <c r="AW195" s="67">
        <f>SUMIFS(Master3!$J:$J,Master3!$A:$A,"&gt;"&amp;AU195,Master3!$A:$A,"&lt;="&amp; AY195)</f>
        <v>0</v>
      </c>
      <c r="AX195" s="92">
        <f>SUMIFS(Master3!BF:BF,Master3!BE:BE,AT195)</f>
        <v>0</v>
      </c>
      <c r="AY195" s="93" t="str">
        <f t="shared" si="44"/>
        <v/>
      </c>
      <c r="AZ195" s="112" t="e">
        <f>_xlfn.XLOOKUP(BA195,Master3!B:B,Master3!A:A)</f>
        <v>#N/A</v>
      </c>
      <c r="BA195" s="103"/>
      <c r="BB195" s="107">
        <f>SUMIFS(Master3!AR:AR,Master3!$A:$A,"&gt;="&amp;(AZ195),Master3!$A:$A,"&lt;="&amp;BF195-1)</f>
        <v>0</v>
      </c>
      <c r="BC195" s="109">
        <f>SUMIFS(Master3!$K:$K,Master3!$A:$A,"&gt;="&amp;(AZ195),Master3!$A:$A,"&lt;="&amp;BF195-1)</f>
        <v>0</v>
      </c>
      <c r="BD195" s="108">
        <f>SUMIFS(Master3!BI:BI,Master3!BH:BH,BA195)</f>
        <v>0</v>
      </c>
      <c r="BE195" s="110" t="str">
        <f>IFERROR(_xlfn.XLOOKUP(BF195,Master3!$A:$A,Master3!$B:$B),"")</f>
        <v/>
      </c>
      <c r="BF195" s="107" t="str">
        <f t="shared" si="45"/>
        <v/>
      </c>
      <c r="BG195" s="107">
        <f>SUMIFS(Master3!AR:AR,Master3!$A:$A,"&gt;="&amp;(BF195),Master3!$A:$A,"&lt;="&amp;BK195-1)</f>
        <v>0</v>
      </c>
      <c r="BH195" s="109">
        <f>SUMIFS(Master3!$K:$K,Master3!$A:$A,"&gt;="&amp;(BF195),Master3!$A:$A,"&lt;="&amp;BK195-1)</f>
        <v>0</v>
      </c>
      <c r="BI195" s="108">
        <f>SUMIFS(Master3!BQ:BQ,Master3!BP:BP,BE195)</f>
        <v>0</v>
      </c>
      <c r="BJ195" s="110" t="str">
        <f>IFERROR(_xlfn.XLOOKUP(BK195,Master3!$A:$A,Master3!$B:$B)," ")</f>
        <v xml:space="preserve"> </v>
      </c>
      <c r="BK195" s="107" t="str">
        <f t="shared" si="46"/>
        <v/>
      </c>
      <c r="BL195" s="107">
        <f>SUMIFS(Master3!$AU:$AU,Master3!$A:$A,"&gt;"&amp;(BK195),Master3!$A:$A,"&lt;="&amp; BO195)</f>
        <v>0</v>
      </c>
      <c r="BM195" s="109">
        <f>SUMIFS(Master3!$K:$K,Master3!$A:$A,"&gt;"&amp;(BK195),Master3!$A:$A,"&lt;="&amp; BO195)</f>
        <v>0</v>
      </c>
      <c r="BN195" s="107">
        <f>SUMIFS(Master3!BI:BI,Master3!BH:BH,BJ195)</f>
        <v>0</v>
      </c>
      <c r="BO195" s="108" t="str">
        <f t="shared" si="47"/>
        <v/>
      </c>
    </row>
    <row r="196" spans="1:67" x14ac:dyDescent="0.25">
      <c r="A196" s="86">
        <v>44365.413194444445</v>
      </c>
      <c r="B196" s="111" t="e">
        <f>_xlfn.XLOOKUP(C196,Master3!B:B,Master3!A:A)</f>
        <v>#N/A</v>
      </c>
      <c r="C196" s="106"/>
      <c r="D196" s="91" t="str">
        <f>IFERROR(_xlfn.XLOOKUP(B196,Master3!A:A,Master3!G:G),"")</f>
        <v/>
      </c>
      <c r="E196" s="94" t="str">
        <f>IFERROR(AVERAGEIFS(Master3!$U:$U,Master3!$A:$A,"&gt;"&amp;(B196-1),Master3!$A:$A,"&lt;="&amp;S196),"")</f>
        <v/>
      </c>
      <c r="F196" s="98">
        <f>SUMIFS(Master3!$V:$V,Master3!$A:$A,"&gt;="&amp;(B196),Master3!$A:$A,"&lt;="&amp;J196-1)</f>
        <v>0</v>
      </c>
      <c r="G196" s="91">
        <f>SUMIFS(Master3!$H:$H,Master3!$A:$A,"&gt;="&amp;(B196),Master3!$A:$A,"&lt;="&amp;J196-1)</f>
        <v>0</v>
      </c>
      <c r="H196" s="99">
        <f>SUMIFS(Master3!AZ:AZ,Master3!AY:AY,C196)</f>
        <v>0</v>
      </c>
      <c r="I196" s="100" t="str">
        <f>IFERROR(_xlfn.XLOOKUP(J196,Master3!$A:$A,Master3!$B:$B),"")</f>
        <v/>
      </c>
      <c r="J196" s="92" t="str">
        <f t="shared" si="36"/>
        <v/>
      </c>
      <c r="K196" s="92">
        <f>SUMIFS(Master3!$V:$V,Master3!$A:$A,"&gt;="&amp;(J196),Master3!$A:$A,"&lt;="&amp;O196-1)</f>
        <v>0</v>
      </c>
      <c r="L196" s="92">
        <f>SUMIFS(Master3!$H:$H,Master3!$A:$A,"&gt;="&amp;(J196),Master3!$A:$A,"&lt;="&amp;O196-1)</f>
        <v>0</v>
      </c>
      <c r="M196" s="93">
        <f>SUMIFS(Master3!BK:BK,Master3!BJ:BJ,I196)</f>
        <v>0</v>
      </c>
      <c r="N196" s="100" t="str">
        <f>IFERROR(_xlfn.XLOOKUP(O196,Master3!$A:$A,Master3!$B:$B)," ")</f>
        <v xml:space="preserve"> </v>
      </c>
      <c r="O196" s="92" t="str">
        <f t="shared" si="37"/>
        <v/>
      </c>
      <c r="P196" s="92">
        <f>SUMIFS(Master3!$V:$V,Master3!$A:$A,"&gt;="&amp;O196,Master3!$A:$A,"&lt;="&amp; S196)</f>
        <v>0</v>
      </c>
      <c r="Q196" s="92">
        <f>SUMIFS(Master3!$H:$H,Master3!$A:$A,"&gt;="&amp;O196,Master3!$A:$A,"&lt;="&amp; S196)</f>
        <v>0</v>
      </c>
      <c r="R196" s="92">
        <f>SUMIFS(Master3!AZ:AZ,Master3!AY:AY,N196)</f>
        <v>0</v>
      </c>
      <c r="S196" s="93" t="str">
        <f t="shared" si="38"/>
        <v/>
      </c>
      <c r="T196" s="112" t="e">
        <f>_xlfn.XLOOKUP(U196,Master3!B:B,Master3!A:A)</f>
        <v>#N/A</v>
      </c>
      <c r="U196" s="103"/>
      <c r="V196" s="109">
        <f>SUMIFS(Master3!X:X,Master3!$A:$A,"&gt;="&amp;(T196),Master3!$A:$A,"&lt;="&amp;Z196-1)</f>
        <v>0</v>
      </c>
      <c r="W196" s="107">
        <f>SUMIFS(Master3!I:I,Master3!$A:$A,"&gt;="&amp;(T196),Master3!$A:$A,"&lt;="&amp;Z196-1)</f>
        <v>0</v>
      </c>
      <c r="X196" s="108">
        <f>SUMIFS(Master3!BC:BC,Master3!BB:BB,U196)</f>
        <v>0</v>
      </c>
      <c r="Y196" s="110" t="str">
        <f>IFERROR(_xlfn.XLOOKUP(Z196,Master3!$A:$A,Master3!$B:$B),"")</f>
        <v/>
      </c>
      <c r="Z196" s="107" t="str">
        <f t="shared" si="39"/>
        <v/>
      </c>
      <c r="AA196" s="107">
        <f>SUMIFS(Master3!$X:$X,Master3!$A:$A,"&gt;="&amp;(Z196),Master3!$A:$A,"&lt;="&amp;AE196-1)</f>
        <v>0</v>
      </c>
      <c r="AB196" s="107">
        <f>SUMIFS(Master3!$I:$I,Master3!$A:$A,"&gt;="&amp;(Z196),Master3!$A:$A,"&lt;="&amp;AE196-1)</f>
        <v>0</v>
      </c>
      <c r="AC196" s="108">
        <f>SUMIFS(Master3!BM:BM,Master3!BL:BL,Y196)</f>
        <v>0</v>
      </c>
      <c r="AD196" s="110" t="str">
        <f>IFERROR(_xlfn.XLOOKUP(AE196,Master3!$A:$A,Master3!$B:$B)," ")</f>
        <v xml:space="preserve"> </v>
      </c>
      <c r="AE196" s="107" t="str">
        <f t="shared" si="40"/>
        <v/>
      </c>
      <c r="AF196" s="109">
        <f>SUMIFS(Master3!$X:$X,Master3!$A:$A,"&gt;"&amp;(AE196),Master3!$A:$A,"&lt;="&amp; AI196)</f>
        <v>0</v>
      </c>
      <c r="AG196" s="107">
        <f>SUMIFS(Master3!$I:$I,Master3!$A:$A,"&gt;"&amp;(AE196),Master3!$A:$A,"&lt;="&amp; AI196)</f>
        <v>0</v>
      </c>
      <c r="AH196" s="107">
        <f>SUMIFS(Master3!BC:BC,Master3!BB:BB,AD196)</f>
        <v>0</v>
      </c>
      <c r="AI196" s="108" t="str">
        <f t="shared" si="41"/>
        <v/>
      </c>
      <c r="AJ196" s="112" t="e">
        <f>_xlfn.XLOOKUP(AK196,Master3!B:B,Master3!A:A)</f>
        <v>#N/A</v>
      </c>
      <c r="AK196" s="106"/>
      <c r="AL196" s="67">
        <f>SUMIFS(Master3!$Z:$Z,Master3!$A:$A,"&gt;="&amp;(AJ196),Master3!$A:$A,"&lt;="&amp;AP196-1)</f>
        <v>0</v>
      </c>
      <c r="AM196" s="67">
        <f>SUMIFS(Master3!$J:$J,Master3!$A:$A,"&gt;="&amp;(AJ196),Master3!$A:$A,"&lt;="&amp;AP196-1)</f>
        <v>0</v>
      </c>
      <c r="AN196" s="93">
        <f>SUMIFS(Master3!BF:BF,Master3!BE:BE,AK196)</f>
        <v>0</v>
      </c>
      <c r="AO196" s="100" t="str">
        <f>IFERROR(_xlfn.XLOOKUP(AP196,Master3!$A:$A,Master3!$B:$B),"")</f>
        <v/>
      </c>
      <c r="AP196" s="92" t="str">
        <f t="shared" si="42"/>
        <v/>
      </c>
      <c r="AQ196" s="67">
        <f>SUMIFS(Master3!$Z:$Z,Master3!$A:$A,"&gt;"&amp;(AP196),Master3!$A:$A,"&lt;="&amp;AU196-1)</f>
        <v>0</v>
      </c>
      <c r="AR196" s="67">
        <f>SUMIFS(Master3!$J:$J,Master3!$A:$A,"&gt;"&amp;(AP196),Master3!$A:$A,"&lt;="&amp;AU196-1)</f>
        <v>0</v>
      </c>
      <c r="AS196" s="93">
        <f>SUMIFS(Master3!BO:BO,Master3!BN:BN,AO196)</f>
        <v>0</v>
      </c>
      <c r="AT196" s="100" t="str">
        <f>IFERROR(_xlfn.XLOOKUP(AU196,Master3!$A:$A,Master3!$B:$B)," ")</f>
        <v xml:space="preserve"> </v>
      </c>
      <c r="AU196" s="92" t="str">
        <f t="shared" si="43"/>
        <v/>
      </c>
      <c r="AV196" s="67">
        <f>SUMIFS(Master3!$Z:$Z,Master3!$A:$A,"&gt;"&amp;AU196,Master3!$A:$A,"&lt;="&amp; AY196)</f>
        <v>0</v>
      </c>
      <c r="AW196" s="67">
        <f>SUMIFS(Master3!$J:$J,Master3!$A:$A,"&gt;"&amp;AU196,Master3!$A:$A,"&lt;="&amp; AY196)</f>
        <v>0</v>
      </c>
      <c r="AX196" s="92">
        <f>SUMIFS(Master3!BF:BF,Master3!BE:BE,AT196)</f>
        <v>0</v>
      </c>
      <c r="AY196" s="93" t="str">
        <f t="shared" si="44"/>
        <v/>
      </c>
      <c r="AZ196" s="112" t="e">
        <f>_xlfn.XLOOKUP(BA196,Master3!B:B,Master3!A:A)</f>
        <v>#N/A</v>
      </c>
      <c r="BA196" s="103">
        <v>44365.413194444445</v>
      </c>
      <c r="BB196" s="107">
        <f>SUMIFS(Master3!AR:AR,Master3!$A:$A,"&gt;="&amp;(AZ196),Master3!$A:$A,"&lt;="&amp;BF196-1)</f>
        <v>0</v>
      </c>
      <c r="BC196" s="109">
        <f>SUMIFS(Master3!$K:$K,Master3!$A:$A,"&gt;="&amp;(AZ196),Master3!$A:$A,"&lt;="&amp;BF196-1)</f>
        <v>0</v>
      </c>
      <c r="BD196" s="108">
        <f>SUMIFS(Master3!BI:BI,Master3!BH:BH,BA196)</f>
        <v>0</v>
      </c>
      <c r="BE196" s="110" t="str">
        <f>IFERROR(_xlfn.XLOOKUP(BF196,Master3!$A:$A,Master3!$B:$B),"")</f>
        <v/>
      </c>
      <c r="BF196" s="107" t="str">
        <f t="shared" si="45"/>
        <v/>
      </c>
      <c r="BG196" s="107">
        <f>SUMIFS(Master3!AR:AR,Master3!$A:$A,"&gt;="&amp;(BF196),Master3!$A:$A,"&lt;="&amp;BK196-1)</f>
        <v>0</v>
      </c>
      <c r="BH196" s="109">
        <f>SUMIFS(Master3!$K:$K,Master3!$A:$A,"&gt;="&amp;(BF196),Master3!$A:$A,"&lt;="&amp;BK196-1)</f>
        <v>0</v>
      </c>
      <c r="BI196" s="108">
        <f>SUMIFS(Master3!BQ:BQ,Master3!BP:BP,BE196)</f>
        <v>0</v>
      </c>
      <c r="BJ196" s="110" t="str">
        <f>IFERROR(_xlfn.XLOOKUP(BK196,Master3!$A:$A,Master3!$B:$B)," ")</f>
        <v xml:space="preserve"> </v>
      </c>
      <c r="BK196" s="107" t="str">
        <f t="shared" si="46"/>
        <v/>
      </c>
      <c r="BL196" s="107">
        <f>SUMIFS(Master3!$AU:$AU,Master3!$A:$A,"&gt;"&amp;(BK196),Master3!$A:$A,"&lt;="&amp; BO196)</f>
        <v>0</v>
      </c>
      <c r="BM196" s="109">
        <f>SUMIFS(Master3!$K:$K,Master3!$A:$A,"&gt;"&amp;(BK196),Master3!$A:$A,"&lt;="&amp; BO196)</f>
        <v>0</v>
      </c>
      <c r="BN196" s="107">
        <f>SUMIFS(Master3!BI:BI,Master3!BH:BH,BJ196)</f>
        <v>0</v>
      </c>
      <c r="BO196" s="108" t="str">
        <f t="shared" si="47"/>
        <v/>
      </c>
    </row>
    <row r="197" spans="1:67" x14ac:dyDescent="0.25">
      <c r="A197" s="86">
        <v>44365.451388888891</v>
      </c>
      <c r="B197" s="111" t="e">
        <f>_xlfn.XLOOKUP(C197,Master3!B:B,Master3!A:A)</f>
        <v>#N/A</v>
      </c>
      <c r="C197" s="106">
        <v>44365.451388888891</v>
      </c>
      <c r="D197" s="91" t="str">
        <f>IFERROR(_xlfn.XLOOKUP(B197,Master3!A:A,Master3!G:G),"")</f>
        <v/>
      </c>
      <c r="E197" s="94" t="str">
        <f>IFERROR(AVERAGEIFS(Master3!$U:$U,Master3!$A:$A,"&gt;"&amp;(B197-1),Master3!$A:$A,"&lt;="&amp;S197),"")</f>
        <v/>
      </c>
      <c r="F197" s="98">
        <f>SUMIFS(Master3!$V:$V,Master3!$A:$A,"&gt;="&amp;(B197),Master3!$A:$A,"&lt;="&amp;J197-1)</f>
        <v>0</v>
      </c>
      <c r="G197" s="91">
        <f>SUMIFS(Master3!$H:$H,Master3!$A:$A,"&gt;="&amp;(B197),Master3!$A:$A,"&lt;="&amp;J197-1)</f>
        <v>0</v>
      </c>
      <c r="H197" s="99">
        <f>SUMIFS(Master3!AZ:AZ,Master3!AY:AY,C197)</f>
        <v>0</v>
      </c>
      <c r="I197" s="100" t="str">
        <f>IFERROR(_xlfn.XLOOKUP(J197,Master3!$A:$A,Master3!$B:$B),"")</f>
        <v/>
      </c>
      <c r="J197" s="92" t="str">
        <f t="shared" si="36"/>
        <v/>
      </c>
      <c r="K197" s="92">
        <f>SUMIFS(Master3!$V:$V,Master3!$A:$A,"&gt;="&amp;(J197),Master3!$A:$A,"&lt;="&amp;O197-1)</f>
        <v>0</v>
      </c>
      <c r="L197" s="92">
        <f>SUMIFS(Master3!$H:$H,Master3!$A:$A,"&gt;="&amp;(J197),Master3!$A:$A,"&lt;="&amp;O197-1)</f>
        <v>0</v>
      </c>
      <c r="M197" s="93">
        <f>SUMIFS(Master3!BK:BK,Master3!BJ:BJ,I197)</f>
        <v>0</v>
      </c>
      <c r="N197" s="100" t="str">
        <f>IFERROR(_xlfn.XLOOKUP(O197,Master3!$A:$A,Master3!$B:$B)," ")</f>
        <v xml:space="preserve"> </v>
      </c>
      <c r="O197" s="92" t="str">
        <f t="shared" si="37"/>
        <v/>
      </c>
      <c r="P197" s="92">
        <f>SUMIFS(Master3!$V:$V,Master3!$A:$A,"&gt;="&amp;O197,Master3!$A:$A,"&lt;="&amp; S197)</f>
        <v>0</v>
      </c>
      <c r="Q197" s="92">
        <f>SUMIFS(Master3!$H:$H,Master3!$A:$A,"&gt;="&amp;O197,Master3!$A:$A,"&lt;="&amp; S197)</f>
        <v>0</v>
      </c>
      <c r="R197" s="92">
        <f>SUMIFS(Master3!AZ:AZ,Master3!AY:AY,N197)</f>
        <v>0</v>
      </c>
      <c r="S197" s="93" t="str">
        <f t="shared" si="38"/>
        <v/>
      </c>
      <c r="T197" s="112" t="e">
        <f>_xlfn.XLOOKUP(U197,Master3!B:B,Master3!A:A)</f>
        <v>#N/A</v>
      </c>
      <c r="U197" s="103"/>
      <c r="V197" s="109">
        <f>SUMIFS(Master3!X:X,Master3!$A:$A,"&gt;="&amp;(T197),Master3!$A:$A,"&lt;="&amp;Z197-1)</f>
        <v>0</v>
      </c>
      <c r="W197" s="107">
        <f>SUMIFS(Master3!I:I,Master3!$A:$A,"&gt;="&amp;(T197),Master3!$A:$A,"&lt;="&amp;Z197-1)</f>
        <v>0</v>
      </c>
      <c r="X197" s="108">
        <f>SUMIFS(Master3!BC:BC,Master3!BB:BB,U197)</f>
        <v>0</v>
      </c>
      <c r="Y197" s="110" t="str">
        <f>IFERROR(_xlfn.XLOOKUP(Z197,Master3!$A:$A,Master3!$B:$B),"")</f>
        <v/>
      </c>
      <c r="Z197" s="107" t="str">
        <f t="shared" si="39"/>
        <v/>
      </c>
      <c r="AA197" s="107">
        <f>SUMIFS(Master3!$X:$X,Master3!$A:$A,"&gt;="&amp;(Z197),Master3!$A:$A,"&lt;="&amp;AE197-1)</f>
        <v>0</v>
      </c>
      <c r="AB197" s="107">
        <f>SUMIFS(Master3!$I:$I,Master3!$A:$A,"&gt;="&amp;(Z197),Master3!$A:$A,"&lt;="&amp;AE197-1)</f>
        <v>0</v>
      </c>
      <c r="AC197" s="108">
        <f>SUMIFS(Master3!BM:BM,Master3!BL:BL,Y197)</f>
        <v>0</v>
      </c>
      <c r="AD197" s="110" t="str">
        <f>IFERROR(_xlfn.XLOOKUP(AE197,Master3!$A:$A,Master3!$B:$B)," ")</f>
        <v xml:space="preserve"> </v>
      </c>
      <c r="AE197" s="107" t="str">
        <f t="shared" si="40"/>
        <v/>
      </c>
      <c r="AF197" s="109">
        <f>SUMIFS(Master3!$X:$X,Master3!$A:$A,"&gt;"&amp;(AE197),Master3!$A:$A,"&lt;="&amp; AI197)</f>
        <v>0</v>
      </c>
      <c r="AG197" s="107">
        <f>SUMIFS(Master3!$I:$I,Master3!$A:$A,"&gt;"&amp;(AE197),Master3!$A:$A,"&lt;="&amp; AI197)</f>
        <v>0</v>
      </c>
      <c r="AH197" s="107">
        <f>SUMIFS(Master3!BC:BC,Master3!BB:BB,AD197)</f>
        <v>0</v>
      </c>
      <c r="AI197" s="108" t="str">
        <f t="shared" si="41"/>
        <v/>
      </c>
      <c r="AJ197" s="112" t="e">
        <f>_xlfn.XLOOKUP(AK197,Master3!B:B,Master3!A:A)</f>
        <v>#N/A</v>
      </c>
      <c r="AK197" s="106"/>
      <c r="AL197" s="67">
        <f>SUMIFS(Master3!$Z:$Z,Master3!$A:$A,"&gt;="&amp;(AJ197),Master3!$A:$A,"&lt;="&amp;AP197-1)</f>
        <v>0</v>
      </c>
      <c r="AM197" s="67">
        <f>SUMIFS(Master3!$J:$J,Master3!$A:$A,"&gt;="&amp;(AJ197),Master3!$A:$A,"&lt;="&amp;AP197-1)</f>
        <v>0</v>
      </c>
      <c r="AN197" s="93">
        <f>SUMIFS(Master3!BF:BF,Master3!BE:BE,AK197)</f>
        <v>0</v>
      </c>
      <c r="AO197" s="100" t="str">
        <f>IFERROR(_xlfn.XLOOKUP(AP197,Master3!$A:$A,Master3!$B:$B),"")</f>
        <v/>
      </c>
      <c r="AP197" s="92" t="str">
        <f t="shared" si="42"/>
        <v/>
      </c>
      <c r="AQ197" s="67">
        <f>SUMIFS(Master3!$Z:$Z,Master3!$A:$A,"&gt;"&amp;(AP197),Master3!$A:$A,"&lt;="&amp;AU197-1)</f>
        <v>0</v>
      </c>
      <c r="AR197" s="67">
        <f>SUMIFS(Master3!$J:$J,Master3!$A:$A,"&gt;"&amp;(AP197),Master3!$A:$A,"&lt;="&amp;AU197-1)</f>
        <v>0</v>
      </c>
      <c r="AS197" s="93">
        <f>SUMIFS(Master3!BO:BO,Master3!BN:BN,AO197)</f>
        <v>0</v>
      </c>
      <c r="AT197" s="100" t="str">
        <f>IFERROR(_xlfn.XLOOKUP(AU197,Master3!$A:$A,Master3!$B:$B)," ")</f>
        <v xml:space="preserve"> </v>
      </c>
      <c r="AU197" s="92" t="str">
        <f t="shared" si="43"/>
        <v/>
      </c>
      <c r="AV197" s="67">
        <f>SUMIFS(Master3!$Z:$Z,Master3!$A:$A,"&gt;"&amp;AU197,Master3!$A:$A,"&lt;="&amp; AY197)</f>
        <v>0</v>
      </c>
      <c r="AW197" s="67">
        <f>SUMIFS(Master3!$J:$J,Master3!$A:$A,"&gt;"&amp;AU197,Master3!$A:$A,"&lt;="&amp; AY197)</f>
        <v>0</v>
      </c>
      <c r="AX197" s="92">
        <f>SUMIFS(Master3!BF:BF,Master3!BE:BE,AT197)</f>
        <v>0</v>
      </c>
      <c r="AY197" s="93" t="str">
        <f t="shared" si="44"/>
        <v/>
      </c>
      <c r="AZ197" s="112" t="e">
        <f>_xlfn.XLOOKUP(BA197,Master3!B:B,Master3!A:A)</f>
        <v>#N/A</v>
      </c>
      <c r="BA197" s="103"/>
      <c r="BB197" s="107">
        <f>SUMIFS(Master3!AR:AR,Master3!$A:$A,"&gt;="&amp;(AZ197),Master3!$A:$A,"&lt;="&amp;BF197-1)</f>
        <v>0</v>
      </c>
      <c r="BC197" s="109">
        <f>SUMIFS(Master3!$K:$K,Master3!$A:$A,"&gt;="&amp;(AZ197),Master3!$A:$A,"&lt;="&amp;BF197-1)</f>
        <v>0</v>
      </c>
      <c r="BD197" s="108">
        <f>SUMIFS(Master3!BI:BI,Master3!BH:BH,BA197)</f>
        <v>0</v>
      </c>
      <c r="BE197" s="110" t="str">
        <f>IFERROR(_xlfn.XLOOKUP(BF197,Master3!$A:$A,Master3!$B:$B),"")</f>
        <v/>
      </c>
      <c r="BF197" s="107" t="str">
        <f t="shared" si="45"/>
        <v/>
      </c>
      <c r="BG197" s="107">
        <f>SUMIFS(Master3!AR:AR,Master3!$A:$A,"&gt;="&amp;(BF197),Master3!$A:$A,"&lt;="&amp;BK197-1)</f>
        <v>0</v>
      </c>
      <c r="BH197" s="109">
        <f>SUMIFS(Master3!$K:$K,Master3!$A:$A,"&gt;="&amp;(BF197),Master3!$A:$A,"&lt;="&amp;BK197-1)</f>
        <v>0</v>
      </c>
      <c r="BI197" s="108">
        <f>SUMIFS(Master3!BQ:BQ,Master3!BP:BP,BE197)</f>
        <v>0</v>
      </c>
      <c r="BJ197" s="110" t="str">
        <f>IFERROR(_xlfn.XLOOKUP(BK197,Master3!$A:$A,Master3!$B:$B)," ")</f>
        <v xml:space="preserve"> </v>
      </c>
      <c r="BK197" s="107" t="str">
        <f t="shared" si="46"/>
        <v/>
      </c>
      <c r="BL197" s="107">
        <f>SUMIFS(Master3!$AU:$AU,Master3!$A:$A,"&gt;"&amp;(BK197),Master3!$A:$A,"&lt;="&amp; BO197)</f>
        <v>0</v>
      </c>
      <c r="BM197" s="109">
        <f>SUMIFS(Master3!$K:$K,Master3!$A:$A,"&gt;"&amp;(BK197),Master3!$A:$A,"&lt;="&amp; BO197)</f>
        <v>0</v>
      </c>
      <c r="BN197" s="107">
        <f>SUMIFS(Master3!BI:BI,Master3!BH:BH,BJ197)</f>
        <v>0</v>
      </c>
      <c r="BO197" s="108" t="str">
        <f t="shared" si="47"/>
        <v/>
      </c>
    </row>
    <row r="198" spans="1:67" x14ac:dyDescent="0.25">
      <c r="A198" s="86">
        <v>44366.291666666664</v>
      </c>
      <c r="B198" s="111" t="e">
        <f>_xlfn.XLOOKUP(C198,Master3!B:B,Master3!A:A)</f>
        <v>#N/A</v>
      </c>
      <c r="C198" s="106">
        <v>44366.291666666664</v>
      </c>
      <c r="D198" s="91" t="str">
        <f>IFERROR(_xlfn.XLOOKUP(B198,Master3!A:A,Master3!G:G),"")</f>
        <v/>
      </c>
      <c r="E198" s="94" t="str">
        <f>IFERROR(AVERAGEIFS(Master3!$U:$U,Master3!$A:$A,"&gt;"&amp;(B198-1),Master3!$A:$A,"&lt;="&amp;S198),"")</f>
        <v/>
      </c>
      <c r="F198" s="98">
        <f>SUMIFS(Master3!$V:$V,Master3!$A:$A,"&gt;="&amp;(B198),Master3!$A:$A,"&lt;="&amp;J198-1)</f>
        <v>0</v>
      </c>
      <c r="G198" s="91">
        <f>SUMIFS(Master3!$H:$H,Master3!$A:$A,"&gt;="&amp;(B198),Master3!$A:$A,"&lt;="&amp;J198-1)</f>
        <v>0</v>
      </c>
      <c r="H198" s="99">
        <f>SUMIFS(Master3!AZ:AZ,Master3!AY:AY,C198)</f>
        <v>0</v>
      </c>
      <c r="I198" s="100" t="str">
        <f>IFERROR(_xlfn.XLOOKUP(J198,Master3!$A:$A,Master3!$B:$B),"")</f>
        <v/>
      </c>
      <c r="J198" s="92" t="str">
        <f t="shared" si="36"/>
        <v/>
      </c>
      <c r="K198" s="92">
        <f>SUMIFS(Master3!$V:$V,Master3!$A:$A,"&gt;="&amp;(J198),Master3!$A:$A,"&lt;="&amp;O198-1)</f>
        <v>0</v>
      </c>
      <c r="L198" s="92">
        <f>SUMIFS(Master3!$H:$H,Master3!$A:$A,"&gt;="&amp;(J198),Master3!$A:$A,"&lt;="&amp;O198-1)</f>
        <v>0</v>
      </c>
      <c r="M198" s="93">
        <f>SUMIFS(Master3!BK:BK,Master3!BJ:BJ,I198)</f>
        <v>0</v>
      </c>
      <c r="N198" s="100" t="str">
        <f>IFERROR(_xlfn.XLOOKUP(O198,Master3!$A:$A,Master3!$B:$B)," ")</f>
        <v xml:space="preserve"> </v>
      </c>
      <c r="O198" s="92" t="str">
        <f t="shared" si="37"/>
        <v/>
      </c>
      <c r="P198" s="92">
        <f>SUMIFS(Master3!$V:$V,Master3!$A:$A,"&gt;="&amp;O198,Master3!$A:$A,"&lt;="&amp; S198)</f>
        <v>0</v>
      </c>
      <c r="Q198" s="92">
        <f>SUMIFS(Master3!$H:$H,Master3!$A:$A,"&gt;="&amp;O198,Master3!$A:$A,"&lt;="&amp; S198)</f>
        <v>0</v>
      </c>
      <c r="R198" s="92">
        <f>SUMIFS(Master3!AZ:AZ,Master3!AY:AY,N198)</f>
        <v>0</v>
      </c>
      <c r="S198" s="93" t="str">
        <f t="shared" si="38"/>
        <v/>
      </c>
      <c r="T198" s="112" t="e">
        <f>_xlfn.XLOOKUP(U198,Master3!B:B,Master3!A:A)</f>
        <v>#N/A</v>
      </c>
      <c r="U198" s="103"/>
      <c r="V198" s="109">
        <f>SUMIFS(Master3!X:X,Master3!$A:$A,"&gt;="&amp;(T198),Master3!$A:$A,"&lt;="&amp;Z198-1)</f>
        <v>0</v>
      </c>
      <c r="W198" s="107">
        <f>SUMIFS(Master3!I:I,Master3!$A:$A,"&gt;="&amp;(T198),Master3!$A:$A,"&lt;="&amp;Z198-1)</f>
        <v>0</v>
      </c>
      <c r="X198" s="108">
        <f>SUMIFS(Master3!BC:BC,Master3!BB:BB,U198)</f>
        <v>0</v>
      </c>
      <c r="Y198" s="110" t="str">
        <f>IFERROR(_xlfn.XLOOKUP(Z198,Master3!$A:$A,Master3!$B:$B),"")</f>
        <v/>
      </c>
      <c r="Z198" s="107" t="str">
        <f t="shared" si="39"/>
        <v/>
      </c>
      <c r="AA198" s="107">
        <f>SUMIFS(Master3!$X:$X,Master3!$A:$A,"&gt;="&amp;(Z198),Master3!$A:$A,"&lt;="&amp;AE198-1)</f>
        <v>0</v>
      </c>
      <c r="AB198" s="107">
        <f>SUMIFS(Master3!$I:$I,Master3!$A:$A,"&gt;="&amp;(Z198),Master3!$A:$A,"&lt;="&amp;AE198-1)</f>
        <v>0</v>
      </c>
      <c r="AC198" s="108">
        <f>SUMIFS(Master3!BM:BM,Master3!BL:BL,Y198)</f>
        <v>0</v>
      </c>
      <c r="AD198" s="110" t="str">
        <f>IFERROR(_xlfn.XLOOKUP(AE198,Master3!$A:$A,Master3!$B:$B)," ")</f>
        <v xml:space="preserve"> </v>
      </c>
      <c r="AE198" s="107" t="str">
        <f t="shared" si="40"/>
        <v/>
      </c>
      <c r="AF198" s="109">
        <f>SUMIFS(Master3!$X:$X,Master3!$A:$A,"&gt;"&amp;(AE198),Master3!$A:$A,"&lt;="&amp; AI198)</f>
        <v>0</v>
      </c>
      <c r="AG198" s="107">
        <f>SUMIFS(Master3!$I:$I,Master3!$A:$A,"&gt;"&amp;(AE198),Master3!$A:$A,"&lt;="&amp; AI198)</f>
        <v>0</v>
      </c>
      <c r="AH198" s="107">
        <f>SUMIFS(Master3!BC:BC,Master3!BB:BB,AD198)</f>
        <v>0</v>
      </c>
      <c r="AI198" s="108" t="str">
        <f t="shared" si="41"/>
        <v/>
      </c>
      <c r="AJ198" s="112" t="e">
        <f>_xlfn.XLOOKUP(AK198,Master3!B:B,Master3!A:A)</f>
        <v>#N/A</v>
      </c>
      <c r="AK198" s="106"/>
      <c r="AL198" s="67">
        <f>SUMIFS(Master3!$Z:$Z,Master3!$A:$A,"&gt;="&amp;(AJ198),Master3!$A:$A,"&lt;="&amp;AP198-1)</f>
        <v>0</v>
      </c>
      <c r="AM198" s="67">
        <f>SUMIFS(Master3!$J:$J,Master3!$A:$A,"&gt;="&amp;(AJ198),Master3!$A:$A,"&lt;="&amp;AP198-1)</f>
        <v>0</v>
      </c>
      <c r="AN198" s="93">
        <f>SUMIFS(Master3!BF:BF,Master3!BE:BE,AK198)</f>
        <v>0</v>
      </c>
      <c r="AO198" s="100" t="str">
        <f>IFERROR(_xlfn.XLOOKUP(AP198,Master3!$A:$A,Master3!$B:$B),"")</f>
        <v/>
      </c>
      <c r="AP198" s="92" t="str">
        <f t="shared" si="42"/>
        <v/>
      </c>
      <c r="AQ198" s="67">
        <f>SUMIFS(Master3!$Z:$Z,Master3!$A:$A,"&gt;"&amp;(AP198),Master3!$A:$A,"&lt;="&amp;AU198-1)</f>
        <v>0</v>
      </c>
      <c r="AR198" s="67">
        <f>SUMIFS(Master3!$J:$J,Master3!$A:$A,"&gt;"&amp;(AP198),Master3!$A:$A,"&lt;="&amp;AU198-1)</f>
        <v>0</v>
      </c>
      <c r="AS198" s="93">
        <f>SUMIFS(Master3!BO:BO,Master3!BN:BN,AO198)</f>
        <v>0</v>
      </c>
      <c r="AT198" s="100" t="str">
        <f>IFERROR(_xlfn.XLOOKUP(AU198,Master3!$A:$A,Master3!$B:$B)," ")</f>
        <v xml:space="preserve"> </v>
      </c>
      <c r="AU198" s="92" t="str">
        <f t="shared" si="43"/>
        <v/>
      </c>
      <c r="AV198" s="67">
        <f>SUMIFS(Master3!$Z:$Z,Master3!$A:$A,"&gt;"&amp;AU198,Master3!$A:$A,"&lt;="&amp; AY198)</f>
        <v>0</v>
      </c>
      <c r="AW198" s="67">
        <f>SUMIFS(Master3!$J:$J,Master3!$A:$A,"&gt;"&amp;AU198,Master3!$A:$A,"&lt;="&amp; AY198)</f>
        <v>0</v>
      </c>
      <c r="AX198" s="92">
        <f>SUMIFS(Master3!BF:BF,Master3!BE:BE,AT198)</f>
        <v>0</v>
      </c>
      <c r="AY198" s="93" t="str">
        <f t="shared" si="44"/>
        <v/>
      </c>
      <c r="AZ198" s="112" t="e">
        <f>_xlfn.XLOOKUP(BA198,Master3!B:B,Master3!A:A)</f>
        <v>#N/A</v>
      </c>
      <c r="BA198" s="103"/>
      <c r="BB198" s="107">
        <f>SUMIFS(Master3!AR:AR,Master3!$A:$A,"&gt;="&amp;(AZ198),Master3!$A:$A,"&lt;="&amp;BF198-1)</f>
        <v>0</v>
      </c>
      <c r="BC198" s="109">
        <f>SUMIFS(Master3!$K:$K,Master3!$A:$A,"&gt;="&amp;(AZ198),Master3!$A:$A,"&lt;="&amp;BF198-1)</f>
        <v>0</v>
      </c>
      <c r="BD198" s="108">
        <f>SUMIFS(Master3!BI:BI,Master3!BH:BH,BA198)</f>
        <v>0</v>
      </c>
      <c r="BE198" s="110" t="str">
        <f>IFERROR(_xlfn.XLOOKUP(BF198,Master3!$A:$A,Master3!$B:$B),"")</f>
        <v/>
      </c>
      <c r="BF198" s="107" t="str">
        <f t="shared" si="45"/>
        <v/>
      </c>
      <c r="BG198" s="107">
        <f>SUMIFS(Master3!AR:AR,Master3!$A:$A,"&gt;="&amp;(BF198),Master3!$A:$A,"&lt;="&amp;BK198-1)</f>
        <v>0</v>
      </c>
      <c r="BH198" s="109">
        <f>SUMIFS(Master3!$K:$K,Master3!$A:$A,"&gt;="&amp;(BF198),Master3!$A:$A,"&lt;="&amp;BK198-1)</f>
        <v>0</v>
      </c>
      <c r="BI198" s="108">
        <f>SUMIFS(Master3!BQ:BQ,Master3!BP:BP,BE198)</f>
        <v>0</v>
      </c>
      <c r="BJ198" s="110" t="str">
        <f>IFERROR(_xlfn.XLOOKUP(BK198,Master3!$A:$A,Master3!$B:$B)," ")</f>
        <v xml:space="preserve"> </v>
      </c>
      <c r="BK198" s="107" t="str">
        <f t="shared" si="46"/>
        <v/>
      </c>
      <c r="BL198" s="107">
        <f>SUMIFS(Master3!$AU:$AU,Master3!$A:$A,"&gt;"&amp;(BK198),Master3!$A:$A,"&lt;="&amp; BO198)</f>
        <v>0</v>
      </c>
      <c r="BM198" s="109">
        <f>SUMIFS(Master3!$K:$K,Master3!$A:$A,"&gt;"&amp;(BK198),Master3!$A:$A,"&lt;="&amp; BO198)</f>
        <v>0</v>
      </c>
      <c r="BN198" s="107">
        <f>SUMIFS(Master3!BI:BI,Master3!BH:BH,BJ198)</f>
        <v>0</v>
      </c>
      <c r="BO198" s="108" t="str">
        <f t="shared" si="47"/>
        <v/>
      </c>
    </row>
    <row r="199" spans="1:67" x14ac:dyDescent="0.25">
      <c r="A199" s="86">
        <v>44366.375</v>
      </c>
      <c r="B199" s="111" t="e">
        <f>_xlfn.XLOOKUP(C199,Master3!B:B,Master3!A:A)</f>
        <v>#N/A</v>
      </c>
      <c r="C199" s="106"/>
      <c r="D199" s="91" t="str">
        <f>IFERROR(_xlfn.XLOOKUP(B199,Master3!A:A,Master3!G:G),"")</f>
        <v/>
      </c>
      <c r="E199" s="94" t="str">
        <f>IFERROR(AVERAGEIFS(Master3!$U:$U,Master3!$A:$A,"&gt;"&amp;(B199-1),Master3!$A:$A,"&lt;="&amp;S199),"")</f>
        <v/>
      </c>
      <c r="F199" s="98">
        <f>SUMIFS(Master3!$V:$V,Master3!$A:$A,"&gt;="&amp;(B199),Master3!$A:$A,"&lt;="&amp;J199-1)</f>
        <v>0</v>
      </c>
      <c r="G199" s="91">
        <f>SUMIFS(Master3!$H:$H,Master3!$A:$A,"&gt;="&amp;(B199),Master3!$A:$A,"&lt;="&amp;J199-1)</f>
        <v>0</v>
      </c>
      <c r="H199" s="99">
        <f>SUMIFS(Master3!AZ:AZ,Master3!AY:AY,C199)</f>
        <v>0</v>
      </c>
      <c r="I199" s="100" t="str">
        <f>IFERROR(_xlfn.XLOOKUP(J199,Master3!$A:$A,Master3!$B:$B),"")</f>
        <v/>
      </c>
      <c r="J199" s="92" t="str">
        <f t="shared" si="36"/>
        <v/>
      </c>
      <c r="K199" s="92">
        <f>SUMIFS(Master3!$V:$V,Master3!$A:$A,"&gt;="&amp;(J199),Master3!$A:$A,"&lt;="&amp;O199-1)</f>
        <v>0</v>
      </c>
      <c r="L199" s="92">
        <f>SUMIFS(Master3!$H:$H,Master3!$A:$A,"&gt;="&amp;(J199),Master3!$A:$A,"&lt;="&amp;O199-1)</f>
        <v>0</v>
      </c>
      <c r="M199" s="93">
        <f>SUMIFS(Master3!BK:BK,Master3!BJ:BJ,I199)</f>
        <v>0</v>
      </c>
      <c r="N199" s="100" t="str">
        <f>IFERROR(_xlfn.XLOOKUP(O199,Master3!$A:$A,Master3!$B:$B)," ")</f>
        <v xml:space="preserve"> </v>
      </c>
      <c r="O199" s="92" t="str">
        <f t="shared" si="37"/>
        <v/>
      </c>
      <c r="P199" s="92">
        <f>SUMIFS(Master3!$V:$V,Master3!$A:$A,"&gt;="&amp;O199,Master3!$A:$A,"&lt;="&amp; S199)</f>
        <v>0</v>
      </c>
      <c r="Q199" s="92">
        <f>SUMIFS(Master3!$H:$H,Master3!$A:$A,"&gt;="&amp;O199,Master3!$A:$A,"&lt;="&amp; S199)</f>
        <v>0</v>
      </c>
      <c r="R199" s="92">
        <f>SUMIFS(Master3!AZ:AZ,Master3!AY:AY,N199)</f>
        <v>0</v>
      </c>
      <c r="S199" s="93" t="str">
        <f t="shared" si="38"/>
        <v/>
      </c>
      <c r="T199" s="112" t="e">
        <f>_xlfn.XLOOKUP(U199,Master3!B:B,Master3!A:A)</f>
        <v>#N/A</v>
      </c>
      <c r="U199" s="103"/>
      <c r="V199" s="109">
        <f>SUMIFS(Master3!X:X,Master3!$A:$A,"&gt;="&amp;(T199),Master3!$A:$A,"&lt;="&amp;Z199-1)</f>
        <v>0</v>
      </c>
      <c r="W199" s="107">
        <f>SUMIFS(Master3!I:I,Master3!$A:$A,"&gt;="&amp;(T199),Master3!$A:$A,"&lt;="&amp;Z199-1)</f>
        <v>0</v>
      </c>
      <c r="X199" s="108">
        <f>SUMIFS(Master3!BC:BC,Master3!BB:BB,U199)</f>
        <v>0</v>
      </c>
      <c r="Y199" s="110" t="str">
        <f>IFERROR(_xlfn.XLOOKUP(Z199,Master3!$A:$A,Master3!$B:$B),"")</f>
        <v/>
      </c>
      <c r="Z199" s="107" t="str">
        <f t="shared" si="39"/>
        <v/>
      </c>
      <c r="AA199" s="107">
        <f>SUMIFS(Master3!$X:$X,Master3!$A:$A,"&gt;="&amp;(Z199),Master3!$A:$A,"&lt;="&amp;AE199-1)</f>
        <v>0</v>
      </c>
      <c r="AB199" s="107">
        <f>SUMIFS(Master3!$I:$I,Master3!$A:$A,"&gt;="&amp;(Z199),Master3!$A:$A,"&lt;="&amp;AE199-1)</f>
        <v>0</v>
      </c>
      <c r="AC199" s="108">
        <f>SUMIFS(Master3!BM:BM,Master3!BL:BL,Y199)</f>
        <v>0</v>
      </c>
      <c r="AD199" s="110" t="str">
        <f>IFERROR(_xlfn.XLOOKUP(AE199,Master3!$A:$A,Master3!$B:$B)," ")</f>
        <v xml:space="preserve"> </v>
      </c>
      <c r="AE199" s="107" t="str">
        <f t="shared" si="40"/>
        <v/>
      </c>
      <c r="AF199" s="109">
        <f>SUMIFS(Master3!$X:$X,Master3!$A:$A,"&gt;"&amp;(AE199),Master3!$A:$A,"&lt;="&amp; AI199)</f>
        <v>0</v>
      </c>
      <c r="AG199" s="107">
        <f>SUMIFS(Master3!$I:$I,Master3!$A:$A,"&gt;"&amp;(AE199),Master3!$A:$A,"&lt;="&amp; AI199)</f>
        <v>0</v>
      </c>
      <c r="AH199" s="107">
        <f>SUMIFS(Master3!BC:BC,Master3!BB:BB,AD199)</f>
        <v>0</v>
      </c>
      <c r="AI199" s="108" t="str">
        <f t="shared" si="41"/>
        <v/>
      </c>
      <c r="AJ199" s="112" t="e">
        <f>_xlfn.XLOOKUP(AK199,Master3!B:B,Master3!A:A)</f>
        <v>#N/A</v>
      </c>
      <c r="AK199" s="106"/>
      <c r="AL199" s="67">
        <f>SUMIFS(Master3!$Z:$Z,Master3!$A:$A,"&gt;="&amp;(AJ199),Master3!$A:$A,"&lt;="&amp;AP199-1)</f>
        <v>0</v>
      </c>
      <c r="AM199" s="67">
        <f>SUMIFS(Master3!$J:$J,Master3!$A:$A,"&gt;="&amp;(AJ199),Master3!$A:$A,"&lt;="&amp;AP199-1)</f>
        <v>0</v>
      </c>
      <c r="AN199" s="93">
        <f>SUMIFS(Master3!BF:BF,Master3!BE:BE,AK199)</f>
        <v>0</v>
      </c>
      <c r="AO199" s="100" t="str">
        <f>IFERROR(_xlfn.XLOOKUP(AP199,Master3!$A:$A,Master3!$B:$B),"")</f>
        <v/>
      </c>
      <c r="AP199" s="92" t="str">
        <f t="shared" si="42"/>
        <v/>
      </c>
      <c r="AQ199" s="67">
        <f>SUMIFS(Master3!$Z:$Z,Master3!$A:$A,"&gt;"&amp;(AP199),Master3!$A:$A,"&lt;="&amp;AU199-1)</f>
        <v>0</v>
      </c>
      <c r="AR199" s="67">
        <f>SUMIFS(Master3!$J:$J,Master3!$A:$A,"&gt;"&amp;(AP199),Master3!$A:$A,"&lt;="&amp;AU199-1)</f>
        <v>0</v>
      </c>
      <c r="AS199" s="93">
        <f>SUMIFS(Master3!BO:BO,Master3!BN:BN,AO199)</f>
        <v>0</v>
      </c>
      <c r="AT199" s="100" t="str">
        <f>IFERROR(_xlfn.XLOOKUP(AU199,Master3!$A:$A,Master3!$B:$B)," ")</f>
        <v xml:space="preserve"> </v>
      </c>
      <c r="AU199" s="92" t="str">
        <f t="shared" si="43"/>
        <v/>
      </c>
      <c r="AV199" s="67">
        <f>SUMIFS(Master3!$Z:$Z,Master3!$A:$A,"&gt;"&amp;AU199,Master3!$A:$A,"&lt;="&amp; AY199)</f>
        <v>0</v>
      </c>
      <c r="AW199" s="67">
        <f>SUMIFS(Master3!$J:$J,Master3!$A:$A,"&gt;"&amp;AU199,Master3!$A:$A,"&lt;="&amp; AY199)</f>
        <v>0</v>
      </c>
      <c r="AX199" s="92">
        <f>SUMIFS(Master3!BF:BF,Master3!BE:BE,AT199)</f>
        <v>0</v>
      </c>
      <c r="AY199" s="93" t="str">
        <f t="shared" si="44"/>
        <v/>
      </c>
      <c r="AZ199" s="112" t="e">
        <f>_xlfn.XLOOKUP(BA199,Master3!B:B,Master3!A:A)</f>
        <v>#N/A</v>
      </c>
      <c r="BA199" s="103">
        <v>44366.375</v>
      </c>
      <c r="BB199" s="107">
        <f>SUMIFS(Master3!AR:AR,Master3!$A:$A,"&gt;="&amp;(AZ199),Master3!$A:$A,"&lt;="&amp;BF199-1)</f>
        <v>0</v>
      </c>
      <c r="BC199" s="109">
        <f>SUMIFS(Master3!$K:$K,Master3!$A:$A,"&gt;="&amp;(AZ199),Master3!$A:$A,"&lt;="&amp;BF199-1)</f>
        <v>0</v>
      </c>
      <c r="BD199" s="108">
        <f>SUMIFS(Master3!BI:BI,Master3!BH:BH,BA199)</f>
        <v>0</v>
      </c>
      <c r="BE199" s="110" t="str">
        <f>IFERROR(_xlfn.XLOOKUP(BF199,Master3!$A:$A,Master3!$B:$B),"")</f>
        <v/>
      </c>
      <c r="BF199" s="107" t="str">
        <f t="shared" si="45"/>
        <v/>
      </c>
      <c r="BG199" s="107">
        <f>SUMIFS(Master3!AR:AR,Master3!$A:$A,"&gt;="&amp;(BF199),Master3!$A:$A,"&lt;="&amp;BK199-1)</f>
        <v>0</v>
      </c>
      <c r="BH199" s="109">
        <f>SUMIFS(Master3!$K:$K,Master3!$A:$A,"&gt;="&amp;(BF199),Master3!$A:$A,"&lt;="&amp;BK199-1)</f>
        <v>0</v>
      </c>
      <c r="BI199" s="108">
        <f>SUMIFS(Master3!BQ:BQ,Master3!BP:BP,BE199)</f>
        <v>0</v>
      </c>
      <c r="BJ199" s="110" t="str">
        <f>IFERROR(_xlfn.XLOOKUP(BK199,Master3!$A:$A,Master3!$B:$B)," ")</f>
        <v xml:space="preserve"> </v>
      </c>
      <c r="BK199" s="107" t="str">
        <f t="shared" si="46"/>
        <v/>
      </c>
      <c r="BL199" s="107">
        <f>SUMIFS(Master3!$AU:$AU,Master3!$A:$A,"&gt;"&amp;(BK199),Master3!$A:$A,"&lt;="&amp; BO199)</f>
        <v>0</v>
      </c>
      <c r="BM199" s="109">
        <f>SUMIFS(Master3!$K:$K,Master3!$A:$A,"&gt;"&amp;(BK199),Master3!$A:$A,"&lt;="&amp; BO199)</f>
        <v>0</v>
      </c>
      <c r="BN199" s="107">
        <f>SUMIFS(Master3!BI:BI,Master3!BH:BH,BJ199)</f>
        <v>0</v>
      </c>
      <c r="BO199" s="108" t="str">
        <f t="shared" si="47"/>
        <v/>
      </c>
    </row>
    <row r="200" spans="1:67" x14ac:dyDescent="0.25">
      <c r="A200" s="86">
        <v>44366.416666666664</v>
      </c>
      <c r="B200" s="111" t="e">
        <f>_xlfn.XLOOKUP(C200,Master3!B:B,Master3!A:A)</f>
        <v>#N/A</v>
      </c>
      <c r="C200" s="106"/>
      <c r="D200" s="91" t="str">
        <f>IFERROR(_xlfn.XLOOKUP(B200,Master3!A:A,Master3!G:G),"")</f>
        <v/>
      </c>
      <c r="E200" s="94" t="str">
        <f>IFERROR(AVERAGEIFS(Master3!$U:$U,Master3!$A:$A,"&gt;"&amp;(B200-1),Master3!$A:$A,"&lt;="&amp;S200),"")</f>
        <v/>
      </c>
      <c r="F200" s="98">
        <f>SUMIFS(Master3!$V:$V,Master3!$A:$A,"&gt;="&amp;(B200),Master3!$A:$A,"&lt;="&amp;J200-1)</f>
        <v>0</v>
      </c>
      <c r="G200" s="91">
        <f>SUMIFS(Master3!$H:$H,Master3!$A:$A,"&gt;="&amp;(B200),Master3!$A:$A,"&lt;="&amp;J200-1)</f>
        <v>0</v>
      </c>
      <c r="H200" s="99">
        <f>SUMIFS(Master3!AZ:AZ,Master3!AY:AY,C200)</f>
        <v>0</v>
      </c>
      <c r="I200" s="100" t="str">
        <f>IFERROR(_xlfn.XLOOKUP(J200,Master3!$A:$A,Master3!$B:$B),"")</f>
        <v/>
      </c>
      <c r="J200" s="92" t="str">
        <f t="shared" si="36"/>
        <v/>
      </c>
      <c r="K200" s="92">
        <f>SUMIFS(Master3!$V:$V,Master3!$A:$A,"&gt;="&amp;(J200),Master3!$A:$A,"&lt;="&amp;O200-1)</f>
        <v>0</v>
      </c>
      <c r="L200" s="92">
        <f>SUMIFS(Master3!$H:$H,Master3!$A:$A,"&gt;="&amp;(J200),Master3!$A:$A,"&lt;="&amp;O200-1)</f>
        <v>0</v>
      </c>
      <c r="M200" s="93">
        <f>SUMIFS(Master3!BK:BK,Master3!BJ:BJ,I200)</f>
        <v>0</v>
      </c>
      <c r="N200" s="100" t="str">
        <f>IFERROR(_xlfn.XLOOKUP(O200,Master3!$A:$A,Master3!$B:$B)," ")</f>
        <v xml:space="preserve"> </v>
      </c>
      <c r="O200" s="92" t="str">
        <f t="shared" si="37"/>
        <v/>
      </c>
      <c r="P200" s="92">
        <f>SUMIFS(Master3!$V:$V,Master3!$A:$A,"&gt;="&amp;O200,Master3!$A:$A,"&lt;="&amp; S200)</f>
        <v>0</v>
      </c>
      <c r="Q200" s="92">
        <f>SUMIFS(Master3!$H:$H,Master3!$A:$A,"&gt;="&amp;O200,Master3!$A:$A,"&lt;="&amp; S200)</f>
        <v>0</v>
      </c>
      <c r="R200" s="92">
        <f>SUMIFS(Master3!AZ:AZ,Master3!AY:AY,N200)</f>
        <v>0</v>
      </c>
      <c r="S200" s="93" t="str">
        <f t="shared" si="38"/>
        <v/>
      </c>
      <c r="T200" s="112" t="e">
        <f>_xlfn.XLOOKUP(U200,Master3!B:B,Master3!A:A)</f>
        <v>#N/A</v>
      </c>
      <c r="U200" s="103">
        <v>44366.416666666664</v>
      </c>
      <c r="V200" s="109">
        <f>SUMIFS(Master3!X:X,Master3!$A:$A,"&gt;="&amp;(T200),Master3!$A:$A,"&lt;="&amp;Z200-1)</f>
        <v>0</v>
      </c>
      <c r="W200" s="107">
        <f>SUMIFS(Master3!I:I,Master3!$A:$A,"&gt;="&amp;(T200),Master3!$A:$A,"&lt;="&amp;Z200-1)</f>
        <v>0</v>
      </c>
      <c r="X200" s="108">
        <f>SUMIFS(Master3!BC:BC,Master3!BB:BB,U200)</f>
        <v>0</v>
      </c>
      <c r="Y200" s="110" t="str">
        <f>IFERROR(_xlfn.XLOOKUP(Z200,Master3!$A:$A,Master3!$B:$B),"")</f>
        <v/>
      </c>
      <c r="Z200" s="107" t="str">
        <f t="shared" si="39"/>
        <v/>
      </c>
      <c r="AA200" s="107">
        <f>SUMIFS(Master3!$X:$X,Master3!$A:$A,"&gt;="&amp;(Z200),Master3!$A:$A,"&lt;="&amp;AE200-1)</f>
        <v>0</v>
      </c>
      <c r="AB200" s="107">
        <f>SUMIFS(Master3!$I:$I,Master3!$A:$A,"&gt;="&amp;(Z200),Master3!$A:$A,"&lt;="&amp;AE200-1)</f>
        <v>0</v>
      </c>
      <c r="AC200" s="108">
        <f>SUMIFS(Master3!BM:BM,Master3!BL:BL,Y200)</f>
        <v>0</v>
      </c>
      <c r="AD200" s="110" t="str">
        <f>IFERROR(_xlfn.XLOOKUP(AE200,Master3!$A:$A,Master3!$B:$B)," ")</f>
        <v xml:space="preserve"> </v>
      </c>
      <c r="AE200" s="107" t="str">
        <f t="shared" si="40"/>
        <v/>
      </c>
      <c r="AF200" s="109">
        <f>SUMIFS(Master3!$X:$X,Master3!$A:$A,"&gt;"&amp;(AE200),Master3!$A:$A,"&lt;="&amp; AI200)</f>
        <v>0</v>
      </c>
      <c r="AG200" s="107">
        <f>SUMIFS(Master3!$I:$I,Master3!$A:$A,"&gt;"&amp;(AE200),Master3!$A:$A,"&lt;="&amp; AI200)</f>
        <v>0</v>
      </c>
      <c r="AH200" s="107">
        <f>SUMIFS(Master3!BC:BC,Master3!BB:BB,AD200)</f>
        <v>0</v>
      </c>
      <c r="AI200" s="108" t="str">
        <f t="shared" si="41"/>
        <v/>
      </c>
      <c r="AJ200" s="112" t="e">
        <f>_xlfn.XLOOKUP(AK200,Master3!B:B,Master3!A:A)</f>
        <v>#N/A</v>
      </c>
      <c r="AK200" s="106"/>
      <c r="AL200" s="67">
        <f>SUMIFS(Master3!$Z:$Z,Master3!$A:$A,"&gt;="&amp;(AJ200),Master3!$A:$A,"&lt;="&amp;AP200-1)</f>
        <v>0</v>
      </c>
      <c r="AM200" s="67">
        <f>SUMIFS(Master3!$J:$J,Master3!$A:$A,"&gt;="&amp;(AJ200),Master3!$A:$A,"&lt;="&amp;AP200-1)</f>
        <v>0</v>
      </c>
      <c r="AN200" s="93">
        <f>SUMIFS(Master3!BF:BF,Master3!BE:BE,AK200)</f>
        <v>0</v>
      </c>
      <c r="AO200" s="100" t="str">
        <f>IFERROR(_xlfn.XLOOKUP(AP200,Master3!$A:$A,Master3!$B:$B),"")</f>
        <v/>
      </c>
      <c r="AP200" s="92" t="str">
        <f t="shared" si="42"/>
        <v/>
      </c>
      <c r="AQ200" s="67">
        <f>SUMIFS(Master3!$Z:$Z,Master3!$A:$A,"&gt;"&amp;(AP200),Master3!$A:$A,"&lt;="&amp;AU200-1)</f>
        <v>0</v>
      </c>
      <c r="AR200" s="67">
        <f>SUMIFS(Master3!$J:$J,Master3!$A:$A,"&gt;"&amp;(AP200),Master3!$A:$A,"&lt;="&amp;AU200-1)</f>
        <v>0</v>
      </c>
      <c r="AS200" s="93">
        <f>SUMIFS(Master3!BO:BO,Master3!BN:BN,AO200)</f>
        <v>0</v>
      </c>
      <c r="AT200" s="100" t="str">
        <f>IFERROR(_xlfn.XLOOKUP(AU200,Master3!$A:$A,Master3!$B:$B)," ")</f>
        <v xml:space="preserve"> </v>
      </c>
      <c r="AU200" s="92" t="str">
        <f t="shared" si="43"/>
        <v/>
      </c>
      <c r="AV200" s="67">
        <f>SUMIFS(Master3!$Z:$Z,Master3!$A:$A,"&gt;"&amp;AU200,Master3!$A:$A,"&lt;="&amp; AY200)</f>
        <v>0</v>
      </c>
      <c r="AW200" s="67">
        <f>SUMIFS(Master3!$J:$J,Master3!$A:$A,"&gt;"&amp;AU200,Master3!$A:$A,"&lt;="&amp; AY200)</f>
        <v>0</v>
      </c>
      <c r="AX200" s="92">
        <f>SUMIFS(Master3!BF:BF,Master3!BE:BE,AT200)</f>
        <v>0</v>
      </c>
      <c r="AY200" s="93" t="str">
        <f t="shared" si="44"/>
        <v/>
      </c>
      <c r="AZ200" s="112" t="e">
        <f>_xlfn.XLOOKUP(BA200,Master3!B:B,Master3!A:A)</f>
        <v>#N/A</v>
      </c>
      <c r="BA200" s="103"/>
      <c r="BB200" s="107">
        <f>SUMIFS(Master3!AR:AR,Master3!$A:$A,"&gt;="&amp;(AZ200),Master3!$A:$A,"&lt;="&amp;BF200-1)</f>
        <v>0</v>
      </c>
      <c r="BC200" s="109">
        <f>SUMIFS(Master3!$K:$K,Master3!$A:$A,"&gt;="&amp;(AZ200),Master3!$A:$A,"&lt;="&amp;BF200-1)</f>
        <v>0</v>
      </c>
      <c r="BD200" s="108">
        <f>SUMIFS(Master3!BI:BI,Master3!BH:BH,BA200)</f>
        <v>0</v>
      </c>
      <c r="BE200" s="110" t="str">
        <f>IFERROR(_xlfn.XLOOKUP(BF200,Master3!$A:$A,Master3!$B:$B),"")</f>
        <v/>
      </c>
      <c r="BF200" s="107" t="str">
        <f t="shared" si="45"/>
        <v/>
      </c>
      <c r="BG200" s="107">
        <f>SUMIFS(Master3!AR:AR,Master3!$A:$A,"&gt;="&amp;(BF200),Master3!$A:$A,"&lt;="&amp;BK200-1)</f>
        <v>0</v>
      </c>
      <c r="BH200" s="109">
        <f>SUMIFS(Master3!$K:$K,Master3!$A:$A,"&gt;="&amp;(BF200),Master3!$A:$A,"&lt;="&amp;BK200-1)</f>
        <v>0</v>
      </c>
      <c r="BI200" s="108">
        <f>SUMIFS(Master3!BQ:BQ,Master3!BP:BP,BE200)</f>
        <v>0</v>
      </c>
      <c r="BJ200" s="110" t="str">
        <f>IFERROR(_xlfn.XLOOKUP(BK200,Master3!$A:$A,Master3!$B:$B)," ")</f>
        <v xml:space="preserve"> </v>
      </c>
      <c r="BK200" s="107" t="str">
        <f t="shared" si="46"/>
        <v/>
      </c>
      <c r="BL200" s="107">
        <f>SUMIFS(Master3!$AU:$AU,Master3!$A:$A,"&gt;"&amp;(BK200),Master3!$A:$A,"&lt;="&amp; BO200)</f>
        <v>0</v>
      </c>
      <c r="BM200" s="109">
        <f>SUMIFS(Master3!$K:$K,Master3!$A:$A,"&gt;"&amp;(BK200),Master3!$A:$A,"&lt;="&amp; BO200)</f>
        <v>0</v>
      </c>
      <c r="BN200" s="107">
        <f>SUMIFS(Master3!BI:BI,Master3!BH:BH,BJ200)</f>
        <v>0</v>
      </c>
      <c r="BO200" s="108" t="str">
        <f t="shared" si="47"/>
        <v/>
      </c>
    </row>
    <row r="201" spans="1:67" x14ac:dyDescent="0.25">
      <c r="A201" s="86">
        <v>44367.291666666664</v>
      </c>
      <c r="B201" s="111" t="e">
        <f>_xlfn.XLOOKUP(C201,Master3!B:B,Master3!A:A)</f>
        <v>#N/A</v>
      </c>
      <c r="C201" s="106"/>
      <c r="D201" s="91" t="str">
        <f>IFERROR(_xlfn.XLOOKUP(B201,Master3!A:A,Master3!G:G),"")</f>
        <v/>
      </c>
      <c r="E201" s="94" t="str">
        <f>IFERROR(AVERAGEIFS(Master3!$U:$U,Master3!$A:$A,"&gt;"&amp;(B201-1),Master3!$A:$A,"&lt;="&amp;S201),"")</f>
        <v/>
      </c>
      <c r="F201" s="98">
        <f>SUMIFS(Master3!$V:$V,Master3!$A:$A,"&gt;="&amp;(B201),Master3!$A:$A,"&lt;="&amp;J201-1)</f>
        <v>0</v>
      </c>
      <c r="G201" s="91">
        <f>SUMIFS(Master3!$H:$H,Master3!$A:$A,"&gt;="&amp;(B201),Master3!$A:$A,"&lt;="&amp;J201-1)</f>
        <v>0</v>
      </c>
      <c r="H201" s="99">
        <f>SUMIFS(Master3!AZ:AZ,Master3!AY:AY,C201)</f>
        <v>0</v>
      </c>
      <c r="I201" s="100" t="str">
        <f>IFERROR(_xlfn.XLOOKUP(J201,Master3!$A:$A,Master3!$B:$B),"")</f>
        <v/>
      </c>
      <c r="J201" s="92" t="str">
        <f t="shared" si="36"/>
        <v/>
      </c>
      <c r="K201" s="92">
        <f>SUMIFS(Master3!$V:$V,Master3!$A:$A,"&gt;="&amp;(J201),Master3!$A:$A,"&lt;="&amp;O201-1)</f>
        <v>0</v>
      </c>
      <c r="L201" s="92">
        <f>SUMIFS(Master3!$H:$H,Master3!$A:$A,"&gt;="&amp;(J201),Master3!$A:$A,"&lt;="&amp;O201-1)</f>
        <v>0</v>
      </c>
      <c r="M201" s="93">
        <f>SUMIFS(Master3!BK:BK,Master3!BJ:BJ,I201)</f>
        <v>0</v>
      </c>
      <c r="N201" s="100" t="str">
        <f>IFERROR(_xlfn.XLOOKUP(O201,Master3!$A:$A,Master3!$B:$B)," ")</f>
        <v xml:space="preserve"> </v>
      </c>
      <c r="O201" s="92" t="str">
        <f t="shared" si="37"/>
        <v/>
      </c>
      <c r="P201" s="92">
        <f>SUMIFS(Master3!$V:$V,Master3!$A:$A,"&gt;="&amp;O201,Master3!$A:$A,"&lt;="&amp; S201)</f>
        <v>0</v>
      </c>
      <c r="Q201" s="92">
        <f>SUMIFS(Master3!$H:$H,Master3!$A:$A,"&gt;="&amp;O201,Master3!$A:$A,"&lt;="&amp; S201)</f>
        <v>0</v>
      </c>
      <c r="R201" s="92">
        <f>SUMIFS(Master3!AZ:AZ,Master3!AY:AY,N201)</f>
        <v>0</v>
      </c>
      <c r="S201" s="93" t="str">
        <f t="shared" si="38"/>
        <v/>
      </c>
      <c r="T201" s="112" t="e">
        <f>_xlfn.XLOOKUP(U201,Master3!B:B,Master3!A:A)</f>
        <v>#N/A</v>
      </c>
      <c r="U201" s="103">
        <v>44367.291666666664</v>
      </c>
      <c r="V201" s="109">
        <f>SUMIFS(Master3!X:X,Master3!$A:$A,"&gt;="&amp;(T201),Master3!$A:$A,"&lt;="&amp;Z201-1)</f>
        <v>0</v>
      </c>
      <c r="W201" s="107">
        <f>SUMIFS(Master3!I:I,Master3!$A:$A,"&gt;="&amp;(T201),Master3!$A:$A,"&lt;="&amp;Z201-1)</f>
        <v>0</v>
      </c>
      <c r="X201" s="108">
        <f>SUMIFS(Master3!BC:BC,Master3!BB:BB,U201)</f>
        <v>0</v>
      </c>
      <c r="Y201" s="110" t="str">
        <f>IFERROR(_xlfn.XLOOKUP(Z201,Master3!$A:$A,Master3!$B:$B),"")</f>
        <v/>
      </c>
      <c r="Z201" s="107" t="str">
        <f t="shared" si="39"/>
        <v/>
      </c>
      <c r="AA201" s="107">
        <f>SUMIFS(Master3!$X:$X,Master3!$A:$A,"&gt;="&amp;(Z201),Master3!$A:$A,"&lt;="&amp;AE201-1)</f>
        <v>0</v>
      </c>
      <c r="AB201" s="107">
        <f>SUMIFS(Master3!$I:$I,Master3!$A:$A,"&gt;="&amp;(Z201),Master3!$A:$A,"&lt;="&amp;AE201-1)</f>
        <v>0</v>
      </c>
      <c r="AC201" s="108">
        <f>SUMIFS(Master3!BM:BM,Master3!BL:BL,Y201)</f>
        <v>0</v>
      </c>
      <c r="AD201" s="110" t="str">
        <f>IFERROR(_xlfn.XLOOKUP(AE201,Master3!$A:$A,Master3!$B:$B)," ")</f>
        <v xml:space="preserve"> </v>
      </c>
      <c r="AE201" s="107" t="str">
        <f t="shared" si="40"/>
        <v/>
      </c>
      <c r="AF201" s="109">
        <f>SUMIFS(Master3!$X:$X,Master3!$A:$A,"&gt;"&amp;(AE201),Master3!$A:$A,"&lt;="&amp; AI201)</f>
        <v>0</v>
      </c>
      <c r="AG201" s="107">
        <f>SUMIFS(Master3!$I:$I,Master3!$A:$A,"&gt;"&amp;(AE201),Master3!$A:$A,"&lt;="&amp; AI201)</f>
        <v>0</v>
      </c>
      <c r="AH201" s="107">
        <f>SUMIFS(Master3!BC:BC,Master3!BB:BB,AD201)</f>
        <v>0</v>
      </c>
      <c r="AI201" s="108" t="str">
        <f t="shared" si="41"/>
        <v/>
      </c>
      <c r="AJ201" s="112" t="e">
        <f>_xlfn.XLOOKUP(AK201,Master3!B:B,Master3!A:A)</f>
        <v>#N/A</v>
      </c>
      <c r="AK201" s="106"/>
      <c r="AL201" s="67">
        <f>SUMIFS(Master3!$Z:$Z,Master3!$A:$A,"&gt;="&amp;(AJ201),Master3!$A:$A,"&lt;="&amp;AP201-1)</f>
        <v>0</v>
      </c>
      <c r="AM201" s="67">
        <f>SUMIFS(Master3!$J:$J,Master3!$A:$A,"&gt;="&amp;(AJ201),Master3!$A:$A,"&lt;="&amp;AP201-1)</f>
        <v>0</v>
      </c>
      <c r="AN201" s="93">
        <f>SUMIFS(Master3!BF:BF,Master3!BE:BE,AK201)</f>
        <v>0</v>
      </c>
      <c r="AO201" s="100" t="str">
        <f>IFERROR(_xlfn.XLOOKUP(AP201,Master3!$A:$A,Master3!$B:$B),"")</f>
        <v/>
      </c>
      <c r="AP201" s="92" t="str">
        <f t="shared" si="42"/>
        <v/>
      </c>
      <c r="AQ201" s="67">
        <f>SUMIFS(Master3!$Z:$Z,Master3!$A:$A,"&gt;"&amp;(AP201),Master3!$A:$A,"&lt;="&amp;AU201-1)</f>
        <v>0</v>
      </c>
      <c r="AR201" s="67">
        <f>SUMIFS(Master3!$J:$J,Master3!$A:$A,"&gt;"&amp;(AP201),Master3!$A:$A,"&lt;="&amp;AU201-1)</f>
        <v>0</v>
      </c>
      <c r="AS201" s="93">
        <f>SUMIFS(Master3!BO:BO,Master3!BN:BN,AO201)</f>
        <v>0</v>
      </c>
      <c r="AT201" s="100" t="str">
        <f>IFERROR(_xlfn.XLOOKUP(AU201,Master3!$A:$A,Master3!$B:$B)," ")</f>
        <v xml:space="preserve"> </v>
      </c>
      <c r="AU201" s="92" t="str">
        <f t="shared" si="43"/>
        <v/>
      </c>
      <c r="AV201" s="67">
        <f>SUMIFS(Master3!$Z:$Z,Master3!$A:$A,"&gt;"&amp;AU201,Master3!$A:$A,"&lt;="&amp; AY201)</f>
        <v>0</v>
      </c>
      <c r="AW201" s="67">
        <f>SUMIFS(Master3!$J:$J,Master3!$A:$A,"&gt;"&amp;AU201,Master3!$A:$A,"&lt;="&amp; AY201)</f>
        <v>0</v>
      </c>
      <c r="AX201" s="92">
        <f>SUMIFS(Master3!BF:BF,Master3!BE:BE,AT201)</f>
        <v>0</v>
      </c>
      <c r="AY201" s="93" t="str">
        <f t="shared" si="44"/>
        <v/>
      </c>
      <c r="AZ201" s="112" t="e">
        <f>_xlfn.XLOOKUP(BA201,Master3!B:B,Master3!A:A)</f>
        <v>#N/A</v>
      </c>
      <c r="BA201" s="103"/>
      <c r="BB201" s="107">
        <f>SUMIFS(Master3!AR:AR,Master3!$A:$A,"&gt;="&amp;(AZ201),Master3!$A:$A,"&lt;="&amp;BF201-1)</f>
        <v>0</v>
      </c>
      <c r="BC201" s="109">
        <f>SUMIFS(Master3!$K:$K,Master3!$A:$A,"&gt;="&amp;(AZ201),Master3!$A:$A,"&lt;="&amp;BF201-1)</f>
        <v>0</v>
      </c>
      <c r="BD201" s="108">
        <f>SUMIFS(Master3!BI:BI,Master3!BH:BH,BA201)</f>
        <v>0</v>
      </c>
      <c r="BE201" s="110" t="str">
        <f>IFERROR(_xlfn.XLOOKUP(BF201,Master3!$A:$A,Master3!$B:$B),"")</f>
        <v/>
      </c>
      <c r="BF201" s="107" t="str">
        <f t="shared" si="45"/>
        <v/>
      </c>
      <c r="BG201" s="107">
        <f>SUMIFS(Master3!AR:AR,Master3!$A:$A,"&gt;="&amp;(BF201),Master3!$A:$A,"&lt;="&amp;BK201-1)</f>
        <v>0</v>
      </c>
      <c r="BH201" s="109">
        <f>SUMIFS(Master3!$K:$K,Master3!$A:$A,"&gt;="&amp;(BF201),Master3!$A:$A,"&lt;="&amp;BK201-1)</f>
        <v>0</v>
      </c>
      <c r="BI201" s="108">
        <f>SUMIFS(Master3!BQ:BQ,Master3!BP:BP,BE201)</f>
        <v>0</v>
      </c>
      <c r="BJ201" s="110" t="str">
        <f>IFERROR(_xlfn.XLOOKUP(BK201,Master3!$A:$A,Master3!$B:$B)," ")</f>
        <v xml:space="preserve"> </v>
      </c>
      <c r="BK201" s="107" t="str">
        <f t="shared" si="46"/>
        <v/>
      </c>
      <c r="BL201" s="107">
        <f>SUMIFS(Master3!$AU:$AU,Master3!$A:$A,"&gt;"&amp;(BK201),Master3!$A:$A,"&lt;="&amp; BO201)</f>
        <v>0</v>
      </c>
      <c r="BM201" s="109">
        <f>SUMIFS(Master3!$K:$K,Master3!$A:$A,"&gt;"&amp;(BK201),Master3!$A:$A,"&lt;="&amp; BO201)</f>
        <v>0</v>
      </c>
      <c r="BN201" s="107">
        <f>SUMIFS(Master3!BI:BI,Master3!BH:BH,BJ201)</f>
        <v>0</v>
      </c>
      <c r="BO201" s="108" t="str">
        <f t="shared" si="47"/>
        <v/>
      </c>
    </row>
    <row r="202" spans="1:67" x14ac:dyDescent="0.25">
      <c r="A202" s="86">
        <v>44367.364583333336</v>
      </c>
      <c r="B202" s="111" t="e">
        <f>_xlfn.XLOOKUP(C202,Master3!B:B,Master3!A:A)</f>
        <v>#N/A</v>
      </c>
      <c r="C202" s="106"/>
      <c r="D202" s="91" t="str">
        <f>IFERROR(_xlfn.XLOOKUP(B202,Master3!A:A,Master3!G:G),"")</f>
        <v/>
      </c>
      <c r="E202" s="94" t="str">
        <f>IFERROR(AVERAGEIFS(Master3!$U:$U,Master3!$A:$A,"&gt;"&amp;(B202-1),Master3!$A:$A,"&lt;="&amp;S202),"")</f>
        <v/>
      </c>
      <c r="F202" s="98">
        <f>SUMIFS(Master3!$V:$V,Master3!$A:$A,"&gt;="&amp;(B202),Master3!$A:$A,"&lt;="&amp;J202-1)</f>
        <v>0</v>
      </c>
      <c r="G202" s="91">
        <f>SUMIFS(Master3!$H:$H,Master3!$A:$A,"&gt;="&amp;(B202),Master3!$A:$A,"&lt;="&amp;J202-1)</f>
        <v>0</v>
      </c>
      <c r="H202" s="99">
        <f>SUMIFS(Master3!AZ:AZ,Master3!AY:AY,C202)</f>
        <v>0</v>
      </c>
      <c r="I202" s="100" t="str">
        <f>IFERROR(_xlfn.XLOOKUP(J202,Master3!$A:$A,Master3!$B:$B),"")</f>
        <v/>
      </c>
      <c r="J202" s="92" t="str">
        <f t="shared" si="36"/>
        <v/>
      </c>
      <c r="K202" s="92">
        <f>SUMIFS(Master3!$V:$V,Master3!$A:$A,"&gt;="&amp;(J202),Master3!$A:$A,"&lt;="&amp;O202-1)</f>
        <v>0</v>
      </c>
      <c r="L202" s="92">
        <f>SUMIFS(Master3!$H:$H,Master3!$A:$A,"&gt;="&amp;(J202),Master3!$A:$A,"&lt;="&amp;O202-1)</f>
        <v>0</v>
      </c>
      <c r="M202" s="93">
        <f>SUMIFS(Master3!BK:BK,Master3!BJ:BJ,I202)</f>
        <v>0</v>
      </c>
      <c r="N202" s="100" t="str">
        <f>IFERROR(_xlfn.XLOOKUP(O202,Master3!$A:$A,Master3!$B:$B)," ")</f>
        <v xml:space="preserve"> </v>
      </c>
      <c r="O202" s="92" t="str">
        <f t="shared" si="37"/>
        <v/>
      </c>
      <c r="P202" s="92">
        <f>SUMIFS(Master3!$V:$V,Master3!$A:$A,"&gt;="&amp;O202,Master3!$A:$A,"&lt;="&amp; S202)</f>
        <v>0</v>
      </c>
      <c r="Q202" s="92">
        <f>SUMIFS(Master3!$H:$H,Master3!$A:$A,"&gt;="&amp;O202,Master3!$A:$A,"&lt;="&amp; S202)</f>
        <v>0</v>
      </c>
      <c r="R202" s="92">
        <f>SUMIFS(Master3!AZ:AZ,Master3!AY:AY,N202)</f>
        <v>0</v>
      </c>
      <c r="S202" s="93" t="str">
        <f t="shared" si="38"/>
        <v/>
      </c>
      <c r="T202" s="112" t="e">
        <f>_xlfn.XLOOKUP(U202,Master3!B:B,Master3!A:A)</f>
        <v>#N/A</v>
      </c>
      <c r="U202" s="103"/>
      <c r="V202" s="109">
        <f>SUMIFS(Master3!X:X,Master3!$A:$A,"&gt;="&amp;(T202),Master3!$A:$A,"&lt;="&amp;Z202-1)</f>
        <v>0</v>
      </c>
      <c r="W202" s="107">
        <f>SUMIFS(Master3!I:I,Master3!$A:$A,"&gt;="&amp;(T202),Master3!$A:$A,"&lt;="&amp;Z202-1)</f>
        <v>0</v>
      </c>
      <c r="X202" s="108">
        <f>SUMIFS(Master3!BC:BC,Master3!BB:BB,U202)</f>
        <v>0</v>
      </c>
      <c r="Y202" s="110" t="str">
        <f>IFERROR(_xlfn.XLOOKUP(Z202,Master3!$A:$A,Master3!$B:$B),"")</f>
        <v/>
      </c>
      <c r="Z202" s="107" t="str">
        <f t="shared" si="39"/>
        <v/>
      </c>
      <c r="AA202" s="107">
        <f>SUMIFS(Master3!$X:$X,Master3!$A:$A,"&gt;="&amp;(Z202),Master3!$A:$A,"&lt;="&amp;AE202-1)</f>
        <v>0</v>
      </c>
      <c r="AB202" s="107">
        <f>SUMIFS(Master3!$I:$I,Master3!$A:$A,"&gt;="&amp;(Z202),Master3!$A:$A,"&lt;="&amp;AE202-1)</f>
        <v>0</v>
      </c>
      <c r="AC202" s="108">
        <f>SUMIFS(Master3!BM:BM,Master3!BL:BL,Y202)</f>
        <v>0</v>
      </c>
      <c r="AD202" s="110" t="str">
        <f>IFERROR(_xlfn.XLOOKUP(AE202,Master3!$A:$A,Master3!$B:$B)," ")</f>
        <v xml:space="preserve"> </v>
      </c>
      <c r="AE202" s="107" t="str">
        <f t="shared" si="40"/>
        <v/>
      </c>
      <c r="AF202" s="109">
        <f>SUMIFS(Master3!$X:$X,Master3!$A:$A,"&gt;"&amp;(AE202),Master3!$A:$A,"&lt;="&amp; AI202)</f>
        <v>0</v>
      </c>
      <c r="AG202" s="107">
        <f>SUMIFS(Master3!$I:$I,Master3!$A:$A,"&gt;"&amp;(AE202),Master3!$A:$A,"&lt;="&amp; AI202)</f>
        <v>0</v>
      </c>
      <c r="AH202" s="107">
        <f>SUMIFS(Master3!BC:BC,Master3!BB:BB,AD202)</f>
        <v>0</v>
      </c>
      <c r="AI202" s="108" t="str">
        <f t="shared" si="41"/>
        <v/>
      </c>
      <c r="AJ202" s="112" t="e">
        <f>_xlfn.XLOOKUP(AK202,Master3!B:B,Master3!A:A)</f>
        <v>#N/A</v>
      </c>
      <c r="AK202" s="106"/>
      <c r="AL202" s="67">
        <f>SUMIFS(Master3!$Z:$Z,Master3!$A:$A,"&gt;="&amp;(AJ202),Master3!$A:$A,"&lt;="&amp;AP202-1)</f>
        <v>0</v>
      </c>
      <c r="AM202" s="67">
        <f>SUMIFS(Master3!$J:$J,Master3!$A:$A,"&gt;="&amp;(AJ202),Master3!$A:$A,"&lt;="&amp;AP202-1)</f>
        <v>0</v>
      </c>
      <c r="AN202" s="93">
        <f>SUMIFS(Master3!BF:BF,Master3!BE:BE,AK202)</f>
        <v>0</v>
      </c>
      <c r="AO202" s="100" t="str">
        <f>IFERROR(_xlfn.XLOOKUP(AP202,Master3!$A:$A,Master3!$B:$B),"")</f>
        <v/>
      </c>
      <c r="AP202" s="92" t="str">
        <f t="shared" si="42"/>
        <v/>
      </c>
      <c r="AQ202" s="67">
        <f>SUMIFS(Master3!$Z:$Z,Master3!$A:$A,"&gt;"&amp;(AP202),Master3!$A:$A,"&lt;="&amp;AU202-1)</f>
        <v>0</v>
      </c>
      <c r="AR202" s="67">
        <f>SUMIFS(Master3!$J:$J,Master3!$A:$A,"&gt;"&amp;(AP202),Master3!$A:$A,"&lt;="&amp;AU202-1)</f>
        <v>0</v>
      </c>
      <c r="AS202" s="93">
        <f>SUMIFS(Master3!BO:BO,Master3!BN:BN,AO202)</f>
        <v>0</v>
      </c>
      <c r="AT202" s="100" t="str">
        <f>IFERROR(_xlfn.XLOOKUP(AU202,Master3!$A:$A,Master3!$B:$B)," ")</f>
        <v xml:space="preserve"> </v>
      </c>
      <c r="AU202" s="92" t="str">
        <f t="shared" si="43"/>
        <v/>
      </c>
      <c r="AV202" s="67">
        <f>SUMIFS(Master3!$Z:$Z,Master3!$A:$A,"&gt;"&amp;AU202,Master3!$A:$A,"&lt;="&amp; AY202)</f>
        <v>0</v>
      </c>
      <c r="AW202" s="67">
        <f>SUMIFS(Master3!$J:$J,Master3!$A:$A,"&gt;"&amp;AU202,Master3!$A:$A,"&lt;="&amp; AY202)</f>
        <v>0</v>
      </c>
      <c r="AX202" s="92">
        <f>SUMIFS(Master3!BF:BF,Master3!BE:BE,AT202)</f>
        <v>0</v>
      </c>
      <c r="AY202" s="93" t="str">
        <f t="shared" si="44"/>
        <v/>
      </c>
      <c r="AZ202" s="112" t="e">
        <f>_xlfn.XLOOKUP(BA202,Master3!B:B,Master3!A:A)</f>
        <v>#N/A</v>
      </c>
      <c r="BA202" s="103">
        <v>44367.364583333336</v>
      </c>
      <c r="BB202" s="107">
        <f>SUMIFS(Master3!AR:AR,Master3!$A:$A,"&gt;="&amp;(AZ202),Master3!$A:$A,"&lt;="&amp;BF202-1)</f>
        <v>0</v>
      </c>
      <c r="BC202" s="109">
        <f>SUMIFS(Master3!$K:$K,Master3!$A:$A,"&gt;="&amp;(AZ202),Master3!$A:$A,"&lt;="&amp;BF202-1)</f>
        <v>0</v>
      </c>
      <c r="BD202" s="108">
        <f>SUMIFS(Master3!BI:BI,Master3!BH:BH,BA202)</f>
        <v>0</v>
      </c>
      <c r="BE202" s="110" t="str">
        <f>IFERROR(_xlfn.XLOOKUP(BF202,Master3!$A:$A,Master3!$B:$B),"")</f>
        <v/>
      </c>
      <c r="BF202" s="107" t="str">
        <f t="shared" si="45"/>
        <v/>
      </c>
      <c r="BG202" s="107">
        <f>SUMIFS(Master3!AR:AR,Master3!$A:$A,"&gt;="&amp;(BF202),Master3!$A:$A,"&lt;="&amp;BK202-1)</f>
        <v>0</v>
      </c>
      <c r="BH202" s="109">
        <f>SUMIFS(Master3!$K:$K,Master3!$A:$A,"&gt;="&amp;(BF202),Master3!$A:$A,"&lt;="&amp;BK202-1)</f>
        <v>0</v>
      </c>
      <c r="BI202" s="108">
        <f>SUMIFS(Master3!BQ:BQ,Master3!BP:BP,BE202)</f>
        <v>0</v>
      </c>
      <c r="BJ202" s="110" t="str">
        <f>IFERROR(_xlfn.XLOOKUP(BK202,Master3!$A:$A,Master3!$B:$B)," ")</f>
        <v xml:space="preserve"> </v>
      </c>
      <c r="BK202" s="107" t="str">
        <f t="shared" si="46"/>
        <v/>
      </c>
      <c r="BL202" s="107">
        <f>SUMIFS(Master3!$AU:$AU,Master3!$A:$A,"&gt;"&amp;(BK202),Master3!$A:$A,"&lt;="&amp; BO202)</f>
        <v>0</v>
      </c>
      <c r="BM202" s="109">
        <f>SUMIFS(Master3!$K:$K,Master3!$A:$A,"&gt;"&amp;(BK202),Master3!$A:$A,"&lt;="&amp; BO202)</f>
        <v>0</v>
      </c>
      <c r="BN202" s="107">
        <f>SUMIFS(Master3!BI:BI,Master3!BH:BH,BJ202)</f>
        <v>0</v>
      </c>
      <c r="BO202" s="108" t="str">
        <f t="shared" si="47"/>
        <v/>
      </c>
    </row>
    <row r="203" spans="1:67" x14ac:dyDescent="0.25">
      <c r="A203" s="86">
        <v>44367.375</v>
      </c>
      <c r="B203" s="111" t="e">
        <f>_xlfn.XLOOKUP(C203,Master3!B:B,Master3!A:A)</f>
        <v>#N/A</v>
      </c>
      <c r="C203" s="106">
        <v>44367.375</v>
      </c>
      <c r="D203" s="91" t="str">
        <f>IFERROR(_xlfn.XLOOKUP(B203,Master3!A:A,Master3!G:G),"")</f>
        <v/>
      </c>
      <c r="E203" s="94" t="str">
        <f>IFERROR(AVERAGEIFS(Master3!$U:$U,Master3!$A:$A,"&gt;"&amp;(B203-1),Master3!$A:$A,"&lt;="&amp;S203),"")</f>
        <v/>
      </c>
      <c r="F203" s="98">
        <f>SUMIFS(Master3!$V:$V,Master3!$A:$A,"&gt;="&amp;(B203),Master3!$A:$A,"&lt;="&amp;J203-1)</f>
        <v>0</v>
      </c>
      <c r="G203" s="91">
        <f>SUMIFS(Master3!$H:$H,Master3!$A:$A,"&gt;="&amp;(B203),Master3!$A:$A,"&lt;="&amp;J203-1)</f>
        <v>0</v>
      </c>
      <c r="H203" s="99">
        <f>SUMIFS(Master3!AZ:AZ,Master3!AY:AY,C203)</f>
        <v>0</v>
      </c>
      <c r="I203" s="100" t="str">
        <f>IFERROR(_xlfn.XLOOKUP(J203,Master3!$A:$A,Master3!$B:$B),"")</f>
        <v/>
      </c>
      <c r="J203" s="92" t="str">
        <f t="shared" si="36"/>
        <v/>
      </c>
      <c r="K203" s="92">
        <f>SUMIFS(Master3!$V:$V,Master3!$A:$A,"&gt;="&amp;(J203),Master3!$A:$A,"&lt;="&amp;O203-1)</f>
        <v>0</v>
      </c>
      <c r="L203" s="92">
        <f>SUMIFS(Master3!$H:$H,Master3!$A:$A,"&gt;="&amp;(J203),Master3!$A:$A,"&lt;="&amp;O203-1)</f>
        <v>0</v>
      </c>
      <c r="M203" s="93">
        <f>SUMIFS(Master3!BK:BK,Master3!BJ:BJ,I203)</f>
        <v>0</v>
      </c>
      <c r="N203" s="100" t="str">
        <f>IFERROR(_xlfn.XLOOKUP(O203,Master3!$A:$A,Master3!$B:$B)," ")</f>
        <v xml:space="preserve"> </v>
      </c>
      <c r="O203" s="92" t="str">
        <f t="shared" si="37"/>
        <v/>
      </c>
      <c r="P203" s="92">
        <f>SUMIFS(Master3!$V:$V,Master3!$A:$A,"&gt;="&amp;O203,Master3!$A:$A,"&lt;="&amp; S203)</f>
        <v>0</v>
      </c>
      <c r="Q203" s="92">
        <f>SUMIFS(Master3!$H:$H,Master3!$A:$A,"&gt;="&amp;O203,Master3!$A:$A,"&lt;="&amp; S203)</f>
        <v>0</v>
      </c>
      <c r="R203" s="92">
        <f>SUMIFS(Master3!AZ:AZ,Master3!AY:AY,N203)</f>
        <v>0</v>
      </c>
      <c r="S203" s="93" t="str">
        <f t="shared" si="38"/>
        <v/>
      </c>
      <c r="T203" s="112" t="e">
        <f>_xlfn.XLOOKUP(U203,Master3!B:B,Master3!A:A)</f>
        <v>#N/A</v>
      </c>
      <c r="U203" s="103"/>
      <c r="V203" s="109">
        <f>SUMIFS(Master3!X:X,Master3!$A:$A,"&gt;="&amp;(T203),Master3!$A:$A,"&lt;="&amp;Z203-1)</f>
        <v>0</v>
      </c>
      <c r="W203" s="107">
        <f>SUMIFS(Master3!I:I,Master3!$A:$A,"&gt;="&amp;(T203),Master3!$A:$A,"&lt;="&amp;Z203-1)</f>
        <v>0</v>
      </c>
      <c r="X203" s="108">
        <f>SUMIFS(Master3!BC:BC,Master3!BB:BB,U203)</f>
        <v>0</v>
      </c>
      <c r="Y203" s="110" t="str">
        <f>IFERROR(_xlfn.XLOOKUP(Z203,Master3!$A:$A,Master3!$B:$B),"")</f>
        <v/>
      </c>
      <c r="Z203" s="107" t="str">
        <f t="shared" si="39"/>
        <v/>
      </c>
      <c r="AA203" s="107">
        <f>SUMIFS(Master3!$X:$X,Master3!$A:$A,"&gt;="&amp;(Z203),Master3!$A:$A,"&lt;="&amp;AE203-1)</f>
        <v>0</v>
      </c>
      <c r="AB203" s="107">
        <f>SUMIFS(Master3!$I:$I,Master3!$A:$A,"&gt;="&amp;(Z203),Master3!$A:$A,"&lt;="&amp;AE203-1)</f>
        <v>0</v>
      </c>
      <c r="AC203" s="108">
        <f>SUMIFS(Master3!BM:BM,Master3!BL:BL,Y203)</f>
        <v>0</v>
      </c>
      <c r="AD203" s="110" t="str">
        <f>IFERROR(_xlfn.XLOOKUP(AE203,Master3!$A:$A,Master3!$B:$B)," ")</f>
        <v xml:space="preserve"> </v>
      </c>
      <c r="AE203" s="107" t="str">
        <f t="shared" si="40"/>
        <v/>
      </c>
      <c r="AF203" s="109">
        <f>SUMIFS(Master3!$X:$X,Master3!$A:$A,"&gt;"&amp;(AE203),Master3!$A:$A,"&lt;="&amp; AI203)</f>
        <v>0</v>
      </c>
      <c r="AG203" s="107">
        <f>SUMIFS(Master3!$I:$I,Master3!$A:$A,"&gt;"&amp;(AE203),Master3!$A:$A,"&lt;="&amp; AI203)</f>
        <v>0</v>
      </c>
      <c r="AH203" s="107">
        <f>SUMIFS(Master3!BC:BC,Master3!BB:BB,AD203)</f>
        <v>0</v>
      </c>
      <c r="AI203" s="108" t="str">
        <f t="shared" si="41"/>
        <v/>
      </c>
      <c r="AJ203" s="112" t="e">
        <f>_xlfn.XLOOKUP(AK203,Master3!B:B,Master3!A:A)</f>
        <v>#N/A</v>
      </c>
      <c r="AK203" s="106"/>
      <c r="AL203" s="67">
        <f>SUMIFS(Master3!$Z:$Z,Master3!$A:$A,"&gt;="&amp;(AJ203),Master3!$A:$A,"&lt;="&amp;AP203-1)</f>
        <v>0</v>
      </c>
      <c r="AM203" s="67">
        <f>SUMIFS(Master3!$J:$J,Master3!$A:$A,"&gt;="&amp;(AJ203),Master3!$A:$A,"&lt;="&amp;AP203-1)</f>
        <v>0</v>
      </c>
      <c r="AN203" s="93">
        <f>SUMIFS(Master3!BF:BF,Master3!BE:BE,AK203)</f>
        <v>0</v>
      </c>
      <c r="AO203" s="100" t="str">
        <f>IFERROR(_xlfn.XLOOKUP(AP203,Master3!$A:$A,Master3!$B:$B),"")</f>
        <v/>
      </c>
      <c r="AP203" s="92" t="str">
        <f t="shared" si="42"/>
        <v/>
      </c>
      <c r="AQ203" s="67">
        <f>SUMIFS(Master3!$Z:$Z,Master3!$A:$A,"&gt;"&amp;(AP203),Master3!$A:$A,"&lt;="&amp;AU203-1)</f>
        <v>0</v>
      </c>
      <c r="AR203" s="67">
        <f>SUMIFS(Master3!$J:$J,Master3!$A:$A,"&gt;"&amp;(AP203),Master3!$A:$A,"&lt;="&amp;AU203-1)</f>
        <v>0</v>
      </c>
      <c r="AS203" s="93">
        <f>SUMIFS(Master3!BO:BO,Master3!BN:BN,AO203)</f>
        <v>0</v>
      </c>
      <c r="AT203" s="100" t="str">
        <f>IFERROR(_xlfn.XLOOKUP(AU203,Master3!$A:$A,Master3!$B:$B)," ")</f>
        <v xml:space="preserve"> </v>
      </c>
      <c r="AU203" s="92" t="str">
        <f t="shared" si="43"/>
        <v/>
      </c>
      <c r="AV203" s="67">
        <f>SUMIFS(Master3!$Z:$Z,Master3!$A:$A,"&gt;"&amp;AU203,Master3!$A:$A,"&lt;="&amp; AY203)</f>
        <v>0</v>
      </c>
      <c r="AW203" s="67">
        <f>SUMIFS(Master3!$J:$J,Master3!$A:$A,"&gt;"&amp;AU203,Master3!$A:$A,"&lt;="&amp; AY203)</f>
        <v>0</v>
      </c>
      <c r="AX203" s="92">
        <f>SUMIFS(Master3!BF:BF,Master3!BE:BE,AT203)</f>
        <v>0</v>
      </c>
      <c r="AY203" s="93" t="str">
        <f t="shared" si="44"/>
        <v/>
      </c>
      <c r="AZ203" s="112" t="e">
        <f>_xlfn.XLOOKUP(BA203,Master3!B:B,Master3!A:A)</f>
        <v>#N/A</v>
      </c>
      <c r="BA203" s="103"/>
      <c r="BB203" s="107">
        <f>SUMIFS(Master3!AR:AR,Master3!$A:$A,"&gt;="&amp;(AZ203),Master3!$A:$A,"&lt;="&amp;BF203-1)</f>
        <v>0</v>
      </c>
      <c r="BC203" s="109">
        <f>SUMIFS(Master3!$K:$K,Master3!$A:$A,"&gt;="&amp;(AZ203),Master3!$A:$A,"&lt;="&amp;BF203-1)</f>
        <v>0</v>
      </c>
      <c r="BD203" s="108">
        <f>SUMIFS(Master3!BI:BI,Master3!BH:BH,BA203)</f>
        <v>0</v>
      </c>
      <c r="BE203" s="110" t="str">
        <f>IFERROR(_xlfn.XLOOKUP(BF203,Master3!$A:$A,Master3!$B:$B),"")</f>
        <v/>
      </c>
      <c r="BF203" s="107" t="str">
        <f t="shared" si="45"/>
        <v/>
      </c>
      <c r="BG203" s="107">
        <f>SUMIFS(Master3!AR:AR,Master3!$A:$A,"&gt;="&amp;(BF203),Master3!$A:$A,"&lt;="&amp;BK203-1)</f>
        <v>0</v>
      </c>
      <c r="BH203" s="109">
        <f>SUMIFS(Master3!$K:$K,Master3!$A:$A,"&gt;="&amp;(BF203),Master3!$A:$A,"&lt;="&amp;BK203-1)</f>
        <v>0</v>
      </c>
      <c r="BI203" s="108">
        <f>SUMIFS(Master3!BQ:BQ,Master3!BP:BP,BE203)</f>
        <v>0</v>
      </c>
      <c r="BJ203" s="110" t="str">
        <f>IFERROR(_xlfn.XLOOKUP(BK203,Master3!$A:$A,Master3!$B:$B)," ")</f>
        <v xml:space="preserve"> </v>
      </c>
      <c r="BK203" s="107" t="str">
        <f t="shared" si="46"/>
        <v/>
      </c>
      <c r="BL203" s="107">
        <f>SUMIFS(Master3!$AU:$AU,Master3!$A:$A,"&gt;"&amp;(BK203),Master3!$A:$A,"&lt;="&amp; BO203)</f>
        <v>0</v>
      </c>
      <c r="BM203" s="109">
        <f>SUMIFS(Master3!$K:$K,Master3!$A:$A,"&gt;"&amp;(BK203),Master3!$A:$A,"&lt;="&amp; BO203)</f>
        <v>0</v>
      </c>
      <c r="BN203" s="107">
        <f>SUMIFS(Master3!BI:BI,Master3!BH:BH,BJ203)</f>
        <v>0</v>
      </c>
      <c r="BO203" s="108" t="str">
        <f t="shared" si="47"/>
        <v/>
      </c>
    </row>
    <row r="204" spans="1:67" x14ac:dyDescent="0.25">
      <c r="A204" s="86">
        <v>44368.409722222219</v>
      </c>
      <c r="B204" s="111" t="e">
        <f>_xlfn.XLOOKUP(C204,Master3!B:B,Master3!A:A)</f>
        <v>#N/A</v>
      </c>
      <c r="C204" s="106"/>
      <c r="D204" s="91" t="str">
        <f>IFERROR(_xlfn.XLOOKUP(B204,Master3!A:A,Master3!G:G),"")</f>
        <v/>
      </c>
      <c r="E204" s="94" t="str">
        <f>IFERROR(AVERAGEIFS(Master3!$U:$U,Master3!$A:$A,"&gt;"&amp;(B204-1),Master3!$A:$A,"&lt;="&amp;S204),"")</f>
        <v/>
      </c>
      <c r="F204" s="98">
        <f>SUMIFS(Master3!$V:$V,Master3!$A:$A,"&gt;="&amp;(B204),Master3!$A:$A,"&lt;="&amp;J204-1)</f>
        <v>0</v>
      </c>
      <c r="G204" s="91">
        <f>SUMIFS(Master3!$H:$H,Master3!$A:$A,"&gt;="&amp;(B204),Master3!$A:$A,"&lt;="&amp;J204-1)</f>
        <v>0</v>
      </c>
      <c r="H204" s="99">
        <f>SUMIFS(Master3!AZ:AZ,Master3!AY:AY,C204)</f>
        <v>0</v>
      </c>
      <c r="I204" s="100" t="str">
        <f>IFERROR(_xlfn.XLOOKUP(J204,Master3!$A:$A,Master3!$B:$B),"")</f>
        <v/>
      </c>
      <c r="J204" s="92" t="str">
        <f t="shared" si="36"/>
        <v/>
      </c>
      <c r="K204" s="92">
        <f>SUMIFS(Master3!$V:$V,Master3!$A:$A,"&gt;="&amp;(J204),Master3!$A:$A,"&lt;="&amp;O204-1)</f>
        <v>0</v>
      </c>
      <c r="L204" s="92">
        <f>SUMIFS(Master3!$H:$H,Master3!$A:$A,"&gt;="&amp;(J204),Master3!$A:$A,"&lt;="&amp;O204-1)</f>
        <v>0</v>
      </c>
      <c r="M204" s="93">
        <f>SUMIFS(Master3!BK:BK,Master3!BJ:BJ,I204)</f>
        <v>0</v>
      </c>
      <c r="N204" s="100" t="str">
        <f>IFERROR(_xlfn.XLOOKUP(O204,Master3!$A:$A,Master3!$B:$B)," ")</f>
        <v xml:space="preserve"> </v>
      </c>
      <c r="O204" s="92" t="str">
        <f t="shared" si="37"/>
        <v/>
      </c>
      <c r="P204" s="92">
        <f>SUMIFS(Master3!$V:$V,Master3!$A:$A,"&gt;="&amp;O204,Master3!$A:$A,"&lt;="&amp; S204)</f>
        <v>0</v>
      </c>
      <c r="Q204" s="92">
        <f>SUMIFS(Master3!$H:$H,Master3!$A:$A,"&gt;="&amp;O204,Master3!$A:$A,"&lt;="&amp; S204)</f>
        <v>0</v>
      </c>
      <c r="R204" s="92">
        <f>SUMIFS(Master3!AZ:AZ,Master3!AY:AY,N204)</f>
        <v>0</v>
      </c>
      <c r="S204" s="93" t="str">
        <f t="shared" si="38"/>
        <v/>
      </c>
      <c r="T204" s="112" t="e">
        <f>_xlfn.XLOOKUP(U204,Master3!B:B,Master3!A:A)</f>
        <v>#N/A</v>
      </c>
      <c r="U204" s="103">
        <v>44368.409722222219</v>
      </c>
      <c r="V204" s="109">
        <f>SUMIFS(Master3!X:X,Master3!$A:$A,"&gt;="&amp;(T204),Master3!$A:$A,"&lt;="&amp;Z204-1)</f>
        <v>0</v>
      </c>
      <c r="W204" s="107">
        <f>SUMIFS(Master3!I:I,Master3!$A:$A,"&gt;="&amp;(T204),Master3!$A:$A,"&lt;="&amp;Z204-1)</f>
        <v>0</v>
      </c>
      <c r="X204" s="108">
        <f>SUMIFS(Master3!BC:BC,Master3!BB:BB,U204)</f>
        <v>0</v>
      </c>
      <c r="Y204" s="110" t="str">
        <f>IFERROR(_xlfn.XLOOKUP(Z204,Master3!$A:$A,Master3!$B:$B),"")</f>
        <v/>
      </c>
      <c r="Z204" s="107" t="str">
        <f t="shared" si="39"/>
        <v/>
      </c>
      <c r="AA204" s="107">
        <f>SUMIFS(Master3!$X:$X,Master3!$A:$A,"&gt;="&amp;(Z204),Master3!$A:$A,"&lt;="&amp;AE204-1)</f>
        <v>0</v>
      </c>
      <c r="AB204" s="107">
        <f>SUMIFS(Master3!$I:$I,Master3!$A:$A,"&gt;="&amp;(Z204),Master3!$A:$A,"&lt;="&amp;AE204-1)</f>
        <v>0</v>
      </c>
      <c r="AC204" s="108">
        <f>SUMIFS(Master3!BM:BM,Master3!BL:BL,Y204)</f>
        <v>0</v>
      </c>
      <c r="AD204" s="110" t="str">
        <f>IFERROR(_xlfn.XLOOKUP(AE204,Master3!$A:$A,Master3!$B:$B)," ")</f>
        <v xml:space="preserve"> </v>
      </c>
      <c r="AE204" s="107" t="str">
        <f t="shared" si="40"/>
        <v/>
      </c>
      <c r="AF204" s="109">
        <f>SUMIFS(Master3!$X:$X,Master3!$A:$A,"&gt;"&amp;(AE204),Master3!$A:$A,"&lt;="&amp; AI204)</f>
        <v>0</v>
      </c>
      <c r="AG204" s="107">
        <f>SUMIFS(Master3!$I:$I,Master3!$A:$A,"&gt;"&amp;(AE204),Master3!$A:$A,"&lt;="&amp; AI204)</f>
        <v>0</v>
      </c>
      <c r="AH204" s="107">
        <f>SUMIFS(Master3!BC:BC,Master3!BB:BB,AD204)</f>
        <v>0</v>
      </c>
      <c r="AI204" s="108" t="str">
        <f t="shared" si="41"/>
        <v/>
      </c>
      <c r="AJ204" s="112" t="e">
        <f>_xlfn.XLOOKUP(AK204,Master3!B:B,Master3!A:A)</f>
        <v>#N/A</v>
      </c>
      <c r="AK204" s="106"/>
      <c r="AL204" s="67">
        <f>SUMIFS(Master3!$Z:$Z,Master3!$A:$A,"&gt;="&amp;(AJ204),Master3!$A:$A,"&lt;="&amp;AP204-1)</f>
        <v>0</v>
      </c>
      <c r="AM204" s="67">
        <f>SUMIFS(Master3!$J:$J,Master3!$A:$A,"&gt;="&amp;(AJ204),Master3!$A:$A,"&lt;="&amp;AP204-1)</f>
        <v>0</v>
      </c>
      <c r="AN204" s="93">
        <f>SUMIFS(Master3!BF:BF,Master3!BE:BE,AK204)</f>
        <v>0</v>
      </c>
      <c r="AO204" s="100" t="str">
        <f>IFERROR(_xlfn.XLOOKUP(AP204,Master3!$A:$A,Master3!$B:$B),"")</f>
        <v/>
      </c>
      <c r="AP204" s="92" t="str">
        <f t="shared" si="42"/>
        <v/>
      </c>
      <c r="AQ204" s="67">
        <f>SUMIFS(Master3!$Z:$Z,Master3!$A:$A,"&gt;"&amp;(AP204),Master3!$A:$A,"&lt;="&amp;AU204-1)</f>
        <v>0</v>
      </c>
      <c r="AR204" s="67">
        <f>SUMIFS(Master3!$J:$J,Master3!$A:$A,"&gt;"&amp;(AP204),Master3!$A:$A,"&lt;="&amp;AU204-1)</f>
        <v>0</v>
      </c>
      <c r="AS204" s="93">
        <f>SUMIFS(Master3!BO:BO,Master3!BN:BN,AO204)</f>
        <v>0</v>
      </c>
      <c r="AT204" s="100" t="str">
        <f>IFERROR(_xlfn.XLOOKUP(AU204,Master3!$A:$A,Master3!$B:$B)," ")</f>
        <v xml:space="preserve"> </v>
      </c>
      <c r="AU204" s="92" t="str">
        <f t="shared" si="43"/>
        <v/>
      </c>
      <c r="AV204" s="67">
        <f>SUMIFS(Master3!$Z:$Z,Master3!$A:$A,"&gt;"&amp;AU204,Master3!$A:$A,"&lt;="&amp; AY204)</f>
        <v>0</v>
      </c>
      <c r="AW204" s="67">
        <f>SUMIFS(Master3!$J:$J,Master3!$A:$A,"&gt;"&amp;AU204,Master3!$A:$A,"&lt;="&amp; AY204)</f>
        <v>0</v>
      </c>
      <c r="AX204" s="92">
        <f>SUMIFS(Master3!BF:BF,Master3!BE:BE,AT204)</f>
        <v>0</v>
      </c>
      <c r="AY204" s="93" t="str">
        <f t="shared" si="44"/>
        <v/>
      </c>
      <c r="AZ204" s="112" t="e">
        <f>_xlfn.XLOOKUP(BA204,Master3!B:B,Master3!A:A)</f>
        <v>#N/A</v>
      </c>
      <c r="BA204" s="103"/>
      <c r="BB204" s="107">
        <f>SUMIFS(Master3!AR:AR,Master3!$A:$A,"&gt;="&amp;(AZ204),Master3!$A:$A,"&lt;="&amp;BF204-1)</f>
        <v>0</v>
      </c>
      <c r="BC204" s="109">
        <f>SUMIFS(Master3!$K:$K,Master3!$A:$A,"&gt;="&amp;(AZ204),Master3!$A:$A,"&lt;="&amp;BF204-1)</f>
        <v>0</v>
      </c>
      <c r="BD204" s="108">
        <f>SUMIFS(Master3!BI:BI,Master3!BH:BH,BA204)</f>
        <v>0</v>
      </c>
      <c r="BE204" s="110" t="str">
        <f>IFERROR(_xlfn.XLOOKUP(BF204,Master3!$A:$A,Master3!$B:$B),"")</f>
        <v/>
      </c>
      <c r="BF204" s="107" t="str">
        <f t="shared" si="45"/>
        <v/>
      </c>
      <c r="BG204" s="107">
        <f>SUMIFS(Master3!AR:AR,Master3!$A:$A,"&gt;="&amp;(BF204),Master3!$A:$A,"&lt;="&amp;BK204-1)</f>
        <v>0</v>
      </c>
      <c r="BH204" s="109">
        <f>SUMIFS(Master3!$K:$K,Master3!$A:$A,"&gt;="&amp;(BF204),Master3!$A:$A,"&lt;="&amp;BK204-1)</f>
        <v>0</v>
      </c>
      <c r="BI204" s="108">
        <f>SUMIFS(Master3!BQ:BQ,Master3!BP:BP,BE204)</f>
        <v>0</v>
      </c>
      <c r="BJ204" s="110" t="str">
        <f>IFERROR(_xlfn.XLOOKUP(BK204,Master3!$A:$A,Master3!$B:$B)," ")</f>
        <v xml:space="preserve"> </v>
      </c>
      <c r="BK204" s="107" t="str">
        <f t="shared" si="46"/>
        <v/>
      </c>
      <c r="BL204" s="107">
        <f>SUMIFS(Master3!$AU:$AU,Master3!$A:$A,"&gt;"&amp;(BK204),Master3!$A:$A,"&lt;="&amp; BO204)</f>
        <v>0</v>
      </c>
      <c r="BM204" s="109">
        <f>SUMIFS(Master3!$K:$K,Master3!$A:$A,"&gt;"&amp;(BK204),Master3!$A:$A,"&lt;="&amp; BO204)</f>
        <v>0</v>
      </c>
      <c r="BN204" s="107">
        <f>SUMIFS(Master3!BI:BI,Master3!BH:BH,BJ204)</f>
        <v>0</v>
      </c>
      <c r="BO204" s="108" t="str">
        <f t="shared" si="47"/>
        <v/>
      </c>
    </row>
    <row r="205" spans="1:67" x14ac:dyDescent="0.25">
      <c r="A205" s="86">
        <v>44368.493055555555</v>
      </c>
      <c r="B205" s="111" t="e">
        <f>_xlfn.XLOOKUP(C205,Master3!B:B,Master3!A:A)</f>
        <v>#N/A</v>
      </c>
      <c r="C205" s="106"/>
      <c r="D205" s="91" t="str">
        <f>IFERROR(_xlfn.XLOOKUP(B205,Master3!A:A,Master3!G:G),"")</f>
        <v/>
      </c>
      <c r="E205" s="94" t="str">
        <f>IFERROR(AVERAGEIFS(Master3!$U:$U,Master3!$A:$A,"&gt;"&amp;(B205-1),Master3!$A:$A,"&lt;="&amp;S205),"")</f>
        <v/>
      </c>
      <c r="F205" s="98">
        <f>SUMIFS(Master3!$V:$V,Master3!$A:$A,"&gt;="&amp;(B205),Master3!$A:$A,"&lt;="&amp;J205-1)</f>
        <v>0</v>
      </c>
      <c r="G205" s="91">
        <f>SUMIFS(Master3!$H:$H,Master3!$A:$A,"&gt;="&amp;(B205),Master3!$A:$A,"&lt;="&amp;J205-1)</f>
        <v>0</v>
      </c>
      <c r="H205" s="99">
        <f>SUMIFS(Master3!AZ:AZ,Master3!AY:AY,C205)</f>
        <v>0</v>
      </c>
      <c r="I205" s="100" t="str">
        <f>IFERROR(_xlfn.XLOOKUP(J205,Master3!$A:$A,Master3!$B:$B),"")</f>
        <v/>
      </c>
      <c r="J205" s="92" t="str">
        <f t="shared" si="36"/>
        <v/>
      </c>
      <c r="K205" s="92">
        <f>SUMIFS(Master3!$V:$V,Master3!$A:$A,"&gt;="&amp;(J205),Master3!$A:$A,"&lt;="&amp;O205-1)</f>
        <v>0</v>
      </c>
      <c r="L205" s="92">
        <f>SUMIFS(Master3!$H:$H,Master3!$A:$A,"&gt;="&amp;(J205),Master3!$A:$A,"&lt;="&amp;O205-1)</f>
        <v>0</v>
      </c>
      <c r="M205" s="93">
        <f>SUMIFS(Master3!BK:BK,Master3!BJ:BJ,I205)</f>
        <v>0</v>
      </c>
      <c r="N205" s="100" t="str">
        <f>IFERROR(_xlfn.XLOOKUP(O205,Master3!$A:$A,Master3!$B:$B)," ")</f>
        <v xml:space="preserve"> </v>
      </c>
      <c r="O205" s="92" t="str">
        <f t="shared" si="37"/>
        <v/>
      </c>
      <c r="P205" s="92">
        <f>SUMIFS(Master3!$V:$V,Master3!$A:$A,"&gt;="&amp;O205,Master3!$A:$A,"&lt;="&amp; S205)</f>
        <v>0</v>
      </c>
      <c r="Q205" s="92">
        <f>SUMIFS(Master3!$H:$H,Master3!$A:$A,"&gt;="&amp;O205,Master3!$A:$A,"&lt;="&amp; S205)</f>
        <v>0</v>
      </c>
      <c r="R205" s="92">
        <f>SUMIFS(Master3!AZ:AZ,Master3!AY:AY,N205)</f>
        <v>0</v>
      </c>
      <c r="S205" s="93" t="str">
        <f t="shared" si="38"/>
        <v/>
      </c>
      <c r="T205" s="112" t="e">
        <f>_xlfn.XLOOKUP(U205,Master3!B:B,Master3!A:A)</f>
        <v>#N/A</v>
      </c>
      <c r="U205" s="103"/>
      <c r="V205" s="109">
        <f>SUMIFS(Master3!X:X,Master3!$A:$A,"&gt;="&amp;(T205),Master3!$A:$A,"&lt;="&amp;Z205-1)</f>
        <v>0</v>
      </c>
      <c r="W205" s="107">
        <f>SUMIFS(Master3!I:I,Master3!$A:$A,"&gt;="&amp;(T205),Master3!$A:$A,"&lt;="&amp;Z205-1)</f>
        <v>0</v>
      </c>
      <c r="X205" s="108">
        <f>SUMIFS(Master3!BC:BC,Master3!BB:BB,U205)</f>
        <v>0</v>
      </c>
      <c r="Y205" s="110" t="str">
        <f>IFERROR(_xlfn.XLOOKUP(Z205,Master3!$A:$A,Master3!$B:$B),"")</f>
        <v/>
      </c>
      <c r="Z205" s="107" t="str">
        <f t="shared" si="39"/>
        <v/>
      </c>
      <c r="AA205" s="107">
        <f>SUMIFS(Master3!$X:$X,Master3!$A:$A,"&gt;="&amp;(Z205),Master3!$A:$A,"&lt;="&amp;AE205-1)</f>
        <v>0</v>
      </c>
      <c r="AB205" s="107">
        <f>SUMIFS(Master3!$I:$I,Master3!$A:$A,"&gt;="&amp;(Z205),Master3!$A:$A,"&lt;="&amp;AE205-1)</f>
        <v>0</v>
      </c>
      <c r="AC205" s="108">
        <f>SUMIFS(Master3!BM:BM,Master3!BL:BL,Y205)</f>
        <v>0</v>
      </c>
      <c r="AD205" s="110" t="str">
        <f>IFERROR(_xlfn.XLOOKUP(AE205,Master3!$A:$A,Master3!$B:$B)," ")</f>
        <v xml:space="preserve"> </v>
      </c>
      <c r="AE205" s="107" t="str">
        <f t="shared" si="40"/>
        <v/>
      </c>
      <c r="AF205" s="109">
        <f>SUMIFS(Master3!$X:$X,Master3!$A:$A,"&gt;"&amp;(AE205),Master3!$A:$A,"&lt;="&amp; AI205)</f>
        <v>0</v>
      </c>
      <c r="AG205" s="107">
        <f>SUMIFS(Master3!$I:$I,Master3!$A:$A,"&gt;"&amp;(AE205),Master3!$A:$A,"&lt;="&amp; AI205)</f>
        <v>0</v>
      </c>
      <c r="AH205" s="107">
        <f>SUMIFS(Master3!BC:BC,Master3!BB:BB,AD205)</f>
        <v>0</v>
      </c>
      <c r="AI205" s="108" t="str">
        <f t="shared" si="41"/>
        <v/>
      </c>
      <c r="AJ205" s="112" t="e">
        <f>_xlfn.XLOOKUP(AK205,Master3!B:B,Master3!A:A)</f>
        <v>#N/A</v>
      </c>
      <c r="AK205" s="106"/>
      <c r="AL205" s="67">
        <f>SUMIFS(Master3!$Z:$Z,Master3!$A:$A,"&gt;="&amp;(AJ205),Master3!$A:$A,"&lt;="&amp;AP205-1)</f>
        <v>0</v>
      </c>
      <c r="AM205" s="67">
        <f>SUMIFS(Master3!$J:$J,Master3!$A:$A,"&gt;="&amp;(AJ205),Master3!$A:$A,"&lt;="&amp;AP205-1)</f>
        <v>0</v>
      </c>
      <c r="AN205" s="93">
        <f>SUMIFS(Master3!BF:BF,Master3!BE:BE,AK205)</f>
        <v>0</v>
      </c>
      <c r="AO205" s="100" t="str">
        <f>IFERROR(_xlfn.XLOOKUP(AP205,Master3!$A:$A,Master3!$B:$B),"")</f>
        <v/>
      </c>
      <c r="AP205" s="92" t="str">
        <f t="shared" si="42"/>
        <v/>
      </c>
      <c r="AQ205" s="67">
        <f>SUMIFS(Master3!$Z:$Z,Master3!$A:$A,"&gt;"&amp;(AP205),Master3!$A:$A,"&lt;="&amp;AU205-1)</f>
        <v>0</v>
      </c>
      <c r="AR205" s="67">
        <f>SUMIFS(Master3!$J:$J,Master3!$A:$A,"&gt;"&amp;(AP205),Master3!$A:$A,"&lt;="&amp;AU205-1)</f>
        <v>0</v>
      </c>
      <c r="AS205" s="93">
        <f>SUMIFS(Master3!BO:BO,Master3!BN:BN,AO205)</f>
        <v>0</v>
      </c>
      <c r="AT205" s="100" t="str">
        <f>IFERROR(_xlfn.XLOOKUP(AU205,Master3!$A:$A,Master3!$B:$B)," ")</f>
        <v xml:space="preserve"> </v>
      </c>
      <c r="AU205" s="92" t="str">
        <f t="shared" si="43"/>
        <v/>
      </c>
      <c r="AV205" s="67">
        <f>SUMIFS(Master3!$Z:$Z,Master3!$A:$A,"&gt;"&amp;AU205,Master3!$A:$A,"&lt;="&amp; AY205)</f>
        <v>0</v>
      </c>
      <c r="AW205" s="67">
        <f>SUMIFS(Master3!$J:$J,Master3!$A:$A,"&gt;"&amp;AU205,Master3!$A:$A,"&lt;="&amp; AY205)</f>
        <v>0</v>
      </c>
      <c r="AX205" s="92">
        <f>SUMIFS(Master3!BF:BF,Master3!BE:BE,AT205)</f>
        <v>0</v>
      </c>
      <c r="AY205" s="93" t="str">
        <f t="shared" si="44"/>
        <v/>
      </c>
      <c r="AZ205" s="112" t="e">
        <f>_xlfn.XLOOKUP(BA205,Master3!B:B,Master3!A:A)</f>
        <v>#N/A</v>
      </c>
      <c r="BA205" s="103">
        <v>44368.493055555555</v>
      </c>
      <c r="BB205" s="107">
        <f>SUMIFS(Master3!AR:AR,Master3!$A:$A,"&gt;="&amp;(AZ205),Master3!$A:$A,"&lt;="&amp;BF205-1)</f>
        <v>0</v>
      </c>
      <c r="BC205" s="109">
        <f>SUMIFS(Master3!$K:$K,Master3!$A:$A,"&gt;="&amp;(AZ205),Master3!$A:$A,"&lt;="&amp;BF205-1)</f>
        <v>0</v>
      </c>
      <c r="BD205" s="108">
        <f>SUMIFS(Master3!BI:BI,Master3!BH:BH,BA205)</f>
        <v>0</v>
      </c>
      <c r="BE205" s="110" t="str">
        <f>IFERROR(_xlfn.XLOOKUP(BF205,Master3!$A:$A,Master3!$B:$B),"")</f>
        <v/>
      </c>
      <c r="BF205" s="107" t="str">
        <f t="shared" si="45"/>
        <v/>
      </c>
      <c r="BG205" s="107">
        <f>SUMIFS(Master3!AR:AR,Master3!$A:$A,"&gt;="&amp;(BF205),Master3!$A:$A,"&lt;="&amp;BK205-1)</f>
        <v>0</v>
      </c>
      <c r="BH205" s="109">
        <f>SUMIFS(Master3!$K:$K,Master3!$A:$A,"&gt;="&amp;(BF205),Master3!$A:$A,"&lt;="&amp;BK205-1)</f>
        <v>0</v>
      </c>
      <c r="BI205" s="108">
        <f>SUMIFS(Master3!BQ:BQ,Master3!BP:BP,BE205)</f>
        <v>0</v>
      </c>
      <c r="BJ205" s="110" t="str">
        <f>IFERROR(_xlfn.XLOOKUP(BK205,Master3!$A:$A,Master3!$B:$B)," ")</f>
        <v xml:space="preserve"> </v>
      </c>
      <c r="BK205" s="107" t="str">
        <f t="shared" si="46"/>
        <v/>
      </c>
      <c r="BL205" s="107">
        <f>SUMIFS(Master3!$AU:$AU,Master3!$A:$A,"&gt;"&amp;(BK205),Master3!$A:$A,"&lt;="&amp; BO205)</f>
        <v>0</v>
      </c>
      <c r="BM205" s="109">
        <f>SUMIFS(Master3!$K:$K,Master3!$A:$A,"&gt;"&amp;(BK205),Master3!$A:$A,"&lt;="&amp; BO205)</f>
        <v>0</v>
      </c>
      <c r="BN205" s="107">
        <f>SUMIFS(Master3!BI:BI,Master3!BH:BH,BJ205)</f>
        <v>0</v>
      </c>
      <c r="BO205" s="108" t="str">
        <f t="shared" si="47"/>
        <v/>
      </c>
    </row>
    <row r="206" spans="1:67" x14ac:dyDescent="0.25">
      <c r="A206" s="86">
        <v>44368.496527777781</v>
      </c>
      <c r="B206" s="111" t="e">
        <f>_xlfn.XLOOKUP(C206,Master3!B:B,Master3!A:A)</f>
        <v>#N/A</v>
      </c>
      <c r="C206" s="106">
        <v>44368.496527777781</v>
      </c>
      <c r="D206" s="91" t="str">
        <f>IFERROR(_xlfn.XLOOKUP(B206,Master3!A:A,Master3!G:G),"")</f>
        <v/>
      </c>
      <c r="E206" s="94" t="str">
        <f>IFERROR(AVERAGEIFS(Master3!$U:$U,Master3!$A:$A,"&gt;"&amp;(B206-1),Master3!$A:$A,"&lt;="&amp;S206),"")</f>
        <v/>
      </c>
      <c r="F206" s="98">
        <f>SUMIFS(Master3!$V:$V,Master3!$A:$A,"&gt;="&amp;(B206),Master3!$A:$A,"&lt;="&amp;J206-1)</f>
        <v>0</v>
      </c>
      <c r="G206" s="91">
        <f>SUMIFS(Master3!$H:$H,Master3!$A:$A,"&gt;="&amp;(B206),Master3!$A:$A,"&lt;="&amp;J206-1)</f>
        <v>0</v>
      </c>
      <c r="H206" s="99">
        <f>SUMIFS(Master3!AZ:AZ,Master3!AY:AY,C206)</f>
        <v>0</v>
      </c>
      <c r="I206" s="100" t="str">
        <f>IFERROR(_xlfn.XLOOKUP(J206,Master3!$A:$A,Master3!$B:$B),"")</f>
        <v/>
      </c>
      <c r="J206" s="92" t="str">
        <f t="shared" si="36"/>
        <v/>
      </c>
      <c r="K206" s="92">
        <f>SUMIFS(Master3!$V:$V,Master3!$A:$A,"&gt;="&amp;(J206),Master3!$A:$A,"&lt;="&amp;O206-1)</f>
        <v>0</v>
      </c>
      <c r="L206" s="92">
        <f>SUMIFS(Master3!$H:$H,Master3!$A:$A,"&gt;="&amp;(J206),Master3!$A:$A,"&lt;="&amp;O206-1)</f>
        <v>0</v>
      </c>
      <c r="M206" s="93">
        <f>SUMIFS(Master3!BK:BK,Master3!BJ:BJ,I206)</f>
        <v>0</v>
      </c>
      <c r="N206" s="100" t="str">
        <f>IFERROR(_xlfn.XLOOKUP(O206,Master3!$A:$A,Master3!$B:$B)," ")</f>
        <v xml:space="preserve"> </v>
      </c>
      <c r="O206" s="92" t="str">
        <f t="shared" si="37"/>
        <v/>
      </c>
      <c r="P206" s="92">
        <f>SUMIFS(Master3!$V:$V,Master3!$A:$A,"&gt;="&amp;O206,Master3!$A:$A,"&lt;="&amp; S206)</f>
        <v>0</v>
      </c>
      <c r="Q206" s="92">
        <f>SUMIFS(Master3!$H:$H,Master3!$A:$A,"&gt;="&amp;O206,Master3!$A:$A,"&lt;="&amp; S206)</f>
        <v>0</v>
      </c>
      <c r="R206" s="92">
        <f>SUMIFS(Master3!AZ:AZ,Master3!AY:AY,N206)</f>
        <v>0</v>
      </c>
      <c r="S206" s="93" t="str">
        <f t="shared" si="38"/>
        <v/>
      </c>
      <c r="T206" s="112" t="e">
        <f>_xlfn.XLOOKUP(U206,Master3!B:B,Master3!A:A)</f>
        <v>#N/A</v>
      </c>
      <c r="U206" s="103"/>
      <c r="V206" s="109">
        <f>SUMIFS(Master3!X:X,Master3!$A:$A,"&gt;="&amp;(T206),Master3!$A:$A,"&lt;="&amp;Z206-1)</f>
        <v>0</v>
      </c>
      <c r="W206" s="107">
        <f>SUMIFS(Master3!I:I,Master3!$A:$A,"&gt;="&amp;(T206),Master3!$A:$A,"&lt;="&amp;Z206-1)</f>
        <v>0</v>
      </c>
      <c r="X206" s="108">
        <f>SUMIFS(Master3!BC:BC,Master3!BB:BB,U206)</f>
        <v>0</v>
      </c>
      <c r="Y206" s="110" t="str">
        <f>IFERROR(_xlfn.XLOOKUP(Z206,Master3!$A:$A,Master3!$B:$B),"")</f>
        <v/>
      </c>
      <c r="Z206" s="107" t="str">
        <f t="shared" si="39"/>
        <v/>
      </c>
      <c r="AA206" s="107">
        <f>SUMIFS(Master3!$X:$X,Master3!$A:$A,"&gt;="&amp;(Z206),Master3!$A:$A,"&lt;="&amp;AE206-1)</f>
        <v>0</v>
      </c>
      <c r="AB206" s="107">
        <f>SUMIFS(Master3!$I:$I,Master3!$A:$A,"&gt;="&amp;(Z206),Master3!$A:$A,"&lt;="&amp;AE206-1)</f>
        <v>0</v>
      </c>
      <c r="AC206" s="108">
        <f>SUMIFS(Master3!BM:BM,Master3!BL:BL,Y206)</f>
        <v>0</v>
      </c>
      <c r="AD206" s="110" t="str">
        <f>IFERROR(_xlfn.XLOOKUP(AE206,Master3!$A:$A,Master3!$B:$B)," ")</f>
        <v xml:space="preserve"> </v>
      </c>
      <c r="AE206" s="107" t="str">
        <f t="shared" si="40"/>
        <v/>
      </c>
      <c r="AF206" s="109">
        <f>SUMIFS(Master3!$X:$X,Master3!$A:$A,"&gt;"&amp;(AE206),Master3!$A:$A,"&lt;="&amp; AI206)</f>
        <v>0</v>
      </c>
      <c r="AG206" s="107">
        <f>SUMIFS(Master3!$I:$I,Master3!$A:$A,"&gt;"&amp;(AE206),Master3!$A:$A,"&lt;="&amp; AI206)</f>
        <v>0</v>
      </c>
      <c r="AH206" s="107">
        <f>SUMIFS(Master3!BC:BC,Master3!BB:BB,AD206)</f>
        <v>0</v>
      </c>
      <c r="AI206" s="108" t="str">
        <f t="shared" si="41"/>
        <v/>
      </c>
      <c r="AJ206" s="112" t="e">
        <f>_xlfn.XLOOKUP(AK206,Master3!B:B,Master3!A:A)</f>
        <v>#N/A</v>
      </c>
      <c r="AK206" s="106"/>
      <c r="AL206" s="67">
        <f>SUMIFS(Master3!$Z:$Z,Master3!$A:$A,"&gt;="&amp;(AJ206),Master3!$A:$A,"&lt;="&amp;AP206-1)</f>
        <v>0</v>
      </c>
      <c r="AM206" s="67">
        <f>SUMIFS(Master3!$J:$J,Master3!$A:$A,"&gt;="&amp;(AJ206),Master3!$A:$A,"&lt;="&amp;AP206-1)</f>
        <v>0</v>
      </c>
      <c r="AN206" s="93">
        <f>SUMIFS(Master3!BF:BF,Master3!BE:BE,AK206)</f>
        <v>0</v>
      </c>
      <c r="AO206" s="100" t="str">
        <f>IFERROR(_xlfn.XLOOKUP(AP206,Master3!$A:$A,Master3!$B:$B),"")</f>
        <v/>
      </c>
      <c r="AP206" s="92" t="str">
        <f t="shared" si="42"/>
        <v/>
      </c>
      <c r="AQ206" s="67">
        <f>SUMIFS(Master3!$Z:$Z,Master3!$A:$A,"&gt;"&amp;(AP206),Master3!$A:$A,"&lt;="&amp;AU206-1)</f>
        <v>0</v>
      </c>
      <c r="AR206" s="67">
        <f>SUMIFS(Master3!$J:$J,Master3!$A:$A,"&gt;"&amp;(AP206),Master3!$A:$A,"&lt;="&amp;AU206-1)</f>
        <v>0</v>
      </c>
      <c r="AS206" s="93">
        <f>SUMIFS(Master3!BO:BO,Master3!BN:BN,AO206)</f>
        <v>0</v>
      </c>
      <c r="AT206" s="100" t="str">
        <f>IFERROR(_xlfn.XLOOKUP(AU206,Master3!$A:$A,Master3!$B:$B)," ")</f>
        <v xml:space="preserve"> </v>
      </c>
      <c r="AU206" s="92" t="str">
        <f t="shared" si="43"/>
        <v/>
      </c>
      <c r="AV206" s="67">
        <f>SUMIFS(Master3!$Z:$Z,Master3!$A:$A,"&gt;"&amp;AU206,Master3!$A:$A,"&lt;="&amp; AY206)</f>
        <v>0</v>
      </c>
      <c r="AW206" s="67">
        <f>SUMIFS(Master3!$J:$J,Master3!$A:$A,"&gt;"&amp;AU206,Master3!$A:$A,"&lt;="&amp; AY206)</f>
        <v>0</v>
      </c>
      <c r="AX206" s="92">
        <f>SUMIFS(Master3!BF:BF,Master3!BE:BE,AT206)</f>
        <v>0</v>
      </c>
      <c r="AY206" s="93" t="str">
        <f t="shared" si="44"/>
        <v/>
      </c>
      <c r="AZ206" s="112" t="e">
        <f>_xlfn.XLOOKUP(BA206,Master3!B:B,Master3!A:A)</f>
        <v>#N/A</v>
      </c>
      <c r="BA206" s="103"/>
      <c r="BB206" s="107">
        <f>SUMIFS(Master3!AR:AR,Master3!$A:$A,"&gt;="&amp;(AZ206),Master3!$A:$A,"&lt;="&amp;BF206-1)</f>
        <v>0</v>
      </c>
      <c r="BC206" s="109">
        <f>SUMIFS(Master3!$K:$K,Master3!$A:$A,"&gt;="&amp;(AZ206),Master3!$A:$A,"&lt;="&amp;BF206-1)</f>
        <v>0</v>
      </c>
      <c r="BD206" s="108">
        <f>SUMIFS(Master3!BI:BI,Master3!BH:BH,BA206)</f>
        <v>0</v>
      </c>
      <c r="BE206" s="110" t="str">
        <f>IFERROR(_xlfn.XLOOKUP(BF206,Master3!$A:$A,Master3!$B:$B),"")</f>
        <v/>
      </c>
      <c r="BF206" s="107" t="str">
        <f t="shared" si="45"/>
        <v/>
      </c>
      <c r="BG206" s="107">
        <f>SUMIFS(Master3!AR:AR,Master3!$A:$A,"&gt;="&amp;(BF206),Master3!$A:$A,"&lt;="&amp;BK206-1)</f>
        <v>0</v>
      </c>
      <c r="BH206" s="109">
        <f>SUMIFS(Master3!$K:$K,Master3!$A:$A,"&gt;="&amp;(BF206),Master3!$A:$A,"&lt;="&amp;BK206-1)</f>
        <v>0</v>
      </c>
      <c r="BI206" s="108">
        <f>SUMIFS(Master3!BQ:BQ,Master3!BP:BP,BE206)</f>
        <v>0</v>
      </c>
      <c r="BJ206" s="110" t="str">
        <f>IFERROR(_xlfn.XLOOKUP(BK206,Master3!$A:$A,Master3!$B:$B)," ")</f>
        <v xml:space="preserve"> </v>
      </c>
      <c r="BK206" s="107" t="str">
        <f t="shared" si="46"/>
        <v/>
      </c>
      <c r="BL206" s="107">
        <f>SUMIFS(Master3!$AU:$AU,Master3!$A:$A,"&gt;"&amp;(BK206),Master3!$A:$A,"&lt;="&amp; BO206)</f>
        <v>0</v>
      </c>
      <c r="BM206" s="109">
        <f>SUMIFS(Master3!$K:$K,Master3!$A:$A,"&gt;"&amp;(BK206),Master3!$A:$A,"&lt;="&amp; BO206)</f>
        <v>0</v>
      </c>
      <c r="BN206" s="107">
        <f>SUMIFS(Master3!BI:BI,Master3!BH:BH,BJ206)</f>
        <v>0</v>
      </c>
      <c r="BO206" s="108" t="str">
        <f t="shared" si="47"/>
        <v/>
      </c>
    </row>
    <row r="207" spans="1:67" x14ac:dyDescent="0.25">
      <c r="A207" s="86">
        <v>44369.375</v>
      </c>
      <c r="B207" s="111" t="e">
        <f>_xlfn.XLOOKUP(C207,Master3!B:B,Master3!A:A)</f>
        <v>#N/A</v>
      </c>
      <c r="C207" s="106"/>
      <c r="D207" s="91" t="str">
        <f>IFERROR(_xlfn.XLOOKUP(B207,Master3!A:A,Master3!G:G),"")</f>
        <v/>
      </c>
      <c r="E207" s="94" t="str">
        <f>IFERROR(AVERAGEIFS(Master3!$U:$U,Master3!$A:$A,"&gt;"&amp;(B207-1),Master3!$A:$A,"&lt;="&amp;S207),"")</f>
        <v/>
      </c>
      <c r="F207" s="98">
        <f>SUMIFS(Master3!$V:$V,Master3!$A:$A,"&gt;="&amp;(B207),Master3!$A:$A,"&lt;="&amp;J207-1)</f>
        <v>0</v>
      </c>
      <c r="G207" s="91">
        <f>SUMIFS(Master3!$H:$H,Master3!$A:$A,"&gt;="&amp;(B207),Master3!$A:$A,"&lt;="&amp;J207-1)</f>
        <v>0</v>
      </c>
      <c r="H207" s="99">
        <f>SUMIFS(Master3!AZ:AZ,Master3!AY:AY,C207)</f>
        <v>0</v>
      </c>
      <c r="I207" s="100" t="str">
        <f>IFERROR(_xlfn.XLOOKUP(J207,Master3!$A:$A,Master3!$B:$B),"")</f>
        <v/>
      </c>
      <c r="J207" s="92" t="str">
        <f t="shared" si="36"/>
        <v/>
      </c>
      <c r="K207" s="92">
        <f>SUMIFS(Master3!$V:$V,Master3!$A:$A,"&gt;="&amp;(J207),Master3!$A:$A,"&lt;="&amp;O207-1)</f>
        <v>0</v>
      </c>
      <c r="L207" s="92">
        <f>SUMIFS(Master3!$H:$H,Master3!$A:$A,"&gt;="&amp;(J207),Master3!$A:$A,"&lt;="&amp;O207-1)</f>
        <v>0</v>
      </c>
      <c r="M207" s="93">
        <f>SUMIFS(Master3!BK:BK,Master3!BJ:BJ,I207)</f>
        <v>0</v>
      </c>
      <c r="N207" s="100" t="str">
        <f>IFERROR(_xlfn.XLOOKUP(O207,Master3!$A:$A,Master3!$B:$B)," ")</f>
        <v xml:space="preserve"> </v>
      </c>
      <c r="O207" s="92" t="str">
        <f t="shared" si="37"/>
        <v/>
      </c>
      <c r="P207" s="92">
        <f>SUMIFS(Master3!$V:$V,Master3!$A:$A,"&gt;="&amp;O207,Master3!$A:$A,"&lt;="&amp; S207)</f>
        <v>0</v>
      </c>
      <c r="Q207" s="92">
        <f>SUMIFS(Master3!$H:$H,Master3!$A:$A,"&gt;="&amp;O207,Master3!$A:$A,"&lt;="&amp; S207)</f>
        <v>0</v>
      </c>
      <c r="R207" s="92">
        <f>SUMIFS(Master3!AZ:AZ,Master3!AY:AY,N207)</f>
        <v>0</v>
      </c>
      <c r="S207" s="93" t="str">
        <f t="shared" si="38"/>
        <v/>
      </c>
      <c r="T207" s="112" t="e">
        <f>_xlfn.XLOOKUP(U207,Master3!B:B,Master3!A:A)</f>
        <v>#N/A</v>
      </c>
      <c r="U207" s="103">
        <v>44369.375</v>
      </c>
      <c r="V207" s="109">
        <f>SUMIFS(Master3!X:X,Master3!$A:$A,"&gt;="&amp;(T207),Master3!$A:$A,"&lt;="&amp;Z207-1)</f>
        <v>0</v>
      </c>
      <c r="W207" s="107">
        <f>SUMIFS(Master3!I:I,Master3!$A:$A,"&gt;="&amp;(T207),Master3!$A:$A,"&lt;="&amp;Z207-1)</f>
        <v>0</v>
      </c>
      <c r="X207" s="108">
        <f>SUMIFS(Master3!BC:BC,Master3!BB:BB,U207)</f>
        <v>0</v>
      </c>
      <c r="Y207" s="110" t="str">
        <f>IFERROR(_xlfn.XLOOKUP(Z207,Master3!$A:$A,Master3!$B:$B),"")</f>
        <v/>
      </c>
      <c r="Z207" s="107" t="str">
        <f t="shared" si="39"/>
        <v/>
      </c>
      <c r="AA207" s="107">
        <f>SUMIFS(Master3!$X:$X,Master3!$A:$A,"&gt;="&amp;(Z207),Master3!$A:$A,"&lt;="&amp;AE207-1)</f>
        <v>0</v>
      </c>
      <c r="AB207" s="107">
        <f>SUMIFS(Master3!$I:$I,Master3!$A:$A,"&gt;="&amp;(Z207),Master3!$A:$A,"&lt;="&amp;AE207-1)</f>
        <v>0</v>
      </c>
      <c r="AC207" s="108">
        <f>SUMIFS(Master3!BM:BM,Master3!BL:BL,Y207)</f>
        <v>0</v>
      </c>
      <c r="AD207" s="110" t="str">
        <f>IFERROR(_xlfn.XLOOKUP(AE207,Master3!$A:$A,Master3!$B:$B)," ")</f>
        <v xml:space="preserve"> </v>
      </c>
      <c r="AE207" s="107" t="str">
        <f t="shared" si="40"/>
        <v/>
      </c>
      <c r="AF207" s="109">
        <f>SUMIFS(Master3!$X:$X,Master3!$A:$A,"&gt;"&amp;(AE207),Master3!$A:$A,"&lt;="&amp; AI207)</f>
        <v>0</v>
      </c>
      <c r="AG207" s="107">
        <f>SUMIFS(Master3!$I:$I,Master3!$A:$A,"&gt;"&amp;(AE207),Master3!$A:$A,"&lt;="&amp; AI207)</f>
        <v>0</v>
      </c>
      <c r="AH207" s="107">
        <f>SUMIFS(Master3!BC:BC,Master3!BB:BB,AD207)</f>
        <v>0</v>
      </c>
      <c r="AI207" s="108" t="str">
        <f t="shared" si="41"/>
        <v/>
      </c>
      <c r="AJ207" s="112" t="e">
        <f>_xlfn.XLOOKUP(AK207,Master3!B:B,Master3!A:A)</f>
        <v>#N/A</v>
      </c>
      <c r="AK207" s="106"/>
      <c r="AL207" s="67">
        <f>SUMIFS(Master3!$Z:$Z,Master3!$A:$A,"&gt;="&amp;(AJ207),Master3!$A:$A,"&lt;="&amp;AP207-1)</f>
        <v>0</v>
      </c>
      <c r="AM207" s="67">
        <f>SUMIFS(Master3!$J:$J,Master3!$A:$A,"&gt;="&amp;(AJ207),Master3!$A:$A,"&lt;="&amp;AP207-1)</f>
        <v>0</v>
      </c>
      <c r="AN207" s="93">
        <f>SUMIFS(Master3!BF:BF,Master3!BE:BE,AK207)</f>
        <v>0</v>
      </c>
      <c r="AO207" s="100" t="str">
        <f>IFERROR(_xlfn.XLOOKUP(AP207,Master3!$A:$A,Master3!$B:$B),"")</f>
        <v/>
      </c>
      <c r="AP207" s="92" t="str">
        <f t="shared" si="42"/>
        <v/>
      </c>
      <c r="AQ207" s="67">
        <f>SUMIFS(Master3!$Z:$Z,Master3!$A:$A,"&gt;"&amp;(AP207),Master3!$A:$A,"&lt;="&amp;AU207-1)</f>
        <v>0</v>
      </c>
      <c r="AR207" s="67">
        <f>SUMIFS(Master3!$J:$J,Master3!$A:$A,"&gt;"&amp;(AP207),Master3!$A:$A,"&lt;="&amp;AU207-1)</f>
        <v>0</v>
      </c>
      <c r="AS207" s="93">
        <f>SUMIFS(Master3!BO:BO,Master3!BN:BN,AO207)</f>
        <v>0</v>
      </c>
      <c r="AT207" s="100" t="str">
        <f>IFERROR(_xlfn.XLOOKUP(AU207,Master3!$A:$A,Master3!$B:$B)," ")</f>
        <v xml:space="preserve"> </v>
      </c>
      <c r="AU207" s="92" t="str">
        <f t="shared" si="43"/>
        <v/>
      </c>
      <c r="AV207" s="67">
        <f>SUMIFS(Master3!$Z:$Z,Master3!$A:$A,"&gt;"&amp;AU207,Master3!$A:$A,"&lt;="&amp; AY207)</f>
        <v>0</v>
      </c>
      <c r="AW207" s="67">
        <f>SUMIFS(Master3!$J:$J,Master3!$A:$A,"&gt;"&amp;AU207,Master3!$A:$A,"&lt;="&amp; AY207)</f>
        <v>0</v>
      </c>
      <c r="AX207" s="92">
        <f>SUMIFS(Master3!BF:BF,Master3!BE:BE,AT207)</f>
        <v>0</v>
      </c>
      <c r="AY207" s="93" t="str">
        <f t="shared" si="44"/>
        <v/>
      </c>
      <c r="AZ207" s="112" t="e">
        <f>_xlfn.XLOOKUP(BA207,Master3!B:B,Master3!A:A)</f>
        <v>#N/A</v>
      </c>
      <c r="BA207" s="103"/>
      <c r="BB207" s="107">
        <f>SUMIFS(Master3!AR:AR,Master3!$A:$A,"&gt;="&amp;(AZ207),Master3!$A:$A,"&lt;="&amp;BF207-1)</f>
        <v>0</v>
      </c>
      <c r="BC207" s="109">
        <f>SUMIFS(Master3!$K:$K,Master3!$A:$A,"&gt;="&amp;(AZ207),Master3!$A:$A,"&lt;="&amp;BF207-1)</f>
        <v>0</v>
      </c>
      <c r="BD207" s="108">
        <f>SUMIFS(Master3!BI:BI,Master3!BH:BH,BA207)</f>
        <v>0</v>
      </c>
      <c r="BE207" s="110" t="str">
        <f>IFERROR(_xlfn.XLOOKUP(BF207,Master3!$A:$A,Master3!$B:$B),"")</f>
        <v/>
      </c>
      <c r="BF207" s="107" t="str">
        <f t="shared" si="45"/>
        <v/>
      </c>
      <c r="BG207" s="107">
        <f>SUMIFS(Master3!AR:AR,Master3!$A:$A,"&gt;="&amp;(BF207),Master3!$A:$A,"&lt;="&amp;BK207-1)</f>
        <v>0</v>
      </c>
      <c r="BH207" s="109">
        <f>SUMIFS(Master3!$K:$K,Master3!$A:$A,"&gt;="&amp;(BF207),Master3!$A:$A,"&lt;="&amp;BK207-1)</f>
        <v>0</v>
      </c>
      <c r="BI207" s="108">
        <f>SUMIFS(Master3!BQ:BQ,Master3!BP:BP,BE207)</f>
        <v>0</v>
      </c>
      <c r="BJ207" s="110" t="str">
        <f>IFERROR(_xlfn.XLOOKUP(BK207,Master3!$A:$A,Master3!$B:$B)," ")</f>
        <v xml:space="preserve"> </v>
      </c>
      <c r="BK207" s="107" t="str">
        <f t="shared" si="46"/>
        <v/>
      </c>
      <c r="BL207" s="107">
        <f>SUMIFS(Master3!$AU:$AU,Master3!$A:$A,"&gt;"&amp;(BK207),Master3!$A:$A,"&lt;="&amp; BO207)</f>
        <v>0</v>
      </c>
      <c r="BM207" s="109">
        <f>SUMIFS(Master3!$K:$K,Master3!$A:$A,"&gt;"&amp;(BK207),Master3!$A:$A,"&lt;="&amp; BO207)</f>
        <v>0</v>
      </c>
      <c r="BN207" s="107">
        <f>SUMIFS(Master3!BI:BI,Master3!BH:BH,BJ207)</f>
        <v>0</v>
      </c>
      <c r="BO207" s="108" t="str">
        <f t="shared" si="47"/>
        <v/>
      </c>
    </row>
    <row r="208" spans="1:67" x14ac:dyDescent="0.25">
      <c r="A208" s="86">
        <v>44369.416666666664</v>
      </c>
      <c r="B208" s="111" t="e">
        <f>_xlfn.XLOOKUP(C208,Master3!B:B,Master3!A:A)</f>
        <v>#N/A</v>
      </c>
      <c r="C208" s="106">
        <v>44369.416666666664</v>
      </c>
      <c r="D208" s="91" t="str">
        <f>IFERROR(_xlfn.XLOOKUP(B208,Master3!A:A,Master3!G:G),"")</f>
        <v/>
      </c>
      <c r="E208" s="94" t="str">
        <f>IFERROR(AVERAGEIFS(Master3!$U:$U,Master3!$A:$A,"&gt;"&amp;(B208-1),Master3!$A:$A,"&lt;="&amp;S208),"")</f>
        <v/>
      </c>
      <c r="F208" s="98">
        <f>SUMIFS(Master3!$V:$V,Master3!$A:$A,"&gt;="&amp;(B208),Master3!$A:$A,"&lt;="&amp;J208-1)</f>
        <v>0</v>
      </c>
      <c r="G208" s="91">
        <f>SUMIFS(Master3!$H:$H,Master3!$A:$A,"&gt;="&amp;(B208),Master3!$A:$A,"&lt;="&amp;J208-1)</f>
        <v>0</v>
      </c>
      <c r="H208" s="99">
        <f>SUMIFS(Master3!AZ:AZ,Master3!AY:AY,C208)</f>
        <v>0</v>
      </c>
      <c r="I208" s="100" t="str">
        <f>IFERROR(_xlfn.XLOOKUP(J208,Master3!$A:$A,Master3!$B:$B),"")</f>
        <v/>
      </c>
      <c r="J208" s="92" t="str">
        <f t="shared" si="36"/>
        <v/>
      </c>
      <c r="K208" s="92">
        <f>SUMIFS(Master3!$V:$V,Master3!$A:$A,"&gt;="&amp;(J208),Master3!$A:$A,"&lt;="&amp;O208-1)</f>
        <v>0</v>
      </c>
      <c r="L208" s="92">
        <f>SUMIFS(Master3!$H:$H,Master3!$A:$A,"&gt;="&amp;(J208),Master3!$A:$A,"&lt;="&amp;O208-1)</f>
        <v>0</v>
      </c>
      <c r="M208" s="93">
        <f>SUMIFS(Master3!BK:BK,Master3!BJ:BJ,I208)</f>
        <v>0</v>
      </c>
      <c r="N208" s="100" t="str">
        <f>IFERROR(_xlfn.XLOOKUP(O208,Master3!$A:$A,Master3!$B:$B)," ")</f>
        <v xml:space="preserve"> </v>
      </c>
      <c r="O208" s="92" t="str">
        <f t="shared" si="37"/>
        <v/>
      </c>
      <c r="P208" s="92">
        <f>SUMIFS(Master3!$V:$V,Master3!$A:$A,"&gt;="&amp;O208,Master3!$A:$A,"&lt;="&amp; S208)</f>
        <v>0</v>
      </c>
      <c r="Q208" s="92">
        <f>SUMIFS(Master3!$H:$H,Master3!$A:$A,"&gt;="&amp;O208,Master3!$A:$A,"&lt;="&amp; S208)</f>
        <v>0</v>
      </c>
      <c r="R208" s="92">
        <f>SUMIFS(Master3!AZ:AZ,Master3!AY:AY,N208)</f>
        <v>0</v>
      </c>
      <c r="S208" s="93" t="str">
        <f t="shared" si="38"/>
        <v/>
      </c>
      <c r="T208" s="112" t="e">
        <f>_xlfn.XLOOKUP(U208,Master3!B:B,Master3!A:A)</f>
        <v>#N/A</v>
      </c>
      <c r="U208" s="103"/>
      <c r="V208" s="109">
        <f>SUMIFS(Master3!X:X,Master3!$A:$A,"&gt;="&amp;(T208),Master3!$A:$A,"&lt;="&amp;Z208-1)</f>
        <v>0</v>
      </c>
      <c r="W208" s="107">
        <f>SUMIFS(Master3!I:I,Master3!$A:$A,"&gt;="&amp;(T208),Master3!$A:$A,"&lt;="&amp;Z208-1)</f>
        <v>0</v>
      </c>
      <c r="X208" s="108">
        <f>SUMIFS(Master3!BC:BC,Master3!BB:BB,U208)</f>
        <v>0</v>
      </c>
      <c r="Y208" s="110" t="str">
        <f>IFERROR(_xlfn.XLOOKUP(Z208,Master3!$A:$A,Master3!$B:$B),"")</f>
        <v/>
      </c>
      <c r="Z208" s="107" t="str">
        <f t="shared" si="39"/>
        <v/>
      </c>
      <c r="AA208" s="107">
        <f>SUMIFS(Master3!$X:$X,Master3!$A:$A,"&gt;="&amp;(Z208),Master3!$A:$A,"&lt;="&amp;AE208-1)</f>
        <v>0</v>
      </c>
      <c r="AB208" s="107">
        <f>SUMIFS(Master3!$I:$I,Master3!$A:$A,"&gt;="&amp;(Z208),Master3!$A:$A,"&lt;="&amp;AE208-1)</f>
        <v>0</v>
      </c>
      <c r="AC208" s="108">
        <f>SUMIFS(Master3!BM:BM,Master3!BL:BL,Y208)</f>
        <v>0</v>
      </c>
      <c r="AD208" s="110" t="str">
        <f>IFERROR(_xlfn.XLOOKUP(AE208,Master3!$A:$A,Master3!$B:$B)," ")</f>
        <v xml:space="preserve"> </v>
      </c>
      <c r="AE208" s="107" t="str">
        <f t="shared" si="40"/>
        <v/>
      </c>
      <c r="AF208" s="109">
        <f>SUMIFS(Master3!$X:$X,Master3!$A:$A,"&gt;"&amp;(AE208),Master3!$A:$A,"&lt;="&amp; AI208)</f>
        <v>0</v>
      </c>
      <c r="AG208" s="107">
        <f>SUMIFS(Master3!$I:$I,Master3!$A:$A,"&gt;"&amp;(AE208),Master3!$A:$A,"&lt;="&amp; AI208)</f>
        <v>0</v>
      </c>
      <c r="AH208" s="107">
        <f>SUMIFS(Master3!BC:BC,Master3!BB:BB,AD208)</f>
        <v>0</v>
      </c>
      <c r="AI208" s="108" t="str">
        <f t="shared" si="41"/>
        <v/>
      </c>
      <c r="AJ208" s="112" t="e">
        <f>_xlfn.XLOOKUP(AK208,Master3!B:B,Master3!A:A)</f>
        <v>#N/A</v>
      </c>
      <c r="AK208" s="106"/>
      <c r="AL208" s="67">
        <f>SUMIFS(Master3!$Z:$Z,Master3!$A:$A,"&gt;="&amp;(AJ208),Master3!$A:$A,"&lt;="&amp;AP208-1)</f>
        <v>0</v>
      </c>
      <c r="AM208" s="67">
        <f>SUMIFS(Master3!$J:$J,Master3!$A:$A,"&gt;="&amp;(AJ208),Master3!$A:$A,"&lt;="&amp;AP208-1)</f>
        <v>0</v>
      </c>
      <c r="AN208" s="93">
        <f>SUMIFS(Master3!BF:BF,Master3!BE:BE,AK208)</f>
        <v>0</v>
      </c>
      <c r="AO208" s="100" t="str">
        <f>IFERROR(_xlfn.XLOOKUP(AP208,Master3!$A:$A,Master3!$B:$B),"")</f>
        <v/>
      </c>
      <c r="AP208" s="92" t="str">
        <f t="shared" si="42"/>
        <v/>
      </c>
      <c r="AQ208" s="67">
        <f>SUMIFS(Master3!$Z:$Z,Master3!$A:$A,"&gt;"&amp;(AP208),Master3!$A:$A,"&lt;="&amp;AU208-1)</f>
        <v>0</v>
      </c>
      <c r="AR208" s="67">
        <f>SUMIFS(Master3!$J:$J,Master3!$A:$A,"&gt;"&amp;(AP208),Master3!$A:$A,"&lt;="&amp;AU208-1)</f>
        <v>0</v>
      </c>
      <c r="AS208" s="93">
        <f>SUMIFS(Master3!BO:BO,Master3!BN:BN,AO208)</f>
        <v>0</v>
      </c>
      <c r="AT208" s="100" t="str">
        <f>IFERROR(_xlfn.XLOOKUP(AU208,Master3!$A:$A,Master3!$B:$B)," ")</f>
        <v xml:space="preserve"> </v>
      </c>
      <c r="AU208" s="92" t="str">
        <f t="shared" si="43"/>
        <v/>
      </c>
      <c r="AV208" s="67">
        <f>SUMIFS(Master3!$Z:$Z,Master3!$A:$A,"&gt;"&amp;AU208,Master3!$A:$A,"&lt;="&amp; AY208)</f>
        <v>0</v>
      </c>
      <c r="AW208" s="67">
        <f>SUMIFS(Master3!$J:$J,Master3!$A:$A,"&gt;"&amp;AU208,Master3!$A:$A,"&lt;="&amp; AY208)</f>
        <v>0</v>
      </c>
      <c r="AX208" s="92">
        <f>SUMIFS(Master3!BF:BF,Master3!BE:BE,AT208)</f>
        <v>0</v>
      </c>
      <c r="AY208" s="93" t="str">
        <f t="shared" si="44"/>
        <v/>
      </c>
      <c r="AZ208" s="112" t="e">
        <f>_xlfn.XLOOKUP(BA208,Master3!B:B,Master3!A:A)</f>
        <v>#N/A</v>
      </c>
      <c r="BA208" s="103">
        <v>44369.416666666664</v>
      </c>
      <c r="BB208" s="107">
        <f>SUMIFS(Master3!AR:AR,Master3!$A:$A,"&gt;="&amp;(AZ208),Master3!$A:$A,"&lt;="&amp;BF208-1)</f>
        <v>0</v>
      </c>
      <c r="BC208" s="109">
        <f>SUMIFS(Master3!$K:$K,Master3!$A:$A,"&gt;="&amp;(AZ208),Master3!$A:$A,"&lt;="&amp;BF208-1)</f>
        <v>0</v>
      </c>
      <c r="BD208" s="108">
        <f>SUMIFS(Master3!BI:BI,Master3!BH:BH,BA208)</f>
        <v>0</v>
      </c>
      <c r="BE208" s="110" t="str">
        <f>IFERROR(_xlfn.XLOOKUP(BF208,Master3!$A:$A,Master3!$B:$B),"")</f>
        <v/>
      </c>
      <c r="BF208" s="107" t="str">
        <f t="shared" si="45"/>
        <v/>
      </c>
      <c r="BG208" s="107">
        <f>SUMIFS(Master3!AR:AR,Master3!$A:$A,"&gt;="&amp;(BF208),Master3!$A:$A,"&lt;="&amp;BK208-1)</f>
        <v>0</v>
      </c>
      <c r="BH208" s="109">
        <f>SUMIFS(Master3!$K:$K,Master3!$A:$A,"&gt;="&amp;(BF208),Master3!$A:$A,"&lt;="&amp;BK208-1)</f>
        <v>0</v>
      </c>
      <c r="BI208" s="108">
        <f>SUMIFS(Master3!BQ:BQ,Master3!BP:BP,BE208)</f>
        <v>0</v>
      </c>
      <c r="BJ208" s="110" t="str">
        <f>IFERROR(_xlfn.XLOOKUP(BK208,Master3!$A:$A,Master3!$B:$B)," ")</f>
        <v xml:space="preserve"> </v>
      </c>
      <c r="BK208" s="107" t="str">
        <f t="shared" si="46"/>
        <v/>
      </c>
      <c r="BL208" s="107">
        <f>SUMIFS(Master3!$AU:$AU,Master3!$A:$A,"&gt;"&amp;(BK208),Master3!$A:$A,"&lt;="&amp; BO208)</f>
        <v>0</v>
      </c>
      <c r="BM208" s="109">
        <f>SUMIFS(Master3!$K:$K,Master3!$A:$A,"&gt;"&amp;(BK208),Master3!$A:$A,"&lt;="&amp; BO208)</f>
        <v>0</v>
      </c>
      <c r="BN208" s="107">
        <f>SUMIFS(Master3!BI:BI,Master3!BH:BH,BJ208)</f>
        <v>0</v>
      </c>
      <c r="BO208" s="108" t="str">
        <f t="shared" si="47"/>
        <v/>
      </c>
    </row>
    <row r="209" spans="1:67" x14ac:dyDescent="0.25">
      <c r="A209" s="86">
        <v>44374.072916666664</v>
      </c>
      <c r="B209" s="111" t="e">
        <f>_xlfn.XLOOKUP(C209,Master3!B:B,Master3!A:A)</f>
        <v>#N/A</v>
      </c>
      <c r="C209" s="106"/>
      <c r="D209" s="91" t="str">
        <f>IFERROR(_xlfn.XLOOKUP(B209,Master3!A:A,Master3!G:G),"")</f>
        <v/>
      </c>
      <c r="E209" s="94" t="str">
        <f>IFERROR(AVERAGEIFS(Master3!$U:$U,Master3!$A:$A,"&gt;"&amp;(B209-1),Master3!$A:$A,"&lt;="&amp;S209),"")</f>
        <v/>
      </c>
      <c r="F209" s="98">
        <f>SUMIFS(Master3!$V:$V,Master3!$A:$A,"&gt;="&amp;(B209),Master3!$A:$A,"&lt;="&amp;J209-1)</f>
        <v>0</v>
      </c>
      <c r="G209" s="91">
        <f>SUMIFS(Master3!$H:$H,Master3!$A:$A,"&gt;="&amp;(B209),Master3!$A:$A,"&lt;="&amp;J209-1)</f>
        <v>0</v>
      </c>
      <c r="H209" s="99">
        <f>SUMIFS(Master3!AZ:AZ,Master3!AY:AY,C209)</f>
        <v>0</v>
      </c>
      <c r="I209" s="100" t="str">
        <f>IFERROR(_xlfn.XLOOKUP(J209,Master3!$A:$A,Master3!$B:$B),"")</f>
        <v/>
      </c>
      <c r="J209" s="92" t="str">
        <f t="shared" si="36"/>
        <v/>
      </c>
      <c r="K209" s="92">
        <f>SUMIFS(Master3!$V:$V,Master3!$A:$A,"&gt;="&amp;(J209),Master3!$A:$A,"&lt;="&amp;O209-1)</f>
        <v>0</v>
      </c>
      <c r="L209" s="92">
        <f>SUMIFS(Master3!$H:$H,Master3!$A:$A,"&gt;="&amp;(J209),Master3!$A:$A,"&lt;="&amp;O209-1)</f>
        <v>0</v>
      </c>
      <c r="M209" s="93">
        <f>SUMIFS(Master3!BK:BK,Master3!BJ:BJ,I209)</f>
        <v>0</v>
      </c>
      <c r="N209" s="100" t="str">
        <f>IFERROR(_xlfn.XLOOKUP(O209,Master3!$A:$A,Master3!$B:$B)," ")</f>
        <v xml:space="preserve"> </v>
      </c>
      <c r="O209" s="92" t="str">
        <f t="shared" si="37"/>
        <v/>
      </c>
      <c r="P209" s="92">
        <f>SUMIFS(Master3!$V:$V,Master3!$A:$A,"&gt;="&amp;O209,Master3!$A:$A,"&lt;="&amp; S209)</f>
        <v>0</v>
      </c>
      <c r="Q209" s="92">
        <f>SUMIFS(Master3!$H:$H,Master3!$A:$A,"&gt;="&amp;O209,Master3!$A:$A,"&lt;="&amp; S209)</f>
        <v>0</v>
      </c>
      <c r="R209" s="92">
        <f>SUMIFS(Master3!AZ:AZ,Master3!AY:AY,N209)</f>
        <v>0</v>
      </c>
      <c r="S209" s="93" t="str">
        <f t="shared" si="38"/>
        <v/>
      </c>
      <c r="T209" s="112" t="e">
        <f>_xlfn.XLOOKUP(U209,Master3!B:B,Master3!A:A)</f>
        <v>#N/A</v>
      </c>
      <c r="U209" s="103"/>
      <c r="V209" s="109">
        <f>SUMIFS(Master3!X:X,Master3!$A:$A,"&gt;="&amp;(T209),Master3!$A:$A,"&lt;="&amp;Z209-1)</f>
        <v>0</v>
      </c>
      <c r="W209" s="107">
        <f>SUMIFS(Master3!I:I,Master3!$A:$A,"&gt;="&amp;(T209),Master3!$A:$A,"&lt;="&amp;Z209-1)</f>
        <v>0</v>
      </c>
      <c r="X209" s="108">
        <f>SUMIFS(Master3!BC:BC,Master3!BB:BB,U209)</f>
        <v>0</v>
      </c>
      <c r="Y209" s="110" t="str">
        <f>IFERROR(_xlfn.XLOOKUP(Z209,Master3!$A:$A,Master3!$B:$B),"")</f>
        <v/>
      </c>
      <c r="Z209" s="107" t="str">
        <f t="shared" si="39"/>
        <v/>
      </c>
      <c r="AA209" s="107">
        <f>SUMIFS(Master3!$X:$X,Master3!$A:$A,"&gt;="&amp;(Z209),Master3!$A:$A,"&lt;="&amp;AE209-1)</f>
        <v>0</v>
      </c>
      <c r="AB209" s="107">
        <f>SUMIFS(Master3!$I:$I,Master3!$A:$A,"&gt;="&amp;(Z209),Master3!$A:$A,"&lt;="&amp;AE209-1)</f>
        <v>0</v>
      </c>
      <c r="AC209" s="108">
        <f>SUMIFS(Master3!BM:BM,Master3!BL:BL,Y209)</f>
        <v>0</v>
      </c>
      <c r="AD209" s="110" t="str">
        <f>IFERROR(_xlfn.XLOOKUP(AE209,Master3!$A:$A,Master3!$B:$B)," ")</f>
        <v xml:space="preserve"> </v>
      </c>
      <c r="AE209" s="107" t="str">
        <f t="shared" si="40"/>
        <v/>
      </c>
      <c r="AF209" s="109">
        <f>SUMIFS(Master3!$X:$X,Master3!$A:$A,"&gt;"&amp;(AE209),Master3!$A:$A,"&lt;="&amp; AI209)</f>
        <v>0</v>
      </c>
      <c r="AG209" s="107">
        <f>SUMIFS(Master3!$I:$I,Master3!$A:$A,"&gt;"&amp;(AE209),Master3!$A:$A,"&lt;="&amp; AI209)</f>
        <v>0</v>
      </c>
      <c r="AH209" s="107">
        <f>SUMIFS(Master3!BC:BC,Master3!BB:BB,AD209)</f>
        <v>0</v>
      </c>
      <c r="AI209" s="108" t="str">
        <f t="shared" si="41"/>
        <v/>
      </c>
      <c r="AJ209" s="112" t="e">
        <f>_xlfn.XLOOKUP(AK209,Master3!B:B,Master3!A:A)</f>
        <v>#N/A</v>
      </c>
      <c r="AK209" s="106">
        <v>44374.072916666664</v>
      </c>
      <c r="AL209" s="67">
        <f>SUMIFS(Master3!$Z:$Z,Master3!$A:$A,"&gt;="&amp;(AJ209),Master3!$A:$A,"&lt;="&amp;AP209-1)</f>
        <v>0</v>
      </c>
      <c r="AM209" s="67">
        <f>SUMIFS(Master3!$J:$J,Master3!$A:$A,"&gt;="&amp;(AJ209),Master3!$A:$A,"&lt;="&amp;AP209-1)</f>
        <v>0</v>
      </c>
      <c r="AN209" s="93">
        <f>SUMIFS(Master3!BF:BF,Master3!BE:BE,AK209)</f>
        <v>0</v>
      </c>
      <c r="AO209" s="100" t="str">
        <f>IFERROR(_xlfn.XLOOKUP(AP209,Master3!$A:$A,Master3!$B:$B),"")</f>
        <v/>
      </c>
      <c r="AP209" s="92" t="str">
        <f t="shared" si="42"/>
        <v/>
      </c>
      <c r="AQ209" s="67">
        <f>SUMIFS(Master3!$Z:$Z,Master3!$A:$A,"&gt;"&amp;(AP209),Master3!$A:$A,"&lt;="&amp;AU209-1)</f>
        <v>0</v>
      </c>
      <c r="AR209" s="67">
        <f>SUMIFS(Master3!$J:$J,Master3!$A:$A,"&gt;"&amp;(AP209),Master3!$A:$A,"&lt;="&amp;AU209-1)</f>
        <v>0</v>
      </c>
      <c r="AS209" s="93">
        <f>SUMIFS(Master3!BO:BO,Master3!BN:BN,AO209)</f>
        <v>0</v>
      </c>
      <c r="AT209" s="100" t="str">
        <f>IFERROR(_xlfn.XLOOKUP(AU209,Master3!$A:$A,Master3!$B:$B)," ")</f>
        <v xml:space="preserve"> </v>
      </c>
      <c r="AU209" s="92" t="str">
        <f t="shared" si="43"/>
        <v/>
      </c>
      <c r="AV209" s="67">
        <f>SUMIFS(Master3!$Z:$Z,Master3!$A:$A,"&gt;"&amp;AU209,Master3!$A:$A,"&lt;="&amp; AY209)</f>
        <v>0</v>
      </c>
      <c r="AW209" s="67">
        <f>SUMIFS(Master3!$J:$J,Master3!$A:$A,"&gt;"&amp;AU209,Master3!$A:$A,"&lt;="&amp; AY209)</f>
        <v>0</v>
      </c>
      <c r="AX209" s="92">
        <f>SUMIFS(Master3!BF:BF,Master3!BE:BE,AT209)</f>
        <v>0</v>
      </c>
      <c r="AY209" s="93" t="str">
        <f t="shared" si="44"/>
        <v/>
      </c>
      <c r="AZ209" s="112" t="e">
        <f>_xlfn.XLOOKUP(BA209,Master3!B:B,Master3!A:A)</f>
        <v>#N/A</v>
      </c>
      <c r="BA209" s="103"/>
      <c r="BB209" s="107">
        <f>SUMIFS(Master3!AR:AR,Master3!$A:$A,"&gt;="&amp;(AZ209),Master3!$A:$A,"&lt;="&amp;BF209-1)</f>
        <v>0</v>
      </c>
      <c r="BC209" s="109">
        <f>SUMIFS(Master3!$K:$K,Master3!$A:$A,"&gt;="&amp;(AZ209),Master3!$A:$A,"&lt;="&amp;BF209-1)</f>
        <v>0</v>
      </c>
      <c r="BD209" s="108">
        <f>SUMIFS(Master3!BI:BI,Master3!BH:BH,BA209)</f>
        <v>0</v>
      </c>
      <c r="BE209" s="110" t="str">
        <f>IFERROR(_xlfn.XLOOKUP(BF209,Master3!$A:$A,Master3!$B:$B),"")</f>
        <v/>
      </c>
      <c r="BF209" s="107" t="str">
        <f t="shared" si="45"/>
        <v/>
      </c>
      <c r="BG209" s="107">
        <f>SUMIFS(Master3!AR:AR,Master3!$A:$A,"&gt;="&amp;(BF209),Master3!$A:$A,"&lt;="&amp;BK209-1)</f>
        <v>0</v>
      </c>
      <c r="BH209" s="109">
        <f>SUMIFS(Master3!$K:$K,Master3!$A:$A,"&gt;="&amp;(BF209),Master3!$A:$A,"&lt;="&amp;BK209-1)</f>
        <v>0</v>
      </c>
      <c r="BI209" s="108">
        <f>SUMIFS(Master3!BQ:BQ,Master3!BP:BP,BE209)</f>
        <v>0</v>
      </c>
      <c r="BJ209" s="110" t="str">
        <f>IFERROR(_xlfn.XLOOKUP(BK209,Master3!$A:$A,Master3!$B:$B)," ")</f>
        <v xml:space="preserve"> </v>
      </c>
      <c r="BK209" s="107" t="str">
        <f t="shared" si="46"/>
        <v/>
      </c>
      <c r="BL209" s="107">
        <f>SUMIFS(Master3!$AU:$AU,Master3!$A:$A,"&gt;"&amp;(BK209),Master3!$A:$A,"&lt;="&amp; BO209)</f>
        <v>0</v>
      </c>
      <c r="BM209" s="109">
        <f>SUMIFS(Master3!$K:$K,Master3!$A:$A,"&gt;"&amp;(BK209),Master3!$A:$A,"&lt;="&amp; BO209)</f>
        <v>0</v>
      </c>
      <c r="BN209" s="107">
        <f>SUMIFS(Master3!BI:BI,Master3!BH:BH,BJ209)</f>
        <v>0</v>
      </c>
      <c r="BO209" s="108" t="str">
        <f t="shared" si="47"/>
        <v/>
      </c>
    </row>
    <row r="210" spans="1:67" x14ac:dyDescent="0.25">
      <c r="A210" s="86">
        <v>44374.149305555555</v>
      </c>
      <c r="B210" s="111" t="e">
        <f>_xlfn.XLOOKUP(C210,Master3!B:B,Master3!A:A)</f>
        <v>#N/A</v>
      </c>
      <c r="C210" s="106"/>
      <c r="D210" s="91" t="str">
        <f>IFERROR(_xlfn.XLOOKUP(B210,Master3!A:A,Master3!G:G),"")</f>
        <v/>
      </c>
      <c r="E210" s="94" t="str">
        <f>IFERROR(AVERAGEIFS(Master3!$U:$U,Master3!$A:$A,"&gt;"&amp;(B210-1),Master3!$A:$A,"&lt;="&amp;S210),"")</f>
        <v/>
      </c>
      <c r="F210" s="98">
        <f>SUMIFS(Master3!$V:$V,Master3!$A:$A,"&gt;="&amp;(B210),Master3!$A:$A,"&lt;="&amp;J210-1)</f>
        <v>0</v>
      </c>
      <c r="G210" s="91">
        <f>SUMIFS(Master3!$H:$H,Master3!$A:$A,"&gt;="&amp;(B210),Master3!$A:$A,"&lt;="&amp;J210-1)</f>
        <v>0</v>
      </c>
      <c r="H210" s="99">
        <f>SUMIFS(Master3!AZ:AZ,Master3!AY:AY,C210)</f>
        <v>0</v>
      </c>
      <c r="I210" s="100" t="str">
        <f>IFERROR(_xlfn.XLOOKUP(J210,Master3!$A:$A,Master3!$B:$B),"")</f>
        <v/>
      </c>
      <c r="J210" s="92" t="str">
        <f t="shared" si="36"/>
        <v/>
      </c>
      <c r="K210" s="92">
        <f>SUMIFS(Master3!$V:$V,Master3!$A:$A,"&gt;="&amp;(J210),Master3!$A:$A,"&lt;="&amp;O210-1)</f>
        <v>0</v>
      </c>
      <c r="L210" s="92">
        <f>SUMIFS(Master3!$H:$H,Master3!$A:$A,"&gt;="&amp;(J210),Master3!$A:$A,"&lt;="&amp;O210-1)</f>
        <v>0</v>
      </c>
      <c r="M210" s="93">
        <f>SUMIFS(Master3!BK:BK,Master3!BJ:BJ,I210)</f>
        <v>0</v>
      </c>
      <c r="N210" s="100" t="str">
        <f>IFERROR(_xlfn.XLOOKUP(O210,Master3!$A:$A,Master3!$B:$B)," ")</f>
        <v xml:space="preserve"> </v>
      </c>
      <c r="O210" s="92" t="str">
        <f t="shared" si="37"/>
        <v/>
      </c>
      <c r="P210" s="92">
        <f>SUMIFS(Master3!$V:$V,Master3!$A:$A,"&gt;="&amp;O210,Master3!$A:$A,"&lt;="&amp; S210)</f>
        <v>0</v>
      </c>
      <c r="Q210" s="92">
        <f>SUMIFS(Master3!$H:$H,Master3!$A:$A,"&gt;="&amp;O210,Master3!$A:$A,"&lt;="&amp; S210)</f>
        <v>0</v>
      </c>
      <c r="R210" s="92">
        <f>SUMIFS(Master3!AZ:AZ,Master3!AY:AY,N210)</f>
        <v>0</v>
      </c>
      <c r="S210" s="93" t="str">
        <f t="shared" si="38"/>
        <v/>
      </c>
      <c r="T210" s="112" t="e">
        <f>_xlfn.XLOOKUP(U210,Master3!B:B,Master3!A:A)</f>
        <v>#N/A</v>
      </c>
      <c r="U210" s="103">
        <v>44374.149305555555</v>
      </c>
      <c r="V210" s="109">
        <f>SUMIFS(Master3!X:X,Master3!$A:$A,"&gt;="&amp;(T210),Master3!$A:$A,"&lt;="&amp;Z210-1)</f>
        <v>0</v>
      </c>
      <c r="W210" s="107">
        <f>SUMIFS(Master3!I:I,Master3!$A:$A,"&gt;="&amp;(T210),Master3!$A:$A,"&lt;="&amp;Z210-1)</f>
        <v>0</v>
      </c>
      <c r="X210" s="108">
        <f>SUMIFS(Master3!BC:BC,Master3!BB:BB,U210)</f>
        <v>0</v>
      </c>
      <c r="Y210" s="110" t="str">
        <f>IFERROR(_xlfn.XLOOKUP(Z210,Master3!$A:$A,Master3!$B:$B),"")</f>
        <v/>
      </c>
      <c r="Z210" s="107" t="str">
        <f t="shared" si="39"/>
        <v/>
      </c>
      <c r="AA210" s="107">
        <f>SUMIFS(Master3!$X:$X,Master3!$A:$A,"&gt;="&amp;(Z210),Master3!$A:$A,"&lt;="&amp;AE210-1)</f>
        <v>0</v>
      </c>
      <c r="AB210" s="107">
        <f>SUMIFS(Master3!$I:$I,Master3!$A:$A,"&gt;="&amp;(Z210),Master3!$A:$A,"&lt;="&amp;AE210-1)</f>
        <v>0</v>
      </c>
      <c r="AC210" s="108">
        <f>SUMIFS(Master3!BM:BM,Master3!BL:BL,Y210)</f>
        <v>0</v>
      </c>
      <c r="AD210" s="110" t="str">
        <f>IFERROR(_xlfn.XLOOKUP(AE210,Master3!$A:$A,Master3!$B:$B)," ")</f>
        <v xml:space="preserve"> </v>
      </c>
      <c r="AE210" s="107" t="str">
        <f t="shared" si="40"/>
        <v/>
      </c>
      <c r="AF210" s="109">
        <f>SUMIFS(Master3!$X:$X,Master3!$A:$A,"&gt;"&amp;(AE210),Master3!$A:$A,"&lt;="&amp; AI210)</f>
        <v>0</v>
      </c>
      <c r="AG210" s="107">
        <f>SUMIFS(Master3!$I:$I,Master3!$A:$A,"&gt;"&amp;(AE210),Master3!$A:$A,"&lt;="&amp; AI210)</f>
        <v>0</v>
      </c>
      <c r="AH210" s="107">
        <f>SUMIFS(Master3!BC:BC,Master3!BB:BB,AD210)</f>
        <v>0</v>
      </c>
      <c r="AI210" s="108" t="str">
        <f t="shared" si="41"/>
        <v/>
      </c>
      <c r="AJ210" s="112" t="e">
        <f>_xlfn.XLOOKUP(AK210,Master3!B:B,Master3!A:A)</f>
        <v>#N/A</v>
      </c>
      <c r="AK210" s="106"/>
      <c r="AL210" s="67">
        <f>SUMIFS(Master3!$Z:$Z,Master3!$A:$A,"&gt;="&amp;(AJ210),Master3!$A:$A,"&lt;="&amp;AP210-1)</f>
        <v>0</v>
      </c>
      <c r="AM210" s="67">
        <f>SUMIFS(Master3!$J:$J,Master3!$A:$A,"&gt;="&amp;(AJ210),Master3!$A:$A,"&lt;="&amp;AP210-1)</f>
        <v>0</v>
      </c>
      <c r="AN210" s="93">
        <f>SUMIFS(Master3!BF:BF,Master3!BE:BE,AK210)</f>
        <v>0</v>
      </c>
      <c r="AO210" s="100" t="str">
        <f>IFERROR(_xlfn.XLOOKUP(AP210,Master3!$A:$A,Master3!$B:$B),"")</f>
        <v/>
      </c>
      <c r="AP210" s="92" t="str">
        <f t="shared" si="42"/>
        <v/>
      </c>
      <c r="AQ210" s="67">
        <f>SUMIFS(Master3!$Z:$Z,Master3!$A:$A,"&gt;"&amp;(AP210),Master3!$A:$A,"&lt;="&amp;AU210-1)</f>
        <v>0</v>
      </c>
      <c r="AR210" s="67">
        <f>SUMIFS(Master3!$J:$J,Master3!$A:$A,"&gt;"&amp;(AP210),Master3!$A:$A,"&lt;="&amp;AU210-1)</f>
        <v>0</v>
      </c>
      <c r="AS210" s="93">
        <f>SUMIFS(Master3!BO:BO,Master3!BN:BN,AO210)</f>
        <v>0</v>
      </c>
      <c r="AT210" s="100" t="str">
        <f>IFERROR(_xlfn.XLOOKUP(AU210,Master3!$A:$A,Master3!$B:$B)," ")</f>
        <v xml:space="preserve"> </v>
      </c>
      <c r="AU210" s="92" t="str">
        <f t="shared" si="43"/>
        <v/>
      </c>
      <c r="AV210" s="67">
        <f>SUMIFS(Master3!$Z:$Z,Master3!$A:$A,"&gt;"&amp;AU210,Master3!$A:$A,"&lt;="&amp; AY210)</f>
        <v>0</v>
      </c>
      <c r="AW210" s="67">
        <f>SUMIFS(Master3!$J:$J,Master3!$A:$A,"&gt;"&amp;AU210,Master3!$A:$A,"&lt;="&amp; AY210)</f>
        <v>0</v>
      </c>
      <c r="AX210" s="92">
        <f>SUMIFS(Master3!BF:BF,Master3!BE:BE,AT210)</f>
        <v>0</v>
      </c>
      <c r="AY210" s="93" t="str">
        <f t="shared" si="44"/>
        <v/>
      </c>
      <c r="AZ210" s="112" t="e">
        <f>_xlfn.XLOOKUP(BA210,Master3!B:B,Master3!A:A)</f>
        <v>#N/A</v>
      </c>
      <c r="BA210" s="103"/>
      <c r="BB210" s="107">
        <f>SUMIFS(Master3!AR:AR,Master3!$A:$A,"&gt;="&amp;(AZ210),Master3!$A:$A,"&lt;="&amp;BF210-1)</f>
        <v>0</v>
      </c>
      <c r="BC210" s="109">
        <f>SUMIFS(Master3!$K:$K,Master3!$A:$A,"&gt;="&amp;(AZ210),Master3!$A:$A,"&lt;="&amp;BF210-1)</f>
        <v>0</v>
      </c>
      <c r="BD210" s="108">
        <f>SUMIFS(Master3!BI:BI,Master3!BH:BH,BA210)</f>
        <v>0</v>
      </c>
      <c r="BE210" s="110" t="str">
        <f>IFERROR(_xlfn.XLOOKUP(BF210,Master3!$A:$A,Master3!$B:$B),"")</f>
        <v/>
      </c>
      <c r="BF210" s="107" t="str">
        <f t="shared" si="45"/>
        <v/>
      </c>
      <c r="BG210" s="107">
        <f>SUMIFS(Master3!AR:AR,Master3!$A:$A,"&gt;="&amp;(BF210),Master3!$A:$A,"&lt;="&amp;BK210-1)</f>
        <v>0</v>
      </c>
      <c r="BH210" s="109">
        <f>SUMIFS(Master3!$K:$K,Master3!$A:$A,"&gt;="&amp;(BF210),Master3!$A:$A,"&lt;="&amp;BK210-1)</f>
        <v>0</v>
      </c>
      <c r="BI210" s="108">
        <f>SUMIFS(Master3!BQ:BQ,Master3!BP:BP,BE210)</f>
        <v>0</v>
      </c>
      <c r="BJ210" s="110" t="str">
        <f>IFERROR(_xlfn.XLOOKUP(BK210,Master3!$A:$A,Master3!$B:$B)," ")</f>
        <v xml:space="preserve"> </v>
      </c>
      <c r="BK210" s="107" t="str">
        <f t="shared" si="46"/>
        <v/>
      </c>
      <c r="BL210" s="107">
        <f>SUMIFS(Master3!$AU:$AU,Master3!$A:$A,"&gt;"&amp;(BK210),Master3!$A:$A,"&lt;="&amp; BO210)</f>
        <v>0</v>
      </c>
      <c r="BM210" s="109">
        <f>SUMIFS(Master3!$K:$K,Master3!$A:$A,"&gt;"&amp;(BK210),Master3!$A:$A,"&lt;="&amp; BO210)</f>
        <v>0</v>
      </c>
      <c r="BN210" s="107">
        <f>SUMIFS(Master3!BI:BI,Master3!BH:BH,BJ210)</f>
        <v>0</v>
      </c>
      <c r="BO210" s="108" t="str">
        <f t="shared" si="47"/>
        <v/>
      </c>
    </row>
    <row r="211" spans="1:67" x14ac:dyDescent="0.25">
      <c r="A211" s="86">
        <v>44374.211805555555</v>
      </c>
      <c r="B211" s="111" t="e">
        <f>_xlfn.XLOOKUP(C211,Master3!B:B,Master3!A:A)</f>
        <v>#N/A</v>
      </c>
      <c r="C211" s="106"/>
      <c r="D211" s="91" t="str">
        <f>IFERROR(_xlfn.XLOOKUP(B211,Master3!A:A,Master3!G:G),"")</f>
        <v/>
      </c>
      <c r="E211" s="94" t="str">
        <f>IFERROR(AVERAGEIFS(Master3!$U:$U,Master3!$A:$A,"&gt;"&amp;(B211-1),Master3!$A:$A,"&lt;="&amp;S211),"")</f>
        <v/>
      </c>
      <c r="F211" s="98">
        <f>SUMIFS(Master3!$V:$V,Master3!$A:$A,"&gt;="&amp;(B211),Master3!$A:$A,"&lt;="&amp;J211-1)</f>
        <v>0</v>
      </c>
      <c r="G211" s="91">
        <f>SUMIFS(Master3!$H:$H,Master3!$A:$A,"&gt;="&amp;(B211),Master3!$A:$A,"&lt;="&amp;J211-1)</f>
        <v>0</v>
      </c>
      <c r="H211" s="99">
        <f>SUMIFS(Master3!AZ:AZ,Master3!AY:AY,C211)</f>
        <v>0</v>
      </c>
      <c r="I211" s="100" t="str">
        <f>IFERROR(_xlfn.XLOOKUP(J211,Master3!$A:$A,Master3!$B:$B),"")</f>
        <v/>
      </c>
      <c r="J211" s="92" t="str">
        <f t="shared" si="36"/>
        <v/>
      </c>
      <c r="K211" s="92">
        <f>SUMIFS(Master3!$V:$V,Master3!$A:$A,"&gt;="&amp;(J211),Master3!$A:$A,"&lt;="&amp;O211-1)</f>
        <v>0</v>
      </c>
      <c r="L211" s="92">
        <f>SUMIFS(Master3!$H:$H,Master3!$A:$A,"&gt;="&amp;(J211),Master3!$A:$A,"&lt;="&amp;O211-1)</f>
        <v>0</v>
      </c>
      <c r="M211" s="93">
        <f>SUMIFS(Master3!BK:BK,Master3!BJ:BJ,I211)</f>
        <v>0</v>
      </c>
      <c r="N211" s="100" t="str">
        <f>IFERROR(_xlfn.XLOOKUP(O211,Master3!$A:$A,Master3!$B:$B)," ")</f>
        <v xml:space="preserve"> </v>
      </c>
      <c r="O211" s="92" t="str">
        <f t="shared" si="37"/>
        <v/>
      </c>
      <c r="P211" s="92">
        <f>SUMIFS(Master3!$V:$V,Master3!$A:$A,"&gt;="&amp;O211,Master3!$A:$A,"&lt;="&amp; S211)</f>
        <v>0</v>
      </c>
      <c r="Q211" s="92">
        <f>SUMIFS(Master3!$H:$H,Master3!$A:$A,"&gt;="&amp;O211,Master3!$A:$A,"&lt;="&amp; S211)</f>
        <v>0</v>
      </c>
      <c r="R211" s="92">
        <f>SUMIFS(Master3!AZ:AZ,Master3!AY:AY,N211)</f>
        <v>0</v>
      </c>
      <c r="S211" s="93" t="str">
        <f t="shared" si="38"/>
        <v/>
      </c>
      <c r="T211" s="112" t="e">
        <f>_xlfn.XLOOKUP(U211,Master3!B:B,Master3!A:A)</f>
        <v>#N/A</v>
      </c>
      <c r="U211" s="103"/>
      <c r="V211" s="109">
        <f>SUMIFS(Master3!X:X,Master3!$A:$A,"&gt;="&amp;(T211),Master3!$A:$A,"&lt;="&amp;Z211-1)</f>
        <v>0</v>
      </c>
      <c r="W211" s="107">
        <f>SUMIFS(Master3!I:I,Master3!$A:$A,"&gt;="&amp;(T211),Master3!$A:$A,"&lt;="&amp;Z211-1)</f>
        <v>0</v>
      </c>
      <c r="X211" s="108">
        <f>SUMIFS(Master3!BC:BC,Master3!BB:BB,U211)</f>
        <v>0</v>
      </c>
      <c r="Y211" s="110" t="str">
        <f>IFERROR(_xlfn.XLOOKUP(Z211,Master3!$A:$A,Master3!$B:$B),"")</f>
        <v/>
      </c>
      <c r="Z211" s="107" t="str">
        <f t="shared" si="39"/>
        <v/>
      </c>
      <c r="AA211" s="107">
        <f>SUMIFS(Master3!$X:$X,Master3!$A:$A,"&gt;="&amp;(Z211),Master3!$A:$A,"&lt;="&amp;AE211-1)</f>
        <v>0</v>
      </c>
      <c r="AB211" s="107">
        <f>SUMIFS(Master3!$I:$I,Master3!$A:$A,"&gt;="&amp;(Z211),Master3!$A:$A,"&lt;="&amp;AE211-1)</f>
        <v>0</v>
      </c>
      <c r="AC211" s="108">
        <f>SUMIFS(Master3!BM:BM,Master3!BL:BL,Y211)</f>
        <v>0</v>
      </c>
      <c r="AD211" s="110" t="str">
        <f>IFERROR(_xlfn.XLOOKUP(AE211,Master3!$A:$A,Master3!$B:$B)," ")</f>
        <v xml:space="preserve"> </v>
      </c>
      <c r="AE211" s="107" t="str">
        <f t="shared" si="40"/>
        <v/>
      </c>
      <c r="AF211" s="109">
        <f>SUMIFS(Master3!$X:$X,Master3!$A:$A,"&gt;"&amp;(AE211),Master3!$A:$A,"&lt;="&amp; AI211)</f>
        <v>0</v>
      </c>
      <c r="AG211" s="107">
        <f>SUMIFS(Master3!$I:$I,Master3!$A:$A,"&gt;"&amp;(AE211),Master3!$A:$A,"&lt;="&amp; AI211)</f>
        <v>0</v>
      </c>
      <c r="AH211" s="107">
        <f>SUMIFS(Master3!BC:BC,Master3!BB:BB,AD211)</f>
        <v>0</v>
      </c>
      <c r="AI211" s="108" t="str">
        <f t="shared" si="41"/>
        <v/>
      </c>
      <c r="AJ211" s="112" t="e">
        <f>_xlfn.XLOOKUP(AK211,Master3!B:B,Master3!A:A)</f>
        <v>#N/A</v>
      </c>
      <c r="AK211" s="106"/>
      <c r="AL211" s="67">
        <f>SUMIFS(Master3!$Z:$Z,Master3!$A:$A,"&gt;="&amp;(AJ211),Master3!$A:$A,"&lt;="&amp;AP211-1)</f>
        <v>0</v>
      </c>
      <c r="AM211" s="67">
        <f>SUMIFS(Master3!$J:$J,Master3!$A:$A,"&gt;="&amp;(AJ211),Master3!$A:$A,"&lt;="&amp;AP211-1)</f>
        <v>0</v>
      </c>
      <c r="AN211" s="93">
        <f>SUMIFS(Master3!BF:BF,Master3!BE:BE,AK211)</f>
        <v>0</v>
      </c>
      <c r="AO211" s="100" t="str">
        <f>IFERROR(_xlfn.XLOOKUP(AP211,Master3!$A:$A,Master3!$B:$B),"")</f>
        <v/>
      </c>
      <c r="AP211" s="92" t="str">
        <f t="shared" si="42"/>
        <v/>
      </c>
      <c r="AQ211" s="67">
        <f>SUMIFS(Master3!$Z:$Z,Master3!$A:$A,"&gt;"&amp;(AP211),Master3!$A:$A,"&lt;="&amp;AU211-1)</f>
        <v>0</v>
      </c>
      <c r="AR211" s="67">
        <f>SUMIFS(Master3!$J:$J,Master3!$A:$A,"&gt;"&amp;(AP211),Master3!$A:$A,"&lt;="&amp;AU211-1)</f>
        <v>0</v>
      </c>
      <c r="AS211" s="93">
        <f>SUMIFS(Master3!BO:BO,Master3!BN:BN,AO211)</f>
        <v>0</v>
      </c>
      <c r="AT211" s="100" t="str">
        <f>IFERROR(_xlfn.XLOOKUP(AU211,Master3!$A:$A,Master3!$B:$B)," ")</f>
        <v xml:space="preserve"> </v>
      </c>
      <c r="AU211" s="92" t="str">
        <f t="shared" si="43"/>
        <v/>
      </c>
      <c r="AV211" s="67">
        <f>SUMIFS(Master3!$Z:$Z,Master3!$A:$A,"&gt;"&amp;AU211,Master3!$A:$A,"&lt;="&amp; AY211)</f>
        <v>0</v>
      </c>
      <c r="AW211" s="67">
        <f>SUMIFS(Master3!$J:$J,Master3!$A:$A,"&gt;"&amp;AU211,Master3!$A:$A,"&lt;="&amp; AY211)</f>
        <v>0</v>
      </c>
      <c r="AX211" s="92">
        <f>SUMIFS(Master3!BF:BF,Master3!BE:BE,AT211)</f>
        <v>0</v>
      </c>
      <c r="AY211" s="93" t="str">
        <f t="shared" si="44"/>
        <v/>
      </c>
      <c r="AZ211" s="112" t="e">
        <f>_xlfn.XLOOKUP(BA211,Master3!B:B,Master3!A:A)</f>
        <v>#N/A</v>
      </c>
      <c r="BA211" s="103">
        <v>44374.211805555555</v>
      </c>
      <c r="BB211" s="107">
        <f>SUMIFS(Master3!AR:AR,Master3!$A:$A,"&gt;="&amp;(AZ211),Master3!$A:$A,"&lt;="&amp;BF211-1)</f>
        <v>0</v>
      </c>
      <c r="BC211" s="109">
        <f>SUMIFS(Master3!$K:$K,Master3!$A:$A,"&gt;="&amp;(AZ211),Master3!$A:$A,"&lt;="&amp;BF211-1)</f>
        <v>0</v>
      </c>
      <c r="BD211" s="108">
        <f>SUMIFS(Master3!BI:BI,Master3!BH:BH,BA211)</f>
        <v>0</v>
      </c>
      <c r="BE211" s="110" t="str">
        <f>IFERROR(_xlfn.XLOOKUP(BF211,Master3!$A:$A,Master3!$B:$B),"")</f>
        <v/>
      </c>
      <c r="BF211" s="107" t="str">
        <f t="shared" si="45"/>
        <v/>
      </c>
      <c r="BG211" s="107">
        <f>SUMIFS(Master3!AR:AR,Master3!$A:$A,"&gt;="&amp;(BF211),Master3!$A:$A,"&lt;="&amp;BK211-1)</f>
        <v>0</v>
      </c>
      <c r="BH211" s="109">
        <f>SUMIFS(Master3!$K:$K,Master3!$A:$A,"&gt;="&amp;(BF211),Master3!$A:$A,"&lt;="&amp;BK211-1)</f>
        <v>0</v>
      </c>
      <c r="BI211" s="108">
        <f>SUMIFS(Master3!BQ:BQ,Master3!BP:BP,BE211)</f>
        <v>0</v>
      </c>
      <c r="BJ211" s="110" t="str">
        <f>IFERROR(_xlfn.XLOOKUP(BK211,Master3!$A:$A,Master3!$B:$B)," ")</f>
        <v xml:space="preserve"> </v>
      </c>
      <c r="BK211" s="107" t="str">
        <f t="shared" si="46"/>
        <v/>
      </c>
      <c r="BL211" s="107">
        <f>SUMIFS(Master3!$AU:$AU,Master3!$A:$A,"&gt;"&amp;(BK211),Master3!$A:$A,"&lt;="&amp; BO211)</f>
        <v>0</v>
      </c>
      <c r="BM211" s="109">
        <f>SUMIFS(Master3!$K:$K,Master3!$A:$A,"&gt;"&amp;(BK211),Master3!$A:$A,"&lt;="&amp; BO211)</f>
        <v>0</v>
      </c>
      <c r="BN211" s="107">
        <f>SUMIFS(Master3!BI:BI,Master3!BH:BH,BJ211)</f>
        <v>0</v>
      </c>
      <c r="BO211" s="108" t="str">
        <f t="shared" si="47"/>
        <v/>
      </c>
    </row>
    <row r="212" spans="1:67" x14ac:dyDescent="0.25">
      <c r="A212" s="86">
        <v>44374.416666666664</v>
      </c>
      <c r="B212" s="111" t="e">
        <f>_xlfn.XLOOKUP(C212,Master3!B:B,Master3!A:A)</f>
        <v>#N/A</v>
      </c>
      <c r="C212" s="106">
        <v>44374.416666666664</v>
      </c>
      <c r="D212" s="91" t="str">
        <f>IFERROR(_xlfn.XLOOKUP(B212,Master3!A:A,Master3!G:G),"")</f>
        <v/>
      </c>
      <c r="E212" s="94" t="str">
        <f>IFERROR(AVERAGEIFS(Master3!$U:$U,Master3!$A:$A,"&gt;"&amp;(B212-1),Master3!$A:$A,"&lt;="&amp;S212),"")</f>
        <v/>
      </c>
      <c r="F212" s="98">
        <f>SUMIFS(Master3!$V:$V,Master3!$A:$A,"&gt;="&amp;(B212),Master3!$A:$A,"&lt;="&amp;J212-1)</f>
        <v>0</v>
      </c>
      <c r="G212" s="91">
        <f>SUMIFS(Master3!$H:$H,Master3!$A:$A,"&gt;="&amp;(B212),Master3!$A:$A,"&lt;="&amp;J212-1)</f>
        <v>0</v>
      </c>
      <c r="H212" s="99">
        <f>SUMIFS(Master3!AZ:AZ,Master3!AY:AY,C212)</f>
        <v>0</v>
      </c>
      <c r="I212" s="100" t="str">
        <f>IFERROR(_xlfn.XLOOKUP(J212,Master3!$A:$A,Master3!$B:$B),"")</f>
        <v/>
      </c>
      <c r="J212" s="92" t="str">
        <f t="shared" si="36"/>
        <v/>
      </c>
      <c r="K212" s="92">
        <f>SUMIFS(Master3!$V:$V,Master3!$A:$A,"&gt;="&amp;(J212),Master3!$A:$A,"&lt;="&amp;O212-1)</f>
        <v>0</v>
      </c>
      <c r="L212" s="92">
        <f>SUMIFS(Master3!$H:$H,Master3!$A:$A,"&gt;="&amp;(J212),Master3!$A:$A,"&lt;="&amp;O212-1)</f>
        <v>0</v>
      </c>
      <c r="M212" s="93">
        <f>SUMIFS(Master3!BK:BK,Master3!BJ:BJ,I212)</f>
        <v>0</v>
      </c>
      <c r="N212" s="100" t="str">
        <f>IFERROR(_xlfn.XLOOKUP(O212,Master3!$A:$A,Master3!$B:$B)," ")</f>
        <v xml:space="preserve"> </v>
      </c>
      <c r="O212" s="92" t="str">
        <f t="shared" si="37"/>
        <v/>
      </c>
      <c r="P212" s="92">
        <f>SUMIFS(Master3!$V:$V,Master3!$A:$A,"&gt;="&amp;O212,Master3!$A:$A,"&lt;="&amp; S212)</f>
        <v>0</v>
      </c>
      <c r="Q212" s="92">
        <f>SUMIFS(Master3!$H:$H,Master3!$A:$A,"&gt;="&amp;O212,Master3!$A:$A,"&lt;="&amp; S212)</f>
        <v>0</v>
      </c>
      <c r="R212" s="92">
        <f>SUMIFS(Master3!AZ:AZ,Master3!AY:AY,N212)</f>
        <v>0</v>
      </c>
      <c r="S212" s="93" t="str">
        <f t="shared" si="38"/>
        <v/>
      </c>
      <c r="T212" s="112" t="e">
        <f>_xlfn.XLOOKUP(U212,Master3!B:B,Master3!A:A)</f>
        <v>#N/A</v>
      </c>
      <c r="U212" s="103"/>
      <c r="V212" s="109">
        <f>SUMIFS(Master3!X:X,Master3!$A:$A,"&gt;="&amp;(T212),Master3!$A:$A,"&lt;="&amp;Z212-1)</f>
        <v>0</v>
      </c>
      <c r="W212" s="107">
        <f>SUMIFS(Master3!I:I,Master3!$A:$A,"&gt;="&amp;(T212),Master3!$A:$A,"&lt;="&amp;Z212-1)</f>
        <v>0</v>
      </c>
      <c r="X212" s="108">
        <f>SUMIFS(Master3!BC:BC,Master3!BB:BB,U212)</f>
        <v>0</v>
      </c>
      <c r="Y212" s="110" t="str">
        <f>IFERROR(_xlfn.XLOOKUP(Z212,Master3!$A:$A,Master3!$B:$B),"")</f>
        <v/>
      </c>
      <c r="Z212" s="107" t="str">
        <f t="shared" si="39"/>
        <v/>
      </c>
      <c r="AA212" s="107">
        <f>SUMIFS(Master3!$X:$X,Master3!$A:$A,"&gt;="&amp;(Z212),Master3!$A:$A,"&lt;="&amp;AE212-1)</f>
        <v>0</v>
      </c>
      <c r="AB212" s="107">
        <f>SUMIFS(Master3!$I:$I,Master3!$A:$A,"&gt;="&amp;(Z212),Master3!$A:$A,"&lt;="&amp;AE212-1)</f>
        <v>0</v>
      </c>
      <c r="AC212" s="108">
        <f>SUMIFS(Master3!BM:BM,Master3!BL:BL,Y212)</f>
        <v>0</v>
      </c>
      <c r="AD212" s="110" t="str">
        <f>IFERROR(_xlfn.XLOOKUP(AE212,Master3!$A:$A,Master3!$B:$B)," ")</f>
        <v xml:space="preserve"> </v>
      </c>
      <c r="AE212" s="107" t="str">
        <f t="shared" si="40"/>
        <v/>
      </c>
      <c r="AF212" s="109">
        <f>SUMIFS(Master3!$X:$X,Master3!$A:$A,"&gt;"&amp;(AE212),Master3!$A:$A,"&lt;="&amp; AI212)</f>
        <v>0</v>
      </c>
      <c r="AG212" s="107">
        <f>SUMIFS(Master3!$I:$I,Master3!$A:$A,"&gt;"&amp;(AE212),Master3!$A:$A,"&lt;="&amp; AI212)</f>
        <v>0</v>
      </c>
      <c r="AH212" s="107">
        <f>SUMIFS(Master3!BC:BC,Master3!BB:BB,AD212)</f>
        <v>0</v>
      </c>
      <c r="AI212" s="108" t="str">
        <f t="shared" si="41"/>
        <v/>
      </c>
      <c r="AJ212" s="112" t="e">
        <f>_xlfn.XLOOKUP(AK212,Master3!B:B,Master3!A:A)</f>
        <v>#N/A</v>
      </c>
      <c r="AK212" s="106"/>
      <c r="AL212" s="67">
        <f>SUMIFS(Master3!$Z:$Z,Master3!$A:$A,"&gt;="&amp;(AJ212),Master3!$A:$A,"&lt;="&amp;AP212-1)</f>
        <v>0</v>
      </c>
      <c r="AM212" s="67">
        <f>SUMIFS(Master3!$J:$J,Master3!$A:$A,"&gt;="&amp;(AJ212),Master3!$A:$A,"&lt;="&amp;AP212-1)</f>
        <v>0</v>
      </c>
      <c r="AN212" s="93">
        <f>SUMIFS(Master3!BF:BF,Master3!BE:BE,AK212)</f>
        <v>0</v>
      </c>
      <c r="AO212" s="100" t="str">
        <f>IFERROR(_xlfn.XLOOKUP(AP212,Master3!$A:$A,Master3!$B:$B),"")</f>
        <v/>
      </c>
      <c r="AP212" s="92" t="str">
        <f t="shared" si="42"/>
        <v/>
      </c>
      <c r="AQ212" s="67">
        <f>SUMIFS(Master3!$Z:$Z,Master3!$A:$A,"&gt;"&amp;(AP212),Master3!$A:$A,"&lt;="&amp;AU212-1)</f>
        <v>0</v>
      </c>
      <c r="AR212" s="67">
        <f>SUMIFS(Master3!$J:$J,Master3!$A:$A,"&gt;"&amp;(AP212),Master3!$A:$A,"&lt;="&amp;AU212-1)</f>
        <v>0</v>
      </c>
      <c r="AS212" s="93">
        <f>SUMIFS(Master3!BO:BO,Master3!BN:BN,AO212)</f>
        <v>0</v>
      </c>
      <c r="AT212" s="100" t="str">
        <f>IFERROR(_xlfn.XLOOKUP(AU212,Master3!$A:$A,Master3!$B:$B)," ")</f>
        <v xml:space="preserve"> </v>
      </c>
      <c r="AU212" s="92" t="str">
        <f t="shared" si="43"/>
        <v/>
      </c>
      <c r="AV212" s="67">
        <f>SUMIFS(Master3!$Z:$Z,Master3!$A:$A,"&gt;"&amp;AU212,Master3!$A:$A,"&lt;="&amp; AY212)</f>
        <v>0</v>
      </c>
      <c r="AW212" s="67">
        <f>SUMIFS(Master3!$J:$J,Master3!$A:$A,"&gt;"&amp;AU212,Master3!$A:$A,"&lt;="&amp; AY212)</f>
        <v>0</v>
      </c>
      <c r="AX212" s="92">
        <f>SUMIFS(Master3!BF:BF,Master3!BE:BE,AT212)</f>
        <v>0</v>
      </c>
      <c r="AY212" s="93" t="str">
        <f t="shared" si="44"/>
        <v/>
      </c>
      <c r="AZ212" s="112" t="e">
        <f>_xlfn.XLOOKUP(BA212,Master3!B:B,Master3!A:A)</f>
        <v>#N/A</v>
      </c>
      <c r="BA212" s="103"/>
      <c r="BB212" s="107">
        <f>SUMIFS(Master3!AR:AR,Master3!$A:$A,"&gt;="&amp;(AZ212),Master3!$A:$A,"&lt;="&amp;BF212-1)</f>
        <v>0</v>
      </c>
      <c r="BC212" s="109">
        <f>SUMIFS(Master3!$K:$K,Master3!$A:$A,"&gt;="&amp;(AZ212),Master3!$A:$A,"&lt;="&amp;BF212-1)</f>
        <v>0</v>
      </c>
      <c r="BD212" s="108">
        <f>SUMIFS(Master3!BI:BI,Master3!BH:BH,BA212)</f>
        <v>0</v>
      </c>
      <c r="BE212" s="110" t="str">
        <f>IFERROR(_xlfn.XLOOKUP(BF212,Master3!$A:$A,Master3!$B:$B),"")</f>
        <v/>
      </c>
      <c r="BF212" s="107" t="str">
        <f t="shared" si="45"/>
        <v/>
      </c>
      <c r="BG212" s="107">
        <f>SUMIFS(Master3!AR:AR,Master3!$A:$A,"&gt;="&amp;(BF212),Master3!$A:$A,"&lt;="&amp;BK212-1)</f>
        <v>0</v>
      </c>
      <c r="BH212" s="109">
        <f>SUMIFS(Master3!$K:$K,Master3!$A:$A,"&gt;="&amp;(BF212),Master3!$A:$A,"&lt;="&amp;BK212-1)</f>
        <v>0</v>
      </c>
      <c r="BI212" s="108">
        <f>SUMIFS(Master3!BQ:BQ,Master3!BP:BP,BE212)</f>
        <v>0</v>
      </c>
      <c r="BJ212" s="110" t="str">
        <f>IFERROR(_xlfn.XLOOKUP(BK212,Master3!$A:$A,Master3!$B:$B)," ")</f>
        <v xml:space="preserve"> </v>
      </c>
      <c r="BK212" s="107" t="str">
        <f t="shared" si="46"/>
        <v/>
      </c>
      <c r="BL212" s="107">
        <f>SUMIFS(Master3!$AU:$AU,Master3!$A:$A,"&gt;"&amp;(BK212),Master3!$A:$A,"&lt;="&amp; BO212)</f>
        <v>0</v>
      </c>
      <c r="BM212" s="109">
        <f>SUMIFS(Master3!$K:$K,Master3!$A:$A,"&gt;"&amp;(BK212),Master3!$A:$A,"&lt;="&amp; BO212)</f>
        <v>0</v>
      </c>
      <c r="BN212" s="107">
        <f>SUMIFS(Master3!BI:BI,Master3!BH:BH,BJ212)</f>
        <v>0</v>
      </c>
      <c r="BO212" s="108" t="str">
        <f t="shared" si="47"/>
        <v/>
      </c>
    </row>
    <row r="213" spans="1:67" x14ac:dyDescent="0.25">
      <c r="A213" s="86">
        <v>44378.125</v>
      </c>
      <c r="B213" s="111" t="e">
        <f>_xlfn.XLOOKUP(C213,Master3!B:B,Master3!A:A)</f>
        <v>#N/A</v>
      </c>
      <c r="C213" s="106"/>
      <c r="D213" s="91" t="str">
        <f>IFERROR(_xlfn.XLOOKUP(B213,Master3!A:A,Master3!G:G),"")</f>
        <v/>
      </c>
      <c r="E213" s="94" t="str">
        <f>IFERROR(AVERAGEIFS(Master3!$U:$U,Master3!$A:$A,"&gt;"&amp;(B213-1),Master3!$A:$A,"&lt;="&amp;S213),"")</f>
        <v/>
      </c>
      <c r="F213" s="98">
        <f>SUMIFS(Master3!$V:$V,Master3!$A:$A,"&gt;="&amp;(B213),Master3!$A:$A,"&lt;="&amp;J213-1)</f>
        <v>0</v>
      </c>
      <c r="G213" s="91">
        <f>SUMIFS(Master3!$H:$H,Master3!$A:$A,"&gt;="&amp;(B213),Master3!$A:$A,"&lt;="&amp;J213-1)</f>
        <v>0</v>
      </c>
      <c r="H213" s="99">
        <f>SUMIFS(Master3!AZ:AZ,Master3!AY:AY,C213)</f>
        <v>0</v>
      </c>
      <c r="I213" s="100" t="str">
        <f>IFERROR(_xlfn.XLOOKUP(J213,Master3!$A:$A,Master3!$B:$B),"")</f>
        <v/>
      </c>
      <c r="J213" s="92" t="str">
        <f t="shared" si="36"/>
        <v/>
      </c>
      <c r="K213" s="92">
        <f>SUMIFS(Master3!$V:$V,Master3!$A:$A,"&gt;="&amp;(J213),Master3!$A:$A,"&lt;="&amp;O213-1)</f>
        <v>0</v>
      </c>
      <c r="L213" s="92">
        <f>SUMIFS(Master3!$H:$H,Master3!$A:$A,"&gt;="&amp;(J213),Master3!$A:$A,"&lt;="&amp;O213-1)</f>
        <v>0</v>
      </c>
      <c r="M213" s="93">
        <f>SUMIFS(Master3!BK:BK,Master3!BJ:BJ,I213)</f>
        <v>0</v>
      </c>
      <c r="N213" s="100" t="str">
        <f>IFERROR(_xlfn.XLOOKUP(O213,Master3!$A:$A,Master3!$B:$B)," ")</f>
        <v xml:space="preserve"> </v>
      </c>
      <c r="O213" s="92" t="str">
        <f t="shared" si="37"/>
        <v/>
      </c>
      <c r="P213" s="92">
        <f>SUMIFS(Master3!$V:$V,Master3!$A:$A,"&gt;="&amp;O213,Master3!$A:$A,"&lt;="&amp; S213)</f>
        <v>0</v>
      </c>
      <c r="Q213" s="92">
        <f>SUMIFS(Master3!$H:$H,Master3!$A:$A,"&gt;="&amp;O213,Master3!$A:$A,"&lt;="&amp; S213)</f>
        <v>0</v>
      </c>
      <c r="R213" s="92">
        <f>SUMIFS(Master3!AZ:AZ,Master3!AY:AY,N213)</f>
        <v>0</v>
      </c>
      <c r="S213" s="93" t="str">
        <f t="shared" si="38"/>
        <v/>
      </c>
      <c r="T213" s="112" t="e">
        <f>_xlfn.XLOOKUP(U213,Master3!B:B,Master3!A:A)</f>
        <v>#N/A</v>
      </c>
      <c r="U213" s="103"/>
      <c r="V213" s="109">
        <f>SUMIFS(Master3!X:X,Master3!$A:$A,"&gt;="&amp;(T213),Master3!$A:$A,"&lt;="&amp;Z213-1)</f>
        <v>0</v>
      </c>
      <c r="W213" s="107">
        <f>SUMIFS(Master3!I:I,Master3!$A:$A,"&gt;="&amp;(T213),Master3!$A:$A,"&lt;="&amp;Z213-1)</f>
        <v>0</v>
      </c>
      <c r="X213" s="108">
        <f>SUMIFS(Master3!BC:BC,Master3!BB:BB,U213)</f>
        <v>0</v>
      </c>
      <c r="Y213" s="110" t="str">
        <f>IFERROR(_xlfn.XLOOKUP(Z213,Master3!$A:$A,Master3!$B:$B),"")</f>
        <v/>
      </c>
      <c r="Z213" s="107" t="str">
        <f t="shared" si="39"/>
        <v/>
      </c>
      <c r="AA213" s="107">
        <f>SUMIFS(Master3!$X:$X,Master3!$A:$A,"&gt;="&amp;(Z213),Master3!$A:$A,"&lt;="&amp;AE213-1)</f>
        <v>0</v>
      </c>
      <c r="AB213" s="107">
        <f>SUMIFS(Master3!$I:$I,Master3!$A:$A,"&gt;="&amp;(Z213),Master3!$A:$A,"&lt;="&amp;AE213-1)</f>
        <v>0</v>
      </c>
      <c r="AC213" s="108">
        <f>SUMIFS(Master3!BM:BM,Master3!BL:BL,Y213)</f>
        <v>0</v>
      </c>
      <c r="AD213" s="110" t="str">
        <f>IFERROR(_xlfn.XLOOKUP(AE213,Master3!$A:$A,Master3!$B:$B)," ")</f>
        <v xml:space="preserve"> </v>
      </c>
      <c r="AE213" s="107" t="str">
        <f t="shared" si="40"/>
        <v/>
      </c>
      <c r="AF213" s="109">
        <f>SUMIFS(Master3!$X:$X,Master3!$A:$A,"&gt;"&amp;(AE213),Master3!$A:$A,"&lt;="&amp; AI213)</f>
        <v>0</v>
      </c>
      <c r="AG213" s="107">
        <f>SUMIFS(Master3!$I:$I,Master3!$A:$A,"&gt;"&amp;(AE213),Master3!$A:$A,"&lt;="&amp; AI213)</f>
        <v>0</v>
      </c>
      <c r="AH213" s="107">
        <f>SUMIFS(Master3!BC:BC,Master3!BB:BB,AD213)</f>
        <v>0</v>
      </c>
      <c r="AI213" s="108" t="str">
        <f t="shared" si="41"/>
        <v/>
      </c>
      <c r="AJ213" s="112" t="e">
        <f>_xlfn.XLOOKUP(AK213,Master3!B:B,Master3!A:A)</f>
        <v>#N/A</v>
      </c>
      <c r="AK213" s="106">
        <v>44378.125</v>
      </c>
      <c r="AL213" s="67">
        <f>SUMIFS(Master3!$Z:$Z,Master3!$A:$A,"&gt;="&amp;(AJ213),Master3!$A:$A,"&lt;="&amp;AP213-1)</f>
        <v>0</v>
      </c>
      <c r="AM213" s="67">
        <f>SUMIFS(Master3!$J:$J,Master3!$A:$A,"&gt;="&amp;(AJ213),Master3!$A:$A,"&lt;="&amp;AP213-1)</f>
        <v>0</v>
      </c>
      <c r="AN213" s="93">
        <f>SUMIFS(Master3!BF:BF,Master3!BE:BE,AK213)</f>
        <v>0</v>
      </c>
      <c r="AO213" s="100" t="str">
        <f>IFERROR(_xlfn.XLOOKUP(AP213,Master3!$A:$A,Master3!$B:$B),"")</f>
        <v/>
      </c>
      <c r="AP213" s="92" t="str">
        <f t="shared" si="42"/>
        <v/>
      </c>
      <c r="AQ213" s="67">
        <f>SUMIFS(Master3!$Z:$Z,Master3!$A:$A,"&gt;"&amp;(AP213),Master3!$A:$A,"&lt;="&amp;AU213-1)</f>
        <v>0</v>
      </c>
      <c r="AR213" s="67">
        <f>SUMIFS(Master3!$J:$J,Master3!$A:$A,"&gt;"&amp;(AP213),Master3!$A:$A,"&lt;="&amp;AU213-1)</f>
        <v>0</v>
      </c>
      <c r="AS213" s="93">
        <f>SUMIFS(Master3!BO:BO,Master3!BN:BN,AO213)</f>
        <v>0</v>
      </c>
      <c r="AT213" s="100" t="str">
        <f>IFERROR(_xlfn.XLOOKUP(AU213,Master3!$A:$A,Master3!$B:$B)," ")</f>
        <v xml:space="preserve"> </v>
      </c>
      <c r="AU213" s="92" t="str">
        <f t="shared" si="43"/>
        <v/>
      </c>
      <c r="AV213" s="67">
        <f>SUMIFS(Master3!$Z:$Z,Master3!$A:$A,"&gt;"&amp;AU213,Master3!$A:$A,"&lt;="&amp; AY213)</f>
        <v>0</v>
      </c>
      <c r="AW213" s="67">
        <f>SUMIFS(Master3!$J:$J,Master3!$A:$A,"&gt;"&amp;AU213,Master3!$A:$A,"&lt;="&amp; AY213)</f>
        <v>0</v>
      </c>
      <c r="AX213" s="92">
        <f>SUMIFS(Master3!BF:BF,Master3!BE:BE,AT213)</f>
        <v>0</v>
      </c>
      <c r="AY213" s="93" t="str">
        <f t="shared" si="44"/>
        <v/>
      </c>
      <c r="AZ213" s="112" t="e">
        <f>_xlfn.XLOOKUP(BA213,Master3!B:B,Master3!A:A)</f>
        <v>#N/A</v>
      </c>
      <c r="BA213" s="103"/>
      <c r="BB213" s="107">
        <f>SUMIFS(Master3!AR:AR,Master3!$A:$A,"&gt;="&amp;(AZ213),Master3!$A:$A,"&lt;="&amp;BF213-1)</f>
        <v>0</v>
      </c>
      <c r="BC213" s="109">
        <f>SUMIFS(Master3!$K:$K,Master3!$A:$A,"&gt;="&amp;(AZ213),Master3!$A:$A,"&lt;="&amp;BF213-1)</f>
        <v>0</v>
      </c>
      <c r="BD213" s="108">
        <f>SUMIFS(Master3!BI:BI,Master3!BH:BH,BA213)</f>
        <v>0</v>
      </c>
      <c r="BE213" s="110" t="str">
        <f>IFERROR(_xlfn.XLOOKUP(BF213,Master3!$A:$A,Master3!$B:$B),"")</f>
        <v/>
      </c>
      <c r="BF213" s="107" t="str">
        <f t="shared" si="45"/>
        <v/>
      </c>
      <c r="BG213" s="107">
        <f>SUMIFS(Master3!AR:AR,Master3!$A:$A,"&gt;="&amp;(BF213),Master3!$A:$A,"&lt;="&amp;BK213-1)</f>
        <v>0</v>
      </c>
      <c r="BH213" s="109">
        <f>SUMIFS(Master3!$K:$K,Master3!$A:$A,"&gt;="&amp;(BF213),Master3!$A:$A,"&lt;="&amp;BK213-1)</f>
        <v>0</v>
      </c>
      <c r="BI213" s="108">
        <f>SUMIFS(Master3!BQ:BQ,Master3!BP:BP,BE213)</f>
        <v>0</v>
      </c>
      <c r="BJ213" s="110" t="str">
        <f>IFERROR(_xlfn.XLOOKUP(BK213,Master3!$A:$A,Master3!$B:$B)," ")</f>
        <v xml:space="preserve"> </v>
      </c>
      <c r="BK213" s="107" t="str">
        <f t="shared" si="46"/>
        <v/>
      </c>
      <c r="BL213" s="107">
        <f>SUMIFS(Master3!$AU:$AU,Master3!$A:$A,"&gt;"&amp;(BK213),Master3!$A:$A,"&lt;="&amp; BO213)</f>
        <v>0</v>
      </c>
      <c r="BM213" s="109">
        <f>SUMIFS(Master3!$K:$K,Master3!$A:$A,"&gt;"&amp;(BK213),Master3!$A:$A,"&lt;="&amp; BO213)</f>
        <v>0</v>
      </c>
      <c r="BN213" s="107">
        <f>SUMIFS(Master3!BI:BI,Master3!BH:BH,BJ213)</f>
        <v>0</v>
      </c>
      <c r="BO213" s="108" t="str">
        <f t="shared" si="47"/>
        <v/>
      </c>
    </row>
    <row r="214" spans="1:67" x14ac:dyDescent="0.25">
      <c r="A214" s="86">
        <v>44378.163194444445</v>
      </c>
      <c r="B214" s="111" t="e">
        <f>_xlfn.XLOOKUP(C214,Master3!B:B,Master3!A:A)</f>
        <v>#N/A</v>
      </c>
      <c r="C214" s="106"/>
      <c r="D214" s="91" t="str">
        <f>IFERROR(_xlfn.XLOOKUP(B214,Master3!A:A,Master3!G:G),"")</f>
        <v/>
      </c>
      <c r="E214" s="94" t="str">
        <f>IFERROR(AVERAGEIFS(Master3!$U:$U,Master3!$A:$A,"&gt;"&amp;(B214-1),Master3!$A:$A,"&lt;="&amp;S214),"")</f>
        <v/>
      </c>
      <c r="F214" s="98">
        <f>SUMIFS(Master3!$V:$V,Master3!$A:$A,"&gt;="&amp;(B214),Master3!$A:$A,"&lt;="&amp;J214-1)</f>
        <v>0</v>
      </c>
      <c r="G214" s="91">
        <f>SUMIFS(Master3!$H:$H,Master3!$A:$A,"&gt;="&amp;(B214),Master3!$A:$A,"&lt;="&amp;J214-1)</f>
        <v>0</v>
      </c>
      <c r="H214" s="99">
        <f>SUMIFS(Master3!AZ:AZ,Master3!AY:AY,C214)</f>
        <v>0</v>
      </c>
      <c r="I214" s="100" t="str">
        <f>IFERROR(_xlfn.XLOOKUP(J214,Master3!$A:$A,Master3!$B:$B),"")</f>
        <v/>
      </c>
      <c r="J214" s="92" t="str">
        <f t="shared" si="36"/>
        <v/>
      </c>
      <c r="K214" s="92">
        <f>SUMIFS(Master3!$V:$V,Master3!$A:$A,"&gt;="&amp;(J214),Master3!$A:$A,"&lt;="&amp;O214-1)</f>
        <v>0</v>
      </c>
      <c r="L214" s="92">
        <f>SUMIFS(Master3!$H:$H,Master3!$A:$A,"&gt;="&amp;(J214),Master3!$A:$A,"&lt;="&amp;O214-1)</f>
        <v>0</v>
      </c>
      <c r="M214" s="93">
        <f>SUMIFS(Master3!BK:BK,Master3!BJ:BJ,I214)</f>
        <v>0</v>
      </c>
      <c r="N214" s="100" t="str">
        <f>IFERROR(_xlfn.XLOOKUP(O214,Master3!$A:$A,Master3!$B:$B)," ")</f>
        <v xml:space="preserve"> </v>
      </c>
      <c r="O214" s="92" t="str">
        <f t="shared" si="37"/>
        <v/>
      </c>
      <c r="P214" s="92">
        <f>SUMIFS(Master3!$V:$V,Master3!$A:$A,"&gt;="&amp;O214,Master3!$A:$A,"&lt;="&amp; S214)</f>
        <v>0</v>
      </c>
      <c r="Q214" s="92">
        <f>SUMIFS(Master3!$H:$H,Master3!$A:$A,"&gt;="&amp;O214,Master3!$A:$A,"&lt;="&amp; S214)</f>
        <v>0</v>
      </c>
      <c r="R214" s="92">
        <f>SUMIFS(Master3!AZ:AZ,Master3!AY:AY,N214)</f>
        <v>0</v>
      </c>
      <c r="S214" s="93" t="str">
        <f t="shared" si="38"/>
        <v/>
      </c>
      <c r="T214" s="112" t="e">
        <f>_xlfn.XLOOKUP(U214,Master3!B:B,Master3!A:A)</f>
        <v>#N/A</v>
      </c>
      <c r="U214" s="103"/>
      <c r="V214" s="109">
        <f>SUMIFS(Master3!X:X,Master3!$A:$A,"&gt;="&amp;(T214),Master3!$A:$A,"&lt;="&amp;Z214-1)</f>
        <v>0</v>
      </c>
      <c r="W214" s="107">
        <f>SUMIFS(Master3!I:I,Master3!$A:$A,"&gt;="&amp;(T214),Master3!$A:$A,"&lt;="&amp;Z214-1)</f>
        <v>0</v>
      </c>
      <c r="X214" s="108">
        <f>SUMIFS(Master3!BC:BC,Master3!BB:BB,U214)</f>
        <v>0</v>
      </c>
      <c r="Y214" s="110" t="str">
        <f>IFERROR(_xlfn.XLOOKUP(Z214,Master3!$A:$A,Master3!$B:$B),"")</f>
        <v/>
      </c>
      <c r="Z214" s="107" t="str">
        <f t="shared" si="39"/>
        <v/>
      </c>
      <c r="AA214" s="107">
        <f>SUMIFS(Master3!$X:$X,Master3!$A:$A,"&gt;="&amp;(Z214),Master3!$A:$A,"&lt;="&amp;AE214-1)</f>
        <v>0</v>
      </c>
      <c r="AB214" s="107">
        <f>SUMIFS(Master3!$I:$I,Master3!$A:$A,"&gt;="&amp;(Z214),Master3!$A:$A,"&lt;="&amp;AE214-1)</f>
        <v>0</v>
      </c>
      <c r="AC214" s="108">
        <f>SUMIFS(Master3!BM:BM,Master3!BL:BL,Y214)</f>
        <v>0</v>
      </c>
      <c r="AD214" s="110" t="str">
        <f>IFERROR(_xlfn.XLOOKUP(AE214,Master3!$A:$A,Master3!$B:$B)," ")</f>
        <v xml:space="preserve"> </v>
      </c>
      <c r="AE214" s="107" t="str">
        <f t="shared" si="40"/>
        <v/>
      </c>
      <c r="AF214" s="109">
        <f>SUMIFS(Master3!$X:$X,Master3!$A:$A,"&gt;"&amp;(AE214),Master3!$A:$A,"&lt;="&amp; AI214)</f>
        <v>0</v>
      </c>
      <c r="AG214" s="107">
        <f>SUMIFS(Master3!$I:$I,Master3!$A:$A,"&gt;"&amp;(AE214),Master3!$A:$A,"&lt;="&amp; AI214)</f>
        <v>0</v>
      </c>
      <c r="AH214" s="107">
        <f>SUMIFS(Master3!BC:BC,Master3!BB:BB,AD214)</f>
        <v>0</v>
      </c>
      <c r="AI214" s="108" t="str">
        <f t="shared" si="41"/>
        <v/>
      </c>
      <c r="AJ214" s="112" t="e">
        <f>_xlfn.XLOOKUP(AK214,Master3!B:B,Master3!A:A)</f>
        <v>#N/A</v>
      </c>
      <c r="AK214" s="106"/>
      <c r="AL214" s="67">
        <f>SUMIFS(Master3!$Z:$Z,Master3!$A:$A,"&gt;="&amp;(AJ214),Master3!$A:$A,"&lt;="&amp;AP214-1)</f>
        <v>0</v>
      </c>
      <c r="AM214" s="67">
        <f>SUMIFS(Master3!$J:$J,Master3!$A:$A,"&gt;="&amp;(AJ214),Master3!$A:$A,"&lt;="&amp;AP214-1)</f>
        <v>0</v>
      </c>
      <c r="AN214" s="93">
        <f>SUMIFS(Master3!BF:BF,Master3!BE:BE,AK214)</f>
        <v>0</v>
      </c>
      <c r="AO214" s="100" t="str">
        <f>IFERROR(_xlfn.XLOOKUP(AP214,Master3!$A:$A,Master3!$B:$B),"")</f>
        <v/>
      </c>
      <c r="AP214" s="92" t="str">
        <f t="shared" si="42"/>
        <v/>
      </c>
      <c r="AQ214" s="67">
        <f>SUMIFS(Master3!$Z:$Z,Master3!$A:$A,"&gt;"&amp;(AP214),Master3!$A:$A,"&lt;="&amp;AU214-1)</f>
        <v>0</v>
      </c>
      <c r="AR214" s="67">
        <f>SUMIFS(Master3!$J:$J,Master3!$A:$A,"&gt;"&amp;(AP214),Master3!$A:$A,"&lt;="&amp;AU214-1)</f>
        <v>0</v>
      </c>
      <c r="AS214" s="93">
        <f>SUMIFS(Master3!BO:BO,Master3!BN:BN,AO214)</f>
        <v>0</v>
      </c>
      <c r="AT214" s="100" t="str">
        <f>IFERROR(_xlfn.XLOOKUP(AU214,Master3!$A:$A,Master3!$B:$B)," ")</f>
        <v xml:space="preserve"> </v>
      </c>
      <c r="AU214" s="92" t="str">
        <f t="shared" si="43"/>
        <v/>
      </c>
      <c r="AV214" s="67">
        <f>SUMIFS(Master3!$Z:$Z,Master3!$A:$A,"&gt;"&amp;AU214,Master3!$A:$A,"&lt;="&amp; AY214)</f>
        <v>0</v>
      </c>
      <c r="AW214" s="67">
        <f>SUMIFS(Master3!$J:$J,Master3!$A:$A,"&gt;"&amp;AU214,Master3!$A:$A,"&lt;="&amp; AY214)</f>
        <v>0</v>
      </c>
      <c r="AX214" s="92">
        <f>SUMIFS(Master3!BF:BF,Master3!BE:BE,AT214)</f>
        <v>0</v>
      </c>
      <c r="AY214" s="93" t="str">
        <f t="shared" si="44"/>
        <v/>
      </c>
      <c r="AZ214" s="112" t="e">
        <f>_xlfn.XLOOKUP(BA214,Master3!B:B,Master3!A:A)</f>
        <v>#N/A</v>
      </c>
      <c r="BA214" s="103">
        <v>44378.163194444445</v>
      </c>
      <c r="BB214" s="107">
        <f>SUMIFS(Master3!AR:AR,Master3!$A:$A,"&gt;="&amp;(AZ214),Master3!$A:$A,"&lt;="&amp;BF214-1)</f>
        <v>0</v>
      </c>
      <c r="BC214" s="109">
        <f>SUMIFS(Master3!$K:$K,Master3!$A:$A,"&gt;="&amp;(AZ214),Master3!$A:$A,"&lt;="&amp;BF214-1)</f>
        <v>0</v>
      </c>
      <c r="BD214" s="108">
        <f>SUMIFS(Master3!BI:BI,Master3!BH:BH,BA214)</f>
        <v>0</v>
      </c>
      <c r="BE214" s="110" t="str">
        <f>IFERROR(_xlfn.XLOOKUP(BF214,Master3!$A:$A,Master3!$B:$B),"")</f>
        <v/>
      </c>
      <c r="BF214" s="107" t="str">
        <f t="shared" si="45"/>
        <v/>
      </c>
      <c r="BG214" s="107">
        <f>SUMIFS(Master3!AR:AR,Master3!$A:$A,"&gt;="&amp;(BF214),Master3!$A:$A,"&lt;="&amp;BK214-1)</f>
        <v>0</v>
      </c>
      <c r="BH214" s="109">
        <f>SUMIFS(Master3!$K:$K,Master3!$A:$A,"&gt;="&amp;(BF214),Master3!$A:$A,"&lt;="&amp;BK214-1)</f>
        <v>0</v>
      </c>
      <c r="BI214" s="108">
        <f>SUMIFS(Master3!BQ:BQ,Master3!BP:BP,BE214)</f>
        <v>0</v>
      </c>
      <c r="BJ214" s="110" t="str">
        <f>IFERROR(_xlfn.XLOOKUP(BK214,Master3!$A:$A,Master3!$B:$B)," ")</f>
        <v xml:space="preserve"> </v>
      </c>
      <c r="BK214" s="107" t="str">
        <f t="shared" si="46"/>
        <v/>
      </c>
      <c r="BL214" s="107">
        <f>SUMIFS(Master3!$AU:$AU,Master3!$A:$A,"&gt;"&amp;(BK214),Master3!$A:$A,"&lt;="&amp; BO214)</f>
        <v>0</v>
      </c>
      <c r="BM214" s="109">
        <f>SUMIFS(Master3!$K:$K,Master3!$A:$A,"&gt;"&amp;(BK214),Master3!$A:$A,"&lt;="&amp; BO214)</f>
        <v>0</v>
      </c>
      <c r="BN214" s="107">
        <f>SUMIFS(Master3!BI:BI,Master3!BH:BH,BJ214)</f>
        <v>0</v>
      </c>
      <c r="BO214" s="108" t="str">
        <f t="shared" si="47"/>
        <v/>
      </c>
    </row>
    <row r="215" spans="1:67" x14ac:dyDescent="0.25">
      <c r="A215" s="86">
        <v>44378.166666666664</v>
      </c>
      <c r="B215" s="111" t="e">
        <f>_xlfn.XLOOKUP(C215,Master3!B:B,Master3!A:A)</f>
        <v>#N/A</v>
      </c>
      <c r="C215" s="106">
        <v>44378.166666666664</v>
      </c>
      <c r="D215" s="91" t="str">
        <f>IFERROR(_xlfn.XLOOKUP(B215,Master3!A:A,Master3!G:G),"")</f>
        <v/>
      </c>
      <c r="E215" s="94" t="str">
        <f>IFERROR(AVERAGEIFS(Master3!$U:$U,Master3!$A:$A,"&gt;"&amp;(B215-1),Master3!$A:$A,"&lt;="&amp;S215),"")</f>
        <v/>
      </c>
      <c r="F215" s="98">
        <f>SUMIFS(Master3!$V:$V,Master3!$A:$A,"&gt;="&amp;(B215),Master3!$A:$A,"&lt;="&amp;J215-1)</f>
        <v>0</v>
      </c>
      <c r="G215" s="91">
        <f>SUMIFS(Master3!$H:$H,Master3!$A:$A,"&gt;="&amp;(B215),Master3!$A:$A,"&lt;="&amp;J215-1)</f>
        <v>0</v>
      </c>
      <c r="H215" s="99">
        <f>SUMIFS(Master3!AZ:AZ,Master3!AY:AY,C215)</f>
        <v>0</v>
      </c>
      <c r="I215" s="100" t="str">
        <f>IFERROR(_xlfn.XLOOKUP(J215,Master3!$A:$A,Master3!$B:$B),"")</f>
        <v/>
      </c>
      <c r="J215" s="92" t="str">
        <f t="shared" si="36"/>
        <v/>
      </c>
      <c r="K215" s="92">
        <f>SUMIFS(Master3!$V:$V,Master3!$A:$A,"&gt;="&amp;(J215),Master3!$A:$A,"&lt;="&amp;O215-1)</f>
        <v>0</v>
      </c>
      <c r="L215" s="92">
        <f>SUMIFS(Master3!$H:$H,Master3!$A:$A,"&gt;="&amp;(J215),Master3!$A:$A,"&lt;="&amp;O215-1)</f>
        <v>0</v>
      </c>
      <c r="M215" s="93">
        <f>SUMIFS(Master3!BK:BK,Master3!BJ:BJ,I215)</f>
        <v>0</v>
      </c>
      <c r="N215" s="100" t="str">
        <f>IFERROR(_xlfn.XLOOKUP(O215,Master3!$A:$A,Master3!$B:$B)," ")</f>
        <v xml:space="preserve"> </v>
      </c>
      <c r="O215" s="92" t="str">
        <f t="shared" si="37"/>
        <v/>
      </c>
      <c r="P215" s="92">
        <f>SUMIFS(Master3!$V:$V,Master3!$A:$A,"&gt;="&amp;O215,Master3!$A:$A,"&lt;="&amp; S215)</f>
        <v>0</v>
      </c>
      <c r="Q215" s="92">
        <f>SUMIFS(Master3!$H:$H,Master3!$A:$A,"&gt;="&amp;O215,Master3!$A:$A,"&lt;="&amp; S215)</f>
        <v>0</v>
      </c>
      <c r="R215" s="92">
        <f>SUMIFS(Master3!AZ:AZ,Master3!AY:AY,N215)</f>
        <v>0</v>
      </c>
      <c r="S215" s="93" t="str">
        <f t="shared" si="38"/>
        <v/>
      </c>
      <c r="T215" s="112" t="e">
        <f>_xlfn.XLOOKUP(U215,Master3!B:B,Master3!A:A)</f>
        <v>#N/A</v>
      </c>
      <c r="U215" s="103">
        <v>44378.166666666664</v>
      </c>
      <c r="V215" s="109">
        <f>SUMIFS(Master3!X:X,Master3!$A:$A,"&gt;="&amp;(T215),Master3!$A:$A,"&lt;="&amp;Z215-1)</f>
        <v>0</v>
      </c>
      <c r="W215" s="107">
        <f>SUMIFS(Master3!I:I,Master3!$A:$A,"&gt;="&amp;(T215),Master3!$A:$A,"&lt;="&amp;Z215-1)</f>
        <v>0</v>
      </c>
      <c r="X215" s="108">
        <f>SUMIFS(Master3!BC:BC,Master3!BB:BB,U215)</f>
        <v>0</v>
      </c>
      <c r="Y215" s="110" t="str">
        <f>IFERROR(_xlfn.XLOOKUP(Z215,Master3!$A:$A,Master3!$B:$B),"")</f>
        <v/>
      </c>
      <c r="Z215" s="107" t="str">
        <f t="shared" si="39"/>
        <v/>
      </c>
      <c r="AA215" s="107">
        <f>SUMIFS(Master3!$X:$X,Master3!$A:$A,"&gt;="&amp;(Z215),Master3!$A:$A,"&lt;="&amp;AE215-1)</f>
        <v>0</v>
      </c>
      <c r="AB215" s="107">
        <f>SUMIFS(Master3!$I:$I,Master3!$A:$A,"&gt;="&amp;(Z215),Master3!$A:$A,"&lt;="&amp;AE215-1)</f>
        <v>0</v>
      </c>
      <c r="AC215" s="108">
        <f>SUMIFS(Master3!BM:BM,Master3!BL:BL,Y215)</f>
        <v>0</v>
      </c>
      <c r="AD215" s="110" t="str">
        <f>IFERROR(_xlfn.XLOOKUP(AE215,Master3!$A:$A,Master3!$B:$B)," ")</f>
        <v xml:space="preserve"> </v>
      </c>
      <c r="AE215" s="107" t="str">
        <f t="shared" si="40"/>
        <v/>
      </c>
      <c r="AF215" s="109">
        <f>SUMIFS(Master3!$X:$X,Master3!$A:$A,"&gt;"&amp;(AE215),Master3!$A:$A,"&lt;="&amp; AI215)</f>
        <v>0</v>
      </c>
      <c r="AG215" s="107">
        <f>SUMIFS(Master3!$I:$I,Master3!$A:$A,"&gt;"&amp;(AE215),Master3!$A:$A,"&lt;="&amp; AI215)</f>
        <v>0</v>
      </c>
      <c r="AH215" s="107">
        <f>SUMIFS(Master3!BC:BC,Master3!BB:BB,AD215)</f>
        <v>0</v>
      </c>
      <c r="AI215" s="108" t="str">
        <f t="shared" si="41"/>
        <v/>
      </c>
      <c r="AJ215" s="112" t="e">
        <f>_xlfn.XLOOKUP(AK215,Master3!B:B,Master3!A:A)</f>
        <v>#N/A</v>
      </c>
      <c r="AK215" s="106"/>
      <c r="AL215" s="67">
        <f>SUMIFS(Master3!$Z:$Z,Master3!$A:$A,"&gt;="&amp;(AJ215),Master3!$A:$A,"&lt;="&amp;AP215-1)</f>
        <v>0</v>
      </c>
      <c r="AM215" s="67">
        <f>SUMIFS(Master3!$J:$J,Master3!$A:$A,"&gt;="&amp;(AJ215),Master3!$A:$A,"&lt;="&amp;AP215-1)</f>
        <v>0</v>
      </c>
      <c r="AN215" s="93">
        <f>SUMIFS(Master3!BF:BF,Master3!BE:BE,AK215)</f>
        <v>0</v>
      </c>
      <c r="AO215" s="100" t="str">
        <f>IFERROR(_xlfn.XLOOKUP(AP215,Master3!$A:$A,Master3!$B:$B),"")</f>
        <v/>
      </c>
      <c r="AP215" s="92" t="str">
        <f t="shared" si="42"/>
        <v/>
      </c>
      <c r="AQ215" s="67">
        <f>SUMIFS(Master3!$Z:$Z,Master3!$A:$A,"&gt;"&amp;(AP215),Master3!$A:$A,"&lt;="&amp;AU215-1)</f>
        <v>0</v>
      </c>
      <c r="AR215" s="67">
        <f>SUMIFS(Master3!$J:$J,Master3!$A:$A,"&gt;"&amp;(AP215),Master3!$A:$A,"&lt;="&amp;AU215-1)</f>
        <v>0</v>
      </c>
      <c r="AS215" s="93">
        <f>SUMIFS(Master3!BO:BO,Master3!BN:BN,AO215)</f>
        <v>0</v>
      </c>
      <c r="AT215" s="100" t="str">
        <f>IFERROR(_xlfn.XLOOKUP(AU215,Master3!$A:$A,Master3!$B:$B)," ")</f>
        <v xml:space="preserve"> </v>
      </c>
      <c r="AU215" s="92" t="str">
        <f t="shared" si="43"/>
        <v/>
      </c>
      <c r="AV215" s="67">
        <f>SUMIFS(Master3!$Z:$Z,Master3!$A:$A,"&gt;"&amp;AU215,Master3!$A:$A,"&lt;="&amp; AY215)</f>
        <v>0</v>
      </c>
      <c r="AW215" s="67">
        <f>SUMIFS(Master3!$J:$J,Master3!$A:$A,"&gt;"&amp;AU215,Master3!$A:$A,"&lt;="&amp; AY215)</f>
        <v>0</v>
      </c>
      <c r="AX215" s="92">
        <f>SUMIFS(Master3!BF:BF,Master3!BE:BE,AT215)</f>
        <v>0</v>
      </c>
      <c r="AY215" s="93" t="str">
        <f t="shared" si="44"/>
        <v/>
      </c>
      <c r="AZ215" s="112" t="e">
        <f>_xlfn.XLOOKUP(BA215,Master3!B:B,Master3!A:A)</f>
        <v>#N/A</v>
      </c>
      <c r="BA215" s="103"/>
      <c r="BB215" s="107">
        <f>SUMIFS(Master3!AR:AR,Master3!$A:$A,"&gt;="&amp;(AZ215),Master3!$A:$A,"&lt;="&amp;BF215-1)</f>
        <v>0</v>
      </c>
      <c r="BC215" s="109">
        <f>SUMIFS(Master3!$K:$K,Master3!$A:$A,"&gt;="&amp;(AZ215),Master3!$A:$A,"&lt;="&amp;BF215-1)</f>
        <v>0</v>
      </c>
      <c r="BD215" s="108">
        <f>SUMIFS(Master3!BI:BI,Master3!BH:BH,BA215)</f>
        <v>0</v>
      </c>
      <c r="BE215" s="110" t="str">
        <f>IFERROR(_xlfn.XLOOKUP(BF215,Master3!$A:$A,Master3!$B:$B),"")</f>
        <v/>
      </c>
      <c r="BF215" s="107" t="str">
        <f t="shared" si="45"/>
        <v/>
      </c>
      <c r="BG215" s="107">
        <f>SUMIFS(Master3!AR:AR,Master3!$A:$A,"&gt;="&amp;(BF215),Master3!$A:$A,"&lt;="&amp;BK215-1)</f>
        <v>0</v>
      </c>
      <c r="BH215" s="109">
        <f>SUMIFS(Master3!$K:$K,Master3!$A:$A,"&gt;="&amp;(BF215),Master3!$A:$A,"&lt;="&amp;BK215-1)</f>
        <v>0</v>
      </c>
      <c r="BI215" s="108">
        <f>SUMIFS(Master3!BQ:BQ,Master3!BP:BP,BE215)</f>
        <v>0</v>
      </c>
      <c r="BJ215" s="110" t="str">
        <f>IFERROR(_xlfn.XLOOKUP(BK215,Master3!$A:$A,Master3!$B:$B)," ")</f>
        <v xml:space="preserve"> </v>
      </c>
      <c r="BK215" s="107" t="str">
        <f t="shared" si="46"/>
        <v/>
      </c>
      <c r="BL215" s="107">
        <f>SUMIFS(Master3!$AU:$AU,Master3!$A:$A,"&gt;"&amp;(BK215),Master3!$A:$A,"&lt;="&amp; BO215)</f>
        <v>0</v>
      </c>
      <c r="BM215" s="109">
        <f>SUMIFS(Master3!$K:$K,Master3!$A:$A,"&gt;"&amp;(BK215),Master3!$A:$A,"&lt;="&amp; BO215)</f>
        <v>0</v>
      </c>
      <c r="BN215" s="107">
        <f>SUMIFS(Master3!BI:BI,Master3!BH:BH,BJ215)</f>
        <v>0</v>
      </c>
      <c r="BO215" s="108" t="str">
        <f t="shared" si="47"/>
        <v/>
      </c>
    </row>
    <row r="216" spans="1:67" x14ac:dyDescent="0.25">
      <c r="A216" s="86">
        <v>44382.059027777781</v>
      </c>
      <c r="B216" s="111" t="e">
        <f>_xlfn.XLOOKUP(C216,Master3!B:B,Master3!A:A)</f>
        <v>#N/A</v>
      </c>
      <c r="C216" s="106"/>
      <c r="D216" s="91" t="str">
        <f>IFERROR(_xlfn.XLOOKUP(B216,Master3!A:A,Master3!G:G),"")</f>
        <v/>
      </c>
      <c r="E216" s="94" t="str">
        <f>IFERROR(AVERAGEIFS(Master3!$U:$U,Master3!$A:$A,"&gt;"&amp;(B216-1),Master3!$A:$A,"&lt;="&amp;S216),"")</f>
        <v/>
      </c>
      <c r="F216" s="98">
        <f>SUMIFS(Master3!$V:$V,Master3!$A:$A,"&gt;="&amp;(B216),Master3!$A:$A,"&lt;="&amp;J216-1)</f>
        <v>0</v>
      </c>
      <c r="G216" s="91">
        <f>SUMIFS(Master3!$H:$H,Master3!$A:$A,"&gt;="&amp;(B216),Master3!$A:$A,"&lt;="&amp;J216-1)</f>
        <v>0</v>
      </c>
      <c r="H216" s="99">
        <f>SUMIFS(Master3!AZ:AZ,Master3!AY:AY,C216)</f>
        <v>0</v>
      </c>
      <c r="I216" s="100" t="str">
        <f>IFERROR(_xlfn.XLOOKUP(J216,Master3!$A:$A,Master3!$B:$B),"")</f>
        <v/>
      </c>
      <c r="J216" s="92" t="str">
        <f t="shared" si="36"/>
        <v/>
      </c>
      <c r="K216" s="92">
        <f>SUMIFS(Master3!$V:$V,Master3!$A:$A,"&gt;="&amp;(J216),Master3!$A:$A,"&lt;="&amp;O216-1)</f>
        <v>0</v>
      </c>
      <c r="L216" s="92">
        <f>SUMIFS(Master3!$H:$H,Master3!$A:$A,"&gt;="&amp;(J216),Master3!$A:$A,"&lt;="&amp;O216-1)</f>
        <v>0</v>
      </c>
      <c r="M216" s="93">
        <f>SUMIFS(Master3!BK:BK,Master3!BJ:BJ,I216)</f>
        <v>0</v>
      </c>
      <c r="N216" s="100" t="str">
        <f>IFERROR(_xlfn.XLOOKUP(O216,Master3!$A:$A,Master3!$B:$B)," ")</f>
        <v xml:space="preserve"> </v>
      </c>
      <c r="O216" s="92" t="str">
        <f t="shared" si="37"/>
        <v/>
      </c>
      <c r="P216" s="92">
        <f>SUMIFS(Master3!$V:$V,Master3!$A:$A,"&gt;="&amp;O216,Master3!$A:$A,"&lt;="&amp; S216)</f>
        <v>0</v>
      </c>
      <c r="Q216" s="92">
        <f>SUMIFS(Master3!$H:$H,Master3!$A:$A,"&gt;="&amp;O216,Master3!$A:$A,"&lt;="&amp; S216)</f>
        <v>0</v>
      </c>
      <c r="R216" s="92">
        <f>SUMIFS(Master3!AZ:AZ,Master3!AY:AY,N216)</f>
        <v>0</v>
      </c>
      <c r="S216" s="93" t="str">
        <f t="shared" si="38"/>
        <v/>
      </c>
      <c r="T216" s="112" t="e">
        <f>_xlfn.XLOOKUP(U216,Master3!B:B,Master3!A:A)</f>
        <v>#N/A</v>
      </c>
      <c r="U216" s="103"/>
      <c r="V216" s="109">
        <f>SUMIFS(Master3!X:X,Master3!$A:$A,"&gt;="&amp;(T216),Master3!$A:$A,"&lt;="&amp;Z216-1)</f>
        <v>0</v>
      </c>
      <c r="W216" s="107">
        <f>SUMIFS(Master3!I:I,Master3!$A:$A,"&gt;="&amp;(T216),Master3!$A:$A,"&lt;="&amp;Z216-1)</f>
        <v>0</v>
      </c>
      <c r="X216" s="108">
        <f>SUMIFS(Master3!BC:BC,Master3!BB:BB,U216)</f>
        <v>0</v>
      </c>
      <c r="Y216" s="110" t="str">
        <f>IFERROR(_xlfn.XLOOKUP(Z216,Master3!$A:$A,Master3!$B:$B),"")</f>
        <v/>
      </c>
      <c r="Z216" s="107" t="str">
        <f t="shared" si="39"/>
        <v/>
      </c>
      <c r="AA216" s="107">
        <f>SUMIFS(Master3!$X:$X,Master3!$A:$A,"&gt;="&amp;(Z216),Master3!$A:$A,"&lt;="&amp;AE216-1)</f>
        <v>0</v>
      </c>
      <c r="AB216" s="107">
        <f>SUMIFS(Master3!$I:$I,Master3!$A:$A,"&gt;="&amp;(Z216),Master3!$A:$A,"&lt;="&amp;AE216-1)</f>
        <v>0</v>
      </c>
      <c r="AC216" s="108">
        <f>SUMIFS(Master3!BM:BM,Master3!BL:BL,Y216)</f>
        <v>0</v>
      </c>
      <c r="AD216" s="110" t="str">
        <f>IFERROR(_xlfn.XLOOKUP(AE216,Master3!$A:$A,Master3!$B:$B)," ")</f>
        <v xml:space="preserve"> </v>
      </c>
      <c r="AE216" s="107" t="str">
        <f t="shared" si="40"/>
        <v/>
      </c>
      <c r="AF216" s="109">
        <f>SUMIFS(Master3!$X:$X,Master3!$A:$A,"&gt;"&amp;(AE216),Master3!$A:$A,"&lt;="&amp; AI216)</f>
        <v>0</v>
      </c>
      <c r="AG216" s="107">
        <f>SUMIFS(Master3!$I:$I,Master3!$A:$A,"&gt;"&amp;(AE216),Master3!$A:$A,"&lt;="&amp; AI216)</f>
        <v>0</v>
      </c>
      <c r="AH216" s="107">
        <f>SUMIFS(Master3!BC:BC,Master3!BB:BB,AD216)</f>
        <v>0</v>
      </c>
      <c r="AI216" s="108" t="str">
        <f t="shared" si="41"/>
        <v/>
      </c>
      <c r="AJ216" s="112" t="e">
        <f>_xlfn.XLOOKUP(AK216,Master3!B:B,Master3!A:A)</f>
        <v>#N/A</v>
      </c>
      <c r="AK216" s="106">
        <v>44382.059027777781</v>
      </c>
      <c r="AL216" s="67">
        <f>SUMIFS(Master3!$Z:$Z,Master3!$A:$A,"&gt;="&amp;(AJ216),Master3!$A:$A,"&lt;="&amp;AP216-1)</f>
        <v>0</v>
      </c>
      <c r="AM216" s="67">
        <f>SUMIFS(Master3!$J:$J,Master3!$A:$A,"&gt;="&amp;(AJ216),Master3!$A:$A,"&lt;="&amp;AP216-1)</f>
        <v>0</v>
      </c>
      <c r="AN216" s="93">
        <f>SUMIFS(Master3!BF:BF,Master3!BE:BE,AK216)</f>
        <v>0</v>
      </c>
      <c r="AO216" s="100" t="str">
        <f>IFERROR(_xlfn.XLOOKUP(AP216,Master3!$A:$A,Master3!$B:$B),"")</f>
        <v/>
      </c>
      <c r="AP216" s="92" t="str">
        <f t="shared" si="42"/>
        <v/>
      </c>
      <c r="AQ216" s="67">
        <f>SUMIFS(Master3!$Z:$Z,Master3!$A:$A,"&gt;"&amp;(AP216),Master3!$A:$A,"&lt;="&amp;AU216-1)</f>
        <v>0</v>
      </c>
      <c r="AR216" s="67">
        <f>SUMIFS(Master3!$J:$J,Master3!$A:$A,"&gt;"&amp;(AP216),Master3!$A:$A,"&lt;="&amp;AU216-1)</f>
        <v>0</v>
      </c>
      <c r="AS216" s="93">
        <f>SUMIFS(Master3!BO:BO,Master3!BN:BN,AO216)</f>
        <v>0</v>
      </c>
      <c r="AT216" s="100" t="str">
        <f>IFERROR(_xlfn.XLOOKUP(AU216,Master3!$A:$A,Master3!$B:$B)," ")</f>
        <v xml:space="preserve"> </v>
      </c>
      <c r="AU216" s="92" t="str">
        <f t="shared" si="43"/>
        <v/>
      </c>
      <c r="AV216" s="67">
        <f>SUMIFS(Master3!$Z:$Z,Master3!$A:$A,"&gt;"&amp;AU216,Master3!$A:$A,"&lt;="&amp; AY216)</f>
        <v>0</v>
      </c>
      <c r="AW216" s="67">
        <f>SUMIFS(Master3!$J:$J,Master3!$A:$A,"&gt;"&amp;AU216,Master3!$A:$A,"&lt;="&amp; AY216)</f>
        <v>0</v>
      </c>
      <c r="AX216" s="92">
        <f>SUMIFS(Master3!BF:BF,Master3!BE:BE,AT216)</f>
        <v>0</v>
      </c>
      <c r="AY216" s="93" t="str">
        <f t="shared" si="44"/>
        <v/>
      </c>
      <c r="AZ216" s="112" t="e">
        <f>_xlfn.XLOOKUP(BA216,Master3!B:B,Master3!A:A)</f>
        <v>#N/A</v>
      </c>
      <c r="BA216" s="103"/>
      <c r="BB216" s="107">
        <f>SUMIFS(Master3!AR:AR,Master3!$A:$A,"&gt;="&amp;(AZ216),Master3!$A:$A,"&lt;="&amp;BF216-1)</f>
        <v>0</v>
      </c>
      <c r="BC216" s="109">
        <f>SUMIFS(Master3!$K:$K,Master3!$A:$A,"&gt;="&amp;(AZ216),Master3!$A:$A,"&lt;="&amp;BF216-1)</f>
        <v>0</v>
      </c>
      <c r="BD216" s="108">
        <f>SUMIFS(Master3!BI:BI,Master3!BH:BH,BA216)</f>
        <v>0</v>
      </c>
      <c r="BE216" s="110" t="str">
        <f>IFERROR(_xlfn.XLOOKUP(BF216,Master3!$A:$A,Master3!$B:$B),"")</f>
        <v/>
      </c>
      <c r="BF216" s="107" t="str">
        <f t="shared" si="45"/>
        <v/>
      </c>
      <c r="BG216" s="107">
        <f>SUMIFS(Master3!AR:AR,Master3!$A:$A,"&gt;="&amp;(BF216),Master3!$A:$A,"&lt;="&amp;BK216-1)</f>
        <v>0</v>
      </c>
      <c r="BH216" s="109">
        <f>SUMIFS(Master3!$K:$K,Master3!$A:$A,"&gt;="&amp;(BF216),Master3!$A:$A,"&lt;="&amp;BK216-1)</f>
        <v>0</v>
      </c>
      <c r="BI216" s="108">
        <f>SUMIFS(Master3!BQ:BQ,Master3!BP:BP,BE216)</f>
        <v>0</v>
      </c>
      <c r="BJ216" s="110" t="str">
        <f>IFERROR(_xlfn.XLOOKUP(BK216,Master3!$A:$A,Master3!$B:$B)," ")</f>
        <v xml:space="preserve"> </v>
      </c>
      <c r="BK216" s="107" t="str">
        <f t="shared" si="46"/>
        <v/>
      </c>
      <c r="BL216" s="107">
        <f>SUMIFS(Master3!$AU:$AU,Master3!$A:$A,"&gt;"&amp;(BK216),Master3!$A:$A,"&lt;="&amp; BO216)</f>
        <v>0</v>
      </c>
      <c r="BM216" s="109">
        <f>SUMIFS(Master3!$K:$K,Master3!$A:$A,"&gt;"&amp;(BK216),Master3!$A:$A,"&lt;="&amp; BO216)</f>
        <v>0</v>
      </c>
      <c r="BN216" s="107">
        <f>SUMIFS(Master3!BI:BI,Master3!BH:BH,BJ216)</f>
        <v>0</v>
      </c>
      <c r="BO216" s="108" t="str">
        <f t="shared" si="47"/>
        <v/>
      </c>
    </row>
    <row r="217" spans="1:67" x14ac:dyDescent="0.25">
      <c r="A217" s="86">
        <v>44382.100694444445</v>
      </c>
      <c r="B217" s="111" t="e">
        <f>_xlfn.XLOOKUP(C217,Master3!B:B,Master3!A:A)</f>
        <v>#N/A</v>
      </c>
      <c r="C217" s="106"/>
      <c r="D217" s="91" t="str">
        <f>IFERROR(_xlfn.XLOOKUP(B217,Master3!A:A,Master3!G:G),"")</f>
        <v/>
      </c>
      <c r="E217" s="94" t="str">
        <f>IFERROR(AVERAGEIFS(Master3!$U:$U,Master3!$A:$A,"&gt;"&amp;(B217-1),Master3!$A:$A,"&lt;="&amp;S217),"")</f>
        <v/>
      </c>
      <c r="F217" s="98">
        <f>SUMIFS(Master3!$V:$V,Master3!$A:$A,"&gt;="&amp;(B217),Master3!$A:$A,"&lt;="&amp;J217-1)</f>
        <v>0</v>
      </c>
      <c r="G217" s="91">
        <f>SUMIFS(Master3!$H:$H,Master3!$A:$A,"&gt;="&amp;(B217),Master3!$A:$A,"&lt;="&amp;J217-1)</f>
        <v>0</v>
      </c>
      <c r="H217" s="99">
        <f>SUMIFS(Master3!AZ:AZ,Master3!AY:AY,C217)</f>
        <v>0</v>
      </c>
      <c r="I217" s="100" t="str">
        <f>IFERROR(_xlfn.XLOOKUP(J217,Master3!$A:$A,Master3!$B:$B),"")</f>
        <v/>
      </c>
      <c r="J217" s="92" t="str">
        <f t="shared" si="36"/>
        <v/>
      </c>
      <c r="K217" s="92">
        <f>SUMIFS(Master3!$V:$V,Master3!$A:$A,"&gt;="&amp;(J217),Master3!$A:$A,"&lt;="&amp;O217-1)</f>
        <v>0</v>
      </c>
      <c r="L217" s="92">
        <f>SUMIFS(Master3!$H:$H,Master3!$A:$A,"&gt;="&amp;(J217),Master3!$A:$A,"&lt;="&amp;O217-1)</f>
        <v>0</v>
      </c>
      <c r="M217" s="93">
        <f>SUMIFS(Master3!BK:BK,Master3!BJ:BJ,I217)</f>
        <v>0</v>
      </c>
      <c r="N217" s="100" t="str">
        <f>IFERROR(_xlfn.XLOOKUP(O217,Master3!$A:$A,Master3!$B:$B)," ")</f>
        <v xml:space="preserve"> </v>
      </c>
      <c r="O217" s="92" t="str">
        <f t="shared" si="37"/>
        <v/>
      </c>
      <c r="P217" s="92">
        <f>SUMIFS(Master3!$V:$V,Master3!$A:$A,"&gt;="&amp;O217,Master3!$A:$A,"&lt;="&amp; S217)</f>
        <v>0</v>
      </c>
      <c r="Q217" s="92">
        <f>SUMIFS(Master3!$H:$H,Master3!$A:$A,"&gt;="&amp;O217,Master3!$A:$A,"&lt;="&amp; S217)</f>
        <v>0</v>
      </c>
      <c r="R217" s="92">
        <f>SUMIFS(Master3!AZ:AZ,Master3!AY:AY,N217)</f>
        <v>0</v>
      </c>
      <c r="S217" s="93" t="str">
        <f t="shared" si="38"/>
        <v/>
      </c>
      <c r="T217" s="112" t="e">
        <f>_xlfn.XLOOKUP(U217,Master3!B:B,Master3!A:A)</f>
        <v>#N/A</v>
      </c>
      <c r="U217" s="103">
        <v>44382.100694444445</v>
      </c>
      <c r="V217" s="109">
        <f>SUMIFS(Master3!X:X,Master3!$A:$A,"&gt;="&amp;(T217),Master3!$A:$A,"&lt;="&amp;Z217-1)</f>
        <v>0</v>
      </c>
      <c r="W217" s="107">
        <f>SUMIFS(Master3!I:I,Master3!$A:$A,"&gt;="&amp;(T217),Master3!$A:$A,"&lt;="&amp;Z217-1)</f>
        <v>0</v>
      </c>
      <c r="X217" s="108">
        <f>SUMIFS(Master3!BC:BC,Master3!BB:BB,U217)</f>
        <v>0</v>
      </c>
      <c r="Y217" s="110" t="str">
        <f>IFERROR(_xlfn.XLOOKUP(Z217,Master3!$A:$A,Master3!$B:$B),"")</f>
        <v/>
      </c>
      <c r="Z217" s="107" t="str">
        <f t="shared" si="39"/>
        <v/>
      </c>
      <c r="AA217" s="107">
        <f>SUMIFS(Master3!$X:$X,Master3!$A:$A,"&gt;="&amp;(Z217),Master3!$A:$A,"&lt;="&amp;AE217-1)</f>
        <v>0</v>
      </c>
      <c r="AB217" s="107">
        <f>SUMIFS(Master3!$I:$I,Master3!$A:$A,"&gt;="&amp;(Z217),Master3!$A:$A,"&lt;="&amp;AE217-1)</f>
        <v>0</v>
      </c>
      <c r="AC217" s="108">
        <f>SUMIFS(Master3!BM:BM,Master3!BL:BL,Y217)</f>
        <v>0</v>
      </c>
      <c r="AD217" s="110" t="str">
        <f>IFERROR(_xlfn.XLOOKUP(AE217,Master3!$A:$A,Master3!$B:$B)," ")</f>
        <v xml:space="preserve"> </v>
      </c>
      <c r="AE217" s="107" t="str">
        <f t="shared" si="40"/>
        <v/>
      </c>
      <c r="AF217" s="109">
        <f>SUMIFS(Master3!$X:$X,Master3!$A:$A,"&gt;"&amp;(AE217),Master3!$A:$A,"&lt;="&amp; AI217)</f>
        <v>0</v>
      </c>
      <c r="AG217" s="107">
        <f>SUMIFS(Master3!$I:$I,Master3!$A:$A,"&gt;"&amp;(AE217),Master3!$A:$A,"&lt;="&amp; AI217)</f>
        <v>0</v>
      </c>
      <c r="AH217" s="107">
        <f>SUMIFS(Master3!BC:BC,Master3!BB:BB,AD217)</f>
        <v>0</v>
      </c>
      <c r="AI217" s="108" t="str">
        <f t="shared" si="41"/>
        <v/>
      </c>
      <c r="AJ217" s="112" t="e">
        <f>_xlfn.XLOOKUP(AK217,Master3!B:B,Master3!A:A)</f>
        <v>#N/A</v>
      </c>
      <c r="AK217" s="106"/>
      <c r="AL217" s="67">
        <f>SUMIFS(Master3!$Z:$Z,Master3!$A:$A,"&gt;="&amp;(AJ217),Master3!$A:$A,"&lt;="&amp;AP217-1)</f>
        <v>0</v>
      </c>
      <c r="AM217" s="67">
        <f>SUMIFS(Master3!$J:$J,Master3!$A:$A,"&gt;="&amp;(AJ217),Master3!$A:$A,"&lt;="&amp;AP217-1)</f>
        <v>0</v>
      </c>
      <c r="AN217" s="93">
        <f>SUMIFS(Master3!BF:BF,Master3!BE:BE,AK217)</f>
        <v>0</v>
      </c>
      <c r="AO217" s="100" t="str">
        <f>IFERROR(_xlfn.XLOOKUP(AP217,Master3!$A:$A,Master3!$B:$B),"")</f>
        <v/>
      </c>
      <c r="AP217" s="92" t="str">
        <f t="shared" si="42"/>
        <v/>
      </c>
      <c r="AQ217" s="67">
        <f>SUMIFS(Master3!$Z:$Z,Master3!$A:$A,"&gt;"&amp;(AP217),Master3!$A:$A,"&lt;="&amp;AU217-1)</f>
        <v>0</v>
      </c>
      <c r="AR217" s="67">
        <f>SUMIFS(Master3!$J:$J,Master3!$A:$A,"&gt;"&amp;(AP217),Master3!$A:$A,"&lt;="&amp;AU217-1)</f>
        <v>0</v>
      </c>
      <c r="AS217" s="93">
        <f>SUMIFS(Master3!BO:BO,Master3!BN:BN,AO217)</f>
        <v>0</v>
      </c>
      <c r="AT217" s="100" t="str">
        <f>IFERROR(_xlfn.XLOOKUP(AU217,Master3!$A:$A,Master3!$B:$B)," ")</f>
        <v xml:space="preserve"> </v>
      </c>
      <c r="AU217" s="92" t="str">
        <f t="shared" si="43"/>
        <v/>
      </c>
      <c r="AV217" s="67">
        <f>SUMIFS(Master3!$Z:$Z,Master3!$A:$A,"&gt;"&amp;AU217,Master3!$A:$A,"&lt;="&amp; AY217)</f>
        <v>0</v>
      </c>
      <c r="AW217" s="67">
        <f>SUMIFS(Master3!$J:$J,Master3!$A:$A,"&gt;"&amp;AU217,Master3!$A:$A,"&lt;="&amp; AY217)</f>
        <v>0</v>
      </c>
      <c r="AX217" s="92">
        <f>SUMIFS(Master3!BF:BF,Master3!BE:BE,AT217)</f>
        <v>0</v>
      </c>
      <c r="AY217" s="93" t="str">
        <f t="shared" si="44"/>
        <v/>
      </c>
      <c r="AZ217" s="112" t="e">
        <f>_xlfn.XLOOKUP(BA217,Master3!B:B,Master3!A:A)</f>
        <v>#N/A</v>
      </c>
      <c r="BA217" s="103"/>
      <c r="BB217" s="107">
        <f>SUMIFS(Master3!AR:AR,Master3!$A:$A,"&gt;="&amp;(AZ217),Master3!$A:$A,"&lt;="&amp;BF217-1)</f>
        <v>0</v>
      </c>
      <c r="BC217" s="109">
        <f>SUMIFS(Master3!$K:$K,Master3!$A:$A,"&gt;="&amp;(AZ217),Master3!$A:$A,"&lt;="&amp;BF217-1)</f>
        <v>0</v>
      </c>
      <c r="BD217" s="108">
        <f>SUMIFS(Master3!BI:BI,Master3!BH:BH,BA217)</f>
        <v>0</v>
      </c>
      <c r="BE217" s="110" t="str">
        <f>IFERROR(_xlfn.XLOOKUP(BF217,Master3!$A:$A,Master3!$B:$B),"")</f>
        <v/>
      </c>
      <c r="BF217" s="107" t="str">
        <f t="shared" si="45"/>
        <v/>
      </c>
      <c r="BG217" s="107">
        <f>SUMIFS(Master3!AR:AR,Master3!$A:$A,"&gt;="&amp;(BF217),Master3!$A:$A,"&lt;="&amp;BK217-1)</f>
        <v>0</v>
      </c>
      <c r="BH217" s="109">
        <f>SUMIFS(Master3!$K:$K,Master3!$A:$A,"&gt;="&amp;(BF217),Master3!$A:$A,"&lt;="&amp;BK217-1)</f>
        <v>0</v>
      </c>
      <c r="BI217" s="108">
        <f>SUMIFS(Master3!BQ:BQ,Master3!BP:BP,BE217)</f>
        <v>0</v>
      </c>
      <c r="BJ217" s="110" t="str">
        <f>IFERROR(_xlfn.XLOOKUP(BK217,Master3!$A:$A,Master3!$B:$B)," ")</f>
        <v xml:space="preserve"> </v>
      </c>
      <c r="BK217" s="107" t="str">
        <f t="shared" si="46"/>
        <v/>
      </c>
      <c r="BL217" s="107">
        <f>SUMIFS(Master3!$AU:$AU,Master3!$A:$A,"&gt;"&amp;(BK217),Master3!$A:$A,"&lt;="&amp; BO217)</f>
        <v>0</v>
      </c>
      <c r="BM217" s="109">
        <f>SUMIFS(Master3!$K:$K,Master3!$A:$A,"&gt;"&amp;(BK217),Master3!$A:$A,"&lt;="&amp; BO217)</f>
        <v>0</v>
      </c>
      <c r="BN217" s="107">
        <f>SUMIFS(Master3!BI:BI,Master3!BH:BH,BJ217)</f>
        <v>0</v>
      </c>
      <c r="BO217" s="108" t="str">
        <f t="shared" si="47"/>
        <v/>
      </c>
    </row>
    <row r="218" spans="1:67" x14ac:dyDescent="0.25">
      <c r="A218" s="86">
        <v>44382.149305555555</v>
      </c>
      <c r="B218" s="111" t="e">
        <f>_xlfn.XLOOKUP(C218,Master3!B:B,Master3!A:A)</f>
        <v>#N/A</v>
      </c>
      <c r="C218" s="106"/>
      <c r="D218" s="91" t="str">
        <f>IFERROR(_xlfn.XLOOKUP(B218,Master3!A:A,Master3!G:G),"")</f>
        <v/>
      </c>
      <c r="E218" s="94" t="str">
        <f>IFERROR(AVERAGEIFS(Master3!$U:$U,Master3!$A:$A,"&gt;"&amp;(B218-1),Master3!$A:$A,"&lt;="&amp;S218),"")</f>
        <v/>
      </c>
      <c r="F218" s="98">
        <f>SUMIFS(Master3!$V:$V,Master3!$A:$A,"&gt;="&amp;(B218),Master3!$A:$A,"&lt;="&amp;J218-1)</f>
        <v>0</v>
      </c>
      <c r="G218" s="91">
        <f>SUMIFS(Master3!$H:$H,Master3!$A:$A,"&gt;="&amp;(B218),Master3!$A:$A,"&lt;="&amp;J218-1)</f>
        <v>0</v>
      </c>
      <c r="H218" s="99">
        <f>SUMIFS(Master3!AZ:AZ,Master3!AY:AY,C218)</f>
        <v>0</v>
      </c>
      <c r="I218" s="100" t="str">
        <f>IFERROR(_xlfn.XLOOKUP(J218,Master3!$A:$A,Master3!$B:$B),"")</f>
        <v/>
      </c>
      <c r="J218" s="92" t="str">
        <f t="shared" si="36"/>
        <v/>
      </c>
      <c r="K218" s="92">
        <f>SUMIFS(Master3!$V:$V,Master3!$A:$A,"&gt;="&amp;(J218),Master3!$A:$A,"&lt;="&amp;O218-1)</f>
        <v>0</v>
      </c>
      <c r="L218" s="92">
        <f>SUMIFS(Master3!$H:$H,Master3!$A:$A,"&gt;="&amp;(J218),Master3!$A:$A,"&lt;="&amp;O218-1)</f>
        <v>0</v>
      </c>
      <c r="M218" s="93">
        <f>SUMIFS(Master3!BK:BK,Master3!BJ:BJ,I218)</f>
        <v>0</v>
      </c>
      <c r="N218" s="100" t="str">
        <f>IFERROR(_xlfn.XLOOKUP(O218,Master3!$A:$A,Master3!$B:$B)," ")</f>
        <v xml:space="preserve"> </v>
      </c>
      <c r="O218" s="92" t="str">
        <f t="shared" si="37"/>
        <v/>
      </c>
      <c r="P218" s="92">
        <f>SUMIFS(Master3!$V:$V,Master3!$A:$A,"&gt;="&amp;O218,Master3!$A:$A,"&lt;="&amp; S218)</f>
        <v>0</v>
      </c>
      <c r="Q218" s="92">
        <f>SUMIFS(Master3!$H:$H,Master3!$A:$A,"&gt;="&amp;O218,Master3!$A:$A,"&lt;="&amp; S218)</f>
        <v>0</v>
      </c>
      <c r="R218" s="92">
        <f>SUMIFS(Master3!AZ:AZ,Master3!AY:AY,N218)</f>
        <v>0</v>
      </c>
      <c r="S218" s="93" t="str">
        <f t="shared" si="38"/>
        <v/>
      </c>
      <c r="T218" s="112" t="e">
        <f>_xlfn.XLOOKUP(U218,Master3!B:B,Master3!A:A)</f>
        <v>#N/A</v>
      </c>
      <c r="U218" s="103"/>
      <c r="V218" s="109">
        <f>SUMIFS(Master3!X:X,Master3!$A:$A,"&gt;="&amp;(T218),Master3!$A:$A,"&lt;="&amp;Z218-1)</f>
        <v>0</v>
      </c>
      <c r="W218" s="107">
        <f>SUMIFS(Master3!I:I,Master3!$A:$A,"&gt;="&amp;(T218),Master3!$A:$A,"&lt;="&amp;Z218-1)</f>
        <v>0</v>
      </c>
      <c r="X218" s="108">
        <f>SUMIFS(Master3!BC:BC,Master3!BB:BB,U218)</f>
        <v>0</v>
      </c>
      <c r="Y218" s="110" t="str">
        <f>IFERROR(_xlfn.XLOOKUP(Z218,Master3!$A:$A,Master3!$B:$B),"")</f>
        <v/>
      </c>
      <c r="Z218" s="107" t="str">
        <f t="shared" si="39"/>
        <v/>
      </c>
      <c r="AA218" s="107">
        <f>SUMIFS(Master3!$X:$X,Master3!$A:$A,"&gt;="&amp;(Z218),Master3!$A:$A,"&lt;="&amp;AE218-1)</f>
        <v>0</v>
      </c>
      <c r="AB218" s="107">
        <f>SUMIFS(Master3!$I:$I,Master3!$A:$A,"&gt;="&amp;(Z218),Master3!$A:$A,"&lt;="&amp;AE218-1)</f>
        <v>0</v>
      </c>
      <c r="AC218" s="108">
        <f>SUMIFS(Master3!BM:BM,Master3!BL:BL,Y218)</f>
        <v>0</v>
      </c>
      <c r="AD218" s="110" t="str">
        <f>IFERROR(_xlfn.XLOOKUP(AE218,Master3!$A:$A,Master3!$B:$B)," ")</f>
        <v xml:space="preserve"> </v>
      </c>
      <c r="AE218" s="107" t="str">
        <f t="shared" si="40"/>
        <v/>
      </c>
      <c r="AF218" s="109">
        <f>SUMIFS(Master3!$X:$X,Master3!$A:$A,"&gt;"&amp;(AE218),Master3!$A:$A,"&lt;="&amp; AI218)</f>
        <v>0</v>
      </c>
      <c r="AG218" s="107">
        <f>SUMIFS(Master3!$I:$I,Master3!$A:$A,"&gt;"&amp;(AE218),Master3!$A:$A,"&lt;="&amp; AI218)</f>
        <v>0</v>
      </c>
      <c r="AH218" s="107">
        <f>SUMIFS(Master3!BC:BC,Master3!BB:BB,AD218)</f>
        <v>0</v>
      </c>
      <c r="AI218" s="108" t="str">
        <f t="shared" si="41"/>
        <v/>
      </c>
      <c r="AJ218" s="112" t="e">
        <f>_xlfn.XLOOKUP(AK218,Master3!B:B,Master3!A:A)</f>
        <v>#N/A</v>
      </c>
      <c r="AK218" s="106"/>
      <c r="AL218" s="67">
        <f>SUMIFS(Master3!$Z:$Z,Master3!$A:$A,"&gt;="&amp;(AJ218),Master3!$A:$A,"&lt;="&amp;AP218-1)</f>
        <v>0</v>
      </c>
      <c r="AM218" s="67">
        <f>SUMIFS(Master3!$J:$J,Master3!$A:$A,"&gt;="&amp;(AJ218),Master3!$A:$A,"&lt;="&amp;AP218-1)</f>
        <v>0</v>
      </c>
      <c r="AN218" s="93">
        <f>SUMIFS(Master3!BF:BF,Master3!BE:BE,AK218)</f>
        <v>0</v>
      </c>
      <c r="AO218" s="100" t="str">
        <f>IFERROR(_xlfn.XLOOKUP(AP218,Master3!$A:$A,Master3!$B:$B),"")</f>
        <v/>
      </c>
      <c r="AP218" s="92" t="str">
        <f t="shared" si="42"/>
        <v/>
      </c>
      <c r="AQ218" s="67">
        <f>SUMIFS(Master3!$Z:$Z,Master3!$A:$A,"&gt;"&amp;(AP218),Master3!$A:$A,"&lt;="&amp;AU218-1)</f>
        <v>0</v>
      </c>
      <c r="AR218" s="67">
        <f>SUMIFS(Master3!$J:$J,Master3!$A:$A,"&gt;"&amp;(AP218),Master3!$A:$A,"&lt;="&amp;AU218-1)</f>
        <v>0</v>
      </c>
      <c r="AS218" s="93">
        <f>SUMIFS(Master3!BO:BO,Master3!BN:BN,AO218)</f>
        <v>0</v>
      </c>
      <c r="AT218" s="100" t="str">
        <f>IFERROR(_xlfn.XLOOKUP(AU218,Master3!$A:$A,Master3!$B:$B)," ")</f>
        <v xml:space="preserve"> </v>
      </c>
      <c r="AU218" s="92" t="str">
        <f t="shared" si="43"/>
        <v/>
      </c>
      <c r="AV218" s="67">
        <f>SUMIFS(Master3!$Z:$Z,Master3!$A:$A,"&gt;"&amp;AU218,Master3!$A:$A,"&lt;="&amp; AY218)</f>
        <v>0</v>
      </c>
      <c r="AW218" s="67">
        <f>SUMIFS(Master3!$J:$J,Master3!$A:$A,"&gt;"&amp;AU218,Master3!$A:$A,"&lt;="&amp; AY218)</f>
        <v>0</v>
      </c>
      <c r="AX218" s="92">
        <f>SUMIFS(Master3!BF:BF,Master3!BE:BE,AT218)</f>
        <v>0</v>
      </c>
      <c r="AY218" s="93" t="str">
        <f t="shared" si="44"/>
        <v/>
      </c>
      <c r="AZ218" s="112" t="e">
        <f>_xlfn.XLOOKUP(BA218,Master3!B:B,Master3!A:A)</f>
        <v>#N/A</v>
      </c>
      <c r="BA218" s="103">
        <v>44382.149305555555</v>
      </c>
      <c r="BB218" s="107">
        <f>SUMIFS(Master3!AR:AR,Master3!$A:$A,"&gt;="&amp;(AZ218),Master3!$A:$A,"&lt;="&amp;BF218-1)</f>
        <v>0</v>
      </c>
      <c r="BC218" s="109">
        <f>SUMIFS(Master3!$K:$K,Master3!$A:$A,"&gt;="&amp;(AZ218),Master3!$A:$A,"&lt;="&amp;BF218-1)</f>
        <v>0</v>
      </c>
      <c r="BD218" s="108">
        <f>SUMIFS(Master3!BI:BI,Master3!BH:BH,BA218)</f>
        <v>0</v>
      </c>
      <c r="BE218" s="110" t="str">
        <f>IFERROR(_xlfn.XLOOKUP(BF218,Master3!$A:$A,Master3!$B:$B),"")</f>
        <v/>
      </c>
      <c r="BF218" s="107" t="str">
        <f t="shared" si="45"/>
        <v/>
      </c>
      <c r="BG218" s="107">
        <f>SUMIFS(Master3!AR:AR,Master3!$A:$A,"&gt;="&amp;(BF218),Master3!$A:$A,"&lt;="&amp;BK218-1)</f>
        <v>0</v>
      </c>
      <c r="BH218" s="109">
        <f>SUMIFS(Master3!$K:$K,Master3!$A:$A,"&gt;="&amp;(BF218),Master3!$A:$A,"&lt;="&amp;BK218-1)</f>
        <v>0</v>
      </c>
      <c r="BI218" s="108">
        <f>SUMIFS(Master3!BQ:BQ,Master3!BP:BP,BE218)</f>
        <v>0</v>
      </c>
      <c r="BJ218" s="110" t="str">
        <f>IFERROR(_xlfn.XLOOKUP(BK218,Master3!$A:$A,Master3!$B:$B)," ")</f>
        <v xml:space="preserve"> </v>
      </c>
      <c r="BK218" s="107" t="str">
        <f t="shared" si="46"/>
        <v/>
      </c>
      <c r="BL218" s="107">
        <f>SUMIFS(Master3!$AU:$AU,Master3!$A:$A,"&gt;"&amp;(BK218),Master3!$A:$A,"&lt;="&amp; BO218)</f>
        <v>0</v>
      </c>
      <c r="BM218" s="109">
        <f>SUMIFS(Master3!$K:$K,Master3!$A:$A,"&gt;"&amp;(BK218),Master3!$A:$A,"&lt;="&amp; BO218)</f>
        <v>0</v>
      </c>
      <c r="BN218" s="107">
        <f>SUMIFS(Master3!BI:BI,Master3!BH:BH,BJ218)</f>
        <v>0</v>
      </c>
      <c r="BO218" s="108" t="str">
        <f t="shared" si="47"/>
        <v/>
      </c>
    </row>
    <row r="219" spans="1:67" x14ac:dyDescent="0.25">
      <c r="A219" s="86">
        <v>44382.291666666664</v>
      </c>
      <c r="B219" s="111" t="e">
        <f>_xlfn.XLOOKUP(C219,Master3!B:B,Master3!A:A)</f>
        <v>#N/A</v>
      </c>
      <c r="C219" s="106">
        <v>44382.291666666664</v>
      </c>
      <c r="D219" s="91" t="str">
        <f>IFERROR(_xlfn.XLOOKUP(B219,Master3!A:A,Master3!G:G),"")</f>
        <v/>
      </c>
      <c r="E219" s="94" t="str">
        <f>IFERROR(AVERAGEIFS(Master3!$U:$U,Master3!$A:$A,"&gt;"&amp;(B219-1),Master3!$A:$A,"&lt;="&amp;S219),"")</f>
        <v/>
      </c>
      <c r="F219" s="98">
        <f>SUMIFS(Master3!$V:$V,Master3!$A:$A,"&gt;="&amp;(B219),Master3!$A:$A,"&lt;="&amp;J219-1)</f>
        <v>0</v>
      </c>
      <c r="G219" s="91">
        <f>SUMIFS(Master3!$H:$H,Master3!$A:$A,"&gt;="&amp;(B219),Master3!$A:$A,"&lt;="&amp;J219-1)</f>
        <v>0</v>
      </c>
      <c r="H219" s="99">
        <f>SUMIFS(Master3!AZ:AZ,Master3!AY:AY,C219)</f>
        <v>0</v>
      </c>
      <c r="I219" s="100" t="str">
        <f>IFERROR(_xlfn.XLOOKUP(J219,Master3!$A:$A,Master3!$B:$B),"")</f>
        <v/>
      </c>
      <c r="J219" s="92" t="str">
        <f t="shared" si="36"/>
        <v/>
      </c>
      <c r="K219" s="92">
        <f>SUMIFS(Master3!$V:$V,Master3!$A:$A,"&gt;="&amp;(J219),Master3!$A:$A,"&lt;="&amp;O219-1)</f>
        <v>0</v>
      </c>
      <c r="L219" s="92">
        <f>SUMIFS(Master3!$H:$H,Master3!$A:$A,"&gt;="&amp;(J219),Master3!$A:$A,"&lt;="&amp;O219-1)</f>
        <v>0</v>
      </c>
      <c r="M219" s="93">
        <f>SUMIFS(Master3!BK:BK,Master3!BJ:BJ,I219)</f>
        <v>0</v>
      </c>
      <c r="N219" s="100" t="str">
        <f>IFERROR(_xlfn.XLOOKUP(O219,Master3!$A:$A,Master3!$B:$B)," ")</f>
        <v xml:space="preserve"> </v>
      </c>
      <c r="O219" s="92" t="str">
        <f t="shared" si="37"/>
        <v/>
      </c>
      <c r="P219" s="92">
        <f>SUMIFS(Master3!$V:$V,Master3!$A:$A,"&gt;="&amp;O219,Master3!$A:$A,"&lt;="&amp; S219)</f>
        <v>0</v>
      </c>
      <c r="Q219" s="92">
        <f>SUMIFS(Master3!$H:$H,Master3!$A:$A,"&gt;="&amp;O219,Master3!$A:$A,"&lt;="&amp; S219)</f>
        <v>0</v>
      </c>
      <c r="R219" s="92">
        <f>SUMIFS(Master3!AZ:AZ,Master3!AY:AY,N219)</f>
        <v>0</v>
      </c>
      <c r="S219" s="93" t="str">
        <f t="shared" si="38"/>
        <v/>
      </c>
      <c r="T219" s="112" t="e">
        <f>_xlfn.XLOOKUP(U219,Master3!B:B,Master3!A:A)</f>
        <v>#N/A</v>
      </c>
      <c r="U219" s="103"/>
      <c r="V219" s="109">
        <f>SUMIFS(Master3!X:X,Master3!$A:$A,"&gt;="&amp;(T219),Master3!$A:$A,"&lt;="&amp;Z219-1)</f>
        <v>0</v>
      </c>
      <c r="W219" s="107">
        <f>SUMIFS(Master3!I:I,Master3!$A:$A,"&gt;="&amp;(T219),Master3!$A:$A,"&lt;="&amp;Z219-1)</f>
        <v>0</v>
      </c>
      <c r="X219" s="108">
        <f>SUMIFS(Master3!BC:BC,Master3!BB:BB,U219)</f>
        <v>0</v>
      </c>
      <c r="Y219" s="110" t="str">
        <f>IFERROR(_xlfn.XLOOKUP(Z219,Master3!$A:$A,Master3!$B:$B),"")</f>
        <v/>
      </c>
      <c r="Z219" s="107" t="str">
        <f t="shared" si="39"/>
        <v/>
      </c>
      <c r="AA219" s="107">
        <f>SUMIFS(Master3!$X:$X,Master3!$A:$A,"&gt;="&amp;(Z219),Master3!$A:$A,"&lt;="&amp;AE219-1)</f>
        <v>0</v>
      </c>
      <c r="AB219" s="107">
        <f>SUMIFS(Master3!$I:$I,Master3!$A:$A,"&gt;="&amp;(Z219),Master3!$A:$A,"&lt;="&amp;AE219-1)</f>
        <v>0</v>
      </c>
      <c r="AC219" s="108">
        <f>SUMIFS(Master3!BM:BM,Master3!BL:BL,Y219)</f>
        <v>0</v>
      </c>
      <c r="AD219" s="110" t="str">
        <f>IFERROR(_xlfn.XLOOKUP(AE219,Master3!$A:$A,Master3!$B:$B)," ")</f>
        <v xml:space="preserve"> </v>
      </c>
      <c r="AE219" s="107" t="str">
        <f t="shared" si="40"/>
        <v/>
      </c>
      <c r="AF219" s="109">
        <f>SUMIFS(Master3!$X:$X,Master3!$A:$A,"&gt;"&amp;(AE219),Master3!$A:$A,"&lt;="&amp; AI219)</f>
        <v>0</v>
      </c>
      <c r="AG219" s="107">
        <f>SUMIFS(Master3!$I:$I,Master3!$A:$A,"&gt;"&amp;(AE219),Master3!$A:$A,"&lt;="&amp; AI219)</f>
        <v>0</v>
      </c>
      <c r="AH219" s="107">
        <f>SUMIFS(Master3!BC:BC,Master3!BB:BB,AD219)</f>
        <v>0</v>
      </c>
      <c r="AI219" s="108" t="str">
        <f t="shared" si="41"/>
        <v/>
      </c>
      <c r="AJ219" s="112" t="e">
        <f>_xlfn.XLOOKUP(AK219,Master3!B:B,Master3!A:A)</f>
        <v>#N/A</v>
      </c>
      <c r="AK219" s="106"/>
      <c r="AL219" s="67">
        <f>SUMIFS(Master3!$Z:$Z,Master3!$A:$A,"&gt;="&amp;(AJ219),Master3!$A:$A,"&lt;="&amp;AP219-1)</f>
        <v>0</v>
      </c>
      <c r="AM219" s="67">
        <f>SUMIFS(Master3!$J:$J,Master3!$A:$A,"&gt;="&amp;(AJ219),Master3!$A:$A,"&lt;="&amp;AP219-1)</f>
        <v>0</v>
      </c>
      <c r="AN219" s="93">
        <f>SUMIFS(Master3!BF:BF,Master3!BE:BE,AK219)</f>
        <v>0</v>
      </c>
      <c r="AO219" s="100" t="str">
        <f>IFERROR(_xlfn.XLOOKUP(AP219,Master3!$A:$A,Master3!$B:$B),"")</f>
        <v/>
      </c>
      <c r="AP219" s="92" t="str">
        <f t="shared" si="42"/>
        <v/>
      </c>
      <c r="AQ219" s="67">
        <f>SUMIFS(Master3!$Z:$Z,Master3!$A:$A,"&gt;"&amp;(AP219),Master3!$A:$A,"&lt;="&amp;AU219-1)</f>
        <v>0</v>
      </c>
      <c r="AR219" s="67">
        <f>SUMIFS(Master3!$J:$J,Master3!$A:$A,"&gt;"&amp;(AP219),Master3!$A:$A,"&lt;="&amp;AU219-1)</f>
        <v>0</v>
      </c>
      <c r="AS219" s="93">
        <f>SUMIFS(Master3!BO:BO,Master3!BN:BN,AO219)</f>
        <v>0</v>
      </c>
      <c r="AT219" s="100" t="str">
        <f>IFERROR(_xlfn.XLOOKUP(AU219,Master3!$A:$A,Master3!$B:$B)," ")</f>
        <v xml:space="preserve"> </v>
      </c>
      <c r="AU219" s="92" t="str">
        <f t="shared" si="43"/>
        <v/>
      </c>
      <c r="AV219" s="67">
        <f>SUMIFS(Master3!$Z:$Z,Master3!$A:$A,"&gt;"&amp;AU219,Master3!$A:$A,"&lt;="&amp; AY219)</f>
        <v>0</v>
      </c>
      <c r="AW219" s="67">
        <f>SUMIFS(Master3!$J:$J,Master3!$A:$A,"&gt;"&amp;AU219,Master3!$A:$A,"&lt;="&amp; AY219)</f>
        <v>0</v>
      </c>
      <c r="AX219" s="92">
        <f>SUMIFS(Master3!BF:BF,Master3!BE:BE,AT219)</f>
        <v>0</v>
      </c>
      <c r="AY219" s="93" t="str">
        <f t="shared" si="44"/>
        <v/>
      </c>
      <c r="AZ219" s="112" t="e">
        <f>_xlfn.XLOOKUP(BA219,Master3!B:B,Master3!A:A)</f>
        <v>#N/A</v>
      </c>
      <c r="BA219" s="103"/>
      <c r="BB219" s="107">
        <f>SUMIFS(Master3!AR:AR,Master3!$A:$A,"&gt;="&amp;(AZ219),Master3!$A:$A,"&lt;="&amp;BF219-1)</f>
        <v>0</v>
      </c>
      <c r="BC219" s="109">
        <f>SUMIFS(Master3!$K:$K,Master3!$A:$A,"&gt;="&amp;(AZ219),Master3!$A:$A,"&lt;="&amp;BF219-1)</f>
        <v>0</v>
      </c>
      <c r="BD219" s="108">
        <f>SUMIFS(Master3!BI:BI,Master3!BH:BH,BA219)</f>
        <v>0</v>
      </c>
      <c r="BE219" s="110" t="str">
        <f>IFERROR(_xlfn.XLOOKUP(BF219,Master3!$A:$A,Master3!$B:$B),"")</f>
        <v/>
      </c>
      <c r="BF219" s="107" t="str">
        <f t="shared" si="45"/>
        <v/>
      </c>
      <c r="BG219" s="107">
        <f>SUMIFS(Master3!AR:AR,Master3!$A:$A,"&gt;="&amp;(BF219),Master3!$A:$A,"&lt;="&amp;BK219-1)</f>
        <v>0</v>
      </c>
      <c r="BH219" s="109">
        <f>SUMIFS(Master3!$K:$K,Master3!$A:$A,"&gt;="&amp;(BF219),Master3!$A:$A,"&lt;="&amp;BK219-1)</f>
        <v>0</v>
      </c>
      <c r="BI219" s="108">
        <f>SUMIFS(Master3!BQ:BQ,Master3!BP:BP,BE219)</f>
        <v>0</v>
      </c>
      <c r="BJ219" s="110" t="str">
        <f>IFERROR(_xlfn.XLOOKUP(BK219,Master3!$A:$A,Master3!$B:$B)," ")</f>
        <v xml:space="preserve"> </v>
      </c>
      <c r="BK219" s="107" t="str">
        <f t="shared" si="46"/>
        <v/>
      </c>
      <c r="BL219" s="107">
        <f>SUMIFS(Master3!$AU:$AU,Master3!$A:$A,"&gt;"&amp;(BK219),Master3!$A:$A,"&lt;="&amp; BO219)</f>
        <v>0</v>
      </c>
      <c r="BM219" s="109">
        <f>SUMIFS(Master3!$K:$K,Master3!$A:$A,"&gt;"&amp;(BK219),Master3!$A:$A,"&lt;="&amp; BO219)</f>
        <v>0</v>
      </c>
      <c r="BN219" s="107">
        <f>SUMIFS(Master3!BI:BI,Master3!BH:BH,BJ219)</f>
        <v>0</v>
      </c>
      <c r="BO219" s="108" t="str">
        <f t="shared" si="47"/>
        <v/>
      </c>
    </row>
    <row r="220" spans="1:67" x14ac:dyDescent="0.25">
      <c r="A220" s="86">
        <v>44383.163194444445</v>
      </c>
      <c r="B220" s="111" t="e">
        <f>_xlfn.XLOOKUP(C220,Master3!B:B,Master3!A:A)</f>
        <v>#N/A</v>
      </c>
      <c r="C220" s="106"/>
      <c r="D220" s="91" t="str">
        <f>IFERROR(_xlfn.XLOOKUP(B220,Master3!A:A,Master3!G:G),"")</f>
        <v/>
      </c>
      <c r="E220" s="94" t="str">
        <f>IFERROR(AVERAGEIFS(Master3!$U:$U,Master3!$A:$A,"&gt;"&amp;(B220-1),Master3!$A:$A,"&lt;="&amp;S220),"")</f>
        <v/>
      </c>
      <c r="F220" s="98">
        <f>SUMIFS(Master3!$V:$V,Master3!$A:$A,"&gt;="&amp;(B220),Master3!$A:$A,"&lt;="&amp;J220-1)</f>
        <v>0</v>
      </c>
      <c r="G220" s="91">
        <f>SUMIFS(Master3!$H:$H,Master3!$A:$A,"&gt;="&amp;(B220),Master3!$A:$A,"&lt;="&amp;J220-1)</f>
        <v>0</v>
      </c>
      <c r="H220" s="99">
        <f>SUMIFS(Master3!AZ:AZ,Master3!AY:AY,C220)</f>
        <v>0</v>
      </c>
      <c r="I220" s="100" t="str">
        <f>IFERROR(_xlfn.XLOOKUP(J220,Master3!$A:$A,Master3!$B:$B),"")</f>
        <v/>
      </c>
      <c r="J220" s="92" t="str">
        <f t="shared" si="36"/>
        <v/>
      </c>
      <c r="K220" s="92">
        <f>SUMIFS(Master3!$V:$V,Master3!$A:$A,"&gt;="&amp;(J220),Master3!$A:$A,"&lt;="&amp;O220-1)</f>
        <v>0</v>
      </c>
      <c r="L220" s="92">
        <f>SUMIFS(Master3!$H:$H,Master3!$A:$A,"&gt;="&amp;(J220),Master3!$A:$A,"&lt;="&amp;O220-1)</f>
        <v>0</v>
      </c>
      <c r="M220" s="93">
        <f>SUMIFS(Master3!BK:BK,Master3!BJ:BJ,I220)</f>
        <v>0</v>
      </c>
      <c r="N220" s="100" t="str">
        <f>IFERROR(_xlfn.XLOOKUP(O220,Master3!$A:$A,Master3!$B:$B)," ")</f>
        <v xml:space="preserve"> </v>
      </c>
      <c r="O220" s="92" t="str">
        <f t="shared" si="37"/>
        <v/>
      </c>
      <c r="P220" s="92">
        <f>SUMIFS(Master3!$V:$V,Master3!$A:$A,"&gt;="&amp;O220,Master3!$A:$A,"&lt;="&amp; S220)</f>
        <v>0</v>
      </c>
      <c r="Q220" s="92">
        <f>SUMIFS(Master3!$H:$H,Master3!$A:$A,"&gt;="&amp;O220,Master3!$A:$A,"&lt;="&amp; S220)</f>
        <v>0</v>
      </c>
      <c r="R220" s="92">
        <f>SUMIFS(Master3!AZ:AZ,Master3!AY:AY,N220)</f>
        <v>0</v>
      </c>
      <c r="S220" s="93" t="str">
        <f t="shared" si="38"/>
        <v/>
      </c>
      <c r="T220" s="112" t="e">
        <f>_xlfn.XLOOKUP(U220,Master3!B:B,Master3!A:A)</f>
        <v>#N/A</v>
      </c>
      <c r="U220" s="103"/>
      <c r="V220" s="109">
        <f>SUMIFS(Master3!X:X,Master3!$A:$A,"&gt;="&amp;(T220),Master3!$A:$A,"&lt;="&amp;Z220-1)</f>
        <v>0</v>
      </c>
      <c r="W220" s="107">
        <f>SUMIFS(Master3!I:I,Master3!$A:$A,"&gt;="&amp;(T220),Master3!$A:$A,"&lt;="&amp;Z220-1)</f>
        <v>0</v>
      </c>
      <c r="X220" s="108">
        <f>SUMIFS(Master3!BC:BC,Master3!BB:BB,U220)</f>
        <v>0</v>
      </c>
      <c r="Y220" s="110" t="str">
        <f>IFERROR(_xlfn.XLOOKUP(Z220,Master3!$A:$A,Master3!$B:$B),"")</f>
        <v/>
      </c>
      <c r="Z220" s="107" t="str">
        <f t="shared" si="39"/>
        <v/>
      </c>
      <c r="AA220" s="107">
        <f>SUMIFS(Master3!$X:$X,Master3!$A:$A,"&gt;="&amp;(Z220),Master3!$A:$A,"&lt;="&amp;AE220-1)</f>
        <v>0</v>
      </c>
      <c r="AB220" s="107">
        <f>SUMIFS(Master3!$I:$I,Master3!$A:$A,"&gt;="&amp;(Z220),Master3!$A:$A,"&lt;="&amp;AE220-1)</f>
        <v>0</v>
      </c>
      <c r="AC220" s="108">
        <f>SUMIFS(Master3!BM:BM,Master3!BL:BL,Y220)</f>
        <v>0</v>
      </c>
      <c r="AD220" s="110" t="str">
        <f>IFERROR(_xlfn.XLOOKUP(AE220,Master3!$A:$A,Master3!$B:$B)," ")</f>
        <v xml:space="preserve"> </v>
      </c>
      <c r="AE220" s="107" t="str">
        <f t="shared" si="40"/>
        <v/>
      </c>
      <c r="AF220" s="109">
        <f>SUMIFS(Master3!$X:$X,Master3!$A:$A,"&gt;"&amp;(AE220),Master3!$A:$A,"&lt;="&amp; AI220)</f>
        <v>0</v>
      </c>
      <c r="AG220" s="107">
        <f>SUMIFS(Master3!$I:$I,Master3!$A:$A,"&gt;"&amp;(AE220),Master3!$A:$A,"&lt;="&amp; AI220)</f>
        <v>0</v>
      </c>
      <c r="AH220" s="107">
        <f>SUMIFS(Master3!BC:BC,Master3!BB:BB,AD220)</f>
        <v>0</v>
      </c>
      <c r="AI220" s="108" t="str">
        <f t="shared" si="41"/>
        <v/>
      </c>
      <c r="AJ220" s="112" t="e">
        <f>_xlfn.XLOOKUP(AK220,Master3!B:B,Master3!A:A)</f>
        <v>#N/A</v>
      </c>
      <c r="AK220" s="106">
        <v>44383.163194444445</v>
      </c>
      <c r="AL220" s="67">
        <f>SUMIFS(Master3!$Z:$Z,Master3!$A:$A,"&gt;="&amp;(AJ220),Master3!$A:$A,"&lt;="&amp;AP220-1)</f>
        <v>0</v>
      </c>
      <c r="AM220" s="67">
        <f>SUMIFS(Master3!$J:$J,Master3!$A:$A,"&gt;="&amp;(AJ220),Master3!$A:$A,"&lt;="&amp;AP220-1)</f>
        <v>0</v>
      </c>
      <c r="AN220" s="93">
        <f>SUMIFS(Master3!BF:BF,Master3!BE:BE,AK220)</f>
        <v>0</v>
      </c>
      <c r="AO220" s="100" t="str">
        <f>IFERROR(_xlfn.XLOOKUP(AP220,Master3!$A:$A,Master3!$B:$B),"")</f>
        <v/>
      </c>
      <c r="AP220" s="92" t="str">
        <f t="shared" si="42"/>
        <v/>
      </c>
      <c r="AQ220" s="67">
        <f>SUMIFS(Master3!$Z:$Z,Master3!$A:$A,"&gt;"&amp;(AP220),Master3!$A:$A,"&lt;="&amp;AU220-1)</f>
        <v>0</v>
      </c>
      <c r="AR220" s="67">
        <f>SUMIFS(Master3!$J:$J,Master3!$A:$A,"&gt;"&amp;(AP220),Master3!$A:$A,"&lt;="&amp;AU220-1)</f>
        <v>0</v>
      </c>
      <c r="AS220" s="93">
        <f>SUMIFS(Master3!BO:BO,Master3!BN:BN,AO220)</f>
        <v>0</v>
      </c>
      <c r="AT220" s="100" t="str">
        <f>IFERROR(_xlfn.XLOOKUP(AU220,Master3!$A:$A,Master3!$B:$B)," ")</f>
        <v xml:space="preserve"> </v>
      </c>
      <c r="AU220" s="92" t="str">
        <f t="shared" si="43"/>
        <v/>
      </c>
      <c r="AV220" s="67">
        <f>SUMIFS(Master3!$Z:$Z,Master3!$A:$A,"&gt;"&amp;AU220,Master3!$A:$A,"&lt;="&amp; AY220)</f>
        <v>0</v>
      </c>
      <c r="AW220" s="67">
        <f>SUMIFS(Master3!$J:$J,Master3!$A:$A,"&gt;"&amp;AU220,Master3!$A:$A,"&lt;="&amp; AY220)</f>
        <v>0</v>
      </c>
      <c r="AX220" s="92">
        <f>SUMIFS(Master3!BF:BF,Master3!BE:BE,AT220)</f>
        <v>0</v>
      </c>
      <c r="AY220" s="93" t="str">
        <f t="shared" si="44"/>
        <v/>
      </c>
      <c r="AZ220" s="112" t="e">
        <f>_xlfn.XLOOKUP(BA220,Master3!B:B,Master3!A:A)</f>
        <v>#N/A</v>
      </c>
      <c r="BA220" s="103"/>
      <c r="BB220" s="107">
        <f>SUMIFS(Master3!AR:AR,Master3!$A:$A,"&gt;="&amp;(AZ220),Master3!$A:$A,"&lt;="&amp;BF220-1)</f>
        <v>0</v>
      </c>
      <c r="BC220" s="109">
        <f>SUMIFS(Master3!$K:$K,Master3!$A:$A,"&gt;="&amp;(AZ220),Master3!$A:$A,"&lt;="&amp;BF220-1)</f>
        <v>0</v>
      </c>
      <c r="BD220" s="108">
        <f>SUMIFS(Master3!BI:BI,Master3!BH:BH,BA220)</f>
        <v>0</v>
      </c>
      <c r="BE220" s="110" t="str">
        <f>IFERROR(_xlfn.XLOOKUP(BF220,Master3!$A:$A,Master3!$B:$B),"")</f>
        <v/>
      </c>
      <c r="BF220" s="107" t="str">
        <f t="shared" si="45"/>
        <v/>
      </c>
      <c r="BG220" s="107">
        <f>SUMIFS(Master3!AR:AR,Master3!$A:$A,"&gt;="&amp;(BF220),Master3!$A:$A,"&lt;="&amp;BK220-1)</f>
        <v>0</v>
      </c>
      <c r="BH220" s="109">
        <f>SUMIFS(Master3!$K:$K,Master3!$A:$A,"&gt;="&amp;(BF220),Master3!$A:$A,"&lt;="&amp;BK220-1)</f>
        <v>0</v>
      </c>
      <c r="BI220" s="108">
        <f>SUMIFS(Master3!BQ:BQ,Master3!BP:BP,BE220)</f>
        <v>0</v>
      </c>
      <c r="BJ220" s="110" t="str">
        <f>IFERROR(_xlfn.XLOOKUP(BK220,Master3!$A:$A,Master3!$B:$B)," ")</f>
        <v xml:space="preserve"> </v>
      </c>
      <c r="BK220" s="107" t="str">
        <f t="shared" si="46"/>
        <v/>
      </c>
      <c r="BL220" s="107">
        <f>SUMIFS(Master3!$AU:$AU,Master3!$A:$A,"&gt;"&amp;(BK220),Master3!$A:$A,"&lt;="&amp; BO220)</f>
        <v>0</v>
      </c>
      <c r="BM220" s="109">
        <f>SUMIFS(Master3!$K:$K,Master3!$A:$A,"&gt;"&amp;(BK220),Master3!$A:$A,"&lt;="&amp; BO220)</f>
        <v>0</v>
      </c>
      <c r="BN220" s="107">
        <f>SUMIFS(Master3!BI:BI,Master3!BH:BH,BJ220)</f>
        <v>0</v>
      </c>
      <c r="BO220" s="108" t="str">
        <f t="shared" si="47"/>
        <v/>
      </c>
    </row>
    <row r="221" spans="1:67" x14ac:dyDescent="0.25">
      <c r="A221" s="86">
        <v>44383.204861111109</v>
      </c>
      <c r="B221" s="111" t="e">
        <f>_xlfn.XLOOKUP(C221,Master3!B:B,Master3!A:A)</f>
        <v>#N/A</v>
      </c>
      <c r="C221" s="106"/>
      <c r="D221" s="91" t="str">
        <f>IFERROR(_xlfn.XLOOKUP(B221,Master3!A:A,Master3!G:G),"")</f>
        <v/>
      </c>
      <c r="E221" s="94" t="str">
        <f>IFERROR(AVERAGEIFS(Master3!$U:$U,Master3!$A:$A,"&gt;"&amp;(B221-1),Master3!$A:$A,"&lt;="&amp;S221),"")</f>
        <v/>
      </c>
      <c r="F221" s="98">
        <f>SUMIFS(Master3!$V:$V,Master3!$A:$A,"&gt;="&amp;(B221),Master3!$A:$A,"&lt;="&amp;J221-1)</f>
        <v>0</v>
      </c>
      <c r="G221" s="91">
        <f>SUMIFS(Master3!$H:$H,Master3!$A:$A,"&gt;="&amp;(B221),Master3!$A:$A,"&lt;="&amp;J221-1)</f>
        <v>0</v>
      </c>
      <c r="H221" s="99">
        <f>SUMIFS(Master3!AZ:AZ,Master3!AY:AY,C221)</f>
        <v>0</v>
      </c>
      <c r="I221" s="100" t="str">
        <f>IFERROR(_xlfn.XLOOKUP(J221,Master3!$A:$A,Master3!$B:$B),"")</f>
        <v/>
      </c>
      <c r="J221" s="92" t="str">
        <f t="shared" si="36"/>
        <v/>
      </c>
      <c r="K221" s="92">
        <f>SUMIFS(Master3!$V:$V,Master3!$A:$A,"&gt;="&amp;(J221),Master3!$A:$A,"&lt;="&amp;O221-1)</f>
        <v>0</v>
      </c>
      <c r="L221" s="92">
        <f>SUMIFS(Master3!$H:$H,Master3!$A:$A,"&gt;="&amp;(J221),Master3!$A:$A,"&lt;="&amp;O221-1)</f>
        <v>0</v>
      </c>
      <c r="M221" s="93">
        <f>SUMIFS(Master3!BK:BK,Master3!BJ:BJ,I221)</f>
        <v>0</v>
      </c>
      <c r="N221" s="100" t="str">
        <f>IFERROR(_xlfn.XLOOKUP(O221,Master3!$A:$A,Master3!$B:$B)," ")</f>
        <v xml:space="preserve"> </v>
      </c>
      <c r="O221" s="92" t="str">
        <f t="shared" si="37"/>
        <v/>
      </c>
      <c r="P221" s="92">
        <f>SUMIFS(Master3!$V:$V,Master3!$A:$A,"&gt;="&amp;O221,Master3!$A:$A,"&lt;="&amp; S221)</f>
        <v>0</v>
      </c>
      <c r="Q221" s="92">
        <f>SUMIFS(Master3!$H:$H,Master3!$A:$A,"&gt;="&amp;O221,Master3!$A:$A,"&lt;="&amp; S221)</f>
        <v>0</v>
      </c>
      <c r="R221" s="92">
        <f>SUMIFS(Master3!AZ:AZ,Master3!AY:AY,N221)</f>
        <v>0</v>
      </c>
      <c r="S221" s="93" t="str">
        <f t="shared" si="38"/>
        <v/>
      </c>
      <c r="T221" s="112" t="e">
        <f>_xlfn.XLOOKUP(U221,Master3!B:B,Master3!A:A)</f>
        <v>#N/A</v>
      </c>
      <c r="U221" s="103"/>
      <c r="V221" s="109">
        <f>SUMIFS(Master3!X:X,Master3!$A:$A,"&gt;="&amp;(T221),Master3!$A:$A,"&lt;="&amp;Z221-1)</f>
        <v>0</v>
      </c>
      <c r="W221" s="107">
        <f>SUMIFS(Master3!I:I,Master3!$A:$A,"&gt;="&amp;(T221),Master3!$A:$A,"&lt;="&amp;Z221-1)</f>
        <v>0</v>
      </c>
      <c r="X221" s="108">
        <f>SUMIFS(Master3!BC:BC,Master3!BB:BB,U221)</f>
        <v>0</v>
      </c>
      <c r="Y221" s="110" t="str">
        <f>IFERROR(_xlfn.XLOOKUP(Z221,Master3!$A:$A,Master3!$B:$B),"")</f>
        <v/>
      </c>
      <c r="Z221" s="107" t="str">
        <f t="shared" si="39"/>
        <v/>
      </c>
      <c r="AA221" s="107">
        <f>SUMIFS(Master3!$X:$X,Master3!$A:$A,"&gt;="&amp;(Z221),Master3!$A:$A,"&lt;="&amp;AE221-1)</f>
        <v>0</v>
      </c>
      <c r="AB221" s="107">
        <f>SUMIFS(Master3!$I:$I,Master3!$A:$A,"&gt;="&amp;(Z221),Master3!$A:$A,"&lt;="&amp;AE221-1)</f>
        <v>0</v>
      </c>
      <c r="AC221" s="108">
        <f>SUMIFS(Master3!BM:BM,Master3!BL:BL,Y221)</f>
        <v>0</v>
      </c>
      <c r="AD221" s="110" t="str">
        <f>IFERROR(_xlfn.XLOOKUP(AE221,Master3!$A:$A,Master3!$B:$B)," ")</f>
        <v xml:space="preserve"> </v>
      </c>
      <c r="AE221" s="107" t="str">
        <f t="shared" si="40"/>
        <v/>
      </c>
      <c r="AF221" s="109">
        <f>SUMIFS(Master3!$X:$X,Master3!$A:$A,"&gt;"&amp;(AE221),Master3!$A:$A,"&lt;="&amp; AI221)</f>
        <v>0</v>
      </c>
      <c r="AG221" s="107">
        <f>SUMIFS(Master3!$I:$I,Master3!$A:$A,"&gt;"&amp;(AE221),Master3!$A:$A,"&lt;="&amp; AI221)</f>
        <v>0</v>
      </c>
      <c r="AH221" s="107">
        <f>SUMIFS(Master3!BC:BC,Master3!BB:BB,AD221)</f>
        <v>0</v>
      </c>
      <c r="AI221" s="108" t="str">
        <f t="shared" si="41"/>
        <v/>
      </c>
      <c r="AJ221" s="112" t="e">
        <f>_xlfn.XLOOKUP(AK221,Master3!B:B,Master3!A:A)</f>
        <v>#N/A</v>
      </c>
      <c r="AK221" s="106"/>
      <c r="AL221" s="67">
        <f>SUMIFS(Master3!$Z:$Z,Master3!$A:$A,"&gt;="&amp;(AJ221),Master3!$A:$A,"&lt;="&amp;AP221-1)</f>
        <v>0</v>
      </c>
      <c r="AM221" s="67">
        <f>SUMIFS(Master3!$J:$J,Master3!$A:$A,"&gt;="&amp;(AJ221),Master3!$A:$A,"&lt;="&amp;AP221-1)</f>
        <v>0</v>
      </c>
      <c r="AN221" s="93">
        <f>SUMIFS(Master3!BF:BF,Master3!BE:BE,AK221)</f>
        <v>0</v>
      </c>
      <c r="AO221" s="100" t="str">
        <f>IFERROR(_xlfn.XLOOKUP(AP221,Master3!$A:$A,Master3!$B:$B),"")</f>
        <v/>
      </c>
      <c r="AP221" s="92" t="str">
        <f t="shared" si="42"/>
        <v/>
      </c>
      <c r="AQ221" s="67">
        <f>SUMIFS(Master3!$Z:$Z,Master3!$A:$A,"&gt;"&amp;(AP221),Master3!$A:$A,"&lt;="&amp;AU221-1)</f>
        <v>0</v>
      </c>
      <c r="AR221" s="67">
        <f>SUMIFS(Master3!$J:$J,Master3!$A:$A,"&gt;"&amp;(AP221),Master3!$A:$A,"&lt;="&amp;AU221-1)</f>
        <v>0</v>
      </c>
      <c r="AS221" s="93">
        <f>SUMIFS(Master3!BO:BO,Master3!BN:BN,AO221)</f>
        <v>0</v>
      </c>
      <c r="AT221" s="100" t="str">
        <f>IFERROR(_xlfn.XLOOKUP(AU221,Master3!$A:$A,Master3!$B:$B)," ")</f>
        <v xml:space="preserve"> </v>
      </c>
      <c r="AU221" s="92" t="str">
        <f t="shared" si="43"/>
        <v/>
      </c>
      <c r="AV221" s="67">
        <f>SUMIFS(Master3!$Z:$Z,Master3!$A:$A,"&gt;"&amp;AU221,Master3!$A:$A,"&lt;="&amp; AY221)</f>
        <v>0</v>
      </c>
      <c r="AW221" s="67">
        <f>SUMIFS(Master3!$J:$J,Master3!$A:$A,"&gt;"&amp;AU221,Master3!$A:$A,"&lt;="&amp; AY221)</f>
        <v>0</v>
      </c>
      <c r="AX221" s="92">
        <f>SUMIFS(Master3!BF:BF,Master3!BE:BE,AT221)</f>
        <v>0</v>
      </c>
      <c r="AY221" s="93" t="str">
        <f t="shared" si="44"/>
        <v/>
      </c>
      <c r="AZ221" s="112" t="e">
        <f>_xlfn.XLOOKUP(BA221,Master3!B:B,Master3!A:A)</f>
        <v>#N/A</v>
      </c>
      <c r="BA221" s="103">
        <v>44383.204861111109</v>
      </c>
      <c r="BB221" s="107">
        <f>SUMIFS(Master3!AR:AR,Master3!$A:$A,"&gt;="&amp;(AZ221),Master3!$A:$A,"&lt;="&amp;BF221-1)</f>
        <v>0</v>
      </c>
      <c r="BC221" s="109">
        <f>SUMIFS(Master3!$K:$K,Master3!$A:$A,"&gt;="&amp;(AZ221),Master3!$A:$A,"&lt;="&amp;BF221-1)</f>
        <v>0</v>
      </c>
      <c r="BD221" s="108">
        <f>SUMIFS(Master3!BI:BI,Master3!BH:BH,BA221)</f>
        <v>0</v>
      </c>
      <c r="BE221" s="110" t="str">
        <f>IFERROR(_xlfn.XLOOKUP(BF221,Master3!$A:$A,Master3!$B:$B),"")</f>
        <v/>
      </c>
      <c r="BF221" s="107" t="str">
        <f t="shared" si="45"/>
        <v/>
      </c>
      <c r="BG221" s="107">
        <f>SUMIFS(Master3!AR:AR,Master3!$A:$A,"&gt;="&amp;(BF221),Master3!$A:$A,"&lt;="&amp;BK221-1)</f>
        <v>0</v>
      </c>
      <c r="BH221" s="109">
        <f>SUMIFS(Master3!$K:$K,Master3!$A:$A,"&gt;="&amp;(BF221),Master3!$A:$A,"&lt;="&amp;BK221-1)</f>
        <v>0</v>
      </c>
      <c r="BI221" s="108">
        <f>SUMIFS(Master3!BQ:BQ,Master3!BP:BP,BE221)</f>
        <v>0</v>
      </c>
      <c r="BJ221" s="110" t="str">
        <f>IFERROR(_xlfn.XLOOKUP(BK221,Master3!$A:$A,Master3!$B:$B)," ")</f>
        <v xml:space="preserve"> </v>
      </c>
      <c r="BK221" s="107" t="str">
        <f t="shared" si="46"/>
        <v/>
      </c>
      <c r="BL221" s="107">
        <f>SUMIFS(Master3!$AU:$AU,Master3!$A:$A,"&gt;"&amp;(BK221),Master3!$A:$A,"&lt;="&amp; BO221)</f>
        <v>0</v>
      </c>
      <c r="BM221" s="109">
        <f>SUMIFS(Master3!$K:$K,Master3!$A:$A,"&gt;"&amp;(BK221),Master3!$A:$A,"&lt;="&amp; BO221)</f>
        <v>0</v>
      </c>
      <c r="BN221" s="107">
        <f>SUMIFS(Master3!BI:BI,Master3!BH:BH,BJ221)</f>
        <v>0</v>
      </c>
      <c r="BO221" s="108" t="str">
        <f t="shared" si="47"/>
        <v/>
      </c>
    </row>
    <row r="222" spans="1:67" x14ac:dyDescent="0.25">
      <c r="A222" s="86">
        <v>44383.208333333336</v>
      </c>
      <c r="B222" s="111" t="e">
        <f>_xlfn.XLOOKUP(C222,Master3!B:B,Master3!A:A)</f>
        <v>#N/A</v>
      </c>
      <c r="C222" s="106">
        <v>44383.208333333336</v>
      </c>
      <c r="D222" s="91" t="str">
        <f>IFERROR(_xlfn.XLOOKUP(B222,Master3!A:A,Master3!G:G),"")</f>
        <v/>
      </c>
      <c r="E222" s="94" t="str">
        <f>IFERROR(AVERAGEIFS(Master3!$U:$U,Master3!$A:$A,"&gt;"&amp;(B222-1),Master3!$A:$A,"&lt;="&amp;S222),"")</f>
        <v/>
      </c>
      <c r="F222" s="98">
        <f>SUMIFS(Master3!$V:$V,Master3!$A:$A,"&gt;="&amp;(B222),Master3!$A:$A,"&lt;="&amp;J222-1)</f>
        <v>0</v>
      </c>
      <c r="G222" s="91">
        <f>SUMIFS(Master3!$H:$H,Master3!$A:$A,"&gt;="&amp;(B222),Master3!$A:$A,"&lt;="&amp;J222-1)</f>
        <v>0</v>
      </c>
      <c r="H222" s="99">
        <f>SUMIFS(Master3!AZ:AZ,Master3!AY:AY,C222)</f>
        <v>0</v>
      </c>
      <c r="I222" s="100" t="str">
        <f>IFERROR(_xlfn.XLOOKUP(J222,Master3!$A:$A,Master3!$B:$B),"")</f>
        <v/>
      </c>
      <c r="J222" s="92" t="str">
        <f t="shared" si="36"/>
        <v/>
      </c>
      <c r="K222" s="92">
        <f>SUMIFS(Master3!$V:$V,Master3!$A:$A,"&gt;="&amp;(J222),Master3!$A:$A,"&lt;="&amp;O222-1)</f>
        <v>0</v>
      </c>
      <c r="L222" s="92">
        <f>SUMIFS(Master3!$H:$H,Master3!$A:$A,"&gt;="&amp;(J222),Master3!$A:$A,"&lt;="&amp;O222-1)</f>
        <v>0</v>
      </c>
      <c r="M222" s="93">
        <f>SUMIFS(Master3!BK:BK,Master3!BJ:BJ,I222)</f>
        <v>0</v>
      </c>
      <c r="N222" s="100" t="str">
        <f>IFERROR(_xlfn.XLOOKUP(O222,Master3!$A:$A,Master3!$B:$B)," ")</f>
        <v xml:space="preserve"> </v>
      </c>
      <c r="O222" s="92" t="str">
        <f t="shared" si="37"/>
        <v/>
      </c>
      <c r="P222" s="92">
        <f>SUMIFS(Master3!$V:$V,Master3!$A:$A,"&gt;="&amp;O222,Master3!$A:$A,"&lt;="&amp; S222)</f>
        <v>0</v>
      </c>
      <c r="Q222" s="92">
        <f>SUMIFS(Master3!$H:$H,Master3!$A:$A,"&gt;="&amp;O222,Master3!$A:$A,"&lt;="&amp; S222)</f>
        <v>0</v>
      </c>
      <c r="R222" s="92">
        <f>SUMIFS(Master3!AZ:AZ,Master3!AY:AY,N222)</f>
        <v>0</v>
      </c>
      <c r="S222" s="93" t="str">
        <f t="shared" si="38"/>
        <v/>
      </c>
      <c r="T222" s="112" t="e">
        <f>_xlfn.XLOOKUP(U222,Master3!B:B,Master3!A:A)</f>
        <v>#N/A</v>
      </c>
      <c r="U222" s="103">
        <v>44383.208333333336</v>
      </c>
      <c r="V222" s="109">
        <f>SUMIFS(Master3!X:X,Master3!$A:$A,"&gt;="&amp;(T222),Master3!$A:$A,"&lt;="&amp;Z222-1)</f>
        <v>0</v>
      </c>
      <c r="W222" s="107">
        <f>SUMIFS(Master3!I:I,Master3!$A:$A,"&gt;="&amp;(T222),Master3!$A:$A,"&lt;="&amp;Z222-1)</f>
        <v>0</v>
      </c>
      <c r="X222" s="108">
        <f>SUMIFS(Master3!BC:BC,Master3!BB:BB,U222)</f>
        <v>0</v>
      </c>
      <c r="Y222" s="110" t="str">
        <f>IFERROR(_xlfn.XLOOKUP(Z222,Master3!$A:$A,Master3!$B:$B),"")</f>
        <v/>
      </c>
      <c r="Z222" s="107" t="str">
        <f t="shared" si="39"/>
        <v/>
      </c>
      <c r="AA222" s="107">
        <f>SUMIFS(Master3!$X:$X,Master3!$A:$A,"&gt;="&amp;(Z222),Master3!$A:$A,"&lt;="&amp;AE222-1)</f>
        <v>0</v>
      </c>
      <c r="AB222" s="107">
        <f>SUMIFS(Master3!$I:$I,Master3!$A:$A,"&gt;="&amp;(Z222),Master3!$A:$A,"&lt;="&amp;AE222-1)</f>
        <v>0</v>
      </c>
      <c r="AC222" s="108">
        <f>SUMIFS(Master3!BM:BM,Master3!BL:BL,Y222)</f>
        <v>0</v>
      </c>
      <c r="AD222" s="110" t="str">
        <f>IFERROR(_xlfn.XLOOKUP(AE222,Master3!$A:$A,Master3!$B:$B)," ")</f>
        <v xml:space="preserve"> </v>
      </c>
      <c r="AE222" s="107" t="str">
        <f t="shared" si="40"/>
        <v/>
      </c>
      <c r="AF222" s="109">
        <f>SUMIFS(Master3!$X:$X,Master3!$A:$A,"&gt;"&amp;(AE222),Master3!$A:$A,"&lt;="&amp; AI222)</f>
        <v>0</v>
      </c>
      <c r="AG222" s="107">
        <f>SUMIFS(Master3!$I:$I,Master3!$A:$A,"&gt;"&amp;(AE222),Master3!$A:$A,"&lt;="&amp; AI222)</f>
        <v>0</v>
      </c>
      <c r="AH222" s="107">
        <f>SUMIFS(Master3!BC:BC,Master3!BB:BB,AD222)</f>
        <v>0</v>
      </c>
      <c r="AI222" s="108" t="str">
        <f t="shared" si="41"/>
        <v/>
      </c>
      <c r="AJ222" s="112" t="e">
        <f>_xlfn.XLOOKUP(AK222,Master3!B:B,Master3!A:A)</f>
        <v>#N/A</v>
      </c>
      <c r="AK222" s="106"/>
      <c r="AL222" s="67">
        <f>SUMIFS(Master3!$Z:$Z,Master3!$A:$A,"&gt;="&amp;(AJ222),Master3!$A:$A,"&lt;="&amp;AP222-1)</f>
        <v>0</v>
      </c>
      <c r="AM222" s="67">
        <f>SUMIFS(Master3!$J:$J,Master3!$A:$A,"&gt;="&amp;(AJ222),Master3!$A:$A,"&lt;="&amp;AP222-1)</f>
        <v>0</v>
      </c>
      <c r="AN222" s="93">
        <f>SUMIFS(Master3!BF:BF,Master3!BE:BE,AK222)</f>
        <v>0</v>
      </c>
      <c r="AO222" s="100" t="str">
        <f>IFERROR(_xlfn.XLOOKUP(AP222,Master3!$A:$A,Master3!$B:$B),"")</f>
        <v/>
      </c>
      <c r="AP222" s="92" t="str">
        <f t="shared" si="42"/>
        <v/>
      </c>
      <c r="AQ222" s="67">
        <f>SUMIFS(Master3!$Z:$Z,Master3!$A:$A,"&gt;"&amp;(AP222),Master3!$A:$A,"&lt;="&amp;AU222-1)</f>
        <v>0</v>
      </c>
      <c r="AR222" s="67">
        <f>SUMIFS(Master3!$J:$J,Master3!$A:$A,"&gt;"&amp;(AP222),Master3!$A:$A,"&lt;="&amp;AU222-1)</f>
        <v>0</v>
      </c>
      <c r="AS222" s="93">
        <f>SUMIFS(Master3!BO:BO,Master3!BN:BN,AO222)</f>
        <v>0</v>
      </c>
      <c r="AT222" s="100" t="str">
        <f>IFERROR(_xlfn.XLOOKUP(AU222,Master3!$A:$A,Master3!$B:$B)," ")</f>
        <v xml:space="preserve"> </v>
      </c>
      <c r="AU222" s="92" t="str">
        <f t="shared" si="43"/>
        <v/>
      </c>
      <c r="AV222" s="67">
        <f>SUMIFS(Master3!$Z:$Z,Master3!$A:$A,"&gt;"&amp;AU222,Master3!$A:$A,"&lt;="&amp; AY222)</f>
        <v>0</v>
      </c>
      <c r="AW222" s="67">
        <f>SUMIFS(Master3!$J:$J,Master3!$A:$A,"&gt;"&amp;AU222,Master3!$A:$A,"&lt;="&amp; AY222)</f>
        <v>0</v>
      </c>
      <c r="AX222" s="92">
        <f>SUMIFS(Master3!BF:BF,Master3!BE:BE,AT222)</f>
        <v>0</v>
      </c>
      <c r="AY222" s="93" t="str">
        <f t="shared" si="44"/>
        <v/>
      </c>
      <c r="AZ222" s="112" t="e">
        <f>_xlfn.XLOOKUP(BA222,Master3!B:B,Master3!A:A)</f>
        <v>#N/A</v>
      </c>
      <c r="BA222" s="103"/>
      <c r="BB222" s="107">
        <f>SUMIFS(Master3!AR:AR,Master3!$A:$A,"&gt;="&amp;(AZ222),Master3!$A:$A,"&lt;="&amp;BF222-1)</f>
        <v>0</v>
      </c>
      <c r="BC222" s="109">
        <f>SUMIFS(Master3!$K:$K,Master3!$A:$A,"&gt;="&amp;(AZ222),Master3!$A:$A,"&lt;="&amp;BF222-1)</f>
        <v>0</v>
      </c>
      <c r="BD222" s="108">
        <f>SUMIFS(Master3!BI:BI,Master3!BH:BH,BA222)</f>
        <v>0</v>
      </c>
      <c r="BE222" s="110" t="str">
        <f>IFERROR(_xlfn.XLOOKUP(BF222,Master3!$A:$A,Master3!$B:$B),"")</f>
        <v/>
      </c>
      <c r="BF222" s="107" t="str">
        <f t="shared" si="45"/>
        <v/>
      </c>
      <c r="BG222" s="107">
        <f>SUMIFS(Master3!AR:AR,Master3!$A:$A,"&gt;="&amp;(BF222),Master3!$A:$A,"&lt;="&amp;BK222-1)</f>
        <v>0</v>
      </c>
      <c r="BH222" s="109">
        <f>SUMIFS(Master3!$K:$K,Master3!$A:$A,"&gt;="&amp;(BF222),Master3!$A:$A,"&lt;="&amp;BK222-1)</f>
        <v>0</v>
      </c>
      <c r="BI222" s="108">
        <f>SUMIFS(Master3!BQ:BQ,Master3!BP:BP,BE222)</f>
        <v>0</v>
      </c>
      <c r="BJ222" s="110" t="str">
        <f>IFERROR(_xlfn.XLOOKUP(BK222,Master3!$A:$A,Master3!$B:$B)," ")</f>
        <v xml:space="preserve"> </v>
      </c>
      <c r="BK222" s="107" t="str">
        <f t="shared" si="46"/>
        <v/>
      </c>
      <c r="BL222" s="107">
        <f>SUMIFS(Master3!$AU:$AU,Master3!$A:$A,"&gt;"&amp;(BK222),Master3!$A:$A,"&lt;="&amp; BO222)</f>
        <v>0</v>
      </c>
      <c r="BM222" s="109">
        <f>SUMIFS(Master3!$K:$K,Master3!$A:$A,"&gt;"&amp;(BK222),Master3!$A:$A,"&lt;="&amp; BO222)</f>
        <v>0</v>
      </c>
      <c r="BN222" s="107">
        <f>SUMIFS(Master3!BI:BI,Master3!BH:BH,BJ222)</f>
        <v>0</v>
      </c>
      <c r="BO222" s="108" t="str">
        <f t="shared" si="47"/>
        <v/>
      </c>
    </row>
    <row r="223" spans="1:67" x14ac:dyDescent="0.25">
      <c r="A223" s="86">
        <v>44384.159722222219</v>
      </c>
      <c r="B223" s="111" t="e">
        <f>_xlfn.XLOOKUP(C223,Master3!B:B,Master3!A:A)</f>
        <v>#N/A</v>
      </c>
      <c r="C223" s="106"/>
      <c r="D223" s="91" t="str">
        <f>IFERROR(_xlfn.XLOOKUP(B223,Master3!A:A,Master3!G:G),"")</f>
        <v/>
      </c>
      <c r="E223" s="94" t="str">
        <f>IFERROR(AVERAGEIFS(Master3!$U:$U,Master3!$A:$A,"&gt;"&amp;(B223-1),Master3!$A:$A,"&lt;="&amp;S223),"")</f>
        <v/>
      </c>
      <c r="F223" s="98">
        <f>SUMIFS(Master3!$V:$V,Master3!$A:$A,"&gt;="&amp;(B223),Master3!$A:$A,"&lt;="&amp;J223-1)</f>
        <v>0</v>
      </c>
      <c r="G223" s="91">
        <f>SUMIFS(Master3!$H:$H,Master3!$A:$A,"&gt;="&amp;(B223),Master3!$A:$A,"&lt;="&amp;J223-1)</f>
        <v>0</v>
      </c>
      <c r="H223" s="99">
        <f>SUMIFS(Master3!AZ:AZ,Master3!AY:AY,C223)</f>
        <v>0</v>
      </c>
      <c r="I223" s="100" t="str">
        <f>IFERROR(_xlfn.XLOOKUP(J223,Master3!$A:$A,Master3!$B:$B),"")</f>
        <v/>
      </c>
      <c r="J223" s="92" t="str">
        <f t="shared" si="36"/>
        <v/>
      </c>
      <c r="K223" s="92">
        <f>SUMIFS(Master3!$V:$V,Master3!$A:$A,"&gt;="&amp;(J223),Master3!$A:$A,"&lt;="&amp;O223-1)</f>
        <v>0</v>
      </c>
      <c r="L223" s="92">
        <f>SUMIFS(Master3!$H:$H,Master3!$A:$A,"&gt;="&amp;(J223),Master3!$A:$A,"&lt;="&amp;O223-1)</f>
        <v>0</v>
      </c>
      <c r="M223" s="93">
        <f>SUMIFS(Master3!BK:BK,Master3!BJ:BJ,I223)</f>
        <v>0</v>
      </c>
      <c r="N223" s="100" t="str">
        <f>IFERROR(_xlfn.XLOOKUP(O223,Master3!$A:$A,Master3!$B:$B)," ")</f>
        <v xml:space="preserve"> </v>
      </c>
      <c r="O223" s="92" t="str">
        <f t="shared" si="37"/>
        <v/>
      </c>
      <c r="P223" s="92">
        <f>SUMIFS(Master3!$V:$V,Master3!$A:$A,"&gt;="&amp;O223,Master3!$A:$A,"&lt;="&amp; S223)</f>
        <v>0</v>
      </c>
      <c r="Q223" s="92">
        <f>SUMIFS(Master3!$H:$H,Master3!$A:$A,"&gt;="&amp;O223,Master3!$A:$A,"&lt;="&amp; S223)</f>
        <v>0</v>
      </c>
      <c r="R223" s="92">
        <f>SUMIFS(Master3!AZ:AZ,Master3!AY:AY,N223)</f>
        <v>0</v>
      </c>
      <c r="S223" s="93" t="str">
        <f t="shared" si="38"/>
        <v/>
      </c>
      <c r="T223" s="112" t="e">
        <f>_xlfn.XLOOKUP(U223,Master3!B:B,Master3!A:A)</f>
        <v>#N/A</v>
      </c>
      <c r="U223" s="103">
        <v>44384.159722222219</v>
      </c>
      <c r="V223" s="109">
        <f>SUMIFS(Master3!X:X,Master3!$A:$A,"&gt;="&amp;(T223),Master3!$A:$A,"&lt;="&amp;Z223-1)</f>
        <v>0</v>
      </c>
      <c r="W223" s="107">
        <f>SUMIFS(Master3!I:I,Master3!$A:$A,"&gt;="&amp;(T223),Master3!$A:$A,"&lt;="&amp;Z223-1)</f>
        <v>0</v>
      </c>
      <c r="X223" s="108">
        <f>SUMIFS(Master3!BC:BC,Master3!BB:BB,U223)</f>
        <v>0</v>
      </c>
      <c r="Y223" s="110" t="str">
        <f>IFERROR(_xlfn.XLOOKUP(Z223,Master3!$A:$A,Master3!$B:$B),"")</f>
        <v/>
      </c>
      <c r="Z223" s="107" t="str">
        <f t="shared" si="39"/>
        <v/>
      </c>
      <c r="AA223" s="107">
        <f>SUMIFS(Master3!$X:$X,Master3!$A:$A,"&gt;="&amp;(Z223),Master3!$A:$A,"&lt;="&amp;AE223-1)</f>
        <v>0</v>
      </c>
      <c r="AB223" s="107">
        <f>SUMIFS(Master3!$I:$I,Master3!$A:$A,"&gt;="&amp;(Z223),Master3!$A:$A,"&lt;="&amp;AE223-1)</f>
        <v>0</v>
      </c>
      <c r="AC223" s="108">
        <f>SUMIFS(Master3!BM:BM,Master3!BL:BL,Y223)</f>
        <v>0</v>
      </c>
      <c r="AD223" s="110" t="str">
        <f>IFERROR(_xlfn.XLOOKUP(AE223,Master3!$A:$A,Master3!$B:$B)," ")</f>
        <v xml:space="preserve"> </v>
      </c>
      <c r="AE223" s="107" t="str">
        <f t="shared" si="40"/>
        <v/>
      </c>
      <c r="AF223" s="109">
        <f>SUMIFS(Master3!$X:$X,Master3!$A:$A,"&gt;"&amp;(AE223),Master3!$A:$A,"&lt;="&amp; AI223)</f>
        <v>0</v>
      </c>
      <c r="AG223" s="107">
        <f>SUMIFS(Master3!$I:$I,Master3!$A:$A,"&gt;"&amp;(AE223),Master3!$A:$A,"&lt;="&amp; AI223)</f>
        <v>0</v>
      </c>
      <c r="AH223" s="107">
        <f>SUMIFS(Master3!BC:BC,Master3!BB:BB,AD223)</f>
        <v>0</v>
      </c>
      <c r="AI223" s="108" t="str">
        <f t="shared" si="41"/>
        <v/>
      </c>
      <c r="AJ223" s="112" t="e">
        <f>_xlfn.XLOOKUP(AK223,Master3!B:B,Master3!A:A)</f>
        <v>#N/A</v>
      </c>
      <c r="AK223" s="106"/>
      <c r="AL223" s="67">
        <f>SUMIFS(Master3!$Z:$Z,Master3!$A:$A,"&gt;="&amp;(AJ223),Master3!$A:$A,"&lt;="&amp;AP223-1)</f>
        <v>0</v>
      </c>
      <c r="AM223" s="67">
        <f>SUMIFS(Master3!$J:$J,Master3!$A:$A,"&gt;="&amp;(AJ223),Master3!$A:$A,"&lt;="&amp;AP223-1)</f>
        <v>0</v>
      </c>
      <c r="AN223" s="93">
        <f>SUMIFS(Master3!BF:BF,Master3!BE:BE,AK223)</f>
        <v>0</v>
      </c>
      <c r="AO223" s="100" t="str">
        <f>IFERROR(_xlfn.XLOOKUP(AP223,Master3!$A:$A,Master3!$B:$B),"")</f>
        <v/>
      </c>
      <c r="AP223" s="92" t="str">
        <f t="shared" si="42"/>
        <v/>
      </c>
      <c r="AQ223" s="67">
        <f>SUMIFS(Master3!$Z:$Z,Master3!$A:$A,"&gt;"&amp;(AP223),Master3!$A:$A,"&lt;="&amp;AU223-1)</f>
        <v>0</v>
      </c>
      <c r="AR223" s="67">
        <f>SUMIFS(Master3!$J:$J,Master3!$A:$A,"&gt;"&amp;(AP223),Master3!$A:$A,"&lt;="&amp;AU223-1)</f>
        <v>0</v>
      </c>
      <c r="AS223" s="93">
        <f>SUMIFS(Master3!BO:BO,Master3!BN:BN,AO223)</f>
        <v>0</v>
      </c>
      <c r="AT223" s="100" t="str">
        <f>IFERROR(_xlfn.XLOOKUP(AU223,Master3!$A:$A,Master3!$B:$B)," ")</f>
        <v xml:space="preserve"> </v>
      </c>
      <c r="AU223" s="92" t="str">
        <f t="shared" si="43"/>
        <v/>
      </c>
      <c r="AV223" s="67">
        <f>SUMIFS(Master3!$Z:$Z,Master3!$A:$A,"&gt;"&amp;AU223,Master3!$A:$A,"&lt;="&amp; AY223)</f>
        <v>0</v>
      </c>
      <c r="AW223" s="67">
        <f>SUMIFS(Master3!$J:$J,Master3!$A:$A,"&gt;"&amp;AU223,Master3!$A:$A,"&lt;="&amp; AY223)</f>
        <v>0</v>
      </c>
      <c r="AX223" s="92">
        <f>SUMIFS(Master3!BF:BF,Master3!BE:BE,AT223)</f>
        <v>0</v>
      </c>
      <c r="AY223" s="93" t="str">
        <f t="shared" si="44"/>
        <v/>
      </c>
      <c r="AZ223" s="112" t="e">
        <f>_xlfn.XLOOKUP(BA223,Master3!B:B,Master3!A:A)</f>
        <v>#N/A</v>
      </c>
      <c r="BA223" s="103"/>
      <c r="BB223" s="107">
        <f>SUMIFS(Master3!AR:AR,Master3!$A:$A,"&gt;="&amp;(AZ223),Master3!$A:$A,"&lt;="&amp;BF223-1)</f>
        <v>0</v>
      </c>
      <c r="BC223" s="109">
        <f>SUMIFS(Master3!$K:$K,Master3!$A:$A,"&gt;="&amp;(AZ223),Master3!$A:$A,"&lt;="&amp;BF223-1)</f>
        <v>0</v>
      </c>
      <c r="BD223" s="108">
        <f>SUMIFS(Master3!BI:BI,Master3!BH:BH,BA223)</f>
        <v>0</v>
      </c>
      <c r="BE223" s="110" t="str">
        <f>IFERROR(_xlfn.XLOOKUP(BF223,Master3!$A:$A,Master3!$B:$B),"")</f>
        <v/>
      </c>
      <c r="BF223" s="107" t="str">
        <f t="shared" si="45"/>
        <v/>
      </c>
      <c r="BG223" s="107">
        <f>SUMIFS(Master3!AR:AR,Master3!$A:$A,"&gt;="&amp;(BF223),Master3!$A:$A,"&lt;="&amp;BK223-1)</f>
        <v>0</v>
      </c>
      <c r="BH223" s="109">
        <f>SUMIFS(Master3!$K:$K,Master3!$A:$A,"&gt;="&amp;(BF223),Master3!$A:$A,"&lt;="&amp;BK223-1)</f>
        <v>0</v>
      </c>
      <c r="BI223" s="108">
        <f>SUMIFS(Master3!BQ:BQ,Master3!BP:BP,BE223)</f>
        <v>0</v>
      </c>
      <c r="BJ223" s="110" t="str">
        <f>IFERROR(_xlfn.XLOOKUP(BK223,Master3!$A:$A,Master3!$B:$B)," ")</f>
        <v xml:space="preserve"> </v>
      </c>
      <c r="BK223" s="107" t="str">
        <f t="shared" si="46"/>
        <v/>
      </c>
      <c r="BL223" s="107">
        <f>SUMIFS(Master3!$AU:$AU,Master3!$A:$A,"&gt;"&amp;(BK223),Master3!$A:$A,"&lt;="&amp; BO223)</f>
        <v>0</v>
      </c>
      <c r="BM223" s="109">
        <f>SUMIFS(Master3!$K:$K,Master3!$A:$A,"&gt;"&amp;(BK223),Master3!$A:$A,"&lt;="&amp; BO223)</f>
        <v>0</v>
      </c>
      <c r="BN223" s="107">
        <f>SUMIFS(Master3!BI:BI,Master3!BH:BH,BJ223)</f>
        <v>0</v>
      </c>
      <c r="BO223" s="108" t="str">
        <f t="shared" si="47"/>
        <v/>
      </c>
    </row>
    <row r="224" spans="1:67" x14ac:dyDescent="0.25">
      <c r="A224" s="86">
        <v>44385.125</v>
      </c>
      <c r="B224" s="111" t="e">
        <f>_xlfn.XLOOKUP(C224,Master3!B:B,Master3!A:A)</f>
        <v>#N/A</v>
      </c>
      <c r="C224" s="106"/>
      <c r="D224" s="91" t="str">
        <f>IFERROR(_xlfn.XLOOKUP(B224,Master3!A:A,Master3!G:G),"")</f>
        <v/>
      </c>
      <c r="E224" s="94" t="str">
        <f>IFERROR(AVERAGEIFS(Master3!$U:$U,Master3!$A:$A,"&gt;"&amp;(B224-1),Master3!$A:$A,"&lt;="&amp;S224),"")</f>
        <v/>
      </c>
      <c r="F224" s="98">
        <f>SUMIFS(Master3!$V:$V,Master3!$A:$A,"&gt;="&amp;(B224),Master3!$A:$A,"&lt;="&amp;J224-1)</f>
        <v>0</v>
      </c>
      <c r="G224" s="91">
        <f>SUMIFS(Master3!$H:$H,Master3!$A:$A,"&gt;="&amp;(B224),Master3!$A:$A,"&lt;="&amp;J224-1)</f>
        <v>0</v>
      </c>
      <c r="H224" s="99">
        <f>SUMIFS(Master3!AZ:AZ,Master3!AY:AY,C224)</f>
        <v>0</v>
      </c>
      <c r="I224" s="100" t="str">
        <f>IFERROR(_xlfn.XLOOKUP(J224,Master3!$A:$A,Master3!$B:$B),"")</f>
        <v/>
      </c>
      <c r="J224" s="92" t="str">
        <f t="shared" si="36"/>
        <v/>
      </c>
      <c r="K224" s="92">
        <f>SUMIFS(Master3!$V:$V,Master3!$A:$A,"&gt;="&amp;(J224),Master3!$A:$A,"&lt;="&amp;O224-1)</f>
        <v>0</v>
      </c>
      <c r="L224" s="92">
        <f>SUMIFS(Master3!$H:$H,Master3!$A:$A,"&gt;="&amp;(J224),Master3!$A:$A,"&lt;="&amp;O224-1)</f>
        <v>0</v>
      </c>
      <c r="M224" s="93">
        <f>SUMIFS(Master3!BK:BK,Master3!BJ:BJ,I224)</f>
        <v>0</v>
      </c>
      <c r="N224" s="100" t="str">
        <f>IFERROR(_xlfn.XLOOKUP(O224,Master3!$A:$A,Master3!$B:$B)," ")</f>
        <v xml:space="preserve"> </v>
      </c>
      <c r="O224" s="92" t="str">
        <f t="shared" si="37"/>
        <v/>
      </c>
      <c r="P224" s="92">
        <f>SUMIFS(Master3!$V:$V,Master3!$A:$A,"&gt;="&amp;O224,Master3!$A:$A,"&lt;="&amp; S224)</f>
        <v>0</v>
      </c>
      <c r="Q224" s="92">
        <f>SUMIFS(Master3!$H:$H,Master3!$A:$A,"&gt;="&amp;O224,Master3!$A:$A,"&lt;="&amp; S224)</f>
        <v>0</v>
      </c>
      <c r="R224" s="92">
        <f>SUMIFS(Master3!AZ:AZ,Master3!AY:AY,N224)</f>
        <v>0</v>
      </c>
      <c r="S224" s="93" t="str">
        <f t="shared" si="38"/>
        <v/>
      </c>
      <c r="T224" s="112" t="e">
        <f>_xlfn.XLOOKUP(U224,Master3!B:B,Master3!A:A)</f>
        <v>#N/A</v>
      </c>
      <c r="U224" s="103"/>
      <c r="V224" s="109">
        <f>SUMIFS(Master3!X:X,Master3!$A:$A,"&gt;="&amp;(T224),Master3!$A:$A,"&lt;="&amp;Z224-1)</f>
        <v>0</v>
      </c>
      <c r="W224" s="107">
        <f>SUMIFS(Master3!I:I,Master3!$A:$A,"&gt;="&amp;(T224),Master3!$A:$A,"&lt;="&amp;Z224-1)</f>
        <v>0</v>
      </c>
      <c r="X224" s="108">
        <f>SUMIFS(Master3!BC:BC,Master3!BB:BB,U224)</f>
        <v>0</v>
      </c>
      <c r="Y224" s="110" t="str">
        <f>IFERROR(_xlfn.XLOOKUP(Z224,Master3!$A:$A,Master3!$B:$B),"")</f>
        <v/>
      </c>
      <c r="Z224" s="107" t="str">
        <f t="shared" si="39"/>
        <v/>
      </c>
      <c r="AA224" s="107">
        <f>SUMIFS(Master3!$X:$X,Master3!$A:$A,"&gt;="&amp;(Z224),Master3!$A:$A,"&lt;="&amp;AE224-1)</f>
        <v>0</v>
      </c>
      <c r="AB224" s="107">
        <f>SUMIFS(Master3!$I:$I,Master3!$A:$A,"&gt;="&amp;(Z224),Master3!$A:$A,"&lt;="&amp;AE224-1)</f>
        <v>0</v>
      </c>
      <c r="AC224" s="108">
        <f>SUMIFS(Master3!BM:BM,Master3!BL:BL,Y224)</f>
        <v>0</v>
      </c>
      <c r="AD224" s="110" t="str">
        <f>IFERROR(_xlfn.XLOOKUP(AE224,Master3!$A:$A,Master3!$B:$B)," ")</f>
        <v xml:space="preserve"> </v>
      </c>
      <c r="AE224" s="107" t="str">
        <f t="shared" si="40"/>
        <v/>
      </c>
      <c r="AF224" s="109">
        <f>SUMIFS(Master3!$X:$X,Master3!$A:$A,"&gt;"&amp;(AE224),Master3!$A:$A,"&lt;="&amp; AI224)</f>
        <v>0</v>
      </c>
      <c r="AG224" s="107">
        <f>SUMIFS(Master3!$I:$I,Master3!$A:$A,"&gt;"&amp;(AE224),Master3!$A:$A,"&lt;="&amp; AI224)</f>
        <v>0</v>
      </c>
      <c r="AH224" s="107">
        <f>SUMIFS(Master3!BC:BC,Master3!BB:BB,AD224)</f>
        <v>0</v>
      </c>
      <c r="AI224" s="108" t="str">
        <f t="shared" si="41"/>
        <v/>
      </c>
      <c r="AJ224" s="112" t="e">
        <f>_xlfn.XLOOKUP(AK224,Master3!B:B,Master3!A:A)</f>
        <v>#N/A</v>
      </c>
      <c r="AK224" s="106">
        <v>44385.125</v>
      </c>
      <c r="AL224" s="67">
        <f>SUMIFS(Master3!$Z:$Z,Master3!$A:$A,"&gt;="&amp;(AJ224),Master3!$A:$A,"&lt;="&amp;AP224-1)</f>
        <v>0</v>
      </c>
      <c r="AM224" s="67">
        <f>SUMIFS(Master3!$J:$J,Master3!$A:$A,"&gt;="&amp;(AJ224),Master3!$A:$A,"&lt;="&amp;AP224-1)</f>
        <v>0</v>
      </c>
      <c r="AN224" s="93">
        <f>SUMIFS(Master3!BF:BF,Master3!BE:BE,AK224)</f>
        <v>0</v>
      </c>
      <c r="AO224" s="100" t="str">
        <f>IFERROR(_xlfn.XLOOKUP(AP224,Master3!$A:$A,Master3!$B:$B),"")</f>
        <v/>
      </c>
      <c r="AP224" s="92" t="str">
        <f t="shared" si="42"/>
        <v/>
      </c>
      <c r="AQ224" s="67">
        <f>SUMIFS(Master3!$Z:$Z,Master3!$A:$A,"&gt;"&amp;(AP224),Master3!$A:$A,"&lt;="&amp;AU224-1)</f>
        <v>0</v>
      </c>
      <c r="AR224" s="67">
        <f>SUMIFS(Master3!$J:$J,Master3!$A:$A,"&gt;"&amp;(AP224),Master3!$A:$A,"&lt;="&amp;AU224-1)</f>
        <v>0</v>
      </c>
      <c r="AS224" s="93">
        <f>SUMIFS(Master3!BO:BO,Master3!BN:BN,AO224)</f>
        <v>0</v>
      </c>
      <c r="AT224" s="100" t="str">
        <f>IFERROR(_xlfn.XLOOKUP(AU224,Master3!$A:$A,Master3!$B:$B)," ")</f>
        <v xml:space="preserve"> </v>
      </c>
      <c r="AU224" s="92" t="str">
        <f t="shared" si="43"/>
        <v/>
      </c>
      <c r="AV224" s="67">
        <f>SUMIFS(Master3!$Z:$Z,Master3!$A:$A,"&gt;"&amp;AU224,Master3!$A:$A,"&lt;="&amp; AY224)</f>
        <v>0</v>
      </c>
      <c r="AW224" s="67">
        <f>SUMIFS(Master3!$J:$J,Master3!$A:$A,"&gt;"&amp;AU224,Master3!$A:$A,"&lt;="&amp; AY224)</f>
        <v>0</v>
      </c>
      <c r="AX224" s="92">
        <f>SUMIFS(Master3!BF:BF,Master3!BE:BE,AT224)</f>
        <v>0</v>
      </c>
      <c r="AY224" s="93" t="str">
        <f t="shared" si="44"/>
        <v/>
      </c>
      <c r="AZ224" s="112" t="e">
        <f>_xlfn.XLOOKUP(BA224,Master3!B:B,Master3!A:A)</f>
        <v>#N/A</v>
      </c>
      <c r="BA224" s="103"/>
      <c r="BB224" s="107">
        <f>SUMIFS(Master3!AR:AR,Master3!$A:$A,"&gt;="&amp;(AZ224),Master3!$A:$A,"&lt;="&amp;BF224-1)</f>
        <v>0</v>
      </c>
      <c r="BC224" s="109">
        <f>SUMIFS(Master3!$K:$K,Master3!$A:$A,"&gt;="&amp;(AZ224),Master3!$A:$A,"&lt;="&amp;BF224-1)</f>
        <v>0</v>
      </c>
      <c r="BD224" s="108">
        <f>SUMIFS(Master3!BI:BI,Master3!BH:BH,BA224)</f>
        <v>0</v>
      </c>
      <c r="BE224" s="110" t="str">
        <f>IFERROR(_xlfn.XLOOKUP(BF224,Master3!$A:$A,Master3!$B:$B),"")</f>
        <v/>
      </c>
      <c r="BF224" s="107" t="str">
        <f t="shared" si="45"/>
        <v/>
      </c>
      <c r="BG224" s="107">
        <f>SUMIFS(Master3!AR:AR,Master3!$A:$A,"&gt;="&amp;(BF224),Master3!$A:$A,"&lt;="&amp;BK224-1)</f>
        <v>0</v>
      </c>
      <c r="BH224" s="109">
        <f>SUMIFS(Master3!$K:$K,Master3!$A:$A,"&gt;="&amp;(BF224),Master3!$A:$A,"&lt;="&amp;BK224-1)</f>
        <v>0</v>
      </c>
      <c r="BI224" s="108">
        <f>SUMIFS(Master3!BQ:BQ,Master3!BP:BP,BE224)</f>
        <v>0</v>
      </c>
      <c r="BJ224" s="110" t="str">
        <f>IFERROR(_xlfn.XLOOKUP(BK224,Master3!$A:$A,Master3!$B:$B)," ")</f>
        <v xml:space="preserve"> </v>
      </c>
      <c r="BK224" s="107" t="str">
        <f t="shared" si="46"/>
        <v/>
      </c>
      <c r="BL224" s="107">
        <f>SUMIFS(Master3!$AU:$AU,Master3!$A:$A,"&gt;"&amp;(BK224),Master3!$A:$A,"&lt;="&amp; BO224)</f>
        <v>0</v>
      </c>
      <c r="BM224" s="109">
        <f>SUMIFS(Master3!$K:$K,Master3!$A:$A,"&gt;"&amp;(BK224),Master3!$A:$A,"&lt;="&amp; BO224)</f>
        <v>0</v>
      </c>
      <c r="BN224" s="107">
        <f>SUMIFS(Master3!BI:BI,Master3!BH:BH,BJ224)</f>
        <v>0</v>
      </c>
      <c r="BO224" s="108" t="str">
        <f t="shared" si="47"/>
        <v/>
      </c>
    </row>
    <row r="225" spans="1:67" x14ac:dyDescent="0.25">
      <c r="A225" s="86">
        <v>44385.163194444445</v>
      </c>
      <c r="B225" s="111" t="e">
        <f>_xlfn.XLOOKUP(C225,Master3!B:B,Master3!A:A)</f>
        <v>#N/A</v>
      </c>
      <c r="C225" s="106"/>
      <c r="D225" s="91" t="str">
        <f>IFERROR(_xlfn.XLOOKUP(B225,Master3!A:A,Master3!G:G),"")</f>
        <v/>
      </c>
      <c r="E225" s="94" t="str">
        <f>IFERROR(AVERAGEIFS(Master3!$U:$U,Master3!$A:$A,"&gt;"&amp;(B225-1),Master3!$A:$A,"&lt;="&amp;S225),"")</f>
        <v/>
      </c>
      <c r="F225" s="98">
        <f>SUMIFS(Master3!$V:$V,Master3!$A:$A,"&gt;="&amp;(B225),Master3!$A:$A,"&lt;="&amp;J225-1)</f>
        <v>0</v>
      </c>
      <c r="G225" s="91">
        <f>SUMIFS(Master3!$H:$H,Master3!$A:$A,"&gt;="&amp;(B225),Master3!$A:$A,"&lt;="&amp;J225-1)</f>
        <v>0</v>
      </c>
      <c r="H225" s="99">
        <f>SUMIFS(Master3!AZ:AZ,Master3!AY:AY,C225)</f>
        <v>0</v>
      </c>
      <c r="I225" s="100" t="str">
        <f>IFERROR(_xlfn.XLOOKUP(J225,Master3!$A:$A,Master3!$B:$B),"")</f>
        <v/>
      </c>
      <c r="J225" s="92" t="str">
        <f t="shared" si="36"/>
        <v/>
      </c>
      <c r="K225" s="92">
        <f>SUMIFS(Master3!$V:$V,Master3!$A:$A,"&gt;="&amp;(J225),Master3!$A:$A,"&lt;="&amp;O225-1)</f>
        <v>0</v>
      </c>
      <c r="L225" s="92">
        <f>SUMIFS(Master3!$H:$H,Master3!$A:$A,"&gt;="&amp;(J225),Master3!$A:$A,"&lt;="&amp;O225-1)</f>
        <v>0</v>
      </c>
      <c r="M225" s="93">
        <f>SUMIFS(Master3!BK:BK,Master3!BJ:BJ,I225)</f>
        <v>0</v>
      </c>
      <c r="N225" s="100" t="str">
        <f>IFERROR(_xlfn.XLOOKUP(O225,Master3!$A:$A,Master3!$B:$B)," ")</f>
        <v xml:space="preserve"> </v>
      </c>
      <c r="O225" s="92" t="str">
        <f t="shared" si="37"/>
        <v/>
      </c>
      <c r="P225" s="92">
        <f>SUMIFS(Master3!$V:$V,Master3!$A:$A,"&gt;="&amp;O225,Master3!$A:$A,"&lt;="&amp; S225)</f>
        <v>0</v>
      </c>
      <c r="Q225" s="92">
        <f>SUMIFS(Master3!$H:$H,Master3!$A:$A,"&gt;="&amp;O225,Master3!$A:$A,"&lt;="&amp; S225)</f>
        <v>0</v>
      </c>
      <c r="R225" s="92">
        <f>SUMIFS(Master3!AZ:AZ,Master3!AY:AY,N225)</f>
        <v>0</v>
      </c>
      <c r="S225" s="93" t="str">
        <f t="shared" si="38"/>
        <v/>
      </c>
      <c r="T225" s="112" t="e">
        <f>_xlfn.XLOOKUP(U225,Master3!B:B,Master3!A:A)</f>
        <v>#N/A</v>
      </c>
      <c r="U225" s="103"/>
      <c r="V225" s="109">
        <f>SUMIFS(Master3!X:X,Master3!$A:$A,"&gt;="&amp;(T225),Master3!$A:$A,"&lt;="&amp;Z225-1)</f>
        <v>0</v>
      </c>
      <c r="W225" s="107">
        <f>SUMIFS(Master3!I:I,Master3!$A:$A,"&gt;="&amp;(T225),Master3!$A:$A,"&lt;="&amp;Z225-1)</f>
        <v>0</v>
      </c>
      <c r="X225" s="108">
        <f>SUMIFS(Master3!BC:BC,Master3!BB:BB,U225)</f>
        <v>0</v>
      </c>
      <c r="Y225" s="110" t="str">
        <f>IFERROR(_xlfn.XLOOKUP(Z225,Master3!$A:$A,Master3!$B:$B),"")</f>
        <v/>
      </c>
      <c r="Z225" s="107" t="str">
        <f t="shared" si="39"/>
        <v/>
      </c>
      <c r="AA225" s="107">
        <f>SUMIFS(Master3!$X:$X,Master3!$A:$A,"&gt;="&amp;(Z225),Master3!$A:$A,"&lt;="&amp;AE225-1)</f>
        <v>0</v>
      </c>
      <c r="AB225" s="107">
        <f>SUMIFS(Master3!$I:$I,Master3!$A:$A,"&gt;="&amp;(Z225),Master3!$A:$A,"&lt;="&amp;AE225-1)</f>
        <v>0</v>
      </c>
      <c r="AC225" s="108">
        <f>SUMIFS(Master3!BM:BM,Master3!BL:BL,Y225)</f>
        <v>0</v>
      </c>
      <c r="AD225" s="110" t="str">
        <f>IFERROR(_xlfn.XLOOKUP(AE225,Master3!$A:$A,Master3!$B:$B)," ")</f>
        <v xml:space="preserve"> </v>
      </c>
      <c r="AE225" s="107" t="str">
        <f t="shared" si="40"/>
        <v/>
      </c>
      <c r="AF225" s="109">
        <f>SUMIFS(Master3!$X:$X,Master3!$A:$A,"&gt;"&amp;(AE225),Master3!$A:$A,"&lt;="&amp; AI225)</f>
        <v>0</v>
      </c>
      <c r="AG225" s="107">
        <f>SUMIFS(Master3!$I:$I,Master3!$A:$A,"&gt;"&amp;(AE225),Master3!$A:$A,"&lt;="&amp; AI225)</f>
        <v>0</v>
      </c>
      <c r="AH225" s="107">
        <f>SUMIFS(Master3!BC:BC,Master3!BB:BB,AD225)</f>
        <v>0</v>
      </c>
      <c r="AI225" s="108" t="str">
        <f t="shared" si="41"/>
        <v/>
      </c>
      <c r="AJ225" s="112" t="e">
        <f>_xlfn.XLOOKUP(AK225,Master3!B:B,Master3!A:A)</f>
        <v>#N/A</v>
      </c>
      <c r="AK225" s="106"/>
      <c r="AL225" s="67">
        <f>SUMIFS(Master3!$Z:$Z,Master3!$A:$A,"&gt;="&amp;(AJ225),Master3!$A:$A,"&lt;="&amp;AP225-1)</f>
        <v>0</v>
      </c>
      <c r="AM225" s="67">
        <f>SUMIFS(Master3!$J:$J,Master3!$A:$A,"&gt;="&amp;(AJ225),Master3!$A:$A,"&lt;="&amp;AP225-1)</f>
        <v>0</v>
      </c>
      <c r="AN225" s="93">
        <f>SUMIFS(Master3!BF:BF,Master3!BE:BE,AK225)</f>
        <v>0</v>
      </c>
      <c r="AO225" s="100" t="str">
        <f>IFERROR(_xlfn.XLOOKUP(AP225,Master3!$A:$A,Master3!$B:$B),"")</f>
        <v/>
      </c>
      <c r="AP225" s="92" t="str">
        <f t="shared" si="42"/>
        <v/>
      </c>
      <c r="AQ225" s="67">
        <f>SUMIFS(Master3!$Z:$Z,Master3!$A:$A,"&gt;"&amp;(AP225),Master3!$A:$A,"&lt;="&amp;AU225-1)</f>
        <v>0</v>
      </c>
      <c r="AR225" s="67">
        <f>SUMIFS(Master3!$J:$J,Master3!$A:$A,"&gt;"&amp;(AP225),Master3!$A:$A,"&lt;="&amp;AU225-1)</f>
        <v>0</v>
      </c>
      <c r="AS225" s="93">
        <f>SUMIFS(Master3!BO:BO,Master3!BN:BN,AO225)</f>
        <v>0</v>
      </c>
      <c r="AT225" s="100" t="str">
        <f>IFERROR(_xlfn.XLOOKUP(AU225,Master3!$A:$A,Master3!$B:$B)," ")</f>
        <v xml:space="preserve"> </v>
      </c>
      <c r="AU225" s="92" t="str">
        <f t="shared" si="43"/>
        <v/>
      </c>
      <c r="AV225" s="67">
        <f>SUMIFS(Master3!$Z:$Z,Master3!$A:$A,"&gt;"&amp;AU225,Master3!$A:$A,"&lt;="&amp; AY225)</f>
        <v>0</v>
      </c>
      <c r="AW225" s="67">
        <f>SUMIFS(Master3!$J:$J,Master3!$A:$A,"&gt;"&amp;AU225,Master3!$A:$A,"&lt;="&amp; AY225)</f>
        <v>0</v>
      </c>
      <c r="AX225" s="92">
        <f>SUMIFS(Master3!BF:BF,Master3!BE:BE,AT225)</f>
        <v>0</v>
      </c>
      <c r="AY225" s="93" t="str">
        <f t="shared" si="44"/>
        <v/>
      </c>
      <c r="AZ225" s="112" t="e">
        <f>_xlfn.XLOOKUP(BA225,Master3!B:B,Master3!A:A)</f>
        <v>#N/A</v>
      </c>
      <c r="BA225" s="103">
        <v>44385.163194444445</v>
      </c>
      <c r="BB225" s="107">
        <f>SUMIFS(Master3!AR:AR,Master3!$A:$A,"&gt;="&amp;(AZ225),Master3!$A:$A,"&lt;="&amp;BF225-1)</f>
        <v>0</v>
      </c>
      <c r="BC225" s="109">
        <f>SUMIFS(Master3!$K:$K,Master3!$A:$A,"&gt;="&amp;(AZ225),Master3!$A:$A,"&lt;="&amp;BF225-1)</f>
        <v>0</v>
      </c>
      <c r="BD225" s="108">
        <f>SUMIFS(Master3!BI:BI,Master3!BH:BH,BA225)</f>
        <v>0</v>
      </c>
      <c r="BE225" s="110" t="str">
        <f>IFERROR(_xlfn.XLOOKUP(BF225,Master3!$A:$A,Master3!$B:$B),"")</f>
        <v/>
      </c>
      <c r="BF225" s="107" t="str">
        <f t="shared" si="45"/>
        <v/>
      </c>
      <c r="BG225" s="107">
        <f>SUMIFS(Master3!AR:AR,Master3!$A:$A,"&gt;="&amp;(BF225),Master3!$A:$A,"&lt;="&amp;BK225-1)</f>
        <v>0</v>
      </c>
      <c r="BH225" s="109">
        <f>SUMIFS(Master3!$K:$K,Master3!$A:$A,"&gt;="&amp;(BF225),Master3!$A:$A,"&lt;="&amp;BK225-1)</f>
        <v>0</v>
      </c>
      <c r="BI225" s="108">
        <f>SUMIFS(Master3!BQ:BQ,Master3!BP:BP,BE225)</f>
        <v>0</v>
      </c>
      <c r="BJ225" s="110" t="str">
        <f>IFERROR(_xlfn.XLOOKUP(BK225,Master3!$A:$A,Master3!$B:$B)," ")</f>
        <v xml:space="preserve"> </v>
      </c>
      <c r="BK225" s="107" t="str">
        <f t="shared" si="46"/>
        <v/>
      </c>
      <c r="BL225" s="107">
        <f>SUMIFS(Master3!$AU:$AU,Master3!$A:$A,"&gt;"&amp;(BK225),Master3!$A:$A,"&lt;="&amp; BO225)</f>
        <v>0</v>
      </c>
      <c r="BM225" s="109">
        <f>SUMIFS(Master3!$K:$K,Master3!$A:$A,"&gt;"&amp;(BK225),Master3!$A:$A,"&lt;="&amp; BO225)</f>
        <v>0</v>
      </c>
      <c r="BN225" s="107">
        <f>SUMIFS(Master3!BI:BI,Master3!BH:BH,BJ225)</f>
        <v>0</v>
      </c>
      <c r="BO225" s="108" t="str">
        <f t="shared" si="47"/>
        <v/>
      </c>
    </row>
    <row r="226" spans="1:67" x14ac:dyDescent="0.25">
      <c r="A226" s="86">
        <v>44385.166666666664</v>
      </c>
      <c r="B226" s="111" t="e">
        <f>_xlfn.XLOOKUP(C226,Master3!B:B,Master3!A:A)</f>
        <v>#N/A</v>
      </c>
      <c r="C226" s="106">
        <v>44385.166666666664</v>
      </c>
      <c r="D226" s="91" t="str">
        <f>IFERROR(_xlfn.XLOOKUP(B226,Master3!A:A,Master3!G:G),"")</f>
        <v/>
      </c>
      <c r="E226" s="94" t="str">
        <f>IFERROR(AVERAGEIFS(Master3!$U:$U,Master3!$A:$A,"&gt;"&amp;(B226-1),Master3!$A:$A,"&lt;="&amp;S226),"")</f>
        <v/>
      </c>
      <c r="F226" s="98">
        <f>SUMIFS(Master3!$V:$V,Master3!$A:$A,"&gt;="&amp;(B226),Master3!$A:$A,"&lt;="&amp;J226-1)</f>
        <v>0</v>
      </c>
      <c r="G226" s="91">
        <f>SUMIFS(Master3!$H:$H,Master3!$A:$A,"&gt;="&amp;(B226),Master3!$A:$A,"&lt;="&amp;J226-1)</f>
        <v>0</v>
      </c>
      <c r="H226" s="99">
        <f>SUMIFS(Master3!AZ:AZ,Master3!AY:AY,C226)</f>
        <v>0</v>
      </c>
      <c r="I226" s="100" t="str">
        <f>IFERROR(_xlfn.XLOOKUP(J226,Master3!$A:$A,Master3!$B:$B),"")</f>
        <v/>
      </c>
      <c r="J226" s="92" t="str">
        <f t="shared" si="36"/>
        <v/>
      </c>
      <c r="K226" s="92">
        <f>SUMIFS(Master3!$V:$V,Master3!$A:$A,"&gt;="&amp;(J226),Master3!$A:$A,"&lt;="&amp;O226-1)</f>
        <v>0</v>
      </c>
      <c r="L226" s="92">
        <f>SUMIFS(Master3!$H:$H,Master3!$A:$A,"&gt;="&amp;(J226),Master3!$A:$A,"&lt;="&amp;O226-1)</f>
        <v>0</v>
      </c>
      <c r="M226" s="93">
        <f>SUMIFS(Master3!BK:BK,Master3!BJ:BJ,I226)</f>
        <v>0</v>
      </c>
      <c r="N226" s="100" t="str">
        <f>IFERROR(_xlfn.XLOOKUP(O226,Master3!$A:$A,Master3!$B:$B)," ")</f>
        <v xml:space="preserve"> </v>
      </c>
      <c r="O226" s="92" t="str">
        <f t="shared" si="37"/>
        <v/>
      </c>
      <c r="P226" s="92">
        <f>SUMIFS(Master3!$V:$V,Master3!$A:$A,"&gt;="&amp;O226,Master3!$A:$A,"&lt;="&amp; S226)</f>
        <v>0</v>
      </c>
      <c r="Q226" s="92">
        <f>SUMIFS(Master3!$H:$H,Master3!$A:$A,"&gt;="&amp;O226,Master3!$A:$A,"&lt;="&amp; S226)</f>
        <v>0</v>
      </c>
      <c r="R226" s="92">
        <f>SUMIFS(Master3!AZ:AZ,Master3!AY:AY,N226)</f>
        <v>0</v>
      </c>
      <c r="S226" s="93" t="str">
        <f t="shared" si="38"/>
        <v/>
      </c>
      <c r="T226" s="112" t="e">
        <f>_xlfn.XLOOKUP(U226,Master3!B:B,Master3!A:A)</f>
        <v>#N/A</v>
      </c>
      <c r="U226" s="103">
        <v>44385.166666666664</v>
      </c>
      <c r="V226" s="109">
        <f>SUMIFS(Master3!X:X,Master3!$A:$A,"&gt;="&amp;(T226),Master3!$A:$A,"&lt;="&amp;Z226-1)</f>
        <v>0</v>
      </c>
      <c r="W226" s="107">
        <f>SUMIFS(Master3!I:I,Master3!$A:$A,"&gt;="&amp;(T226),Master3!$A:$A,"&lt;="&amp;Z226-1)</f>
        <v>0</v>
      </c>
      <c r="X226" s="108">
        <f>SUMIFS(Master3!BC:BC,Master3!BB:BB,U226)</f>
        <v>0</v>
      </c>
      <c r="Y226" s="110" t="str">
        <f>IFERROR(_xlfn.XLOOKUP(Z226,Master3!$A:$A,Master3!$B:$B),"")</f>
        <v/>
      </c>
      <c r="Z226" s="107" t="str">
        <f t="shared" si="39"/>
        <v/>
      </c>
      <c r="AA226" s="107">
        <f>SUMIFS(Master3!$X:$X,Master3!$A:$A,"&gt;="&amp;(Z226),Master3!$A:$A,"&lt;="&amp;AE226-1)</f>
        <v>0</v>
      </c>
      <c r="AB226" s="107">
        <f>SUMIFS(Master3!$I:$I,Master3!$A:$A,"&gt;="&amp;(Z226),Master3!$A:$A,"&lt;="&amp;AE226-1)</f>
        <v>0</v>
      </c>
      <c r="AC226" s="108">
        <f>SUMIFS(Master3!BM:BM,Master3!BL:BL,Y226)</f>
        <v>0</v>
      </c>
      <c r="AD226" s="110" t="str">
        <f>IFERROR(_xlfn.XLOOKUP(AE226,Master3!$A:$A,Master3!$B:$B)," ")</f>
        <v xml:space="preserve"> </v>
      </c>
      <c r="AE226" s="107" t="str">
        <f t="shared" si="40"/>
        <v/>
      </c>
      <c r="AF226" s="109">
        <f>SUMIFS(Master3!$X:$X,Master3!$A:$A,"&gt;"&amp;(AE226),Master3!$A:$A,"&lt;="&amp; AI226)</f>
        <v>0</v>
      </c>
      <c r="AG226" s="107">
        <f>SUMIFS(Master3!$I:$I,Master3!$A:$A,"&gt;"&amp;(AE226),Master3!$A:$A,"&lt;="&amp; AI226)</f>
        <v>0</v>
      </c>
      <c r="AH226" s="107">
        <f>SUMIFS(Master3!BC:BC,Master3!BB:BB,AD226)</f>
        <v>0</v>
      </c>
      <c r="AI226" s="108" t="str">
        <f t="shared" si="41"/>
        <v/>
      </c>
      <c r="AJ226" s="112" t="e">
        <f>_xlfn.XLOOKUP(AK226,Master3!B:B,Master3!A:A)</f>
        <v>#N/A</v>
      </c>
      <c r="AK226" s="106"/>
      <c r="AL226" s="67">
        <f>SUMIFS(Master3!$Z:$Z,Master3!$A:$A,"&gt;="&amp;(AJ226),Master3!$A:$A,"&lt;="&amp;AP226-1)</f>
        <v>0</v>
      </c>
      <c r="AM226" s="67">
        <f>SUMIFS(Master3!$J:$J,Master3!$A:$A,"&gt;="&amp;(AJ226),Master3!$A:$A,"&lt;="&amp;AP226-1)</f>
        <v>0</v>
      </c>
      <c r="AN226" s="93">
        <f>SUMIFS(Master3!BF:BF,Master3!BE:BE,AK226)</f>
        <v>0</v>
      </c>
      <c r="AO226" s="100" t="str">
        <f>IFERROR(_xlfn.XLOOKUP(AP226,Master3!$A:$A,Master3!$B:$B),"")</f>
        <v/>
      </c>
      <c r="AP226" s="92" t="str">
        <f t="shared" si="42"/>
        <v/>
      </c>
      <c r="AQ226" s="67">
        <f>SUMIFS(Master3!$Z:$Z,Master3!$A:$A,"&gt;"&amp;(AP226),Master3!$A:$A,"&lt;="&amp;AU226-1)</f>
        <v>0</v>
      </c>
      <c r="AR226" s="67">
        <f>SUMIFS(Master3!$J:$J,Master3!$A:$A,"&gt;"&amp;(AP226),Master3!$A:$A,"&lt;="&amp;AU226-1)</f>
        <v>0</v>
      </c>
      <c r="AS226" s="93">
        <f>SUMIFS(Master3!BO:BO,Master3!BN:BN,AO226)</f>
        <v>0</v>
      </c>
      <c r="AT226" s="100" t="str">
        <f>IFERROR(_xlfn.XLOOKUP(AU226,Master3!$A:$A,Master3!$B:$B)," ")</f>
        <v xml:space="preserve"> </v>
      </c>
      <c r="AU226" s="92" t="str">
        <f t="shared" si="43"/>
        <v/>
      </c>
      <c r="AV226" s="67">
        <f>SUMIFS(Master3!$Z:$Z,Master3!$A:$A,"&gt;"&amp;AU226,Master3!$A:$A,"&lt;="&amp; AY226)</f>
        <v>0</v>
      </c>
      <c r="AW226" s="67">
        <f>SUMIFS(Master3!$J:$J,Master3!$A:$A,"&gt;"&amp;AU226,Master3!$A:$A,"&lt;="&amp; AY226)</f>
        <v>0</v>
      </c>
      <c r="AX226" s="92">
        <f>SUMIFS(Master3!BF:BF,Master3!BE:BE,AT226)</f>
        <v>0</v>
      </c>
      <c r="AY226" s="93" t="str">
        <f t="shared" si="44"/>
        <v/>
      </c>
      <c r="AZ226" s="112" t="e">
        <f>_xlfn.XLOOKUP(BA226,Master3!B:B,Master3!A:A)</f>
        <v>#N/A</v>
      </c>
      <c r="BA226" s="103"/>
      <c r="BB226" s="107">
        <f>SUMIFS(Master3!AR:AR,Master3!$A:$A,"&gt;="&amp;(AZ226),Master3!$A:$A,"&lt;="&amp;BF226-1)</f>
        <v>0</v>
      </c>
      <c r="BC226" s="109">
        <f>SUMIFS(Master3!$K:$K,Master3!$A:$A,"&gt;="&amp;(AZ226),Master3!$A:$A,"&lt;="&amp;BF226-1)</f>
        <v>0</v>
      </c>
      <c r="BD226" s="108">
        <f>SUMIFS(Master3!BI:BI,Master3!BH:BH,BA226)</f>
        <v>0</v>
      </c>
      <c r="BE226" s="110" t="str">
        <f>IFERROR(_xlfn.XLOOKUP(BF226,Master3!$A:$A,Master3!$B:$B),"")</f>
        <v/>
      </c>
      <c r="BF226" s="107" t="str">
        <f t="shared" si="45"/>
        <v/>
      </c>
      <c r="BG226" s="107">
        <f>SUMIFS(Master3!AR:AR,Master3!$A:$A,"&gt;="&amp;(BF226),Master3!$A:$A,"&lt;="&amp;BK226-1)</f>
        <v>0</v>
      </c>
      <c r="BH226" s="109">
        <f>SUMIFS(Master3!$K:$K,Master3!$A:$A,"&gt;="&amp;(BF226),Master3!$A:$A,"&lt;="&amp;BK226-1)</f>
        <v>0</v>
      </c>
      <c r="BI226" s="108">
        <f>SUMIFS(Master3!BQ:BQ,Master3!BP:BP,BE226)</f>
        <v>0</v>
      </c>
      <c r="BJ226" s="110" t="str">
        <f>IFERROR(_xlfn.XLOOKUP(BK226,Master3!$A:$A,Master3!$B:$B)," ")</f>
        <v xml:space="preserve"> </v>
      </c>
      <c r="BK226" s="107" t="str">
        <f t="shared" si="46"/>
        <v/>
      </c>
      <c r="BL226" s="107">
        <f>SUMIFS(Master3!$AU:$AU,Master3!$A:$A,"&gt;"&amp;(BK226),Master3!$A:$A,"&lt;="&amp; BO226)</f>
        <v>0</v>
      </c>
      <c r="BM226" s="109">
        <f>SUMIFS(Master3!$K:$K,Master3!$A:$A,"&gt;"&amp;(BK226),Master3!$A:$A,"&lt;="&amp; BO226)</f>
        <v>0</v>
      </c>
      <c r="BN226" s="107">
        <f>SUMIFS(Master3!BI:BI,Master3!BH:BH,BJ226)</f>
        <v>0</v>
      </c>
      <c r="BO226" s="108" t="str">
        <f t="shared" si="47"/>
        <v/>
      </c>
    </row>
    <row r="227" spans="1:67" x14ac:dyDescent="0.25">
      <c r="A227" s="86">
        <v>44386.083333333336</v>
      </c>
      <c r="B227" s="111" t="e">
        <f>_xlfn.XLOOKUP(C227,Master3!B:B,Master3!A:A)</f>
        <v>#N/A</v>
      </c>
      <c r="C227" s="106"/>
      <c r="D227" s="91" t="str">
        <f>IFERROR(_xlfn.XLOOKUP(B227,Master3!A:A,Master3!G:G),"")</f>
        <v/>
      </c>
      <c r="E227" s="94" t="str">
        <f>IFERROR(AVERAGEIFS(Master3!$U:$U,Master3!$A:$A,"&gt;"&amp;(B227-1),Master3!$A:$A,"&lt;="&amp;S227),"")</f>
        <v/>
      </c>
      <c r="F227" s="98">
        <f>SUMIFS(Master3!$V:$V,Master3!$A:$A,"&gt;="&amp;(B227),Master3!$A:$A,"&lt;="&amp;J227-1)</f>
        <v>0</v>
      </c>
      <c r="G227" s="91">
        <f>SUMIFS(Master3!$H:$H,Master3!$A:$A,"&gt;="&amp;(B227),Master3!$A:$A,"&lt;="&amp;J227-1)</f>
        <v>0</v>
      </c>
      <c r="H227" s="99">
        <f>SUMIFS(Master3!AZ:AZ,Master3!AY:AY,C227)</f>
        <v>0</v>
      </c>
      <c r="I227" s="100" t="str">
        <f>IFERROR(_xlfn.XLOOKUP(J227,Master3!$A:$A,Master3!$B:$B),"")</f>
        <v/>
      </c>
      <c r="J227" s="92" t="str">
        <f t="shared" si="36"/>
        <v/>
      </c>
      <c r="K227" s="92">
        <f>SUMIFS(Master3!$V:$V,Master3!$A:$A,"&gt;="&amp;(J227),Master3!$A:$A,"&lt;="&amp;O227-1)</f>
        <v>0</v>
      </c>
      <c r="L227" s="92">
        <f>SUMIFS(Master3!$H:$H,Master3!$A:$A,"&gt;="&amp;(J227),Master3!$A:$A,"&lt;="&amp;O227-1)</f>
        <v>0</v>
      </c>
      <c r="M227" s="93">
        <f>SUMIFS(Master3!BK:BK,Master3!BJ:BJ,I227)</f>
        <v>0</v>
      </c>
      <c r="N227" s="100" t="str">
        <f>IFERROR(_xlfn.XLOOKUP(O227,Master3!$A:$A,Master3!$B:$B)," ")</f>
        <v xml:space="preserve"> </v>
      </c>
      <c r="O227" s="92" t="str">
        <f t="shared" si="37"/>
        <v/>
      </c>
      <c r="P227" s="92">
        <f>SUMIFS(Master3!$V:$V,Master3!$A:$A,"&gt;="&amp;O227,Master3!$A:$A,"&lt;="&amp; S227)</f>
        <v>0</v>
      </c>
      <c r="Q227" s="92">
        <f>SUMIFS(Master3!$H:$H,Master3!$A:$A,"&gt;="&amp;O227,Master3!$A:$A,"&lt;="&amp; S227)</f>
        <v>0</v>
      </c>
      <c r="R227" s="92">
        <f>SUMIFS(Master3!AZ:AZ,Master3!AY:AY,N227)</f>
        <v>0</v>
      </c>
      <c r="S227" s="93" t="str">
        <f t="shared" si="38"/>
        <v/>
      </c>
      <c r="T227" s="112" t="e">
        <f>_xlfn.XLOOKUP(U227,Master3!B:B,Master3!A:A)</f>
        <v>#N/A</v>
      </c>
      <c r="U227" s="103"/>
      <c r="V227" s="109">
        <f>SUMIFS(Master3!X:X,Master3!$A:$A,"&gt;="&amp;(T227),Master3!$A:$A,"&lt;="&amp;Z227-1)</f>
        <v>0</v>
      </c>
      <c r="W227" s="107">
        <f>SUMIFS(Master3!I:I,Master3!$A:$A,"&gt;="&amp;(T227),Master3!$A:$A,"&lt;="&amp;Z227-1)</f>
        <v>0</v>
      </c>
      <c r="X227" s="108">
        <f>SUMIFS(Master3!BC:BC,Master3!BB:BB,U227)</f>
        <v>0</v>
      </c>
      <c r="Y227" s="110" t="str">
        <f>IFERROR(_xlfn.XLOOKUP(Z227,Master3!$A:$A,Master3!$B:$B),"")</f>
        <v/>
      </c>
      <c r="Z227" s="107" t="str">
        <f t="shared" si="39"/>
        <v/>
      </c>
      <c r="AA227" s="107">
        <f>SUMIFS(Master3!$X:$X,Master3!$A:$A,"&gt;="&amp;(Z227),Master3!$A:$A,"&lt;="&amp;AE227-1)</f>
        <v>0</v>
      </c>
      <c r="AB227" s="107">
        <f>SUMIFS(Master3!$I:$I,Master3!$A:$A,"&gt;="&amp;(Z227),Master3!$A:$A,"&lt;="&amp;AE227-1)</f>
        <v>0</v>
      </c>
      <c r="AC227" s="108">
        <f>SUMIFS(Master3!BM:BM,Master3!BL:BL,Y227)</f>
        <v>0</v>
      </c>
      <c r="AD227" s="110" t="str">
        <f>IFERROR(_xlfn.XLOOKUP(AE227,Master3!$A:$A,Master3!$B:$B)," ")</f>
        <v xml:space="preserve"> </v>
      </c>
      <c r="AE227" s="107" t="str">
        <f t="shared" si="40"/>
        <v/>
      </c>
      <c r="AF227" s="109">
        <f>SUMIFS(Master3!$X:$X,Master3!$A:$A,"&gt;"&amp;(AE227),Master3!$A:$A,"&lt;="&amp; AI227)</f>
        <v>0</v>
      </c>
      <c r="AG227" s="107">
        <f>SUMIFS(Master3!$I:$I,Master3!$A:$A,"&gt;"&amp;(AE227),Master3!$A:$A,"&lt;="&amp; AI227)</f>
        <v>0</v>
      </c>
      <c r="AH227" s="107">
        <f>SUMIFS(Master3!BC:BC,Master3!BB:BB,AD227)</f>
        <v>0</v>
      </c>
      <c r="AI227" s="108" t="str">
        <f t="shared" si="41"/>
        <v/>
      </c>
      <c r="AJ227" s="112" t="e">
        <f>_xlfn.XLOOKUP(AK227,Master3!B:B,Master3!A:A)</f>
        <v>#N/A</v>
      </c>
      <c r="AK227" s="106">
        <v>44386.083333333336</v>
      </c>
      <c r="AL227" s="67">
        <f>SUMIFS(Master3!$Z:$Z,Master3!$A:$A,"&gt;="&amp;(AJ227),Master3!$A:$A,"&lt;="&amp;AP227-1)</f>
        <v>0</v>
      </c>
      <c r="AM227" s="67">
        <f>SUMIFS(Master3!$J:$J,Master3!$A:$A,"&gt;="&amp;(AJ227),Master3!$A:$A,"&lt;="&amp;AP227-1)</f>
        <v>0</v>
      </c>
      <c r="AN227" s="93">
        <f>SUMIFS(Master3!BF:BF,Master3!BE:BE,AK227)</f>
        <v>0</v>
      </c>
      <c r="AO227" s="100" t="str">
        <f>IFERROR(_xlfn.XLOOKUP(AP227,Master3!$A:$A,Master3!$B:$B),"")</f>
        <v/>
      </c>
      <c r="AP227" s="92" t="str">
        <f t="shared" si="42"/>
        <v/>
      </c>
      <c r="AQ227" s="67">
        <f>SUMIFS(Master3!$Z:$Z,Master3!$A:$A,"&gt;"&amp;(AP227),Master3!$A:$A,"&lt;="&amp;AU227-1)</f>
        <v>0</v>
      </c>
      <c r="AR227" s="67">
        <f>SUMIFS(Master3!$J:$J,Master3!$A:$A,"&gt;"&amp;(AP227),Master3!$A:$A,"&lt;="&amp;AU227-1)</f>
        <v>0</v>
      </c>
      <c r="AS227" s="93">
        <f>SUMIFS(Master3!BO:BO,Master3!BN:BN,AO227)</f>
        <v>0</v>
      </c>
      <c r="AT227" s="100" t="str">
        <f>IFERROR(_xlfn.XLOOKUP(AU227,Master3!$A:$A,Master3!$B:$B)," ")</f>
        <v xml:space="preserve"> </v>
      </c>
      <c r="AU227" s="92" t="str">
        <f t="shared" si="43"/>
        <v/>
      </c>
      <c r="AV227" s="67">
        <f>SUMIFS(Master3!$Z:$Z,Master3!$A:$A,"&gt;"&amp;AU227,Master3!$A:$A,"&lt;="&amp; AY227)</f>
        <v>0</v>
      </c>
      <c r="AW227" s="67">
        <f>SUMIFS(Master3!$J:$J,Master3!$A:$A,"&gt;"&amp;AU227,Master3!$A:$A,"&lt;="&amp; AY227)</f>
        <v>0</v>
      </c>
      <c r="AX227" s="92">
        <f>SUMIFS(Master3!BF:BF,Master3!BE:BE,AT227)</f>
        <v>0</v>
      </c>
      <c r="AY227" s="93" t="str">
        <f t="shared" si="44"/>
        <v/>
      </c>
      <c r="AZ227" s="112" t="e">
        <f>_xlfn.XLOOKUP(BA227,Master3!B:B,Master3!A:A)</f>
        <v>#N/A</v>
      </c>
      <c r="BA227" s="103"/>
      <c r="BB227" s="107">
        <f>SUMIFS(Master3!AR:AR,Master3!$A:$A,"&gt;="&amp;(AZ227),Master3!$A:$A,"&lt;="&amp;BF227-1)</f>
        <v>0</v>
      </c>
      <c r="BC227" s="109">
        <f>SUMIFS(Master3!$K:$K,Master3!$A:$A,"&gt;="&amp;(AZ227),Master3!$A:$A,"&lt;="&amp;BF227-1)</f>
        <v>0</v>
      </c>
      <c r="BD227" s="108">
        <f>SUMIFS(Master3!BI:BI,Master3!BH:BH,BA227)</f>
        <v>0</v>
      </c>
      <c r="BE227" s="110" t="str">
        <f>IFERROR(_xlfn.XLOOKUP(BF227,Master3!$A:$A,Master3!$B:$B),"")</f>
        <v/>
      </c>
      <c r="BF227" s="107" t="str">
        <f t="shared" si="45"/>
        <v/>
      </c>
      <c r="BG227" s="107">
        <f>SUMIFS(Master3!AR:AR,Master3!$A:$A,"&gt;="&amp;(BF227),Master3!$A:$A,"&lt;="&amp;BK227-1)</f>
        <v>0</v>
      </c>
      <c r="BH227" s="109">
        <f>SUMIFS(Master3!$K:$K,Master3!$A:$A,"&gt;="&amp;(BF227),Master3!$A:$A,"&lt;="&amp;BK227-1)</f>
        <v>0</v>
      </c>
      <c r="BI227" s="108">
        <f>SUMIFS(Master3!BQ:BQ,Master3!BP:BP,BE227)</f>
        <v>0</v>
      </c>
      <c r="BJ227" s="110" t="str">
        <f>IFERROR(_xlfn.XLOOKUP(BK227,Master3!$A:$A,Master3!$B:$B)," ")</f>
        <v xml:space="preserve"> </v>
      </c>
      <c r="BK227" s="107" t="str">
        <f t="shared" si="46"/>
        <v/>
      </c>
      <c r="BL227" s="107">
        <f>SUMIFS(Master3!$AU:$AU,Master3!$A:$A,"&gt;"&amp;(BK227),Master3!$A:$A,"&lt;="&amp; BO227)</f>
        <v>0</v>
      </c>
      <c r="BM227" s="109">
        <f>SUMIFS(Master3!$K:$K,Master3!$A:$A,"&gt;"&amp;(BK227),Master3!$A:$A,"&lt;="&amp; BO227)</f>
        <v>0</v>
      </c>
      <c r="BN227" s="107">
        <f>SUMIFS(Master3!BI:BI,Master3!BH:BH,BJ227)</f>
        <v>0</v>
      </c>
      <c r="BO227" s="108" t="str">
        <f t="shared" si="47"/>
        <v/>
      </c>
    </row>
    <row r="228" spans="1:67" x14ac:dyDescent="0.25">
      <c r="A228" s="86">
        <v>44386.159722222219</v>
      </c>
      <c r="B228" s="111" t="e">
        <f>_xlfn.XLOOKUP(C228,Master3!B:B,Master3!A:A)</f>
        <v>#N/A</v>
      </c>
      <c r="C228" s="106"/>
      <c r="D228" s="91" t="str">
        <f>IFERROR(_xlfn.XLOOKUP(B228,Master3!A:A,Master3!G:G),"")</f>
        <v/>
      </c>
      <c r="E228" s="94" t="str">
        <f>IFERROR(AVERAGEIFS(Master3!$U:$U,Master3!$A:$A,"&gt;"&amp;(B228-1),Master3!$A:$A,"&lt;="&amp;S228),"")</f>
        <v/>
      </c>
      <c r="F228" s="98">
        <f>SUMIFS(Master3!$V:$V,Master3!$A:$A,"&gt;="&amp;(B228),Master3!$A:$A,"&lt;="&amp;J228-1)</f>
        <v>0</v>
      </c>
      <c r="G228" s="91">
        <f>SUMIFS(Master3!$H:$H,Master3!$A:$A,"&gt;="&amp;(B228),Master3!$A:$A,"&lt;="&amp;J228-1)</f>
        <v>0</v>
      </c>
      <c r="H228" s="99">
        <f>SUMIFS(Master3!AZ:AZ,Master3!AY:AY,C228)</f>
        <v>0</v>
      </c>
      <c r="I228" s="100" t="str">
        <f>IFERROR(_xlfn.XLOOKUP(J228,Master3!$A:$A,Master3!$B:$B),"")</f>
        <v/>
      </c>
      <c r="J228" s="92" t="str">
        <f t="shared" si="36"/>
        <v/>
      </c>
      <c r="K228" s="92">
        <f>SUMIFS(Master3!$V:$V,Master3!$A:$A,"&gt;="&amp;(J228),Master3!$A:$A,"&lt;="&amp;O228-1)</f>
        <v>0</v>
      </c>
      <c r="L228" s="92">
        <f>SUMIFS(Master3!$H:$H,Master3!$A:$A,"&gt;="&amp;(J228),Master3!$A:$A,"&lt;="&amp;O228-1)</f>
        <v>0</v>
      </c>
      <c r="M228" s="93">
        <f>SUMIFS(Master3!BK:BK,Master3!BJ:BJ,I228)</f>
        <v>0</v>
      </c>
      <c r="N228" s="100" t="str">
        <f>IFERROR(_xlfn.XLOOKUP(O228,Master3!$A:$A,Master3!$B:$B)," ")</f>
        <v xml:space="preserve"> </v>
      </c>
      <c r="O228" s="92" t="str">
        <f t="shared" si="37"/>
        <v/>
      </c>
      <c r="P228" s="92">
        <f>SUMIFS(Master3!$V:$V,Master3!$A:$A,"&gt;="&amp;O228,Master3!$A:$A,"&lt;="&amp; S228)</f>
        <v>0</v>
      </c>
      <c r="Q228" s="92">
        <f>SUMIFS(Master3!$H:$H,Master3!$A:$A,"&gt;="&amp;O228,Master3!$A:$A,"&lt;="&amp; S228)</f>
        <v>0</v>
      </c>
      <c r="R228" s="92">
        <f>SUMIFS(Master3!AZ:AZ,Master3!AY:AY,N228)</f>
        <v>0</v>
      </c>
      <c r="S228" s="93" t="str">
        <f t="shared" si="38"/>
        <v/>
      </c>
      <c r="T228" s="112" t="e">
        <f>_xlfn.XLOOKUP(U228,Master3!B:B,Master3!A:A)</f>
        <v>#N/A</v>
      </c>
      <c r="U228" s="103"/>
      <c r="V228" s="109">
        <f>SUMIFS(Master3!X:X,Master3!$A:$A,"&gt;="&amp;(T228),Master3!$A:$A,"&lt;="&amp;Z228-1)</f>
        <v>0</v>
      </c>
      <c r="W228" s="107">
        <f>SUMIFS(Master3!I:I,Master3!$A:$A,"&gt;="&amp;(T228),Master3!$A:$A,"&lt;="&amp;Z228-1)</f>
        <v>0</v>
      </c>
      <c r="X228" s="108">
        <f>SUMIFS(Master3!BC:BC,Master3!BB:BB,U228)</f>
        <v>0</v>
      </c>
      <c r="Y228" s="110" t="str">
        <f>IFERROR(_xlfn.XLOOKUP(Z228,Master3!$A:$A,Master3!$B:$B),"")</f>
        <v/>
      </c>
      <c r="Z228" s="107" t="str">
        <f t="shared" si="39"/>
        <v/>
      </c>
      <c r="AA228" s="107">
        <f>SUMIFS(Master3!$X:$X,Master3!$A:$A,"&gt;="&amp;(Z228),Master3!$A:$A,"&lt;="&amp;AE228-1)</f>
        <v>0</v>
      </c>
      <c r="AB228" s="107">
        <f>SUMIFS(Master3!$I:$I,Master3!$A:$A,"&gt;="&amp;(Z228),Master3!$A:$A,"&lt;="&amp;AE228-1)</f>
        <v>0</v>
      </c>
      <c r="AC228" s="108">
        <f>SUMIFS(Master3!BM:BM,Master3!BL:BL,Y228)</f>
        <v>0</v>
      </c>
      <c r="AD228" s="110" t="str">
        <f>IFERROR(_xlfn.XLOOKUP(AE228,Master3!$A:$A,Master3!$B:$B)," ")</f>
        <v xml:space="preserve"> </v>
      </c>
      <c r="AE228" s="107" t="str">
        <f t="shared" si="40"/>
        <v/>
      </c>
      <c r="AF228" s="109">
        <f>SUMIFS(Master3!$X:$X,Master3!$A:$A,"&gt;"&amp;(AE228),Master3!$A:$A,"&lt;="&amp; AI228)</f>
        <v>0</v>
      </c>
      <c r="AG228" s="107">
        <f>SUMIFS(Master3!$I:$I,Master3!$A:$A,"&gt;"&amp;(AE228),Master3!$A:$A,"&lt;="&amp; AI228)</f>
        <v>0</v>
      </c>
      <c r="AH228" s="107">
        <f>SUMIFS(Master3!BC:BC,Master3!BB:BB,AD228)</f>
        <v>0</v>
      </c>
      <c r="AI228" s="108" t="str">
        <f t="shared" si="41"/>
        <v/>
      </c>
      <c r="AJ228" s="112" t="e">
        <f>_xlfn.XLOOKUP(AK228,Master3!B:B,Master3!A:A)</f>
        <v>#N/A</v>
      </c>
      <c r="AK228" s="106"/>
      <c r="AL228" s="67">
        <f>SUMIFS(Master3!$Z:$Z,Master3!$A:$A,"&gt;="&amp;(AJ228),Master3!$A:$A,"&lt;="&amp;AP228-1)</f>
        <v>0</v>
      </c>
      <c r="AM228" s="67">
        <f>SUMIFS(Master3!$J:$J,Master3!$A:$A,"&gt;="&amp;(AJ228),Master3!$A:$A,"&lt;="&amp;AP228-1)</f>
        <v>0</v>
      </c>
      <c r="AN228" s="93">
        <f>SUMIFS(Master3!BF:BF,Master3!BE:BE,AK228)</f>
        <v>0</v>
      </c>
      <c r="AO228" s="100" t="str">
        <f>IFERROR(_xlfn.XLOOKUP(AP228,Master3!$A:$A,Master3!$B:$B),"")</f>
        <v/>
      </c>
      <c r="AP228" s="92" t="str">
        <f t="shared" si="42"/>
        <v/>
      </c>
      <c r="AQ228" s="67">
        <f>SUMIFS(Master3!$Z:$Z,Master3!$A:$A,"&gt;"&amp;(AP228),Master3!$A:$A,"&lt;="&amp;AU228-1)</f>
        <v>0</v>
      </c>
      <c r="AR228" s="67">
        <f>SUMIFS(Master3!$J:$J,Master3!$A:$A,"&gt;"&amp;(AP228),Master3!$A:$A,"&lt;="&amp;AU228-1)</f>
        <v>0</v>
      </c>
      <c r="AS228" s="93">
        <f>SUMIFS(Master3!BO:BO,Master3!BN:BN,AO228)</f>
        <v>0</v>
      </c>
      <c r="AT228" s="100" t="str">
        <f>IFERROR(_xlfn.XLOOKUP(AU228,Master3!$A:$A,Master3!$B:$B)," ")</f>
        <v xml:space="preserve"> </v>
      </c>
      <c r="AU228" s="92" t="str">
        <f t="shared" si="43"/>
        <v/>
      </c>
      <c r="AV228" s="67">
        <f>SUMIFS(Master3!$Z:$Z,Master3!$A:$A,"&gt;"&amp;AU228,Master3!$A:$A,"&lt;="&amp; AY228)</f>
        <v>0</v>
      </c>
      <c r="AW228" s="67">
        <f>SUMIFS(Master3!$J:$J,Master3!$A:$A,"&gt;"&amp;AU228,Master3!$A:$A,"&lt;="&amp; AY228)</f>
        <v>0</v>
      </c>
      <c r="AX228" s="92">
        <f>SUMIFS(Master3!BF:BF,Master3!BE:BE,AT228)</f>
        <v>0</v>
      </c>
      <c r="AY228" s="93" t="str">
        <f t="shared" si="44"/>
        <v/>
      </c>
      <c r="AZ228" s="112" t="e">
        <f>_xlfn.XLOOKUP(BA228,Master3!B:B,Master3!A:A)</f>
        <v>#N/A</v>
      </c>
      <c r="BA228" s="103">
        <v>44386.159722222219</v>
      </c>
      <c r="BB228" s="107">
        <f>SUMIFS(Master3!AR:AR,Master3!$A:$A,"&gt;="&amp;(AZ228),Master3!$A:$A,"&lt;="&amp;BF228-1)</f>
        <v>0</v>
      </c>
      <c r="BC228" s="109">
        <f>SUMIFS(Master3!$K:$K,Master3!$A:$A,"&gt;="&amp;(AZ228),Master3!$A:$A,"&lt;="&amp;BF228-1)</f>
        <v>0</v>
      </c>
      <c r="BD228" s="108">
        <f>SUMIFS(Master3!BI:BI,Master3!BH:BH,BA228)</f>
        <v>0</v>
      </c>
      <c r="BE228" s="110" t="str">
        <f>IFERROR(_xlfn.XLOOKUP(BF228,Master3!$A:$A,Master3!$B:$B),"")</f>
        <v/>
      </c>
      <c r="BF228" s="107" t="str">
        <f t="shared" si="45"/>
        <v/>
      </c>
      <c r="BG228" s="107">
        <f>SUMIFS(Master3!AR:AR,Master3!$A:$A,"&gt;="&amp;(BF228),Master3!$A:$A,"&lt;="&amp;BK228-1)</f>
        <v>0</v>
      </c>
      <c r="BH228" s="109">
        <f>SUMIFS(Master3!$K:$K,Master3!$A:$A,"&gt;="&amp;(BF228),Master3!$A:$A,"&lt;="&amp;BK228-1)</f>
        <v>0</v>
      </c>
      <c r="BI228" s="108">
        <f>SUMIFS(Master3!BQ:BQ,Master3!BP:BP,BE228)</f>
        <v>0</v>
      </c>
      <c r="BJ228" s="110" t="str">
        <f>IFERROR(_xlfn.XLOOKUP(BK228,Master3!$A:$A,Master3!$B:$B)," ")</f>
        <v xml:space="preserve"> </v>
      </c>
      <c r="BK228" s="107" t="str">
        <f t="shared" si="46"/>
        <v/>
      </c>
      <c r="BL228" s="107">
        <f>SUMIFS(Master3!$AU:$AU,Master3!$A:$A,"&gt;"&amp;(BK228),Master3!$A:$A,"&lt;="&amp; BO228)</f>
        <v>0</v>
      </c>
      <c r="BM228" s="109">
        <f>SUMIFS(Master3!$K:$K,Master3!$A:$A,"&gt;"&amp;(BK228),Master3!$A:$A,"&lt;="&amp; BO228)</f>
        <v>0</v>
      </c>
      <c r="BN228" s="107">
        <f>SUMIFS(Master3!BI:BI,Master3!BH:BH,BJ228)</f>
        <v>0</v>
      </c>
      <c r="BO228" s="108" t="str">
        <f t="shared" si="47"/>
        <v/>
      </c>
    </row>
    <row r="229" spans="1:67" x14ac:dyDescent="0.25">
      <c r="A229" s="86">
        <v>44386.371527777781</v>
      </c>
      <c r="B229" s="111" t="e">
        <f>_xlfn.XLOOKUP(C229,Master3!B:B,Master3!A:A)</f>
        <v>#N/A</v>
      </c>
      <c r="C229" s="106">
        <v>44386.371527777781</v>
      </c>
      <c r="D229" s="91" t="str">
        <f>IFERROR(_xlfn.XLOOKUP(B229,Master3!A:A,Master3!G:G),"")</f>
        <v/>
      </c>
      <c r="E229" s="94" t="str">
        <f>IFERROR(AVERAGEIFS(Master3!$U:$U,Master3!$A:$A,"&gt;"&amp;(B229-1),Master3!$A:$A,"&lt;="&amp;S229),"")</f>
        <v/>
      </c>
      <c r="F229" s="98">
        <f>SUMIFS(Master3!$V:$V,Master3!$A:$A,"&gt;="&amp;(B229),Master3!$A:$A,"&lt;="&amp;J229-1)</f>
        <v>0</v>
      </c>
      <c r="G229" s="91">
        <f>SUMIFS(Master3!$H:$H,Master3!$A:$A,"&gt;="&amp;(B229),Master3!$A:$A,"&lt;="&amp;J229-1)</f>
        <v>0</v>
      </c>
      <c r="H229" s="99">
        <f>SUMIFS(Master3!AZ:AZ,Master3!AY:AY,C229)</f>
        <v>0</v>
      </c>
      <c r="I229" s="100" t="str">
        <f>IFERROR(_xlfn.XLOOKUP(J229,Master3!$A:$A,Master3!$B:$B),"")</f>
        <v/>
      </c>
      <c r="J229" s="92" t="str">
        <f t="shared" si="36"/>
        <v/>
      </c>
      <c r="K229" s="92">
        <f>SUMIFS(Master3!$V:$V,Master3!$A:$A,"&gt;="&amp;(J229),Master3!$A:$A,"&lt;="&amp;O229-1)</f>
        <v>0</v>
      </c>
      <c r="L229" s="92">
        <f>SUMIFS(Master3!$H:$H,Master3!$A:$A,"&gt;="&amp;(J229),Master3!$A:$A,"&lt;="&amp;O229-1)</f>
        <v>0</v>
      </c>
      <c r="M229" s="93">
        <f>SUMIFS(Master3!BK:BK,Master3!BJ:BJ,I229)</f>
        <v>0</v>
      </c>
      <c r="N229" s="100" t="str">
        <f>IFERROR(_xlfn.XLOOKUP(O229,Master3!$A:$A,Master3!$B:$B)," ")</f>
        <v xml:space="preserve"> </v>
      </c>
      <c r="O229" s="92" t="str">
        <f t="shared" si="37"/>
        <v/>
      </c>
      <c r="P229" s="92">
        <f>SUMIFS(Master3!$V:$V,Master3!$A:$A,"&gt;="&amp;O229,Master3!$A:$A,"&lt;="&amp; S229)</f>
        <v>0</v>
      </c>
      <c r="Q229" s="92">
        <f>SUMIFS(Master3!$H:$H,Master3!$A:$A,"&gt;="&amp;O229,Master3!$A:$A,"&lt;="&amp; S229)</f>
        <v>0</v>
      </c>
      <c r="R229" s="92">
        <f>SUMIFS(Master3!AZ:AZ,Master3!AY:AY,N229)</f>
        <v>0</v>
      </c>
      <c r="S229" s="93" t="str">
        <f t="shared" si="38"/>
        <v/>
      </c>
      <c r="T229" s="112" t="e">
        <f>_xlfn.XLOOKUP(U229,Master3!B:B,Master3!A:A)</f>
        <v>#N/A</v>
      </c>
      <c r="U229" s="103"/>
      <c r="V229" s="109">
        <f>SUMIFS(Master3!X:X,Master3!$A:$A,"&gt;="&amp;(T229),Master3!$A:$A,"&lt;="&amp;Z229-1)</f>
        <v>0</v>
      </c>
      <c r="W229" s="107">
        <f>SUMIFS(Master3!I:I,Master3!$A:$A,"&gt;="&amp;(T229),Master3!$A:$A,"&lt;="&amp;Z229-1)</f>
        <v>0</v>
      </c>
      <c r="X229" s="108">
        <f>SUMIFS(Master3!BC:BC,Master3!BB:BB,U229)</f>
        <v>0</v>
      </c>
      <c r="Y229" s="110" t="str">
        <f>IFERROR(_xlfn.XLOOKUP(Z229,Master3!$A:$A,Master3!$B:$B),"")</f>
        <v/>
      </c>
      <c r="Z229" s="107" t="str">
        <f t="shared" si="39"/>
        <v/>
      </c>
      <c r="AA229" s="107">
        <f>SUMIFS(Master3!$X:$X,Master3!$A:$A,"&gt;="&amp;(Z229),Master3!$A:$A,"&lt;="&amp;AE229-1)</f>
        <v>0</v>
      </c>
      <c r="AB229" s="107">
        <f>SUMIFS(Master3!$I:$I,Master3!$A:$A,"&gt;="&amp;(Z229),Master3!$A:$A,"&lt;="&amp;AE229-1)</f>
        <v>0</v>
      </c>
      <c r="AC229" s="108">
        <f>SUMIFS(Master3!BM:BM,Master3!BL:BL,Y229)</f>
        <v>0</v>
      </c>
      <c r="AD229" s="110" t="str">
        <f>IFERROR(_xlfn.XLOOKUP(AE229,Master3!$A:$A,Master3!$B:$B)," ")</f>
        <v xml:space="preserve"> </v>
      </c>
      <c r="AE229" s="107" t="str">
        <f t="shared" si="40"/>
        <v/>
      </c>
      <c r="AF229" s="109">
        <f>SUMIFS(Master3!$X:$X,Master3!$A:$A,"&gt;"&amp;(AE229),Master3!$A:$A,"&lt;="&amp; AI229)</f>
        <v>0</v>
      </c>
      <c r="AG229" s="107">
        <f>SUMIFS(Master3!$I:$I,Master3!$A:$A,"&gt;"&amp;(AE229),Master3!$A:$A,"&lt;="&amp; AI229)</f>
        <v>0</v>
      </c>
      <c r="AH229" s="107">
        <f>SUMIFS(Master3!BC:BC,Master3!BB:BB,AD229)</f>
        <v>0</v>
      </c>
      <c r="AI229" s="108" t="str">
        <f t="shared" si="41"/>
        <v/>
      </c>
      <c r="AJ229" s="112" t="e">
        <f>_xlfn.XLOOKUP(AK229,Master3!B:B,Master3!A:A)</f>
        <v>#N/A</v>
      </c>
      <c r="AK229" s="106"/>
      <c r="AL229" s="67">
        <f>SUMIFS(Master3!$Z:$Z,Master3!$A:$A,"&gt;="&amp;(AJ229),Master3!$A:$A,"&lt;="&amp;AP229-1)</f>
        <v>0</v>
      </c>
      <c r="AM229" s="67">
        <f>SUMIFS(Master3!$J:$J,Master3!$A:$A,"&gt;="&amp;(AJ229),Master3!$A:$A,"&lt;="&amp;AP229-1)</f>
        <v>0</v>
      </c>
      <c r="AN229" s="93">
        <f>SUMIFS(Master3!BF:BF,Master3!BE:BE,AK229)</f>
        <v>0</v>
      </c>
      <c r="AO229" s="100" t="str">
        <f>IFERROR(_xlfn.XLOOKUP(AP229,Master3!$A:$A,Master3!$B:$B),"")</f>
        <v/>
      </c>
      <c r="AP229" s="92" t="str">
        <f t="shared" si="42"/>
        <v/>
      </c>
      <c r="AQ229" s="67">
        <f>SUMIFS(Master3!$Z:$Z,Master3!$A:$A,"&gt;"&amp;(AP229),Master3!$A:$A,"&lt;="&amp;AU229-1)</f>
        <v>0</v>
      </c>
      <c r="AR229" s="67">
        <f>SUMIFS(Master3!$J:$J,Master3!$A:$A,"&gt;"&amp;(AP229),Master3!$A:$A,"&lt;="&amp;AU229-1)</f>
        <v>0</v>
      </c>
      <c r="AS229" s="93">
        <f>SUMIFS(Master3!BO:BO,Master3!BN:BN,AO229)</f>
        <v>0</v>
      </c>
      <c r="AT229" s="100" t="str">
        <f>IFERROR(_xlfn.XLOOKUP(AU229,Master3!$A:$A,Master3!$B:$B)," ")</f>
        <v xml:space="preserve"> </v>
      </c>
      <c r="AU229" s="92" t="str">
        <f t="shared" si="43"/>
        <v/>
      </c>
      <c r="AV229" s="67">
        <f>SUMIFS(Master3!$Z:$Z,Master3!$A:$A,"&gt;"&amp;AU229,Master3!$A:$A,"&lt;="&amp; AY229)</f>
        <v>0</v>
      </c>
      <c r="AW229" s="67">
        <f>SUMIFS(Master3!$J:$J,Master3!$A:$A,"&gt;"&amp;AU229,Master3!$A:$A,"&lt;="&amp; AY229)</f>
        <v>0</v>
      </c>
      <c r="AX229" s="92">
        <f>SUMIFS(Master3!BF:BF,Master3!BE:BE,AT229)</f>
        <v>0</v>
      </c>
      <c r="AY229" s="93" t="str">
        <f t="shared" si="44"/>
        <v/>
      </c>
      <c r="AZ229" s="112" t="e">
        <f>_xlfn.XLOOKUP(BA229,Master3!B:B,Master3!A:A)</f>
        <v>#N/A</v>
      </c>
      <c r="BA229" s="103"/>
      <c r="BB229" s="107">
        <f>SUMIFS(Master3!AR:AR,Master3!$A:$A,"&gt;="&amp;(AZ229),Master3!$A:$A,"&lt;="&amp;BF229-1)</f>
        <v>0</v>
      </c>
      <c r="BC229" s="109">
        <f>SUMIFS(Master3!$K:$K,Master3!$A:$A,"&gt;="&amp;(AZ229),Master3!$A:$A,"&lt;="&amp;BF229-1)</f>
        <v>0</v>
      </c>
      <c r="BD229" s="108">
        <f>SUMIFS(Master3!BI:BI,Master3!BH:BH,BA229)</f>
        <v>0</v>
      </c>
      <c r="BE229" s="110" t="str">
        <f>IFERROR(_xlfn.XLOOKUP(BF229,Master3!$A:$A,Master3!$B:$B),"")</f>
        <v/>
      </c>
      <c r="BF229" s="107" t="str">
        <f t="shared" si="45"/>
        <v/>
      </c>
      <c r="BG229" s="107">
        <f>SUMIFS(Master3!AR:AR,Master3!$A:$A,"&gt;="&amp;(BF229),Master3!$A:$A,"&lt;="&amp;BK229-1)</f>
        <v>0</v>
      </c>
      <c r="BH229" s="109">
        <f>SUMIFS(Master3!$K:$K,Master3!$A:$A,"&gt;="&amp;(BF229),Master3!$A:$A,"&lt;="&amp;BK229-1)</f>
        <v>0</v>
      </c>
      <c r="BI229" s="108">
        <f>SUMIFS(Master3!BQ:BQ,Master3!BP:BP,BE229)</f>
        <v>0</v>
      </c>
      <c r="BJ229" s="110" t="str">
        <f>IFERROR(_xlfn.XLOOKUP(BK229,Master3!$A:$A,Master3!$B:$B)," ")</f>
        <v xml:space="preserve"> </v>
      </c>
      <c r="BK229" s="107" t="str">
        <f t="shared" si="46"/>
        <v/>
      </c>
      <c r="BL229" s="107">
        <f>SUMIFS(Master3!$AU:$AU,Master3!$A:$A,"&gt;"&amp;(BK229),Master3!$A:$A,"&lt;="&amp; BO229)</f>
        <v>0</v>
      </c>
      <c r="BM229" s="109">
        <f>SUMIFS(Master3!$K:$K,Master3!$A:$A,"&gt;"&amp;(BK229),Master3!$A:$A,"&lt;="&amp; BO229)</f>
        <v>0</v>
      </c>
      <c r="BN229" s="107">
        <f>SUMIFS(Master3!BI:BI,Master3!BH:BH,BJ229)</f>
        <v>0</v>
      </c>
      <c r="BO229" s="108" t="str">
        <f t="shared" si="47"/>
        <v/>
      </c>
    </row>
    <row r="230" spans="1:67" x14ac:dyDescent="0.25">
      <c r="A230" s="86">
        <v>44387.322916666664</v>
      </c>
      <c r="B230" s="111" t="e">
        <f>_xlfn.XLOOKUP(C230,Master3!B:B,Master3!A:A)</f>
        <v>#N/A</v>
      </c>
      <c r="C230" s="106"/>
      <c r="D230" s="91" t="str">
        <f>IFERROR(_xlfn.XLOOKUP(B230,Master3!A:A,Master3!G:G),"")</f>
        <v/>
      </c>
      <c r="E230" s="94" t="str">
        <f>IFERROR(AVERAGEIFS(Master3!$U:$U,Master3!$A:$A,"&gt;"&amp;(B230-1),Master3!$A:$A,"&lt;="&amp;S230),"")</f>
        <v/>
      </c>
      <c r="F230" s="98">
        <f>SUMIFS(Master3!$V:$V,Master3!$A:$A,"&gt;="&amp;(B230),Master3!$A:$A,"&lt;="&amp;J230-1)</f>
        <v>0</v>
      </c>
      <c r="G230" s="91">
        <f>SUMIFS(Master3!$H:$H,Master3!$A:$A,"&gt;="&amp;(B230),Master3!$A:$A,"&lt;="&amp;J230-1)</f>
        <v>0</v>
      </c>
      <c r="H230" s="99">
        <f>SUMIFS(Master3!AZ:AZ,Master3!AY:AY,C230)</f>
        <v>0</v>
      </c>
      <c r="I230" s="100" t="str">
        <f>IFERROR(_xlfn.XLOOKUP(J230,Master3!$A:$A,Master3!$B:$B),"")</f>
        <v/>
      </c>
      <c r="J230" s="92" t="str">
        <f t="shared" si="36"/>
        <v/>
      </c>
      <c r="K230" s="92">
        <f>SUMIFS(Master3!$V:$V,Master3!$A:$A,"&gt;="&amp;(J230),Master3!$A:$A,"&lt;="&amp;O230-1)</f>
        <v>0</v>
      </c>
      <c r="L230" s="92">
        <f>SUMIFS(Master3!$H:$H,Master3!$A:$A,"&gt;="&amp;(J230),Master3!$A:$A,"&lt;="&amp;O230-1)</f>
        <v>0</v>
      </c>
      <c r="M230" s="93">
        <f>SUMIFS(Master3!BK:BK,Master3!BJ:BJ,I230)</f>
        <v>0</v>
      </c>
      <c r="N230" s="100" t="str">
        <f>IFERROR(_xlfn.XLOOKUP(O230,Master3!$A:$A,Master3!$B:$B)," ")</f>
        <v xml:space="preserve"> </v>
      </c>
      <c r="O230" s="92" t="str">
        <f t="shared" si="37"/>
        <v/>
      </c>
      <c r="P230" s="92">
        <f>SUMIFS(Master3!$V:$V,Master3!$A:$A,"&gt;="&amp;O230,Master3!$A:$A,"&lt;="&amp; S230)</f>
        <v>0</v>
      </c>
      <c r="Q230" s="92">
        <f>SUMIFS(Master3!$H:$H,Master3!$A:$A,"&gt;="&amp;O230,Master3!$A:$A,"&lt;="&amp; S230)</f>
        <v>0</v>
      </c>
      <c r="R230" s="92">
        <f>SUMIFS(Master3!AZ:AZ,Master3!AY:AY,N230)</f>
        <v>0</v>
      </c>
      <c r="S230" s="93" t="str">
        <f t="shared" si="38"/>
        <v/>
      </c>
      <c r="T230" s="112" t="e">
        <f>_xlfn.XLOOKUP(U230,Master3!B:B,Master3!A:A)</f>
        <v>#N/A</v>
      </c>
      <c r="U230" s="103"/>
      <c r="V230" s="109">
        <f>SUMIFS(Master3!X:X,Master3!$A:$A,"&gt;="&amp;(T230),Master3!$A:$A,"&lt;="&amp;Z230-1)</f>
        <v>0</v>
      </c>
      <c r="W230" s="107">
        <f>SUMIFS(Master3!I:I,Master3!$A:$A,"&gt;="&amp;(T230),Master3!$A:$A,"&lt;="&amp;Z230-1)</f>
        <v>0</v>
      </c>
      <c r="X230" s="108">
        <f>SUMIFS(Master3!BC:BC,Master3!BB:BB,U230)</f>
        <v>0</v>
      </c>
      <c r="Y230" s="110" t="str">
        <f>IFERROR(_xlfn.XLOOKUP(Z230,Master3!$A:$A,Master3!$B:$B),"")</f>
        <v/>
      </c>
      <c r="Z230" s="107" t="str">
        <f t="shared" si="39"/>
        <v/>
      </c>
      <c r="AA230" s="107">
        <f>SUMIFS(Master3!$X:$X,Master3!$A:$A,"&gt;="&amp;(Z230),Master3!$A:$A,"&lt;="&amp;AE230-1)</f>
        <v>0</v>
      </c>
      <c r="AB230" s="107">
        <f>SUMIFS(Master3!$I:$I,Master3!$A:$A,"&gt;="&amp;(Z230),Master3!$A:$A,"&lt;="&amp;AE230-1)</f>
        <v>0</v>
      </c>
      <c r="AC230" s="108">
        <f>SUMIFS(Master3!BM:BM,Master3!BL:BL,Y230)</f>
        <v>0</v>
      </c>
      <c r="AD230" s="110" t="str">
        <f>IFERROR(_xlfn.XLOOKUP(AE230,Master3!$A:$A,Master3!$B:$B)," ")</f>
        <v xml:space="preserve"> </v>
      </c>
      <c r="AE230" s="107" t="str">
        <f t="shared" si="40"/>
        <v/>
      </c>
      <c r="AF230" s="109">
        <f>SUMIFS(Master3!$X:$X,Master3!$A:$A,"&gt;"&amp;(AE230),Master3!$A:$A,"&lt;="&amp; AI230)</f>
        <v>0</v>
      </c>
      <c r="AG230" s="107">
        <f>SUMIFS(Master3!$I:$I,Master3!$A:$A,"&gt;"&amp;(AE230),Master3!$A:$A,"&lt;="&amp; AI230)</f>
        <v>0</v>
      </c>
      <c r="AH230" s="107">
        <f>SUMIFS(Master3!BC:BC,Master3!BB:BB,AD230)</f>
        <v>0</v>
      </c>
      <c r="AI230" s="108" t="str">
        <f t="shared" si="41"/>
        <v/>
      </c>
      <c r="AJ230" s="112" t="e">
        <f>_xlfn.XLOOKUP(AK230,Master3!B:B,Master3!A:A)</f>
        <v>#N/A</v>
      </c>
      <c r="AK230" s="106">
        <v>44387.322916666664</v>
      </c>
      <c r="AL230" s="67">
        <f>SUMIFS(Master3!$Z:$Z,Master3!$A:$A,"&gt;="&amp;(AJ230),Master3!$A:$A,"&lt;="&amp;AP230-1)</f>
        <v>0</v>
      </c>
      <c r="AM230" s="67">
        <f>SUMIFS(Master3!$J:$J,Master3!$A:$A,"&gt;="&amp;(AJ230),Master3!$A:$A,"&lt;="&amp;AP230-1)</f>
        <v>0</v>
      </c>
      <c r="AN230" s="93">
        <f>SUMIFS(Master3!BF:BF,Master3!BE:BE,AK230)</f>
        <v>0</v>
      </c>
      <c r="AO230" s="100" t="str">
        <f>IFERROR(_xlfn.XLOOKUP(AP230,Master3!$A:$A,Master3!$B:$B),"")</f>
        <v/>
      </c>
      <c r="AP230" s="92" t="str">
        <f t="shared" si="42"/>
        <v/>
      </c>
      <c r="AQ230" s="67">
        <f>SUMIFS(Master3!$Z:$Z,Master3!$A:$A,"&gt;"&amp;(AP230),Master3!$A:$A,"&lt;="&amp;AU230-1)</f>
        <v>0</v>
      </c>
      <c r="AR230" s="67">
        <f>SUMIFS(Master3!$J:$J,Master3!$A:$A,"&gt;"&amp;(AP230),Master3!$A:$A,"&lt;="&amp;AU230-1)</f>
        <v>0</v>
      </c>
      <c r="AS230" s="93">
        <f>SUMIFS(Master3!BO:BO,Master3!BN:BN,AO230)</f>
        <v>0</v>
      </c>
      <c r="AT230" s="100" t="str">
        <f>IFERROR(_xlfn.XLOOKUP(AU230,Master3!$A:$A,Master3!$B:$B)," ")</f>
        <v xml:space="preserve"> </v>
      </c>
      <c r="AU230" s="92" t="str">
        <f t="shared" si="43"/>
        <v/>
      </c>
      <c r="AV230" s="67">
        <f>SUMIFS(Master3!$Z:$Z,Master3!$A:$A,"&gt;"&amp;AU230,Master3!$A:$A,"&lt;="&amp; AY230)</f>
        <v>0</v>
      </c>
      <c r="AW230" s="67">
        <f>SUMIFS(Master3!$J:$J,Master3!$A:$A,"&gt;"&amp;AU230,Master3!$A:$A,"&lt;="&amp; AY230)</f>
        <v>0</v>
      </c>
      <c r="AX230" s="92">
        <f>SUMIFS(Master3!BF:BF,Master3!BE:BE,AT230)</f>
        <v>0</v>
      </c>
      <c r="AY230" s="93" t="str">
        <f t="shared" si="44"/>
        <v/>
      </c>
      <c r="AZ230" s="112" t="e">
        <f>_xlfn.XLOOKUP(BA230,Master3!B:B,Master3!A:A)</f>
        <v>#N/A</v>
      </c>
      <c r="BA230" s="103"/>
      <c r="BB230" s="107">
        <f>SUMIFS(Master3!AR:AR,Master3!$A:$A,"&gt;="&amp;(AZ230),Master3!$A:$A,"&lt;="&amp;BF230-1)</f>
        <v>0</v>
      </c>
      <c r="BC230" s="109">
        <f>SUMIFS(Master3!$K:$K,Master3!$A:$A,"&gt;="&amp;(AZ230),Master3!$A:$A,"&lt;="&amp;BF230-1)</f>
        <v>0</v>
      </c>
      <c r="BD230" s="108">
        <f>SUMIFS(Master3!BI:BI,Master3!BH:BH,BA230)</f>
        <v>0</v>
      </c>
      <c r="BE230" s="110" t="str">
        <f>IFERROR(_xlfn.XLOOKUP(BF230,Master3!$A:$A,Master3!$B:$B),"")</f>
        <v/>
      </c>
      <c r="BF230" s="107" t="str">
        <f t="shared" si="45"/>
        <v/>
      </c>
      <c r="BG230" s="107">
        <f>SUMIFS(Master3!AR:AR,Master3!$A:$A,"&gt;="&amp;(BF230),Master3!$A:$A,"&lt;="&amp;BK230-1)</f>
        <v>0</v>
      </c>
      <c r="BH230" s="109">
        <f>SUMIFS(Master3!$K:$K,Master3!$A:$A,"&gt;="&amp;(BF230),Master3!$A:$A,"&lt;="&amp;BK230-1)</f>
        <v>0</v>
      </c>
      <c r="BI230" s="108">
        <f>SUMIFS(Master3!BQ:BQ,Master3!BP:BP,BE230)</f>
        <v>0</v>
      </c>
      <c r="BJ230" s="110" t="str">
        <f>IFERROR(_xlfn.XLOOKUP(BK230,Master3!$A:$A,Master3!$B:$B)," ")</f>
        <v xml:space="preserve"> </v>
      </c>
      <c r="BK230" s="107" t="str">
        <f t="shared" si="46"/>
        <v/>
      </c>
      <c r="BL230" s="107">
        <f>SUMIFS(Master3!$AU:$AU,Master3!$A:$A,"&gt;"&amp;(BK230),Master3!$A:$A,"&lt;="&amp; BO230)</f>
        <v>0</v>
      </c>
      <c r="BM230" s="109">
        <f>SUMIFS(Master3!$K:$K,Master3!$A:$A,"&gt;"&amp;(BK230),Master3!$A:$A,"&lt;="&amp; BO230)</f>
        <v>0</v>
      </c>
      <c r="BN230" s="107">
        <f>SUMIFS(Master3!BI:BI,Master3!BH:BH,BJ230)</f>
        <v>0</v>
      </c>
      <c r="BO230" s="108" t="str">
        <f t="shared" si="47"/>
        <v/>
      </c>
    </row>
    <row r="231" spans="1:67" x14ac:dyDescent="0.25">
      <c r="A231" s="86">
        <v>44387.40625</v>
      </c>
      <c r="B231" s="111" t="e">
        <f>_xlfn.XLOOKUP(C231,Master3!B:B,Master3!A:A)</f>
        <v>#N/A</v>
      </c>
      <c r="C231" s="106">
        <v>44387.40625</v>
      </c>
      <c r="D231" s="91" t="str">
        <f>IFERROR(_xlfn.XLOOKUP(B231,Master3!A:A,Master3!G:G),"")</f>
        <v/>
      </c>
      <c r="E231" s="94" t="str">
        <f>IFERROR(AVERAGEIFS(Master3!$U:$U,Master3!$A:$A,"&gt;"&amp;(B231-1),Master3!$A:$A,"&lt;="&amp;S231),"")</f>
        <v/>
      </c>
      <c r="F231" s="98">
        <f>SUMIFS(Master3!$V:$V,Master3!$A:$A,"&gt;="&amp;(B231),Master3!$A:$A,"&lt;="&amp;J231-1)</f>
        <v>0</v>
      </c>
      <c r="G231" s="91">
        <f>SUMIFS(Master3!$H:$H,Master3!$A:$A,"&gt;="&amp;(B231),Master3!$A:$A,"&lt;="&amp;J231-1)</f>
        <v>0</v>
      </c>
      <c r="H231" s="99">
        <f>SUMIFS(Master3!AZ:AZ,Master3!AY:AY,C231)</f>
        <v>0</v>
      </c>
      <c r="I231" s="100" t="str">
        <f>IFERROR(_xlfn.XLOOKUP(J231,Master3!$A:$A,Master3!$B:$B),"")</f>
        <v/>
      </c>
      <c r="J231" s="92" t="str">
        <f t="shared" si="36"/>
        <v/>
      </c>
      <c r="K231" s="92">
        <f>SUMIFS(Master3!$V:$V,Master3!$A:$A,"&gt;="&amp;(J231),Master3!$A:$A,"&lt;="&amp;O231-1)</f>
        <v>0</v>
      </c>
      <c r="L231" s="92">
        <f>SUMIFS(Master3!$H:$H,Master3!$A:$A,"&gt;="&amp;(J231),Master3!$A:$A,"&lt;="&amp;O231-1)</f>
        <v>0</v>
      </c>
      <c r="M231" s="93">
        <f>SUMIFS(Master3!BK:BK,Master3!BJ:BJ,I231)</f>
        <v>0</v>
      </c>
      <c r="N231" s="100" t="str">
        <f>IFERROR(_xlfn.XLOOKUP(O231,Master3!$A:$A,Master3!$B:$B)," ")</f>
        <v xml:space="preserve"> </v>
      </c>
      <c r="O231" s="92" t="str">
        <f t="shared" si="37"/>
        <v/>
      </c>
      <c r="P231" s="92">
        <f>SUMIFS(Master3!$V:$V,Master3!$A:$A,"&gt;="&amp;O231,Master3!$A:$A,"&lt;="&amp; S231)</f>
        <v>0</v>
      </c>
      <c r="Q231" s="92">
        <f>SUMIFS(Master3!$H:$H,Master3!$A:$A,"&gt;="&amp;O231,Master3!$A:$A,"&lt;="&amp; S231)</f>
        <v>0</v>
      </c>
      <c r="R231" s="92">
        <f>SUMIFS(Master3!AZ:AZ,Master3!AY:AY,N231)</f>
        <v>0</v>
      </c>
      <c r="S231" s="93" t="str">
        <f t="shared" si="38"/>
        <v/>
      </c>
      <c r="T231" s="112" t="e">
        <f>_xlfn.XLOOKUP(U231,Master3!B:B,Master3!A:A)</f>
        <v>#N/A</v>
      </c>
      <c r="U231" s="103"/>
      <c r="V231" s="109">
        <f>SUMIFS(Master3!X:X,Master3!$A:$A,"&gt;="&amp;(T231),Master3!$A:$A,"&lt;="&amp;Z231-1)</f>
        <v>0</v>
      </c>
      <c r="W231" s="107">
        <f>SUMIFS(Master3!I:I,Master3!$A:$A,"&gt;="&amp;(T231),Master3!$A:$A,"&lt;="&amp;Z231-1)</f>
        <v>0</v>
      </c>
      <c r="X231" s="108">
        <f>SUMIFS(Master3!BC:BC,Master3!BB:BB,U231)</f>
        <v>0</v>
      </c>
      <c r="Y231" s="110" t="str">
        <f>IFERROR(_xlfn.XLOOKUP(Z231,Master3!$A:$A,Master3!$B:$B),"")</f>
        <v/>
      </c>
      <c r="Z231" s="107" t="str">
        <f t="shared" si="39"/>
        <v/>
      </c>
      <c r="AA231" s="107">
        <f>SUMIFS(Master3!$X:$X,Master3!$A:$A,"&gt;="&amp;(Z231),Master3!$A:$A,"&lt;="&amp;AE231-1)</f>
        <v>0</v>
      </c>
      <c r="AB231" s="107">
        <f>SUMIFS(Master3!$I:$I,Master3!$A:$A,"&gt;="&amp;(Z231),Master3!$A:$A,"&lt;="&amp;AE231-1)</f>
        <v>0</v>
      </c>
      <c r="AC231" s="108">
        <f>SUMIFS(Master3!BM:BM,Master3!BL:BL,Y231)</f>
        <v>0</v>
      </c>
      <c r="AD231" s="110" t="str">
        <f>IFERROR(_xlfn.XLOOKUP(AE231,Master3!$A:$A,Master3!$B:$B)," ")</f>
        <v xml:space="preserve"> </v>
      </c>
      <c r="AE231" s="107" t="str">
        <f t="shared" si="40"/>
        <v/>
      </c>
      <c r="AF231" s="109">
        <f>SUMIFS(Master3!$X:$X,Master3!$A:$A,"&gt;"&amp;(AE231),Master3!$A:$A,"&lt;="&amp; AI231)</f>
        <v>0</v>
      </c>
      <c r="AG231" s="107">
        <f>SUMIFS(Master3!$I:$I,Master3!$A:$A,"&gt;"&amp;(AE231),Master3!$A:$A,"&lt;="&amp; AI231)</f>
        <v>0</v>
      </c>
      <c r="AH231" s="107">
        <f>SUMIFS(Master3!BC:BC,Master3!BB:BB,AD231)</f>
        <v>0</v>
      </c>
      <c r="AI231" s="108" t="str">
        <f t="shared" si="41"/>
        <v/>
      </c>
      <c r="AJ231" s="112" t="e">
        <f>_xlfn.XLOOKUP(AK231,Master3!B:B,Master3!A:A)</f>
        <v>#N/A</v>
      </c>
      <c r="AK231" s="106"/>
      <c r="AL231" s="67">
        <f>SUMIFS(Master3!$Z:$Z,Master3!$A:$A,"&gt;="&amp;(AJ231),Master3!$A:$A,"&lt;="&amp;AP231-1)</f>
        <v>0</v>
      </c>
      <c r="AM231" s="67">
        <f>SUMIFS(Master3!$J:$J,Master3!$A:$A,"&gt;="&amp;(AJ231),Master3!$A:$A,"&lt;="&amp;AP231-1)</f>
        <v>0</v>
      </c>
      <c r="AN231" s="93">
        <f>SUMIFS(Master3!BF:BF,Master3!BE:BE,AK231)</f>
        <v>0</v>
      </c>
      <c r="AO231" s="100" t="str">
        <f>IFERROR(_xlfn.XLOOKUP(AP231,Master3!$A:$A,Master3!$B:$B),"")</f>
        <v/>
      </c>
      <c r="AP231" s="92" t="str">
        <f t="shared" si="42"/>
        <v/>
      </c>
      <c r="AQ231" s="67">
        <f>SUMIFS(Master3!$Z:$Z,Master3!$A:$A,"&gt;"&amp;(AP231),Master3!$A:$A,"&lt;="&amp;AU231-1)</f>
        <v>0</v>
      </c>
      <c r="AR231" s="67">
        <f>SUMIFS(Master3!$J:$J,Master3!$A:$A,"&gt;"&amp;(AP231),Master3!$A:$A,"&lt;="&amp;AU231-1)</f>
        <v>0</v>
      </c>
      <c r="AS231" s="93">
        <f>SUMIFS(Master3!BO:BO,Master3!BN:BN,AO231)</f>
        <v>0</v>
      </c>
      <c r="AT231" s="100" t="str">
        <f>IFERROR(_xlfn.XLOOKUP(AU231,Master3!$A:$A,Master3!$B:$B)," ")</f>
        <v xml:space="preserve"> </v>
      </c>
      <c r="AU231" s="92" t="str">
        <f t="shared" si="43"/>
        <v/>
      </c>
      <c r="AV231" s="67">
        <f>SUMIFS(Master3!$Z:$Z,Master3!$A:$A,"&gt;"&amp;AU231,Master3!$A:$A,"&lt;="&amp; AY231)</f>
        <v>0</v>
      </c>
      <c r="AW231" s="67">
        <f>SUMIFS(Master3!$J:$J,Master3!$A:$A,"&gt;"&amp;AU231,Master3!$A:$A,"&lt;="&amp; AY231)</f>
        <v>0</v>
      </c>
      <c r="AX231" s="92">
        <f>SUMIFS(Master3!BF:BF,Master3!BE:BE,AT231)</f>
        <v>0</v>
      </c>
      <c r="AY231" s="93" t="str">
        <f t="shared" si="44"/>
        <v/>
      </c>
      <c r="AZ231" s="112" t="e">
        <f>_xlfn.XLOOKUP(BA231,Master3!B:B,Master3!A:A)</f>
        <v>#N/A</v>
      </c>
      <c r="BA231" s="103"/>
      <c r="BB231" s="107">
        <f>SUMIFS(Master3!AR:AR,Master3!$A:$A,"&gt;="&amp;(AZ231),Master3!$A:$A,"&lt;="&amp;BF231-1)</f>
        <v>0</v>
      </c>
      <c r="BC231" s="109">
        <f>SUMIFS(Master3!$K:$K,Master3!$A:$A,"&gt;="&amp;(AZ231),Master3!$A:$A,"&lt;="&amp;BF231-1)</f>
        <v>0</v>
      </c>
      <c r="BD231" s="108">
        <f>SUMIFS(Master3!BI:BI,Master3!BH:BH,BA231)</f>
        <v>0</v>
      </c>
      <c r="BE231" s="110" t="str">
        <f>IFERROR(_xlfn.XLOOKUP(BF231,Master3!$A:$A,Master3!$B:$B),"")</f>
        <v/>
      </c>
      <c r="BF231" s="107" t="str">
        <f t="shared" si="45"/>
        <v/>
      </c>
      <c r="BG231" s="107">
        <f>SUMIFS(Master3!AR:AR,Master3!$A:$A,"&gt;="&amp;(BF231),Master3!$A:$A,"&lt;="&amp;BK231-1)</f>
        <v>0</v>
      </c>
      <c r="BH231" s="109">
        <f>SUMIFS(Master3!$K:$K,Master3!$A:$A,"&gt;="&amp;(BF231),Master3!$A:$A,"&lt;="&amp;BK231-1)</f>
        <v>0</v>
      </c>
      <c r="BI231" s="108">
        <f>SUMIFS(Master3!BQ:BQ,Master3!BP:BP,BE231)</f>
        <v>0</v>
      </c>
      <c r="BJ231" s="110" t="str">
        <f>IFERROR(_xlfn.XLOOKUP(BK231,Master3!$A:$A,Master3!$B:$B)," ")</f>
        <v xml:space="preserve"> </v>
      </c>
      <c r="BK231" s="107" t="str">
        <f t="shared" si="46"/>
        <v/>
      </c>
      <c r="BL231" s="107">
        <f>SUMIFS(Master3!$AU:$AU,Master3!$A:$A,"&gt;"&amp;(BK231),Master3!$A:$A,"&lt;="&amp; BO231)</f>
        <v>0</v>
      </c>
      <c r="BM231" s="109">
        <f>SUMIFS(Master3!$K:$K,Master3!$A:$A,"&gt;"&amp;(BK231),Master3!$A:$A,"&lt;="&amp; BO231)</f>
        <v>0</v>
      </c>
      <c r="BN231" s="107">
        <f>SUMIFS(Master3!BI:BI,Master3!BH:BH,BJ231)</f>
        <v>0</v>
      </c>
      <c r="BO231" s="108" t="str">
        <f t="shared" si="47"/>
        <v/>
      </c>
    </row>
    <row r="232" spans="1:67" x14ac:dyDescent="0.25">
      <c r="A232" s="86">
        <v>44387.420138888891</v>
      </c>
      <c r="B232" s="111" t="e">
        <f>_xlfn.XLOOKUP(C232,Master3!B:B,Master3!A:A)</f>
        <v>#N/A</v>
      </c>
      <c r="C232" s="106"/>
      <c r="D232" s="91" t="str">
        <f>IFERROR(_xlfn.XLOOKUP(B232,Master3!A:A,Master3!G:G),"")</f>
        <v/>
      </c>
      <c r="E232" s="94" t="str">
        <f>IFERROR(AVERAGEIFS(Master3!$U:$U,Master3!$A:$A,"&gt;"&amp;(B232-1),Master3!$A:$A,"&lt;="&amp;S232),"")</f>
        <v/>
      </c>
      <c r="F232" s="98">
        <f>SUMIFS(Master3!$V:$V,Master3!$A:$A,"&gt;="&amp;(B232),Master3!$A:$A,"&lt;="&amp;J232-1)</f>
        <v>0</v>
      </c>
      <c r="G232" s="91">
        <f>SUMIFS(Master3!$H:$H,Master3!$A:$A,"&gt;="&amp;(B232),Master3!$A:$A,"&lt;="&amp;J232-1)</f>
        <v>0</v>
      </c>
      <c r="H232" s="99">
        <f>SUMIFS(Master3!AZ:AZ,Master3!AY:AY,C232)</f>
        <v>0</v>
      </c>
      <c r="I232" s="100" t="str">
        <f>IFERROR(_xlfn.XLOOKUP(J232,Master3!$A:$A,Master3!$B:$B),"")</f>
        <v/>
      </c>
      <c r="J232" s="92" t="str">
        <f t="shared" si="36"/>
        <v/>
      </c>
      <c r="K232" s="92">
        <f>SUMIFS(Master3!$V:$V,Master3!$A:$A,"&gt;="&amp;(J232),Master3!$A:$A,"&lt;="&amp;O232-1)</f>
        <v>0</v>
      </c>
      <c r="L232" s="92">
        <f>SUMIFS(Master3!$H:$H,Master3!$A:$A,"&gt;="&amp;(J232),Master3!$A:$A,"&lt;="&amp;O232-1)</f>
        <v>0</v>
      </c>
      <c r="M232" s="93">
        <f>SUMIFS(Master3!BK:BK,Master3!BJ:BJ,I232)</f>
        <v>0</v>
      </c>
      <c r="N232" s="100" t="str">
        <f>IFERROR(_xlfn.XLOOKUP(O232,Master3!$A:$A,Master3!$B:$B)," ")</f>
        <v xml:space="preserve"> </v>
      </c>
      <c r="O232" s="92" t="str">
        <f t="shared" si="37"/>
        <v/>
      </c>
      <c r="P232" s="92">
        <f>SUMIFS(Master3!$V:$V,Master3!$A:$A,"&gt;="&amp;O232,Master3!$A:$A,"&lt;="&amp; S232)</f>
        <v>0</v>
      </c>
      <c r="Q232" s="92">
        <f>SUMIFS(Master3!$H:$H,Master3!$A:$A,"&gt;="&amp;O232,Master3!$A:$A,"&lt;="&amp; S232)</f>
        <v>0</v>
      </c>
      <c r="R232" s="92">
        <f>SUMIFS(Master3!AZ:AZ,Master3!AY:AY,N232)</f>
        <v>0</v>
      </c>
      <c r="S232" s="93" t="str">
        <f t="shared" si="38"/>
        <v/>
      </c>
      <c r="T232" s="112" t="e">
        <f>_xlfn.XLOOKUP(U232,Master3!B:B,Master3!A:A)</f>
        <v>#N/A</v>
      </c>
      <c r="U232" s="103"/>
      <c r="V232" s="109">
        <f>SUMIFS(Master3!X:X,Master3!$A:$A,"&gt;="&amp;(T232),Master3!$A:$A,"&lt;="&amp;Z232-1)</f>
        <v>0</v>
      </c>
      <c r="W232" s="107">
        <f>SUMIFS(Master3!I:I,Master3!$A:$A,"&gt;="&amp;(T232),Master3!$A:$A,"&lt;="&amp;Z232-1)</f>
        <v>0</v>
      </c>
      <c r="X232" s="108">
        <f>SUMIFS(Master3!BC:BC,Master3!BB:BB,U232)</f>
        <v>0</v>
      </c>
      <c r="Y232" s="110" t="str">
        <f>IFERROR(_xlfn.XLOOKUP(Z232,Master3!$A:$A,Master3!$B:$B),"")</f>
        <v/>
      </c>
      <c r="Z232" s="107" t="str">
        <f t="shared" si="39"/>
        <v/>
      </c>
      <c r="AA232" s="107">
        <f>SUMIFS(Master3!$X:$X,Master3!$A:$A,"&gt;="&amp;(Z232),Master3!$A:$A,"&lt;="&amp;AE232-1)</f>
        <v>0</v>
      </c>
      <c r="AB232" s="107">
        <f>SUMIFS(Master3!$I:$I,Master3!$A:$A,"&gt;="&amp;(Z232),Master3!$A:$A,"&lt;="&amp;AE232-1)</f>
        <v>0</v>
      </c>
      <c r="AC232" s="108">
        <f>SUMIFS(Master3!BM:BM,Master3!BL:BL,Y232)</f>
        <v>0</v>
      </c>
      <c r="AD232" s="110" t="str">
        <f>IFERROR(_xlfn.XLOOKUP(AE232,Master3!$A:$A,Master3!$B:$B)," ")</f>
        <v xml:space="preserve"> </v>
      </c>
      <c r="AE232" s="107" t="str">
        <f t="shared" si="40"/>
        <v/>
      </c>
      <c r="AF232" s="109">
        <f>SUMIFS(Master3!$X:$X,Master3!$A:$A,"&gt;"&amp;(AE232),Master3!$A:$A,"&lt;="&amp; AI232)</f>
        <v>0</v>
      </c>
      <c r="AG232" s="107">
        <f>SUMIFS(Master3!$I:$I,Master3!$A:$A,"&gt;"&amp;(AE232),Master3!$A:$A,"&lt;="&amp; AI232)</f>
        <v>0</v>
      </c>
      <c r="AH232" s="107">
        <f>SUMIFS(Master3!BC:BC,Master3!BB:BB,AD232)</f>
        <v>0</v>
      </c>
      <c r="AI232" s="108" t="str">
        <f t="shared" si="41"/>
        <v/>
      </c>
      <c r="AJ232" s="112" t="e">
        <f>_xlfn.XLOOKUP(AK232,Master3!B:B,Master3!A:A)</f>
        <v>#N/A</v>
      </c>
      <c r="AK232" s="106"/>
      <c r="AL232" s="67">
        <f>SUMIFS(Master3!$Z:$Z,Master3!$A:$A,"&gt;="&amp;(AJ232),Master3!$A:$A,"&lt;="&amp;AP232-1)</f>
        <v>0</v>
      </c>
      <c r="AM232" s="67">
        <f>SUMIFS(Master3!$J:$J,Master3!$A:$A,"&gt;="&amp;(AJ232),Master3!$A:$A,"&lt;="&amp;AP232-1)</f>
        <v>0</v>
      </c>
      <c r="AN232" s="93">
        <f>SUMIFS(Master3!BF:BF,Master3!BE:BE,AK232)</f>
        <v>0</v>
      </c>
      <c r="AO232" s="100" t="str">
        <f>IFERROR(_xlfn.XLOOKUP(AP232,Master3!$A:$A,Master3!$B:$B),"")</f>
        <v/>
      </c>
      <c r="AP232" s="92" t="str">
        <f t="shared" si="42"/>
        <v/>
      </c>
      <c r="AQ232" s="67">
        <f>SUMIFS(Master3!$Z:$Z,Master3!$A:$A,"&gt;"&amp;(AP232),Master3!$A:$A,"&lt;="&amp;AU232-1)</f>
        <v>0</v>
      </c>
      <c r="AR232" s="67">
        <f>SUMIFS(Master3!$J:$J,Master3!$A:$A,"&gt;"&amp;(AP232),Master3!$A:$A,"&lt;="&amp;AU232-1)</f>
        <v>0</v>
      </c>
      <c r="AS232" s="93">
        <f>SUMIFS(Master3!BO:BO,Master3!BN:BN,AO232)</f>
        <v>0</v>
      </c>
      <c r="AT232" s="100" t="str">
        <f>IFERROR(_xlfn.XLOOKUP(AU232,Master3!$A:$A,Master3!$B:$B)," ")</f>
        <v xml:space="preserve"> </v>
      </c>
      <c r="AU232" s="92" t="str">
        <f t="shared" si="43"/>
        <v/>
      </c>
      <c r="AV232" s="67">
        <f>SUMIFS(Master3!$Z:$Z,Master3!$A:$A,"&gt;"&amp;AU232,Master3!$A:$A,"&lt;="&amp; AY232)</f>
        <v>0</v>
      </c>
      <c r="AW232" s="67">
        <f>SUMIFS(Master3!$J:$J,Master3!$A:$A,"&gt;"&amp;AU232,Master3!$A:$A,"&lt;="&amp; AY232)</f>
        <v>0</v>
      </c>
      <c r="AX232" s="92">
        <f>SUMIFS(Master3!BF:BF,Master3!BE:BE,AT232)</f>
        <v>0</v>
      </c>
      <c r="AY232" s="93" t="str">
        <f t="shared" si="44"/>
        <v/>
      </c>
      <c r="AZ232" s="112" t="e">
        <f>_xlfn.XLOOKUP(BA232,Master3!B:B,Master3!A:A)</f>
        <v>#N/A</v>
      </c>
      <c r="BA232" s="103">
        <v>44387.420138888891</v>
      </c>
      <c r="BB232" s="107">
        <f>SUMIFS(Master3!AR:AR,Master3!$A:$A,"&gt;="&amp;(AZ232),Master3!$A:$A,"&lt;="&amp;BF232-1)</f>
        <v>0</v>
      </c>
      <c r="BC232" s="109">
        <f>SUMIFS(Master3!$K:$K,Master3!$A:$A,"&gt;="&amp;(AZ232),Master3!$A:$A,"&lt;="&amp;BF232-1)</f>
        <v>0</v>
      </c>
      <c r="BD232" s="108">
        <f>SUMIFS(Master3!BI:BI,Master3!BH:BH,BA232)</f>
        <v>0</v>
      </c>
      <c r="BE232" s="110" t="str">
        <f>IFERROR(_xlfn.XLOOKUP(BF232,Master3!$A:$A,Master3!$B:$B),"")</f>
        <v/>
      </c>
      <c r="BF232" s="107" t="str">
        <f t="shared" si="45"/>
        <v/>
      </c>
      <c r="BG232" s="107">
        <f>SUMIFS(Master3!AR:AR,Master3!$A:$A,"&gt;="&amp;(BF232),Master3!$A:$A,"&lt;="&amp;BK232-1)</f>
        <v>0</v>
      </c>
      <c r="BH232" s="109">
        <f>SUMIFS(Master3!$K:$K,Master3!$A:$A,"&gt;="&amp;(BF232),Master3!$A:$A,"&lt;="&amp;BK232-1)</f>
        <v>0</v>
      </c>
      <c r="BI232" s="108">
        <f>SUMIFS(Master3!BQ:BQ,Master3!BP:BP,BE232)</f>
        <v>0</v>
      </c>
      <c r="BJ232" s="110" t="str">
        <f>IFERROR(_xlfn.XLOOKUP(BK232,Master3!$A:$A,Master3!$B:$B)," ")</f>
        <v xml:space="preserve"> </v>
      </c>
      <c r="BK232" s="107" t="str">
        <f t="shared" si="46"/>
        <v/>
      </c>
      <c r="BL232" s="107">
        <f>SUMIFS(Master3!$AU:$AU,Master3!$A:$A,"&gt;"&amp;(BK232),Master3!$A:$A,"&lt;="&amp; BO232)</f>
        <v>0</v>
      </c>
      <c r="BM232" s="109">
        <f>SUMIFS(Master3!$K:$K,Master3!$A:$A,"&gt;"&amp;(BK232),Master3!$A:$A,"&lt;="&amp; BO232)</f>
        <v>0</v>
      </c>
      <c r="BN232" s="107">
        <f>SUMIFS(Master3!BI:BI,Master3!BH:BH,BJ232)</f>
        <v>0</v>
      </c>
      <c r="BO232" s="108" t="str">
        <f t="shared" si="47"/>
        <v/>
      </c>
    </row>
    <row r="233" spans="1:67" x14ac:dyDescent="0.25">
      <c r="A233" s="86">
        <v>44389.163194444445</v>
      </c>
      <c r="B233" s="111" t="e">
        <f>_xlfn.XLOOKUP(C233,Master3!B:B,Master3!A:A)</f>
        <v>#N/A</v>
      </c>
      <c r="C233" s="106"/>
      <c r="D233" s="91" t="str">
        <f>IFERROR(_xlfn.XLOOKUP(B233,Master3!A:A,Master3!G:G),"")</f>
        <v/>
      </c>
      <c r="E233" s="94" t="str">
        <f>IFERROR(AVERAGEIFS(Master3!$U:$U,Master3!$A:$A,"&gt;"&amp;(B233-1),Master3!$A:$A,"&lt;="&amp;S233),"")</f>
        <v/>
      </c>
      <c r="F233" s="98">
        <f>SUMIFS(Master3!$V:$V,Master3!$A:$A,"&gt;="&amp;(B233),Master3!$A:$A,"&lt;="&amp;J233-1)</f>
        <v>0</v>
      </c>
      <c r="G233" s="91">
        <f>SUMIFS(Master3!$H:$H,Master3!$A:$A,"&gt;="&amp;(B233),Master3!$A:$A,"&lt;="&amp;J233-1)</f>
        <v>0</v>
      </c>
      <c r="H233" s="99">
        <f>SUMIFS(Master3!AZ:AZ,Master3!AY:AY,C233)</f>
        <v>0</v>
      </c>
      <c r="I233" s="100" t="str">
        <f>IFERROR(_xlfn.XLOOKUP(J233,Master3!$A:$A,Master3!$B:$B),"")</f>
        <v/>
      </c>
      <c r="J233" s="92" t="str">
        <f t="shared" si="36"/>
        <v/>
      </c>
      <c r="K233" s="92">
        <f>SUMIFS(Master3!$V:$V,Master3!$A:$A,"&gt;="&amp;(J233),Master3!$A:$A,"&lt;="&amp;O233-1)</f>
        <v>0</v>
      </c>
      <c r="L233" s="92">
        <f>SUMIFS(Master3!$H:$H,Master3!$A:$A,"&gt;="&amp;(J233),Master3!$A:$A,"&lt;="&amp;O233-1)</f>
        <v>0</v>
      </c>
      <c r="M233" s="93">
        <f>SUMIFS(Master3!BK:BK,Master3!BJ:BJ,I233)</f>
        <v>0</v>
      </c>
      <c r="N233" s="100" t="str">
        <f>IFERROR(_xlfn.XLOOKUP(O233,Master3!$A:$A,Master3!$B:$B)," ")</f>
        <v xml:space="preserve"> </v>
      </c>
      <c r="O233" s="92" t="str">
        <f t="shared" si="37"/>
        <v/>
      </c>
      <c r="P233" s="92">
        <f>SUMIFS(Master3!$V:$V,Master3!$A:$A,"&gt;="&amp;O233,Master3!$A:$A,"&lt;="&amp; S233)</f>
        <v>0</v>
      </c>
      <c r="Q233" s="92">
        <f>SUMIFS(Master3!$H:$H,Master3!$A:$A,"&gt;="&amp;O233,Master3!$A:$A,"&lt;="&amp; S233)</f>
        <v>0</v>
      </c>
      <c r="R233" s="92">
        <f>SUMIFS(Master3!AZ:AZ,Master3!AY:AY,N233)</f>
        <v>0</v>
      </c>
      <c r="S233" s="93" t="str">
        <f t="shared" si="38"/>
        <v/>
      </c>
      <c r="T233" s="112" t="e">
        <f>_xlfn.XLOOKUP(U233,Master3!B:B,Master3!A:A)</f>
        <v>#N/A</v>
      </c>
      <c r="U233" s="103"/>
      <c r="V233" s="109">
        <f>SUMIFS(Master3!X:X,Master3!$A:$A,"&gt;="&amp;(T233),Master3!$A:$A,"&lt;="&amp;Z233-1)</f>
        <v>0</v>
      </c>
      <c r="W233" s="107">
        <f>SUMIFS(Master3!I:I,Master3!$A:$A,"&gt;="&amp;(T233),Master3!$A:$A,"&lt;="&amp;Z233-1)</f>
        <v>0</v>
      </c>
      <c r="X233" s="108">
        <f>SUMIFS(Master3!BC:BC,Master3!BB:BB,U233)</f>
        <v>0</v>
      </c>
      <c r="Y233" s="110" t="str">
        <f>IFERROR(_xlfn.XLOOKUP(Z233,Master3!$A:$A,Master3!$B:$B),"")</f>
        <v/>
      </c>
      <c r="Z233" s="107" t="str">
        <f t="shared" si="39"/>
        <v/>
      </c>
      <c r="AA233" s="107">
        <f>SUMIFS(Master3!$X:$X,Master3!$A:$A,"&gt;="&amp;(Z233),Master3!$A:$A,"&lt;="&amp;AE233-1)</f>
        <v>0</v>
      </c>
      <c r="AB233" s="107">
        <f>SUMIFS(Master3!$I:$I,Master3!$A:$A,"&gt;="&amp;(Z233),Master3!$A:$A,"&lt;="&amp;AE233-1)</f>
        <v>0</v>
      </c>
      <c r="AC233" s="108">
        <f>SUMIFS(Master3!BM:BM,Master3!BL:BL,Y233)</f>
        <v>0</v>
      </c>
      <c r="AD233" s="110" t="str">
        <f>IFERROR(_xlfn.XLOOKUP(AE233,Master3!$A:$A,Master3!$B:$B)," ")</f>
        <v xml:space="preserve"> </v>
      </c>
      <c r="AE233" s="107" t="str">
        <f t="shared" si="40"/>
        <v/>
      </c>
      <c r="AF233" s="109">
        <f>SUMIFS(Master3!$X:$X,Master3!$A:$A,"&gt;"&amp;(AE233),Master3!$A:$A,"&lt;="&amp; AI233)</f>
        <v>0</v>
      </c>
      <c r="AG233" s="107">
        <f>SUMIFS(Master3!$I:$I,Master3!$A:$A,"&gt;"&amp;(AE233),Master3!$A:$A,"&lt;="&amp; AI233)</f>
        <v>0</v>
      </c>
      <c r="AH233" s="107">
        <f>SUMIFS(Master3!BC:BC,Master3!BB:BB,AD233)</f>
        <v>0</v>
      </c>
      <c r="AI233" s="108" t="str">
        <f t="shared" si="41"/>
        <v/>
      </c>
      <c r="AJ233" s="112" t="e">
        <f>_xlfn.XLOOKUP(AK233,Master3!B:B,Master3!A:A)</f>
        <v>#N/A</v>
      </c>
      <c r="AK233" s="106">
        <v>44389.163194444445</v>
      </c>
      <c r="AL233" s="67">
        <f>SUMIFS(Master3!$Z:$Z,Master3!$A:$A,"&gt;="&amp;(AJ233),Master3!$A:$A,"&lt;="&amp;AP233-1)</f>
        <v>0</v>
      </c>
      <c r="AM233" s="67">
        <f>SUMIFS(Master3!$J:$J,Master3!$A:$A,"&gt;="&amp;(AJ233),Master3!$A:$A,"&lt;="&amp;AP233-1)</f>
        <v>0</v>
      </c>
      <c r="AN233" s="93">
        <f>SUMIFS(Master3!BF:BF,Master3!BE:BE,AK233)</f>
        <v>0</v>
      </c>
      <c r="AO233" s="100" t="str">
        <f>IFERROR(_xlfn.XLOOKUP(AP233,Master3!$A:$A,Master3!$B:$B),"")</f>
        <v/>
      </c>
      <c r="AP233" s="92" t="str">
        <f t="shared" si="42"/>
        <v/>
      </c>
      <c r="AQ233" s="67">
        <f>SUMIFS(Master3!$Z:$Z,Master3!$A:$A,"&gt;"&amp;(AP233),Master3!$A:$A,"&lt;="&amp;AU233-1)</f>
        <v>0</v>
      </c>
      <c r="AR233" s="67">
        <f>SUMIFS(Master3!$J:$J,Master3!$A:$A,"&gt;"&amp;(AP233),Master3!$A:$A,"&lt;="&amp;AU233-1)</f>
        <v>0</v>
      </c>
      <c r="AS233" s="93">
        <f>SUMIFS(Master3!BO:BO,Master3!BN:BN,AO233)</f>
        <v>0</v>
      </c>
      <c r="AT233" s="100" t="str">
        <f>IFERROR(_xlfn.XLOOKUP(AU233,Master3!$A:$A,Master3!$B:$B)," ")</f>
        <v xml:space="preserve"> </v>
      </c>
      <c r="AU233" s="92" t="str">
        <f t="shared" si="43"/>
        <v/>
      </c>
      <c r="AV233" s="67">
        <f>SUMIFS(Master3!$Z:$Z,Master3!$A:$A,"&gt;"&amp;AU233,Master3!$A:$A,"&lt;="&amp; AY233)</f>
        <v>0</v>
      </c>
      <c r="AW233" s="67">
        <f>SUMIFS(Master3!$J:$J,Master3!$A:$A,"&gt;"&amp;AU233,Master3!$A:$A,"&lt;="&amp; AY233)</f>
        <v>0</v>
      </c>
      <c r="AX233" s="92">
        <f>SUMIFS(Master3!BF:BF,Master3!BE:BE,AT233)</f>
        <v>0</v>
      </c>
      <c r="AY233" s="93" t="str">
        <f t="shared" si="44"/>
        <v/>
      </c>
      <c r="AZ233" s="112" t="e">
        <f>_xlfn.XLOOKUP(BA233,Master3!B:B,Master3!A:A)</f>
        <v>#N/A</v>
      </c>
      <c r="BA233" s="103"/>
      <c r="BB233" s="107">
        <f>SUMIFS(Master3!AR:AR,Master3!$A:$A,"&gt;="&amp;(AZ233),Master3!$A:$A,"&lt;="&amp;BF233-1)</f>
        <v>0</v>
      </c>
      <c r="BC233" s="109">
        <f>SUMIFS(Master3!$K:$K,Master3!$A:$A,"&gt;="&amp;(AZ233),Master3!$A:$A,"&lt;="&amp;BF233-1)</f>
        <v>0</v>
      </c>
      <c r="BD233" s="108">
        <f>SUMIFS(Master3!BI:BI,Master3!BH:BH,BA233)</f>
        <v>0</v>
      </c>
      <c r="BE233" s="110" t="str">
        <f>IFERROR(_xlfn.XLOOKUP(BF233,Master3!$A:$A,Master3!$B:$B),"")</f>
        <v/>
      </c>
      <c r="BF233" s="107" t="str">
        <f t="shared" si="45"/>
        <v/>
      </c>
      <c r="BG233" s="107">
        <f>SUMIFS(Master3!AR:AR,Master3!$A:$A,"&gt;="&amp;(BF233),Master3!$A:$A,"&lt;="&amp;BK233-1)</f>
        <v>0</v>
      </c>
      <c r="BH233" s="109">
        <f>SUMIFS(Master3!$K:$K,Master3!$A:$A,"&gt;="&amp;(BF233),Master3!$A:$A,"&lt;="&amp;BK233-1)</f>
        <v>0</v>
      </c>
      <c r="BI233" s="108">
        <f>SUMIFS(Master3!BQ:BQ,Master3!BP:BP,BE233)</f>
        <v>0</v>
      </c>
      <c r="BJ233" s="110" t="str">
        <f>IFERROR(_xlfn.XLOOKUP(BK233,Master3!$A:$A,Master3!$B:$B)," ")</f>
        <v xml:space="preserve"> </v>
      </c>
      <c r="BK233" s="107" t="str">
        <f t="shared" si="46"/>
        <v/>
      </c>
      <c r="BL233" s="107">
        <f>SUMIFS(Master3!$AU:$AU,Master3!$A:$A,"&gt;"&amp;(BK233),Master3!$A:$A,"&lt;="&amp; BO233)</f>
        <v>0</v>
      </c>
      <c r="BM233" s="109">
        <f>SUMIFS(Master3!$K:$K,Master3!$A:$A,"&gt;"&amp;(BK233),Master3!$A:$A,"&lt;="&amp; BO233)</f>
        <v>0</v>
      </c>
      <c r="BN233" s="107">
        <f>SUMIFS(Master3!BI:BI,Master3!BH:BH,BJ233)</f>
        <v>0</v>
      </c>
      <c r="BO233" s="108" t="str">
        <f t="shared" si="47"/>
        <v/>
      </c>
    </row>
    <row r="234" spans="1:67" x14ac:dyDescent="0.25">
      <c r="A234" s="86">
        <v>44389.239583333336</v>
      </c>
      <c r="B234" s="111" t="e">
        <f>_xlfn.XLOOKUP(C234,Master3!B:B,Master3!A:A)</f>
        <v>#N/A</v>
      </c>
      <c r="C234" s="106">
        <v>44389.239583333336</v>
      </c>
      <c r="D234" s="91" t="str">
        <f>IFERROR(_xlfn.XLOOKUP(B234,Master3!A:A,Master3!G:G),"")</f>
        <v/>
      </c>
      <c r="E234" s="94" t="str">
        <f>IFERROR(AVERAGEIFS(Master3!$U:$U,Master3!$A:$A,"&gt;"&amp;(B234-1),Master3!$A:$A,"&lt;="&amp;S234),"")</f>
        <v/>
      </c>
      <c r="F234" s="98">
        <f>SUMIFS(Master3!$V:$V,Master3!$A:$A,"&gt;="&amp;(B234),Master3!$A:$A,"&lt;="&amp;J234-1)</f>
        <v>0</v>
      </c>
      <c r="G234" s="91">
        <f>SUMIFS(Master3!$H:$H,Master3!$A:$A,"&gt;="&amp;(B234),Master3!$A:$A,"&lt;="&amp;J234-1)</f>
        <v>0</v>
      </c>
      <c r="H234" s="99">
        <f>SUMIFS(Master3!AZ:AZ,Master3!AY:AY,C234)</f>
        <v>0</v>
      </c>
      <c r="I234" s="100" t="str">
        <f>IFERROR(_xlfn.XLOOKUP(J234,Master3!$A:$A,Master3!$B:$B),"")</f>
        <v/>
      </c>
      <c r="J234" s="92" t="str">
        <f t="shared" si="36"/>
        <v/>
      </c>
      <c r="K234" s="92">
        <f>SUMIFS(Master3!$V:$V,Master3!$A:$A,"&gt;="&amp;(J234),Master3!$A:$A,"&lt;="&amp;O234-1)</f>
        <v>0</v>
      </c>
      <c r="L234" s="92">
        <f>SUMIFS(Master3!$H:$H,Master3!$A:$A,"&gt;="&amp;(J234),Master3!$A:$A,"&lt;="&amp;O234-1)</f>
        <v>0</v>
      </c>
      <c r="M234" s="93">
        <f>SUMIFS(Master3!BK:BK,Master3!BJ:BJ,I234)</f>
        <v>0</v>
      </c>
      <c r="N234" s="100" t="str">
        <f>IFERROR(_xlfn.XLOOKUP(O234,Master3!$A:$A,Master3!$B:$B)," ")</f>
        <v xml:space="preserve"> </v>
      </c>
      <c r="O234" s="92" t="str">
        <f t="shared" si="37"/>
        <v/>
      </c>
      <c r="P234" s="92">
        <f>SUMIFS(Master3!$V:$V,Master3!$A:$A,"&gt;="&amp;O234,Master3!$A:$A,"&lt;="&amp; S234)</f>
        <v>0</v>
      </c>
      <c r="Q234" s="92">
        <f>SUMIFS(Master3!$H:$H,Master3!$A:$A,"&gt;="&amp;O234,Master3!$A:$A,"&lt;="&amp; S234)</f>
        <v>0</v>
      </c>
      <c r="R234" s="92">
        <f>SUMIFS(Master3!AZ:AZ,Master3!AY:AY,N234)</f>
        <v>0</v>
      </c>
      <c r="S234" s="93" t="str">
        <f t="shared" si="38"/>
        <v/>
      </c>
      <c r="T234" s="112" t="e">
        <f>_xlfn.XLOOKUP(U234,Master3!B:B,Master3!A:A)</f>
        <v>#N/A</v>
      </c>
      <c r="U234" s="103">
        <v>44389.239583333336</v>
      </c>
      <c r="V234" s="109">
        <f>SUMIFS(Master3!X:X,Master3!$A:$A,"&gt;="&amp;(T234),Master3!$A:$A,"&lt;="&amp;Z234-1)</f>
        <v>0</v>
      </c>
      <c r="W234" s="107">
        <f>SUMIFS(Master3!I:I,Master3!$A:$A,"&gt;="&amp;(T234),Master3!$A:$A,"&lt;="&amp;Z234-1)</f>
        <v>0</v>
      </c>
      <c r="X234" s="108">
        <f>SUMIFS(Master3!BC:BC,Master3!BB:BB,U234)</f>
        <v>0</v>
      </c>
      <c r="Y234" s="110" t="str">
        <f>IFERROR(_xlfn.XLOOKUP(Z234,Master3!$A:$A,Master3!$B:$B),"")</f>
        <v/>
      </c>
      <c r="Z234" s="107" t="str">
        <f t="shared" si="39"/>
        <v/>
      </c>
      <c r="AA234" s="107">
        <f>SUMIFS(Master3!$X:$X,Master3!$A:$A,"&gt;="&amp;(Z234),Master3!$A:$A,"&lt;="&amp;AE234-1)</f>
        <v>0</v>
      </c>
      <c r="AB234" s="107">
        <f>SUMIFS(Master3!$I:$I,Master3!$A:$A,"&gt;="&amp;(Z234),Master3!$A:$A,"&lt;="&amp;AE234-1)</f>
        <v>0</v>
      </c>
      <c r="AC234" s="108">
        <f>SUMIFS(Master3!BM:BM,Master3!BL:BL,Y234)</f>
        <v>0</v>
      </c>
      <c r="AD234" s="110" t="str">
        <f>IFERROR(_xlfn.XLOOKUP(AE234,Master3!$A:$A,Master3!$B:$B)," ")</f>
        <v xml:space="preserve"> </v>
      </c>
      <c r="AE234" s="107" t="str">
        <f t="shared" si="40"/>
        <v/>
      </c>
      <c r="AF234" s="109">
        <f>SUMIFS(Master3!$X:$X,Master3!$A:$A,"&gt;"&amp;(AE234),Master3!$A:$A,"&lt;="&amp; AI234)</f>
        <v>0</v>
      </c>
      <c r="AG234" s="107">
        <f>SUMIFS(Master3!$I:$I,Master3!$A:$A,"&gt;"&amp;(AE234),Master3!$A:$A,"&lt;="&amp; AI234)</f>
        <v>0</v>
      </c>
      <c r="AH234" s="107">
        <f>SUMIFS(Master3!BC:BC,Master3!BB:BB,AD234)</f>
        <v>0</v>
      </c>
      <c r="AI234" s="108" t="str">
        <f t="shared" si="41"/>
        <v/>
      </c>
      <c r="AJ234" s="112" t="e">
        <f>_xlfn.XLOOKUP(AK234,Master3!B:B,Master3!A:A)</f>
        <v>#N/A</v>
      </c>
      <c r="AK234" s="106"/>
      <c r="AL234" s="67">
        <f>SUMIFS(Master3!$Z:$Z,Master3!$A:$A,"&gt;="&amp;(AJ234),Master3!$A:$A,"&lt;="&amp;AP234-1)</f>
        <v>0</v>
      </c>
      <c r="AM234" s="67">
        <f>SUMIFS(Master3!$J:$J,Master3!$A:$A,"&gt;="&amp;(AJ234),Master3!$A:$A,"&lt;="&amp;AP234-1)</f>
        <v>0</v>
      </c>
      <c r="AN234" s="93">
        <f>SUMIFS(Master3!BF:BF,Master3!BE:BE,AK234)</f>
        <v>0</v>
      </c>
      <c r="AO234" s="100" t="str">
        <f>IFERROR(_xlfn.XLOOKUP(AP234,Master3!$A:$A,Master3!$B:$B),"")</f>
        <v/>
      </c>
      <c r="AP234" s="92" t="str">
        <f t="shared" si="42"/>
        <v/>
      </c>
      <c r="AQ234" s="67">
        <f>SUMIFS(Master3!$Z:$Z,Master3!$A:$A,"&gt;"&amp;(AP234),Master3!$A:$A,"&lt;="&amp;AU234-1)</f>
        <v>0</v>
      </c>
      <c r="AR234" s="67">
        <f>SUMIFS(Master3!$J:$J,Master3!$A:$A,"&gt;"&amp;(AP234),Master3!$A:$A,"&lt;="&amp;AU234-1)</f>
        <v>0</v>
      </c>
      <c r="AS234" s="93">
        <f>SUMIFS(Master3!BO:BO,Master3!BN:BN,AO234)</f>
        <v>0</v>
      </c>
      <c r="AT234" s="100" t="str">
        <f>IFERROR(_xlfn.XLOOKUP(AU234,Master3!$A:$A,Master3!$B:$B)," ")</f>
        <v xml:space="preserve"> </v>
      </c>
      <c r="AU234" s="92" t="str">
        <f t="shared" si="43"/>
        <v/>
      </c>
      <c r="AV234" s="67">
        <f>SUMIFS(Master3!$Z:$Z,Master3!$A:$A,"&gt;"&amp;AU234,Master3!$A:$A,"&lt;="&amp; AY234)</f>
        <v>0</v>
      </c>
      <c r="AW234" s="67">
        <f>SUMIFS(Master3!$J:$J,Master3!$A:$A,"&gt;"&amp;AU234,Master3!$A:$A,"&lt;="&amp; AY234)</f>
        <v>0</v>
      </c>
      <c r="AX234" s="92">
        <f>SUMIFS(Master3!BF:BF,Master3!BE:BE,AT234)</f>
        <v>0</v>
      </c>
      <c r="AY234" s="93" t="str">
        <f t="shared" si="44"/>
        <v/>
      </c>
      <c r="AZ234" s="112" t="e">
        <f>_xlfn.XLOOKUP(BA234,Master3!B:B,Master3!A:A)</f>
        <v>#N/A</v>
      </c>
      <c r="BA234" s="103"/>
      <c r="BB234" s="107">
        <f>SUMIFS(Master3!AR:AR,Master3!$A:$A,"&gt;="&amp;(AZ234),Master3!$A:$A,"&lt;="&amp;BF234-1)</f>
        <v>0</v>
      </c>
      <c r="BC234" s="109">
        <f>SUMIFS(Master3!$K:$K,Master3!$A:$A,"&gt;="&amp;(AZ234),Master3!$A:$A,"&lt;="&amp;BF234-1)</f>
        <v>0</v>
      </c>
      <c r="BD234" s="108">
        <f>SUMIFS(Master3!BI:BI,Master3!BH:BH,BA234)</f>
        <v>0</v>
      </c>
      <c r="BE234" s="110" t="str">
        <f>IFERROR(_xlfn.XLOOKUP(BF234,Master3!$A:$A,Master3!$B:$B),"")</f>
        <v/>
      </c>
      <c r="BF234" s="107" t="str">
        <f t="shared" si="45"/>
        <v/>
      </c>
      <c r="BG234" s="107">
        <f>SUMIFS(Master3!AR:AR,Master3!$A:$A,"&gt;="&amp;(BF234),Master3!$A:$A,"&lt;="&amp;BK234-1)</f>
        <v>0</v>
      </c>
      <c r="BH234" s="109">
        <f>SUMIFS(Master3!$K:$K,Master3!$A:$A,"&gt;="&amp;(BF234),Master3!$A:$A,"&lt;="&amp;BK234-1)</f>
        <v>0</v>
      </c>
      <c r="BI234" s="108">
        <f>SUMIFS(Master3!BQ:BQ,Master3!BP:BP,BE234)</f>
        <v>0</v>
      </c>
      <c r="BJ234" s="110" t="str">
        <f>IFERROR(_xlfn.XLOOKUP(BK234,Master3!$A:$A,Master3!$B:$B)," ")</f>
        <v xml:space="preserve"> </v>
      </c>
      <c r="BK234" s="107" t="str">
        <f t="shared" si="46"/>
        <v/>
      </c>
      <c r="BL234" s="107">
        <f>SUMIFS(Master3!$AU:$AU,Master3!$A:$A,"&gt;"&amp;(BK234),Master3!$A:$A,"&lt;="&amp; BO234)</f>
        <v>0</v>
      </c>
      <c r="BM234" s="109">
        <f>SUMIFS(Master3!$K:$K,Master3!$A:$A,"&gt;"&amp;(BK234),Master3!$A:$A,"&lt;="&amp; BO234)</f>
        <v>0</v>
      </c>
      <c r="BN234" s="107">
        <f>SUMIFS(Master3!BI:BI,Master3!BH:BH,BJ234)</f>
        <v>0</v>
      </c>
      <c r="BO234" s="108" t="str">
        <f t="shared" si="47"/>
        <v/>
      </c>
    </row>
    <row r="235" spans="1:67" x14ac:dyDescent="0.25">
      <c r="A235" s="86">
        <v>44389.246527777781</v>
      </c>
      <c r="B235" s="111" t="e">
        <f>_xlfn.XLOOKUP(C235,Master3!B:B,Master3!A:A)</f>
        <v>#N/A</v>
      </c>
      <c r="C235" s="106"/>
      <c r="D235" s="91" t="str">
        <f>IFERROR(_xlfn.XLOOKUP(B235,Master3!A:A,Master3!G:G),"")</f>
        <v/>
      </c>
      <c r="E235" s="94" t="str">
        <f>IFERROR(AVERAGEIFS(Master3!$U:$U,Master3!$A:$A,"&gt;"&amp;(B235-1),Master3!$A:$A,"&lt;="&amp;S235),"")</f>
        <v/>
      </c>
      <c r="F235" s="98">
        <f>SUMIFS(Master3!$V:$V,Master3!$A:$A,"&gt;="&amp;(B235),Master3!$A:$A,"&lt;="&amp;J235-1)</f>
        <v>0</v>
      </c>
      <c r="G235" s="91">
        <f>SUMIFS(Master3!$H:$H,Master3!$A:$A,"&gt;="&amp;(B235),Master3!$A:$A,"&lt;="&amp;J235-1)</f>
        <v>0</v>
      </c>
      <c r="H235" s="99">
        <f>SUMIFS(Master3!AZ:AZ,Master3!AY:AY,C235)</f>
        <v>0</v>
      </c>
      <c r="I235" s="100" t="str">
        <f>IFERROR(_xlfn.XLOOKUP(J235,Master3!$A:$A,Master3!$B:$B),"")</f>
        <v/>
      </c>
      <c r="J235" s="92" t="str">
        <f t="shared" si="36"/>
        <v/>
      </c>
      <c r="K235" s="92">
        <f>SUMIFS(Master3!$V:$V,Master3!$A:$A,"&gt;="&amp;(J235),Master3!$A:$A,"&lt;="&amp;O235-1)</f>
        <v>0</v>
      </c>
      <c r="L235" s="92">
        <f>SUMIFS(Master3!$H:$H,Master3!$A:$A,"&gt;="&amp;(J235),Master3!$A:$A,"&lt;="&amp;O235-1)</f>
        <v>0</v>
      </c>
      <c r="M235" s="93">
        <f>SUMIFS(Master3!BK:BK,Master3!BJ:BJ,I235)</f>
        <v>0</v>
      </c>
      <c r="N235" s="100" t="str">
        <f>IFERROR(_xlfn.XLOOKUP(O235,Master3!$A:$A,Master3!$B:$B)," ")</f>
        <v xml:space="preserve"> </v>
      </c>
      <c r="O235" s="92" t="str">
        <f t="shared" si="37"/>
        <v/>
      </c>
      <c r="P235" s="92">
        <f>SUMIFS(Master3!$V:$V,Master3!$A:$A,"&gt;="&amp;O235,Master3!$A:$A,"&lt;="&amp; S235)</f>
        <v>0</v>
      </c>
      <c r="Q235" s="92">
        <f>SUMIFS(Master3!$H:$H,Master3!$A:$A,"&gt;="&amp;O235,Master3!$A:$A,"&lt;="&amp; S235)</f>
        <v>0</v>
      </c>
      <c r="R235" s="92">
        <f>SUMIFS(Master3!AZ:AZ,Master3!AY:AY,N235)</f>
        <v>0</v>
      </c>
      <c r="S235" s="93" t="str">
        <f t="shared" si="38"/>
        <v/>
      </c>
      <c r="T235" s="112" t="e">
        <f>_xlfn.XLOOKUP(U235,Master3!B:B,Master3!A:A)</f>
        <v>#N/A</v>
      </c>
      <c r="U235" s="103"/>
      <c r="V235" s="109">
        <f>SUMIFS(Master3!X:X,Master3!$A:$A,"&gt;="&amp;(T235),Master3!$A:$A,"&lt;="&amp;Z235-1)</f>
        <v>0</v>
      </c>
      <c r="W235" s="107">
        <f>SUMIFS(Master3!I:I,Master3!$A:$A,"&gt;="&amp;(T235),Master3!$A:$A,"&lt;="&amp;Z235-1)</f>
        <v>0</v>
      </c>
      <c r="X235" s="108">
        <f>SUMIFS(Master3!BC:BC,Master3!BB:BB,U235)</f>
        <v>0</v>
      </c>
      <c r="Y235" s="110" t="str">
        <f>IFERROR(_xlfn.XLOOKUP(Z235,Master3!$A:$A,Master3!$B:$B),"")</f>
        <v/>
      </c>
      <c r="Z235" s="107" t="str">
        <f t="shared" si="39"/>
        <v/>
      </c>
      <c r="AA235" s="107">
        <f>SUMIFS(Master3!$X:$X,Master3!$A:$A,"&gt;="&amp;(Z235),Master3!$A:$A,"&lt;="&amp;AE235-1)</f>
        <v>0</v>
      </c>
      <c r="AB235" s="107">
        <f>SUMIFS(Master3!$I:$I,Master3!$A:$A,"&gt;="&amp;(Z235),Master3!$A:$A,"&lt;="&amp;AE235-1)</f>
        <v>0</v>
      </c>
      <c r="AC235" s="108">
        <f>SUMIFS(Master3!BM:BM,Master3!BL:BL,Y235)</f>
        <v>0</v>
      </c>
      <c r="AD235" s="110" t="str">
        <f>IFERROR(_xlfn.XLOOKUP(AE235,Master3!$A:$A,Master3!$B:$B)," ")</f>
        <v xml:space="preserve"> </v>
      </c>
      <c r="AE235" s="107" t="str">
        <f t="shared" si="40"/>
        <v/>
      </c>
      <c r="AF235" s="109">
        <f>SUMIFS(Master3!$X:$X,Master3!$A:$A,"&gt;"&amp;(AE235),Master3!$A:$A,"&lt;="&amp; AI235)</f>
        <v>0</v>
      </c>
      <c r="AG235" s="107">
        <f>SUMIFS(Master3!$I:$I,Master3!$A:$A,"&gt;"&amp;(AE235),Master3!$A:$A,"&lt;="&amp; AI235)</f>
        <v>0</v>
      </c>
      <c r="AH235" s="107">
        <f>SUMIFS(Master3!BC:BC,Master3!BB:BB,AD235)</f>
        <v>0</v>
      </c>
      <c r="AI235" s="108" t="str">
        <f t="shared" si="41"/>
        <v/>
      </c>
      <c r="AJ235" s="112" t="e">
        <f>_xlfn.XLOOKUP(AK235,Master3!B:B,Master3!A:A)</f>
        <v>#N/A</v>
      </c>
      <c r="AK235" s="106"/>
      <c r="AL235" s="67">
        <f>SUMIFS(Master3!$Z:$Z,Master3!$A:$A,"&gt;="&amp;(AJ235),Master3!$A:$A,"&lt;="&amp;AP235-1)</f>
        <v>0</v>
      </c>
      <c r="AM235" s="67">
        <f>SUMIFS(Master3!$J:$J,Master3!$A:$A,"&gt;="&amp;(AJ235),Master3!$A:$A,"&lt;="&amp;AP235-1)</f>
        <v>0</v>
      </c>
      <c r="AN235" s="93">
        <f>SUMIFS(Master3!BF:BF,Master3!BE:BE,AK235)</f>
        <v>0</v>
      </c>
      <c r="AO235" s="100" t="str">
        <f>IFERROR(_xlfn.XLOOKUP(AP235,Master3!$A:$A,Master3!$B:$B),"")</f>
        <v/>
      </c>
      <c r="AP235" s="92" t="str">
        <f t="shared" si="42"/>
        <v/>
      </c>
      <c r="AQ235" s="67">
        <f>SUMIFS(Master3!$Z:$Z,Master3!$A:$A,"&gt;"&amp;(AP235),Master3!$A:$A,"&lt;="&amp;AU235-1)</f>
        <v>0</v>
      </c>
      <c r="AR235" s="67">
        <f>SUMIFS(Master3!$J:$J,Master3!$A:$A,"&gt;"&amp;(AP235),Master3!$A:$A,"&lt;="&amp;AU235-1)</f>
        <v>0</v>
      </c>
      <c r="AS235" s="93">
        <f>SUMIFS(Master3!BO:BO,Master3!BN:BN,AO235)</f>
        <v>0</v>
      </c>
      <c r="AT235" s="100" t="str">
        <f>IFERROR(_xlfn.XLOOKUP(AU235,Master3!$A:$A,Master3!$B:$B)," ")</f>
        <v xml:space="preserve"> </v>
      </c>
      <c r="AU235" s="92" t="str">
        <f t="shared" si="43"/>
        <v/>
      </c>
      <c r="AV235" s="67">
        <f>SUMIFS(Master3!$Z:$Z,Master3!$A:$A,"&gt;"&amp;AU235,Master3!$A:$A,"&lt;="&amp; AY235)</f>
        <v>0</v>
      </c>
      <c r="AW235" s="67">
        <f>SUMIFS(Master3!$J:$J,Master3!$A:$A,"&gt;"&amp;AU235,Master3!$A:$A,"&lt;="&amp; AY235)</f>
        <v>0</v>
      </c>
      <c r="AX235" s="92">
        <f>SUMIFS(Master3!BF:BF,Master3!BE:BE,AT235)</f>
        <v>0</v>
      </c>
      <c r="AY235" s="93" t="str">
        <f t="shared" si="44"/>
        <v/>
      </c>
      <c r="AZ235" s="112" t="e">
        <f>_xlfn.XLOOKUP(BA235,Master3!B:B,Master3!A:A)</f>
        <v>#N/A</v>
      </c>
      <c r="BA235" s="103">
        <v>44389.246527777781</v>
      </c>
      <c r="BB235" s="107">
        <f>SUMIFS(Master3!AR:AR,Master3!$A:$A,"&gt;="&amp;(AZ235),Master3!$A:$A,"&lt;="&amp;BF235-1)</f>
        <v>0</v>
      </c>
      <c r="BC235" s="109">
        <f>SUMIFS(Master3!$K:$K,Master3!$A:$A,"&gt;="&amp;(AZ235),Master3!$A:$A,"&lt;="&amp;BF235-1)</f>
        <v>0</v>
      </c>
      <c r="BD235" s="108">
        <f>SUMIFS(Master3!BI:BI,Master3!BH:BH,BA235)</f>
        <v>0</v>
      </c>
      <c r="BE235" s="110" t="str">
        <f>IFERROR(_xlfn.XLOOKUP(BF235,Master3!$A:$A,Master3!$B:$B),"")</f>
        <v/>
      </c>
      <c r="BF235" s="107" t="str">
        <f t="shared" si="45"/>
        <v/>
      </c>
      <c r="BG235" s="107">
        <f>SUMIFS(Master3!AR:AR,Master3!$A:$A,"&gt;="&amp;(BF235),Master3!$A:$A,"&lt;="&amp;BK235-1)</f>
        <v>0</v>
      </c>
      <c r="BH235" s="109">
        <f>SUMIFS(Master3!$K:$K,Master3!$A:$A,"&gt;="&amp;(BF235),Master3!$A:$A,"&lt;="&amp;BK235-1)</f>
        <v>0</v>
      </c>
      <c r="BI235" s="108">
        <f>SUMIFS(Master3!BQ:BQ,Master3!BP:BP,BE235)</f>
        <v>0</v>
      </c>
      <c r="BJ235" s="110" t="str">
        <f>IFERROR(_xlfn.XLOOKUP(BK235,Master3!$A:$A,Master3!$B:$B)," ")</f>
        <v xml:space="preserve"> </v>
      </c>
      <c r="BK235" s="107" t="str">
        <f t="shared" si="46"/>
        <v/>
      </c>
      <c r="BL235" s="107">
        <f>SUMIFS(Master3!$AU:$AU,Master3!$A:$A,"&gt;"&amp;(BK235),Master3!$A:$A,"&lt;="&amp; BO235)</f>
        <v>0</v>
      </c>
      <c r="BM235" s="109">
        <f>SUMIFS(Master3!$K:$K,Master3!$A:$A,"&gt;"&amp;(BK235),Master3!$A:$A,"&lt;="&amp; BO235)</f>
        <v>0</v>
      </c>
      <c r="BN235" s="107">
        <f>SUMIFS(Master3!BI:BI,Master3!BH:BH,BJ235)</f>
        <v>0</v>
      </c>
      <c r="BO235" s="108" t="str">
        <f t="shared" si="47"/>
        <v/>
      </c>
    </row>
    <row r="236" spans="1:67" x14ac:dyDescent="0.25">
      <c r="A236" s="86">
        <v>44390.114583333336</v>
      </c>
      <c r="B236" s="111" t="e">
        <f>_xlfn.XLOOKUP(C236,Master3!B:B,Master3!A:A)</f>
        <v>#N/A</v>
      </c>
      <c r="C236" s="106"/>
      <c r="D236" s="91" t="str">
        <f>IFERROR(_xlfn.XLOOKUP(B236,Master3!A:A,Master3!G:G),"")</f>
        <v/>
      </c>
      <c r="E236" s="94" t="str">
        <f>IFERROR(AVERAGEIFS(Master3!$U:$U,Master3!$A:$A,"&gt;"&amp;(B236-1),Master3!$A:$A,"&lt;="&amp;S236),"")</f>
        <v/>
      </c>
      <c r="F236" s="98">
        <f>SUMIFS(Master3!$V:$V,Master3!$A:$A,"&gt;="&amp;(B236),Master3!$A:$A,"&lt;="&amp;J236-1)</f>
        <v>0</v>
      </c>
      <c r="G236" s="91">
        <f>SUMIFS(Master3!$H:$H,Master3!$A:$A,"&gt;="&amp;(B236),Master3!$A:$A,"&lt;="&amp;J236-1)</f>
        <v>0</v>
      </c>
      <c r="H236" s="99">
        <f>SUMIFS(Master3!AZ:AZ,Master3!AY:AY,C236)</f>
        <v>0</v>
      </c>
      <c r="I236" s="100" t="str">
        <f>IFERROR(_xlfn.XLOOKUP(J236,Master3!$A:$A,Master3!$B:$B),"")</f>
        <v/>
      </c>
      <c r="J236" s="92" t="str">
        <f t="shared" si="36"/>
        <v/>
      </c>
      <c r="K236" s="92">
        <f>SUMIFS(Master3!$V:$V,Master3!$A:$A,"&gt;="&amp;(J236),Master3!$A:$A,"&lt;="&amp;O236-1)</f>
        <v>0</v>
      </c>
      <c r="L236" s="92">
        <f>SUMIFS(Master3!$H:$H,Master3!$A:$A,"&gt;="&amp;(J236),Master3!$A:$A,"&lt;="&amp;O236-1)</f>
        <v>0</v>
      </c>
      <c r="M236" s="93">
        <f>SUMIFS(Master3!BK:BK,Master3!BJ:BJ,I236)</f>
        <v>0</v>
      </c>
      <c r="N236" s="100" t="str">
        <f>IFERROR(_xlfn.XLOOKUP(O236,Master3!$A:$A,Master3!$B:$B)," ")</f>
        <v xml:space="preserve"> </v>
      </c>
      <c r="O236" s="92" t="str">
        <f t="shared" si="37"/>
        <v/>
      </c>
      <c r="P236" s="92">
        <f>SUMIFS(Master3!$V:$V,Master3!$A:$A,"&gt;="&amp;O236,Master3!$A:$A,"&lt;="&amp; S236)</f>
        <v>0</v>
      </c>
      <c r="Q236" s="92">
        <f>SUMIFS(Master3!$H:$H,Master3!$A:$A,"&gt;="&amp;O236,Master3!$A:$A,"&lt;="&amp; S236)</f>
        <v>0</v>
      </c>
      <c r="R236" s="92">
        <f>SUMIFS(Master3!AZ:AZ,Master3!AY:AY,N236)</f>
        <v>0</v>
      </c>
      <c r="S236" s="93" t="str">
        <f t="shared" si="38"/>
        <v/>
      </c>
      <c r="T236" s="112" t="e">
        <f>_xlfn.XLOOKUP(U236,Master3!B:B,Master3!A:A)</f>
        <v>#N/A</v>
      </c>
      <c r="U236" s="103"/>
      <c r="V236" s="109">
        <f>SUMIFS(Master3!X:X,Master3!$A:$A,"&gt;="&amp;(T236),Master3!$A:$A,"&lt;="&amp;Z236-1)</f>
        <v>0</v>
      </c>
      <c r="W236" s="107">
        <f>SUMIFS(Master3!I:I,Master3!$A:$A,"&gt;="&amp;(T236),Master3!$A:$A,"&lt;="&amp;Z236-1)</f>
        <v>0</v>
      </c>
      <c r="X236" s="108">
        <f>SUMIFS(Master3!BC:BC,Master3!BB:BB,U236)</f>
        <v>0</v>
      </c>
      <c r="Y236" s="110" t="str">
        <f>IFERROR(_xlfn.XLOOKUP(Z236,Master3!$A:$A,Master3!$B:$B),"")</f>
        <v/>
      </c>
      <c r="Z236" s="107" t="str">
        <f t="shared" si="39"/>
        <v/>
      </c>
      <c r="AA236" s="107">
        <f>SUMIFS(Master3!$X:$X,Master3!$A:$A,"&gt;="&amp;(Z236),Master3!$A:$A,"&lt;="&amp;AE236-1)</f>
        <v>0</v>
      </c>
      <c r="AB236" s="107">
        <f>SUMIFS(Master3!$I:$I,Master3!$A:$A,"&gt;="&amp;(Z236),Master3!$A:$A,"&lt;="&amp;AE236-1)</f>
        <v>0</v>
      </c>
      <c r="AC236" s="108">
        <f>SUMIFS(Master3!BM:BM,Master3!BL:BL,Y236)</f>
        <v>0</v>
      </c>
      <c r="AD236" s="110" t="str">
        <f>IFERROR(_xlfn.XLOOKUP(AE236,Master3!$A:$A,Master3!$B:$B)," ")</f>
        <v xml:space="preserve"> </v>
      </c>
      <c r="AE236" s="107" t="str">
        <f t="shared" si="40"/>
        <v/>
      </c>
      <c r="AF236" s="109">
        <f>SUMIFS(Master3!$X:$X,Master3!$A:$A,"&gt;"&amp;(AE236),Master3!$A:$A,"&lt;="&amp; AI236)</f>
        <v>0</v>
      </c>
      <c r="AG236" s="107">
        <f>SUMIFS(Master3!$I:$I,Master3!$A:$A,"&gt;"&amp;(AE236),Master3!$A:$A,"&lt;="&amp; AI236)</f>
        <v>0</v>
      </c>
      <c r="AH236" s="107">
        <f>SUMIFS(Master3!BC:BC,Master3!BB:BB,AD236)</f>
        <v>0</v>
      </c>
      <c r="AI236" s="108" t="str">
        <f t="shared" si="41"/>
        <v/>
      </c>
      <c r="AJ236" s="112" t="e">
        <f>_xlfn.XLOOKUP(AK236,Master3!B:B,Master3!A:A)</f>
        <v>#N/A</v>
      </c>
      <c r="AK236" s="106">
        <v>44390.114583333336</v>
      </c>
      <c r="AL236" s="67">
        <f>SUMIFS(Master3!$Z:$Z,Master3!$A:$A,"&gt;="&amp;(AJ236),Master3!$A:$A,"&lt;="&amp;AP236-1)</f>
        <v>0</v>
      </c>
      <c r="AM236" s="67">
        <f>SUMIFS(Master3!$J:$J,Master3!$A:$A,"&gt;="&amp;(AJ236),Master3!$A:$A,"&lt;="&amp;AP236-1)</f>
        <v>0</v>
      </c>
      <c r="AN236" s="93">
        <f>SUMIFS(Master3!BF:BF,Master3!BE:BE,AK236)</f>
        <v>0</v>
      </c>
      <c r="AO236" s="100" t="str">
        <f>IFERROR(_xlfn.XLOOKUP(AP236,Master3!$A:$A,Master3!$B:$B),"")</f>
        <v/>
      </c>
      <c r="AP236" s="92" t="str">
        <f t="shared" si="42"/>
        <v/>
      </c>
      <c r="AQ236" s="67">
        <f>SUMIFS(Master3!$Z:$Z,Master3!$A:$A,"&gt;"&amp;(AP236),Master3!$A:$A,"&lt;="&amp;AU236-1)</f>
        <v>0</v>
      </c>
      <c r="AR236" s="67">
        <f>SUMIFS(Master3!$J:$J,Master3!$A:$A,"&gt;"&amp;(AP236),Master3!$A:$A,"&lt;="&amp;AU236-1)</f>
        <v>0</v>
      </c>
      <c r="AS236" s="93">
        <f>SUMIFS(Master3!BO:BO,Master3!BN:BN,AO236)</f>
        <v>0</v>
      </c>
      <c r="AT236" s="100" t="str">
        <f>IFERROR(_xlfn.XLOOKUP(AU236,Master3!$A:$A,Master3!$B:$B)," ")</f>
        <v xml:space="preserve"> </v>
      </c>
      <c r="AU236" s="92" t="str">
        <f t="shared" si="43"/>
        <v/>
      </c>
      <c r="AV236" s="67">
        <f>SUMIFS(Master3!$Z:$Z,Master3!$A:$A,"&gt;"&amp;AU236,Master3!$A:$A,"&lt;="&amp; AY236)</f>
        <v>0</v>
      </c>
      <c r="AW236" s="67">
        <f>SUMIFS(Master3!$J:$J,Master3!$A:$A,"&gt;"&amp;AU236,Master3!$A:$A,"&lt;="&amp; AY236)</f>
        <v>0</v>
      </c>
      <c r="AX236" s="92">
        <f>SUMIFS(Master3!BF:BF,Master3!BE:BE,AT236)</f>
        <v>0</v>
      </c>
      <c r="AY236" s="93" t="str">
        <f t="shared" si="44"/>
        <v/>
      </c>
      <c r="AZ236" s="112" t="e">
        <f>_xlfn.XLOOKUP(BA236,Master3!B:B,Master3!A:A)</f>
        <v>#N/A</v>
      </c>
      <c r="BA236" s="103"/>
      <c r="BB236" s="107">
        <f>SUMIFS(Master3!AR:AR,Master3!$A:$A,"&gt;="&amp;(AZ236),Master3!$A:$A,"&lt;="&amp;BF236-1)</f>
        <v>0</v>
      </c>
      <c r="BC236" s="109">
        <f>SUMIFS(Master3!$K:$K,Master3!$A:$A,"&gt;="&amp;(AZ236),Master3!$A:$A,"&lt;="&amp;BF236-1)</f>
        <v>0</v>
      </c>
      <c r="BD236" s="108">
        <f>SUMIFS(Master3!BI:BI,Master3!BH:BH,BA236)</f>
        <v>0</v>
      </c>
      <c r="BE236" s="110" t="str">
        <f>IFERROR(_xlfn.XLOOKUP(BF236,Master3!$A:$A,Master3!$B:$B),"")</f>
        <v/>
      </c>
      <c r="BF236" s="107" t="str">
        <f t="shared" si="45"/>
        <v/>
      </c>
      <c r="BG236" s="107">
        <f>SUMIFS(Master3!AR:AR,Master3!$A:$A,"&gt;="&amp;(BF236),Master3!$A:$A,"&lt;="&amp;BK236-1)</f>
        <v>0</v>
      </c>
      <c r="BH236" s="109">
        <f>SUMIFS(Master3!$K:$K,Master3!$A:$A,"&gt;="&amp;(BF236),Master3!$A:$A,"&lt;="&amp;BK236-1)</f>
        <v>0</v>
      </c>
      <c r="BI236" s="108">
        <f>SUMIFS(Master3!BQ:BQ,Master3!BP:BP,BE236)</f>
        <v>0</v>
      </c>
      <c r="BJ236" s="110" t="str">
        <f>IFERROR(_xlfn.XLOOKUP(BK236,Master3!$A:$A,Master3!$B:$B)," ")</f>
        <v xml:space="preserve"> </v>
      </c>
      <c r="BK236" s="107" t="str">
        <f t="shared" si="46"/>
        <v/>
      </c>
      <c r="BL236" s="107">
        <f>SUMIFS(Master3!$AU:$AU,Master3!$A:$A,"&gt;"&amp;(BK236),Master3!$A:$A,"&lt;="&amp; BO236)</f>
        <v>0</v>
      </c>
      <c r="BM236" s="109">
        <f>SUMIFS(Master3!$K:$K,Master3!$A:$A,"&gt;"&amp;(BK236),Master3!$A:$A,"&lt;="&amp; BO236)</f>
        <v>0</v>
      </c>
      <c r="BN236" s="107">
        <f>SUMIFS(Master3!BI:BI,Master3!BH:BH,BJ236)</f>
        <v>0</v>
      </c>
      <c r="BO236" s="108" t="str">
        <f t="shared" si="47"/>
        <v/>
      </c>
    </row>
    <row r="237" spans="1:67" x14ac:dyDescent="0.25">
      <c r="A237" s="86">
        <v>44390.163194444445</v>
      </c>
      <c r="B237" s="111" t="e">
        <f>_xlfn.XLOOKUP(C237,Master3!B:B,Master3!A:A)</f>
        <v>#N/A</v>
      </c>
      <c r="C237" s="106"/>
      <c r="D237" s="91" t="str">
        <f>IFERROR(_xlfn.XLOOKUP(B237,Master3!A:A,Master3!G:G),"")</f>
        <v/>
      </c>
      <c r="E237" s="94" t="str">
        <f>IFERROR(AVERAGEIFS(Master3!$U:$U,Master3!$A:$A,"&gt;"&amp;(B237-1),Master3!$A:$A,"&lt;="&amp;S237),"")</f>
        <v/>
      </c>
      <c r="F237" s="98">
        <f>SUMIFS(Master3!$V:$V,Master3!$A:$A,"&gt;="&amp;(B237),Master3!$A:$A,"&lt;="&amp;J237-1)</f>
        <v>0</v>
      </c>
      <c r="G237" s="91">
        <f>SUMIFS(Master3!$H:$H,Master3!$A:$A,"&gt;="&amp;(B237),Master3!$A:$A,"&lt;="&amp;J237-1)</f>
        <v>0</v>
      </c>
      <c r="H237" s="99">
        <f>SUMIFS(Master3!AZ:AZ,Master3!AY:AY,C237)</f>
        <v>0</v>
      </c>
      <c r="I237" s="100" t="str">
        <f>IFERROR(_xlfn.XLOOKUP(J237,Master3!$A:$A,Master3!$B:$B),"")</f>
        <v/>
      </c>
      <c r="J237" s="92" t="str">
        <f t="shared" si="36"/>
        <v/>
      </c>
      <c r="K237" s="92">
        <f>SUMIFS(Master3!$V:$V,Master3!$A:$A,"&gt;="&amp;(J237),Master3!$A:$A,"&lt;="&amp;O237-1)</f>
        <v>0</v>
      </c>
      <c r="L237" s="92">
        <f>SUMIFS(Master3!$H:$H,Master3!$A:$A,"&gt;="&amp;(J237),Master3!$A:$A,"&lt;="&amp;O237-1)</f>
        <v>0</v>
      </c>
      <c r="M237" s="93">
        <f>SUMIFS(Master3!BK:BK,Master3!BJ:BJ,I237)</f>
        <v>0</v>
      </c>
      <c r="N237" s="100" t="str">
        <f>IFERROR(_xlfn.XLOOKUP(O237,Master3!$A:$A,Master3!$B:$B)," ")</f>
        <v xml:space="preserve"> </v>
      </c>
      <c r="O237" s="92" t="str">
        <f t="shared" si="37"/>
        <v/>
      </c>
      <c r="P237" s="92">
        <f>SUMIFS(Master3!$V:$V,Master3!$A:$A,"&gt;="&amp;O237,Master3!$A:$A,"&lt;="&amp; S237)</f>
        <v>0</v>
      </c>
      <c r="Q237" s="92">
        <f>SUMIFS(Master3!$H:$H,Master3!$A:$A,"&gt;="&amp;O237,Master3!$A:$A,"&lt;="&amp; S237)</f>
        <v>0</v>
      </c>
      <c r="R237" s="92">
        <f>SUMIFS(Master3!AZ:AZ,Master3!AY:AY,N237)</f>
        <v>0</v>
      </c>
      <c r="S237" s="93" t="str">
        <f t="shared" si="38"/>
        <v/>
      </c>
      <c r="T237" s="112" t="e">
        <f>_xlfn.XLOOKUP(U237,Master3!B:B,Master3!A:A)</f>
        <v>#N/A</v>
      </c>
      <c r="U237" s="103">
        <v>44390.163194444445</v>
      </c>
      <c r="V237" s="109">
        <f>SUMIFS(Master3!X:X,Master3!$A:$A,"&gt;="&amp;(T237),Master3!$A:$A,"&lt;="&amp;Z237-1)</f>
        <v>0</v>
      </c>
      <c r="W237" s="107">
        <f>SUMIFS(Master3!I:I,Master3!$A:$A,"&gt;="&amp;(T237),Master3!$A:$A,"&lt;="&amp;Z237-1)</f>
        <v>0</v>
      </c>
      <c r="X237" s="108">
        <f>SUMIFS(Master3!BC:BC,Master3!BB:BB,U237)</f>
        <v>0</v>
      </c>
      <c r="Y237" s="110" t="str">
        <f>IFERROR(_xlfn.XLOOKUP(Z237,Master3!$A:$A,Master3!$B:$B),"")</f>
        <v/>
      </c>
      <c r="Z237" s="107" t="str">
        <f t="shared" si="39"/>
        <v/>
      </c>
      <c r="AA237" s="107">
        <f>SUMIFS(Master3!$X:$X,Master3!$A:$A,"&gt;="&amp;(Z237),Master3!$A:$A,"&lt;="&amp;AE237-1)</f>
        <v>0</v>
      </c>
      <c r="AB237" s="107">
        <f>SUMIFS(Master3!$I:$I,Master3!$A:$A,"&gt;="&amp;(Z237),Master3!$A:$A,"&lt;="&amp;AE237-1)</f>
        <v>0</v>
      </c>
      <c r="AC237" s="108">
        <f>SUMIFS(Master3!BM:BM,Master3!BL:BL,Y237)</f>
        <v>0</v>
      </c>
      <c r="AD237" s="110" t="str">
        <f>IFERROR(_xlfn.XLOOKUP(AE237,Master3!$A:$A,Master3!$B:$B)," ")</f>
        <v xml:space="preserve"> </v>
      </c>
      <c r="AE237" s="107" t="str">
        <f t="shared" si="40"/>
        <v/>
      </c>
      <c r="AF237" s="109">
        <f>SUMIFS(Master3!$X:$X,Master3!$A:$A,"&gt;"&amp;(AE237),Master3!$A:$A,"&lt;="&amp; AI237)</f>
        <v>0</v>
      </c>
      <c r="AG237" s="107">
        <f>SUMIFS(Master3!$I:$I,Master3!$A:$A,"&gt;"&amp;(AE237),Master3!$A:$A,"&lt;="&amp; AI237)</f>
        <v>0</v>
      </c>
      <c r="AH237" s="107">
        <f>SUMIFS(Master3!BC:BC,Master3!BB:BB,AD237)</f>
        <v>0</v>
      </c>
      <c r="AI237" s="108" t="str">
        <f t="shared" si="41"/>
        <v/>
      </c>
      <c r="AJ237" s="112" t="e">
        <f>_xlfn.XLOOKUP(AK237,Master3!B:B,Master3!A:A)</f>
        <v>#N/A</v>
      </c>
      <c r="AK237" s="106"/>
      <c r="AL237" s="67">
        <f>SUMIFS(Master3!$Z:$Z,Master3!$A:$A,"&gt;="&amp;(AJ237),Master3!$A:$A,"&lt;="&amp;AP237-1)</f>
        <v>0</v>
      </c>
      <c r="AM237" s="67">
        <f>SUMIFS(Master3!$J:$J,Master3!$A:$A,"&gt;="&amp;(AJ237),Master3!$A:$A,"&lt;="&amp;AP237-1)</f>
        <v>0</v>
      </c>
      <c r="AN237" s="93">
        <f>SUMIFS(Master3!BF:BF,Master3!BE:BE,AK237)</f>
        <v>0</v>
      </c>
      <c r="AO237" s="100" t="str">
        <f>IFERROR(_xlfn.XLOOKUP(AP237,Master3!$A:$A,Master3!$B:$B),"")</f>
        <v/>
      </c>
      <c r="AP237" s="92" t="str">
        <f t="shared" si="42"/>
        <v/>
      </c>
      <c r="AQ237" s="67">
        <f>SUMIFS(Master3!$Z:$Z,Master3!$A:$A,"&gt;"&amp;(AP237),Master3!$A:$A,"&lt;="&amp;AU237-1)</f>
        <v>0</v>
      </c>
      <c r="AR237" s="67">
        <f>SUMIFS(Master3!$J:$J,Master3!$A:$A,"&gt;"&amp;(AP237),Master3!$A:$A,"&lt;="&amp;AU237-1)</f>
        <v>0</v>
      </c>
      <c r="AS237" s="93">
        <f>SUMIFS(Master3!BO:BO,Master3!BN:BN,AO237)</f>
        <v>0</v>
      </c>
      <c r="AT237" s="100" t="str">
        <f>IFERROR(_xlfn.XLOOKUP(AU237,Master3!$A:$A,Master3!$B:$B)," ")</f>
        <v xml:space="preserve"> </v>
      </c>
      <c r="AU237" s="92" t="str">
        <f t="shared" si="43"/>
        <v/>
      </c>
      <c r="AV237" s="67">
        <f>SUMIFS(Master3!$Z:$Z,Master3!$A:$A,"&gt;"&amp;AU237,Master3!$A:$A,"&lt;="&amp; AY237)</f>
        <v>0</v>
      </c>
      <c r="AW237" s="67">
        <f>SUMIFS(Master3!$J:$J,Master3!$A:$A,"&gt;"&amp;AU237,Master3!$A:$A,"&lt;="&amp; AY237)</f>
        <v>0</v>
      </c>
      <c r="AX237" s="92">
        <f>SUMIFS(Master3!BF:BF,Master3!BE:BE,AT237)</f>
        <v>0</v>
      </c>
      <c r="AY237" s="93" t="str">
        <f t="shared" si="44"/>
        <v/>
      </c>
      <c r="AZ237" s="112" t="e">
        <f>_xlfn.XLOOKUP(BA237,Master3!B:B,Master3!A:A)</f>
        <v>#N/A</v>
      </c>
      <c r="BA237" s="103"/>
      <c r="BB237" s="107">
        <f>SUMIFS(Master3!AR:AR,Master3!$A:$A,"&gt;="&amp;(AZ237),Master3!$A:$A,"&lt;="&amp;BF237-1)</f>
        <v>0</v>
      </c>
      <c r="BC237" s="109">
        <f>SUMIFS(Master3!$K:$K,Master3!$A:$A,"&gt;="&amp;(AZ237),Master3!$A:$A,"&lt;="&amp;BF237-1)</f>
        <v>0</v>
      </c>
      <c r="BD237" s="108">
        <f>SUMIFS(Master3!BI:BI,Master3!BH:BH,BA237)</f>
        <v>0</v>
      </c>
      <c r="BE237" s="110" t="str">
        <f>IFERROR(_xlfn.XLOOKUP(BF237,Master3!$A:$A,Master3!$B:$B),"")</f>
        <v/>
      </c>
      <c r="BF237" s="107" t="str">
        <f t="shared" si="45"/>
        <v/>
      </c>
      <c r="BG237" s="107">
        <f>SUMIFS(Master3!AR:AR,Master3!$A:$A,"&gt;="&amp;(BF237),Master3!$A:$A,"&lt;="&amp;BK237-1)</f>
        <v>0</v>
      </c>
      <c r="BH237" s="109">
        <f>SUMIFS(Master3!$K:$K,Master3!$A:$A,"&gt;="&amp;(BF237),Master3!$A:$A,"&lt;="&amp;BK237-1)</f>
        <v>0</v>
      </c>
      <c r="BI237" s="108">
        <f>SUMIFS(Master3!BQ:BQ,Master3!BP:BP,BE237)</f>
        <v>0</v>
      </c>
      <c r="BJ237" s="110" t="str">
        <f>IFERROR(_xlfn.XLOOKUP(BK237,Master3!$A:$A,Master3!$B:$B)," ")</f>
        <v xml:space="preserve"> </v>
      </c>
      <c r="BK237" s="107" t="str">
        <f t="shared" si="46"/>
        <v/>
      </c>
      <c r="BL237" s="107">
        <f>SUMIFS(Master3!$AU:$AU,Master3!$A:$A,"&gt;"&amp;(BK237),Master3!$A:$A,"&lt;="&amp; BO237)</f>
        <v>0</v>
      </c>
      <c r="BM237" s="109">
        <f>SUMIFS(Master3!$K:$K,Master3!$A:$A,"&gt;"&amp;(BK237),Master3!$A:$A,"&lt;="&amp; BO237)</f>
        <v>0</v>
      </c>
      <c r="BN237" s="107">
        <f>SUMIFS(Master3!BI:BI,Master3!BH:BH,BJ237)</f>
        <v>0</v>
      </c>
      <c r="BO237" s="108" t="str">
        <f t="shared" si="47"/>
        <v/>
      </c>
    </row>
    <row r="238" spans="1:67" x14ac:dyDescent="0.25">
      <c r="A238" s="86">
        <v>44390.166666666664</v>
      </c>
      <c r="B238" s="111" t="e">
        <f>_xlfn.XLOOKUP(C238,Master3!B:B,Master3!A:A)</f>
        <v>#N/A</v>
      </c>
      <c r="C238" s="106"/>
      <c r="D238" s="91" t="str">
        <f>IFERROR(_xlfn.XLOOKUP(B238,Master3!A:A,Master3!G:G),"")</f>
        <v/>
      </c>
      <c r="E238" s="94" t="str">
        <f>IFERROR(AVERAGEIFS(Master3!$U:$U,Master3!$A:$A,"&gt;"&amp;(B238-1),Master3!$A:$A,"&lt;="&amp;S238),"")</f>
        <v/>
      </c>
      <c r="F238" s="98">
        <f>SUMIFS(Master3!$V:$V,Master3!$A:$A,"&gt;="&amp;(B238),Master3!$A:$A,"&lt;="&amp;J238-1)</f>
        <v>0</v>
      </c>
      <c r="G238" s="91">
        <f>SUMIFS(Master3!$H:$H,Master3!$A:$A,"&gt;="&amp;(B238),Master3!$A:$A,"&lt;="&amp;J238-1)</f>
        <v>0</v>
      </c>
      <c r="H238" s="99">
        <f>SUMIFS(Master3!AZ:AZ,Master3!AY:AY,C238)</f>
        <v>0</v>
      </c>
      <c r="I238" s="100" t="str">
        <f>IFERROR(_xlfn.XLOOKUP(J238,Master3!$A:$A,Master3!$B:$B),"")</f>
        <v/>
      </c>
      <c r="J238" s="92" t="str">
        <f t="shared" si="36"/>
        <v/>
      </c>
      <c r="K238" s="92">
        <f>SUMIFS(Master3!$V:$V,Master3!$A:$A,"&gt;="&amp;(J238),Master3!$A:$A,"&lt;="&amp;O238-1)</f>
        <v>0</v>
      </c>
      <c r="L238" s="92">
        <f>SUMIFS(Master3!$H:$H,Master3!$A:$A,"&gt;="&amp;(J238),Master3!$A:$A,"&lt;="&amp;O238-1)</f>
        <v>0</v>
      </c>
      <c r="M238" s="93">
        <f>SUMIFS(Master3!BK:BK,Master3!BJ:BJ,I238)</f>
        <v>0</v>
      </c>
      <c r="N238" s="100" t="str">
        <f>IFERROR(_xlfn.XLOOKUP(O238,Master3!$A:$A,Master3!$B:$B)," ")</f>
        <v xml:space="preserve"> </v>
      </c>
      <c r="O238" s="92" t="str">
        <f t="shared" si="37"/>
        <v/>
      </c>
      <c r="P238" s="92">
        <f>SUMIFS(Master3!$V:$V,Master3!$A:$A,"&gt;="&amp;O238,Master3!$A:$A,"&lt;="&amp; S238)</f>
        <v>0</v>
      </c>
      <c r="Q238" s="92">
        <f>SUMIFS(Master3!$H:$H,Master3!$A:$A,"&gt;="&amp;O238,Master3!$A:$A,"&lt;="&amp; S238)</f>
        <v>0</v>
      </c>
      <c r="R238" s="92">
        <f>SUMIFS(Master3!AZ:AZ,Master3!AY:AY,N238)</f>
        <v>0</v>
      </c>
      <c r="S238" s="93" t="str">
        <f t="shared" si="38"/>
        <v/>
      </c>
      <c r="T238" s="112" t="e">
        <f>_xlfn.XLOOKUP(U238,Master3!B:B,Master3!A:A)</f>
        <v>#N/A</v>
      </c>
      <c r="U238" s="103"/>
      <c r="V238" s="109">
        <f>SUMIFS(Master3!X:X,Master3!$A:$A,"&gt;="&amp;(T238),Master3!$A:$A,"&lt;="&amp;Z238-1)</f>
        <v>0</v>
      </c>
      <c r="W238" s="107">
        <f>SUMIFS(Master3!I:I,Master3!$A:$A,"&gt;="&amp;(T238),Master3!$A:$A,"&lt;="&amp;Z238-1)</f>
        <v>0</v>
      </c>
      <c r="X238" s="108">
        <f>SUMIFS(Master3!BC:BC,Master3!BB:BB,U238)</f>
        <v>0</v>
      </c>
      <c r="Y238" s="110" t="str">
        <f>IFERROR(_xlfn.XLOOKUP(Z238,Master3!$A:$A,Master3!$B:$B),"")</f>
        <v/>
      </c>
      <c r="Z238" s="107" t="str">
        <f t="shared" si="39"/>
        <v/>
      </c>
      <c r="AA238" s="107">
        <f>SUMIFS(Master3!$X:$X,Master3!$A:$A,"&gt;="&amp;(Z238),Master3!$A:$A,"&lt;="&amp;AE238-1)</f>
        <v>0</v>
      </c>
      <c r="AB238" s="107">
        <f>SUMIFS(Master3!$I:$I,Master3!$A:$A,"&gt;="&amp;(Z238),Master3!$A:$A,"&lt;="&amp;AE238-1)</f>
        <v>0</v>
      </c>
      <c r="AC238" s="108">
        <f>SUMIFS(Master3!BM:BM,Master3!BL:BL,Y238)</f>
        <v>0</v>
      </c>
      <c r="AD238" s="110" t="str">
        <f>IFERROR(_xlfn.XLOOKUP(AE238,Master3!$A:$A,Master3!$B:$B)," ")</f>
        <v xml:space="preserve"> </v>
      </c>
      <c r="AE238" s="107" t="str">
        <f t="shared" si="40"/>
        <v/>
      </c>
      <c r="AF238" s="109">
        <f>SUMIFS(Master3!$X:$X,Master3!$A:$A,"&gt;"&amp;(AE238),Master3!$A:$A,"&lt;="&amp; AI238)</f>
        <v>0</v>
      </c>
      <c r="AG238" s="107">
        <f>SUMIFS(Master3!$I:$I,Master3!$A:$A,"&gt;"&amp;(AE238),Master3!$A:$A,"&lt;="&amp; AI238)</f>
        <v>0</v>
      </c>
      <c r="AH238" s="107">
        <f>SUMIFS(Master3!BC:BC,Master3!BB:BB,AD238)</f>
        <v>0</v>
      </c>
      <c r="AI238" s="108" t="str">
        <f t="shared" si="41"/>
        <v/>
      </c>
      <c r="AJ238" s="112" t="e">
        <f>_xlfn.XLOOKUP(AK238,Master3!B:B,Master3!A:A)</f>
        <v>#N/A</v>
      </c>
      <c r="AK238" s="106"/>
      <c r="AL238" s="67">
        <f>SUMIFS(Master3!$Z:$Z,Master3!$A:$A,"&gt;="&amp;(AJ238),Master3!$A:$A,"&lt;="&amp;AP238-1)</f>
        <v>0</v>
      </c>
      <c r="AM238" s="67">
        <f>SUMIFS(Master3!$J:$J,Master3!$A:$A,"&gt;="&amp;(AJ238),Master3!$A:$A,"&lt;="&amp;AP238-1)</f>
        <v>0</v>
      </c>
      <c r="AN238" s="93">
        <f>SUMIFS(Master3!BF:BF,Master3!BE:BE,AK238)</f>
        <v>0</v>
      </c>
      <c r="AO238" s="100" t="str">
        <f>IFERROR(_xlfn.XLOOKUP(AP238,Master3!$A:$A,Master3!$B:$B),"")</f>
        <v/>
      </c>
      <c r="AP238" s="92" t="str">
        <f t="shared" si="42"/>
        <v/>
      </c>
      <c r="AQ238" s="67">
        <f>SUMIFS(Master3!$Z:$Z,Master3!$A:$A,"&gt;"&amp;(AP238),Master3!$A:$A,"&lt;="&amp;AU238-1)</f>
        <v>0</v>
      </c>
      <c r="AR238" s="67">
        <f>SUMIFS(Master3!$J:$J,Master3!$A:$A,"&gt;"&amp;(AP238),Master3!$A:$A,"&lt;="&amp;AU238-1)</f>
        <v>0</v>
      </c>
      <c r="AS238" s="93">
        <f>SUMIFS(Master3!BO:BO,Master3!BN:BN,AO238)</f>
        <v>0</v>
      </c>
      <c r="AT238" s="100" t="str">
        <f>IFERROR(_xlfn.XLOOKUP(AU238,Master3!$A:$A,Master3!$B:$B)," ")</f>
        <v xml:space="preserve"> </v>
      </c>
      <c r="AU238" s="92" t="str">
        <f t="shared" si="43"/>
        <v/>
      </c>
      <c r="AV238" s="67">
        <f>SUMIFS(Master3!$Z:$Z,Master3!$A:$A,"&gt;"&amp;AU238,Master3!$A:$A,"&lt;="&amp; AY238)</f>
        <v>0</v>
      </c>
      <c r="AW238" s="67">
        <f>SUMIFS(Master3!$J:$J,Master3!$A:$A,"&gt;"&amp;AU238,Master3!$A:$A,"&lt;="&amp; AY238)</f>
        <v>0</v>
      </c>
      <c r="AX238" s="92">
        <f>SUMIFS(Master3!BF:BF,Master3!BE:BE,AT238)</f>
        <v>0</v>
      </c>
      <c r="AY238" s="93" t="str">
        <f t="shared" si="44"/>
        <v/>
      </c>
      <c r="AZ238" s="112" t="e">
        <f>_xlfn.XLOOKUP(BA238,Master3!B:B,Master3!A:A)</f>
        <v>#N/A</v>
      </c>
      <c r="BA238" s="103">
        <v>44390.166666666664</v>
      </c>
      <c r="BB238" s="107">
        <f>SUMIFS(Master3!AR:AR,Master3!$A:$A,"&gt;="&amp;(AZ238),Master3!$A:$A,"&lt;="&amp;BF238-1)</f>
        <v>0</v>
      </c>
      <c r="BC238" s="109">
        <f>SUMIFS(Master3!$K:$K,Master3!$A:$A,"&gt;="&amp;(AZ238),Master3!$A:$A,"&lt;="&amp;BF238-1)</f>
        <v>0</v>
      </c>
      <c r="BD238" s="108">
        <f>SUMIFS(Master3!BI:BI,Master3!BH:BH,BA238)</f>
        <v>0</v>
      </c>
      <c r="BE238" s="110" t="str">
        <f>IFERROR(_xlfn.XLOOKUP(BF238,Master3!$A:$A,Master3!$B:$B),"")</f>
        <v/>
      </c>
      <c r="BF238" s="107" t="str">
        <f t="shared" si="45"/>
        <v/>
      </c>
      <c r="BG238" s="107">
        <f>SUMIFS(Master3!AR:AR,Master3!$A:$A,"&gt;="&amp;(BF238),Master3!$A:$A,"&lt;="&amp;BK238-1)</f>
        <v>0</v>
      </c>
      <c r="BH238" s="109">
        <f>SUMIFS(Master3!$K:$K,Master3!$A:$A,"&gt;="&amp;(BF238),Master3!$A:$A,"&lt;="&amp;BK238-1)</f>
        <v>0</v>
      </c>
      <c r="BI238" s="108">
        <f>SUMIFS(Master3!BQ:BQ,Master3!BP:BP,BE238)</f>
        <v>0</v>
      </c>
      <c r="BJ238" s="110" t="str">
        <f>IFERROR(_xlfn.XLOOKUP(BK238,Master3!$A:$A,Master3!$B:$B)," ")</f>
        <v xml:space="preserve"> </v>
      </c>
      <c r="BK238" s="107" t="str">
        <f t="shared" si="46"/>
        <v/>
      </c>
      <c r="BL238" s="107">
        <f>SUMIFS(Master3!$AU:$AU,Master3!$A:$A,"&gt;"&amp;(BK238),Master3!$A:$A,"&lt;="&amp; BO238)</f>
        <v>0</v>
      </c>
      <c r="BM238" s="109">
        <f>SUMIFS(Master3!$K:$K,Master3!$A:$A,"&gt;"&amp;(BK238),Master3!$A:$A,"&lt;="&amp; BO238)</f>
        <v>0</v>
      </c>
      <c r="BN238" s="107">
        <f>SUMIFS(Master3!BI:BI,Master3!BH:BH,BJ238)</f>
        <v>0</v>
      </c>
      <c r="BO238" s="108" t="str">
        <f t="shared" si="47"/>
        <v/>
      </c>
    </row>
    <row r="239" spans="1:67" x14ac:dyDescent="0.25">
      <c r="A239" s="86">
        <v>44390.333333333336</v>
      </c>
      <c r="B239" s="111" t="e">
        <f>_xlfn.XLOOKUP(C239,Master3!B:B,Master3!A:A)</f>
        <v>#N/A</v>
      </c>
      <c r="C239" s="106">
        <v>44390.333333333336</v>
      </c>
      <c r="D239" s="91" t="str">
        <f>IFERROR(_xlfn.XLOOKUP(B239,Master3!A:A,Master3!G:G),"")</f>
        <v/>
      </c>
      <c r="E239" s="94" t="str">
        <f>IFERROR(AVERAGEIFS(Master3!$U:$U,Master3!$A:$A,"&gt;"&amp;(B239-1),Master3!$A:$A,"&lt;="&amp;S239),"")</f>
        <v/>
      </c>
      <c r="F239" s="98">
        <f>SUMIFS(Master3!$V:$V,Master3!$A:$A,"&gt;="&amp;(B239),Master3!$A:$A,"&lt;="&amp;J239-1)</f>
        <v>0</v>
      </c>
      <c r="G239" s="91">
        <f>SUMIFS(Master3!$H:$H,Master3!$A:$A,"&gt;="&amp;(B239),Master3!$A:$A,"&lt;="&amp;J239-1)</f>
        <v>0</v>
      </c>
      <c r="H239" s="99">
        <f>SUMIFS(Master3!AZ:AZ,Master3!AY:AY,C239)</f>
        <v>0</v>
      </c>
      <c r="I239" s="100" t="str">
        <f>IFERROR(_xlfn.XLOOKUP(J239,Master3!$A:$A,Master3!$B:$B),"")</f>
        <v/>
      </c>
      <c r="J239" s="92" t="str">
        <f t="shared" si="36"/>
        <v/>
      </c>
      <c r="K239" s="92">
        <f>SUMIFS(Master3!$V:$V,Master3!$A:$A,"&gt;="&amp;(J239),Master3!$A:$A,"&lt;="&amp;O239-1)</f>
        <v>0</v>
      </c>
      <c r="L239" s="92">
        <f>SUMIFS(Master3!$H:$H,Master3!$A:$A,"&gt;="&amp;(J239),Master3!$A:$A,"&lt;="&amp;O239-1)</f>
        <v>0</v>
      </c>
      <c r="M239" s="93">
        <f>SUMIFS(Master3!BK:BK,Master3!BJ:BJ,I239)</f>
        <v>0</v>
      </c>
      <c r="N239" s="100" t="str">
        <f>IFERROR(_xlfn.XLOOKUP(O239,Master3!$A:$A,Master3!$B:$B)," ")</f>
        <v xml:space="preserve"> </v>
      </c>
      <c r="O239" s="92" t="str">
        <f t="shared" si="37"/>
        <v/>
      </c>
      <c r="P239" s="92">
        <f>SUMIFS(Master3!$V:$V,Master3!$A:$A,"&gt;="&amp;O239,Master3!$A:$A,"&lt;="&amp; S239)</f>
        <v>0</v>
      </c>
      <c r="Q239" s="92">
        <f>SUMIFS(Master3!$H:$H,Master3!$A:$A,"&gt;="&amp;O239,Master3!$A:$A,"&lt;="&amp; S239)</f>
        <v>0</v>
      </c>
      <c r="R239" s="92">
        <f>SUMIFS(Master3!AZ:AZ,Master3!AY:AY,N239)</f>
        <v>0</v>
      </c>
      <c r="S239" s="93" t="str">
        <f t="shared" si="38"/>
        <v/>
      </c>
      <c r="T239" s="112" t="e">
        <f>_xlfn.XLOOKUP(U239,Master3!B:B,Master3!A:A)</f>
        <v>#N/A</v>
      </c>
      <c r="U239" s="103"/>
      <c r="V239" s="109">
        <f>SUMIFS(Master3!X:X,Master3!$A:$A,"&gt;="&amp;(T239),Master3!$A:$A,"&lt;="&amp;Z239-1)</f>
        <v>0</v>
      </c>
      <c r="W239" s="107">
        <f>SUMIFS(Master3!I:I,Master3!$A:$A,"&gt;="&amp;(T239),Master3!$A:$A,"&lt;="&amp;Z239-1)</f>
        <v>0</v>
      </c>
      <c r="X239" s="108">
        <f>SUMIFS(Master3!BC:BC,Master3!BB:BB,U239)</f>
        <v>0</v>
      </c>
      <c r="Y239" s="110" t="str">
        <f>IFERROR(_xlfn.XLOOKUP(Z239,Master3!$A:$A,Master3!$B:$B),"")</f>
        <v/>
      </c>
      <c r="Z239" s="107" t="str">
        <f t="shared" si="39"/>
        <v/>
      </c>
      <c r="AA239" s="107">
        <f>SUMIFS(Master3!$X:$X,Master3!$A:$A,"&gt;="&amp;(Z239),Master3!$A:$A,"&lt;="&amp;AE239-1)</f>
        <v>0</v>
      </c>
      <c r="AB239" s="107">
        <f>SUMIFS(Master3!$I:$I,Master3!$A:$A,"&gt;="&amp;(Z239),Master3!$A:$A,"&lt;="&amp;AE239-1)</f>
        <v>0</v>
      </c>
      <c r="AC239" s="108">
        <f>SUMIFS(Master3!BM:BM,Master3!BL:BL,Y239)</f>
        <v>0</v>
      </c>
      <c r="AD239" s="110" t="str">
        <f>IFERROR(_xlfn.XLOOKUP(AE239,Master3!$A:$A,Master3!$B:$B)," ")</f>
        <v xml:space="preserve"> </v>
      </c>
      <c r="AE239" s="107" t="str">
        <f t="shared" si="40"/>
        <v/>
      </c>
      <c r="AF239" s="109">
        <f>SUMIFS(Master3!$X:$X,Master3!$A:$A,"&gt;"&amp;(AE239),Master3!$A:$A,"&lt;="&amp; AI239)</f>
        <v>0</v>
      </c>
      <c r="AG239" s="107">
        <f>SUMIFS(Master3!$I:$I,Master3!$A:$A,"&gt;"&amp;(AE239),Master3!$A:$A,"&lt;="&amp; AI239)</f>
        <v>0</v>
      </c>
      <c r="AH239" s="107">
        <f>SUMIFS(Master3!BC:BC,Master3!BB:BB,AD239)</f>
        <v>0</v>
      </c>
      <c r="AI239" s="108" t="str">
        <f t="shared" si="41"/>
        <v/>
      </c>
      <c r="AJ239" s="112" t="e">
        <f>_xlfn.XLOOKUP(AK239,Master3!B:B,Master3!A:A)</f>
        <v>#N/A</v>
      </c>
      <c r="AK239" s="106"/>
      <c r="AL239" s="67">
        <f>SUMIFS(Master3!$Z:$Z,Master3!$A:$A,"&gt;="&amp;(AJ239),Master3!$A:$A,"&lt;="&amp;AP239-1)</f>
        <v>0</v>
      </c>
      <c r="AM239" s="67">
        <f>SUMIFS(Master3!$J:$J,Master3!$A:$A,"&gt;="&amp;(AJ239),Master3!$A:$A,"&lt;="&amp;AP239-1)</f>
        <v>0</v>
      </c>
      <c r="AN239" s="93">
        <f>SUMIFS(Master3!BF:BF,Master3!BE:BE,AK239)</f>
        <v>0</v>
      </c>
      <c r="AO239" s="100" t="str">
        <f>IFERROR(_xlfn.XLOOKUP(AP239,Master3!$A:$A,Master3!$B:$B),"")</f>
        <v/>
      </c>
      <c r="AP239" s="92" t="str">
        <f t="shared" si="42"/>
        <v/>
      </c>
      <c r="AQ239" s="67">
        <f>SUMIFS(Master3!$Z:$Z,Master3!$A:$A,"&gt;"&amp;(AP239),Master3!$A:$A,"&lt;="&amp;AU239-1)</f>
        <v>0</v>
      </c>
      <c r="AR239" s="67">
        <f>SUMIFS(Master3!$J:$J,Master3!$A:$A,"&gt;"&amp;(AP239),Master3!$A:$A,"&lt;="&amp;AU239-1)</f>
        <v>0</v>
      </c>
      <c r="AS239" s="93">
        <f>SUMIFS(Master3!BO:BO,Master3!BN:BN,AO239)</f>
        <v>0</v>
      </c>
      <c r="AT239" s="100" t="str">
        <f>IFERROR(_xlfn.XLOOKUP(AU239,Master3!$A:$A,Master3!$B:$B)," ")</f>
        <v xml:space="preserve"> </v>
      </c>
      <c r="AU239" s="92" t="str">
        <f t="shared" si="43"/>
        <v/>
      </c>
      <c r="AV239" s="67">
        <f>SUMIFS(Master3!$Z:$Z,Master3!$A:$A,"&gt;"&amp;AU239,Master3!$A:$A,"&lt;="&amp; AY239)</f>
        <v>0</v>
      </c>
      <c r="AW239" s="67">
        <f>SUMIFS(Master3!$J:$J,Master3!$A:$A,"&gt;"&amp;AU239,Master3!$A:$A,"&lt;="&amp; AY239)</f>
        <v>0</v>
      </c>
      <c r="AX239" s="92">
        <f>SUMIFS(Master3!BF:BF,Master3!BE:BE,AT239)</f>
        <v>0</v>
      </c>
      <c r="AY239" s="93" t="str">
        <f t="shared" si="44"/>
        <v/>
      </c>
      <c r="AZ239" s="112" t="e">
        <f>_xlfn.XLOOKUP(BA239,Master3!B:B,Master3!A:A)</f>
        <v>#N/A</v>
      </c>
      <c r="BA239" s="103"/>
      <c r="BB239" s="107">
        <f>SUMIFS(Master3!AR:AR,Master3!$A:$A,"&gt;="&amp;(AZ239),Master3!$A:$A,"&lt;="&amp;BF239-1)</f>
        <v>0</v>
      </c>
      <c r="BC239" s="109">
        <f>SUMIFS(Master3!$K:$K,Master3!$A:$A,"&gt;="&amp;(AZ239),Master3!$A:$A,"&lt;="&amp;BF239-1)</f>
        <v>0</v>
      </c>
      <c r="BD239" s="108">
        <f>SUMIFS(Master3!BI:BI,Master3!BH:BH,BA239)</f>
        <v>0</v>
      </c>
      <c r="BE239" s="110" t="str">
        <f>IFERROR(_xlfn.XLOOKUP(BF239,Master3!$A:$A,Master3!$B:$B),"")</f>
        <v/>
      </c>
      <c r="BF239" s="107" t="str">
        <f t="shared" si="45"/>
        <v/>
      </c>
      <c r="BG239" s="107">
        <f>SUMIFS(Master3!AR:AR,Master3!$A:$A,"&gt;="&amp;(BF239),Master3!$A:$A,"&lt;="&amp;BK239-1)</f>
        <v>0</v>
      </c>
      <c r="BH239" s="109">
        <f>SUMIFS(Master3!$K:$K,Master3!$A:$A,"&gt;="&amp;(BF239),Master3!$A:$A,"&lt;="&amp;BK239-1)</f>
        <v>0</v>
      </c>
      <c r="BI239" s="108">
        <f>SUMIFS(Master3!BQ:BQ,Master3!BP:BP,BE239)</f>
        <v>0</v>
      </c>
      <c r="BJ239" s="110" t="str">
        <f>IFERROR(_xlfn.XLOOKUP(BK239,Master3!$A:$A,Master3!$B:$B)," ")</f>
        <v xml:space="preserve"> </v>
      </c>
      <c r="BK239" s="107" t="str">
        <f t="shared" si="46"/>
        <v/>
      </c>
      <c r="BL239" s="107">
        <f>SUMIFS(Master3!$AU:$AU,Master3!$A:$A,"&gt;"&amp;(BK239),Master3!$A:$A,"&lt;="&amp; BO239)</f>
        <v>0</v>
      </c>
      <c r="BM239" s="109">
        <f>SUMIFS(Master3!$K:$K,Master3!$A:$A,"&gt;"&amp;(BK239),Master3!$A:$A,"&lt;="&amp; BO239)</f>
        <v>0</v>
      </c>
      <c r="BN239" s="107">
        <f>SUMIFS(Master3!BI:BI,Master3!BH:BH,BJ239)</f>
        <v>0</v>
      </c>
      <c r="BO239" s="108" t="str">
        <f t="shared" si="47"/>
        <v/>
      </c>
    </row>
    <row r="240" spans="1:67" x14ac:dyDescent="0.25">
      <c r="A240" s="86">
        <v>44391.118055555555</v>
      </c>
      <c r="B240" s="111" t="e">
        <f>_xlfn.XLOOKUP(C240,Master3!B:B,Master3!A:A)</f>
        <v>#N/A</v>
      </c>
      <c r="C240" s="106"/>
      <c r="D240" s="91" t="str">
        <f>IFERROR(_xlfn.XLOOKUP(B240,Master3!A:A,Master3!G:G),"")</f>
        <v/>
      </c>
      <c r="E240" s="94" t="str">
        <f>IFERROR(AVERAGEIFS(Master3!$U:$U,Master3!$A:$A,"&gt;"&amp;(B240-1),Master3!$A:$A,"&lt;="&amp;S240),"")</f>
        <v/>
      </c>
      <c r="F240" s="98">
        <f>SUMIFS(Master3!$V:$V,Master3!$A:$A,"&gt;="&amp;(B240),Master3!$A:$A,"&lt;="&amp;J240-1)</f>
        <v>0</v>
      </c>
      <c r="G240" s="91">
        <f>SUMIFS(Master3!$H:$H,Master3!$A:$A,"&gt;="&amp;(B240),Master3!$A:$A,"&lt;="&amp;J240-1)</f>
        <v>0</v>
      </c>
      <c r="H240" s="99">
        <f>SUMIFS(Master3!AZ:AZ,Master3!AY:AY,C240)</f>
        <v>0</v>
      </c>
      <c r="I240" s="100" t="str">
        <f>IFERROR(_xlfn.XLOOKUP(J240,Master3!$A:$A,Master3!$B:$B),"")</f>
        <v/>
      </c>
      <c r="J240" s="92" t="str">
        <f t="shared" si="36"/>
        <v/>
      </c>
      <c r="K240" s="92">
        <f>SUMIFS(Master3!$V:$V,Master3!$A:$A,"&gt;="&amp;(J240),Master3!$A:$A,"&lt;="&amp;O240-1)</f>
        <v>0</v>
      </c>
      <c r="L240" s="92">
        <f>SUMIFS(Master3!$H:$H,Master3!$A:$A,"&gt;="&amp;(J240),Master3!$A:$A,"&lt;="&amp;O240-1)</f>
        <v>0</v>
      </c>
      <c r="M240" s="93">
        <f>SUMIFS(Master3!BK:BK,Master3!BJ:BJ,I240)</f>
        <v>0</v>
      </c>
      <c r="N240" s="100" t="str">
        <f>IFERROR(_xlfn.XLOOKUP(O240,Master3!$A:$A,Master3!$B:$B)," ")</f>
        <v xml:space="preserve"> </v>
      </c>
      <c r="O240" s="92" t="str">
        <f t="shared" si="37"/>
        <v/>
      </c>
      <c r="P240" s="92">
        <f>SUMIFS(Master3!$V:$V,Master3!$A:$A,"&gt;="&amp;O240,Master3!$A:$A,"&lt;="&amp; S240)</f>
        <v>0</v>
      </c>
      <c r="Q240" s="92">
        <f>SUMIFS(Master3!$H:$H,Master3!$A:$A,"&gt;="&amp;O240,Master3!$A:$A,"&lt;="&amp; S240)</f>
        <v>0</v>
      </c>
      <c r="R240" s="92">
        <f>SUMIFS(Master3!AZ:AZ,Master3!AY:AY,N240)</f>
        <v>0</v>
      </c>
      <c r="S240" s="93" t="str">
        <f t="shared" si="38"/>
        <v/>
      </c>
      <c r="T240" s="112" t="e">
        <f>_xlfn.XLOOKUP(U240,Master3!B:B,Master3!A:A)</f>
        <v>#N/A</v>
      </c>
      <c r="U240" s="103"/>
      <c r="V240" s="109">
        <f>SUMIFS(Master3!X:X,Master3!$A:$A,"&gt;="&amp;(T240),Master3!$A:$A,"&lt;="&amp;Z240-1)</f>
        <v>0</v>
      </c>
      <c r="W240" s="107">
        <f>SUMIFS(Master3!I:I,Master3!$A:$A,"&gt;="&amp;(T240),Master3!$A:$A,"&lt;="&amp;Z240-1)</f>
        <v>0</v>
      </c>
      <c r="X240" s="108">
        <f>SUMIFS(Master3!BC:BC,Master3!BB:BB,U240)</f>
        <v>0</v>
      </c>
      <c r="Y240" s="110" t="str">
        <f>IFERROR(_xlfn.XLOOKUP(Z240,Master3!$A:$A,Master3!$B:$B),"")</f>
        <v/>
      </c>
      <c r="Z240" s="107" t="str">
        <f t="shared" si="39"/>
        <v/>
      </c>
      <c r="AA240" s="107">
        <f>SUMIFS(Master3!$X:$X,Master3!$A:$A,"&gt;="&amp;(Z240),Master3!$A:$A,"&lt;="&amp;AE240-1)</f>
        <v>0</v>
      </c>
      <c r="AB240" s="107">
        <f>SUMIFS(Master3!$I:$I,Master3!$A:$A,"&gt;="&amp;(Z240),Master3!$A:$A,"&lt;="&amp;AE240-1)</f>
        <v>0</v>
      </c>
      <c r="AC240" s="108">
        <f>SUMIFS(Master3!BM:BM,Master3!BL:BL,Y240)</f>
        <v>0</v>
      </c>
      <c r="AD240" s="110" t="str">
        <f>IFERROR(_xlfn.XLOOKUP(AE240,Master3!$A:$A,Master3!$B:$B)," ")</f>
        <v xml:space="preserve"> </v>
      </c>
      <c r="AE240" s="107" t="str">
        <f t="shared" si="40"/>
        <v/>
      </c>
      <c r="AF240" s="109">
        <f>SUMIFS(Master3!$X:$X,Master3!$A:$A,"&gt;"&amp;(AE240),Master3!$A:$A,"&lt;="&amp; AI240)</f>
        <v>0</v>
      </c>
      <c r="AG240" s="107">
        <f>SUMIFS(Master3!$I:$I,Master3!$A:$A,"&gt;"&amp;(AE240),Master3!$A:$A,"&lt;="&amp; AI240)</f>
        <v>0</v>
      </c>
      <c r="AH240" s="107">
        <f>SUMIFS(Master3!BC:BC,Master3!BB:BB,AD240)</f>
        <v>0</v>
      </c>
      <c r="AI240" s="108" t="str">
        <f t="shared" si="41"/>
        <v/>
      </c>
      <c r="AJ240" s="112" t="e">
        <f>_xlfn.XLOOKUP(AK240,Master3!B:B,Master3!A:A)</f>
        <v>#N/A</v>
      </c>
      <c r="AK240" s="106">
        <v>44391.118055555555</v>
      </c>
      <c r="AL240" s="67">
        <f>SUMIFS(Master3!$Z:$Z,Master3!$A:$A,"&gt;="&amp;(AJ240),Master3!$A:$A,"&lt;="&amp;AP240-1)</f>
        <v>0</v>
      </c>
      <c r="AM240" s="67">
        <f>SUMIFS(Master3!$J:$J,Master3!$A:$A,"&gt;="&amp;(AJ240),Master3!$A:$A,"&lt;="&amp;AP240-1)</f>
        <v>0</v>
      </c>
      <c r="AN240" s="93">
        <f>SUMIFS(Master3!BF:BF,Master3!BE:BE,AK240)</f>
        <v>0</v>
      </c>
      <c r="AO240" s="100" t="str">
        <f>IFERROR(_xlfn.XLOOKUP(AP240,Master3!$A:$A,Master3!$B:$B),"")</f>
        <v/>
      </c>
      <c r="AP240" s="92" t="str">
        <f t="shared" si="42"/>
        <v/>
      </c>
      <c r="AQ240" s="67">
        <f>SUMIFS(Master3!$Z:$Z,Master3!$A:$A,"&gt;"&amp;(AP240),Master3!$A:$A,"&lt;="&amp;AU240-1)</f>
        <v>0</v>
      </c>
      <c r="AR240" s="67">
        <f>SUMIFS(Master3!$J:$J,Master3!$A:$A,"&gt;"&amp;(AP240),Master3!$A:$A,"&lt;="&amp;AU240-1)</f>
        <v>0</v>
      </c>
      <c r="AS240" s="93">
        <f>SUMIFS(Master3!BO:BO,Master3!BN:BN,AO240)</f>
        <v>0</v>
      </c>
      <c r="AT240" s="100" t="str">
        <f>IFERROR(_xlfn.XLOOKUP(AU240,Master3!$A:$A,Master3!$B:$B)," ")</f>
        <v xml:space="preserve"> </v>
      </c>
      <c r="AU240" s="92" t="str">
        <f t="shared" si="43"/>
        <v/>
      </c>
      <c r="AV240" s="67">
        <f>SUMIFS(Master3!$Z:$Z,Master3!$A:$A,"&gt;"&amp;AU240,Master3!$A:$A,"&lt;="&amp; AY240)</f>
        <v>0</v>
      </c>
      <c r="AW240" s="67">
        <f>SUMIFS(Master3!$J:$J,Master3!$A:$A,"&gt;"&amp;AU240,Master3!$A:$A,"&lt;="&amp; AY240)</f>
        <v>0</v>
      </c>
      <c r="AX240" s="92">
        <f>SUMIFS(Master3!BF:BF,Master3!BE:BE,AT240)</f>
        <v>0</v>
      </c>
      <c r="AY240" s="93" t="str">
        <f t="shared" si="44"/>
        <v/>
      </c>
      <c r="AZ240" s="112" t="e">
        <f>_xlfn.XLOOKUP(BA240,Master3!B:B,Master3!A:A)</f>
        <v>#N/A</v>
      </c>
      <c r="BA240" s="103"/>
      <c r="BB240" s="107">
        <f>SUMIFS(Master3!AR:AR,Master3!$A:$A,"&gt;="&amp;(AZ240),Master3!$A:$A,"&lt;="&amp;BF240-1)</f>
        <v>0</v>
      </c>
      <c r="BC240" s="109">
        <f>SUMIFS(Master3!$K:$K,Master3!$A:$A,"&gt;="&amp;(AZ240),Master3!$A:$A,"&lt;="&amp;BF240-1)</f>
        <v>0</v>
      </c>
      <c r="BD240" s="108">
        <f>SUMIFS(Master3!BI:BI,Master3!BH:BH,BA240)</f>
        <v>0</v>
      </c>
      <c r="BE240" s="110" t="str">
        <f>IFERROR(_xlfn.XLOOKUP(BF240,Master3!$A:$A,Master3!$B:$B),"")</f>
        <v/>
      </c>
      <c r="BF240" s="107" t="str">
        <f t="shared" si="45"/>
        <v/>
      </c>
      <c r="BG240" s="107">
        <f>SUMIFS(Master3!AR:AR,Master3!$A:$A,"&gt;="&amp;(BF240),Master3!$A:$A,"&lt;="&amp;BK240-1)</f>
        <v>0</v>
      </c>
      <c r="BH240" s="109">
        <f>SUMIFS(Master3!$K:$K,Master3!$A:$A,"&gt;="&amp;(BF240),Master3!$A:$A,"&lt;="&amp;BK240-1)</f>
        <v>0</v>
      </c>
      <c r="BI240" s="108">
        <f>SUMIFS(Master3!BQ:BQ,Master3!BP:BP,BE240)</f>
        <v>0</v>
      </c>
      <c r="BJ240" s="110" t="str">
        <f>IFERROR(_xlfn.XLOOKUP(BK240,Master3!$A:$A,Master3!$B:$B)," ")</f>
        <v xml:space="preserve"> </v>
      </c>
      <c r="BK240" s="107" t="str">
        <f t="shared" si="46"/>
        <v/>
      </c>
      <c r="BL240" s="107">
        <f>SUMIFS(Master3!$AU:$AU,Master3!$A:$A,"&gt;"&amp;(BK240),Master3!$A:$A,"&lt;="&amp; BO240)</f>
        <v>0</v>
      </c>
      <c r="BM240" s="109">
        <f>SUMIFS(Master3!$K:$K,Master3!$A:$A,"&gt;"&amp;(BK240),Master3!$A:$A,"&lt;="&amp; BO240)</f>
        <v>0</v>
      </c>
      <c r="BN240" s="107">
        <f>SUMIFS(Master3!BI:BI,Master3!BH:BH,BJ240)</f>
        <v>0</v>
      </c>
      <c r="BO240" s="108" t="str">
        <f t="shared" si="47"/>
        <v/>
      </c>
    </row>
    <row r="241" spans="1:67" x14ac:dyDescent="0.25">
      <c r="A241" s="86">
        <v>44391.159722222219</v>
      </c>
      <c r="B241" s="111" t="e">
        <f>_xlfn.XLOOKUP(C241,Master3!B:B,Master3!A:A)</f>
        <v>#N/A</v>
      </c>
      <c r="C241" s="106"/>
      <c r="D241" s="91" t="str">
        <f>IFERROR(_xlfn.XLOOKUP(B241,Master3!A:A,Master3!G:G),"")</f>
        <v/>
      </c>
      <c r="E241" s="94" t="str">
        <f>IFERROR(AVERAGEIFS(Master3!$U:$U,Master3!$A:$A,"&gt;"&amp;(B241-1),Master3!$A:$A,"&lt;="&amp;S241),"")</f>
        <v/>
      </c>
      <c r="F241" s="98">
        <f>SUMIFS(Master3!$V:$V,Master3!$A:$A,"&gt;="&amp;(B241),Master3!$A:$A,"&lt;="&amp;J241-1)</f>
        <v>0</v>
      </c>
      <c r="G241" s="91">
        <f>SUMIFS(Master3!$H:$H,Master3!$A:$A,"&gt;="&amp;(B241),Master3!$A:$A,"&lt;="&amp;J241-1)</f>
        <v>0</v>
      </c>
      <c r="H241" s="99">
        <f>SUMIFS(Master3!AZ:AZ,Master3!AY:AY,C241)</f>
        <v>0</v>
      </c>
      <c r="I241" s="100" t="str">
        <f>IFERROR(_xlfn.XLOOKUP(J241,Master3!$A:$A,Master3!$B:$B),"")</f>
        <v/>
      </c>
      <c r="J241" s="92" t="str">
        <f t="shared" si="36"/>
        <v/>
      </c>
      <c r="K241" s="92">
        <f>SUMIFS(Master3!$V:$V,Master3!$A:$A,"&gt;="&amp;(J241),Master3!$A:$A,"&lt;="&amp;O241-1)</f>
        <v>0</v>
      </c>
      <c r="L241" s="92">
        <f>SUMIFS(Master3!$H:$H,Master3!$A:$A,"&gt;="&amp;(J241),Master3!$A:$A,"&lt;="&amp;O241-1)</f>
        <v>0</v>
      </c>
      <c r="M241" s="93">
        <f>SUMIFS(Master3!BK:BK,Master3!BJ:BJ,I241)</f>
        <v>0</v>
      </c>
      <c r="N241" s="100" t="str">
        <f>IFERROR(_xlfn.XLOOKUP(O241,Master3!$A:$A,Master3!$B:$B)," ")</f>
        <v xml:space="preserve"> </v>
      </c>
      <c r="O241" s="92" t="str">
        <f t="shared" si="37"/>
        <v/>
      </c>
      <c r="P241" s="92">
        <f>SUMIFS(Master3!$V:$V,Master3!$A:$A,"&gt;="&amp;O241,Master3!$A:$A,"&lt;="&amp; S241)</f>
        <v>0</v>
      </c>
      <c r="Q241" s="92">
        <f>SUMIFS(Master3!$H:$H,Master3!$A:$A,"&gt;="&amp;O241,Master3!$A:$A,"&lt;="&amp; S241)</f>
        <v>0</v>
      </c>
      <c r="R241" s="92">
        <f>SUMIFS(Master3!AZ:AZ,Master3!AY:AY,N241)</f>
        <v>0</v>
      </c>
      <c r="S241" s="93" t="str">
        <f t="shared" si="38"/>
        <v/>
      </c>
      <c r="T241" s="112" t="e">
        <f>_xlfn.XLOOKUP(U241,Master3!B:B,Master3!A:A)</f>
        <v>#N/A</v>
      </c>
      <c r="U241" s="103"/>
      <c r="V241" s="109">
        <f>SUMIFS(Master3!X:X,Master3!$A:$A,"&gt;="&amp;(T241),Master3!$A:$A,"&lt;="&amp;Z241-1)</f>
        <v>0</v>
      </c>
      <c r="W241" s="107">
        <f>SUMIFS(Master3!I:I,Master3!$A:$A,"&gt;="&amp;(T241),Master3!$A:$A,"&lt;="&amp;Z241-1)</f>
        <v>0</v>
      </c>
      <c r="X241" s="108">
        <f>SUMIFS(Master3!BC:BC,Master3!BB:BB,U241)</f>
        <v>0</v>
      </c>
      <c r="Y241" s="110" t="str">
        <f>IFERROR(_xlfn.XLOOKUP(Z241,Master3!$A:$A,Master3!$B:$B),"")</f>
        <v/>
      </c>
      <c r="Z241" s="107" t="str">
        <f t="shared" si="39"/>
        <v/>
      </c>
      <c r="AA241" s="107">
        <f>SUMIFS(Master3!$X:$X,Master3!$A:$A,"&gt;="&amp;(Z241),Master3!$A:$A,"&lt;="&amp;AE241-1)</f>
        <v>0</v>
      </c>
      <c r="AB241" s="107">
        <f>SUMIFS(Master3!$I:$I,Master3!$A:$A,"&gt;="&amp;(Z241),Master3!$A:$A,"&lt;="&amp;AE241-1)</f>
        <v>0</v>
      </c>
      <c r="AC241" s="108">
        <f>SUMIFS(Master3!BM:BM,Master3!BL:BL,Y241)</f>
        <v>0</v>
      </c>
      <c r="AD241" s="110" t="str">
        <f>IFERROR(_xlfn.XLOOKUP(AE241,Master3!$A:$A,Master3!$B:$B)," ")</f>
        <v xml:space="preserve"> </v>
      </c>
      <c r="AE241" s="107" t="str">
        <f t="shared" si="40"/>
        <v/>
      </c>
      <c r="AF241" s="109">
        <f>SUMIFS(Master3!$X:$X,Master3!$A:$A,"&gt;"&amp;(AE241),Master3!$A:$A,"&lt;="&amp; AI241)</f>
        <v>0</v>
      </c>
      <c r="AG241" s="107">
        <f>SUMIFS(Master3!$I:$I,Master3!$A:$A,"&gt;"&amp;(AE241),Master3!$A:$A,"&lt;="&amp; AI241)</f>
        <v>0</v>
      </c>
      <c r="AH241" s="107">
        <f>SUMIFS(Master3!BC:BC,Master3!BB:BB,AD241)</f>
        <v>0</v>
      </c>
      <c r="AI241" s="108" t="str">
        <f t="shared" si="41"/>
        <v/>
      </c>
      <c r="AJ241" s="112" t="e">
        <f>_xlfn.XLOOKUP(AK241,Master3!B:B,Master3!A:A)</f>
        <v>#N/A</v>
      </c>
      <c r="AK241" s="106"/>
      <c r="AL241" s="67">
        <f>SUMIFS(Master3!$Z:$Z,Master3!$A:$A,"&gt;="&amp;(AJ241),Master3!$A:$A,"&lt;="&amp;AP241-1)</f>
        <v>0</v>
      </c>
      <c r="AM241" s="67">
        <f>SUMIFS(Master3!$J:$J,Master3!$A:$A,"&gt;="&amp;(AJ241),Master3!$A:$A,"&lt;="&amp;AP241-1)</f>
        <v>0</v>
      </c>
      <c r="AN241" s="93">
        <f>SUMIFS(Master3!BF:BF,Master3!BE:BE,AK241)</f>
        <v>0</v>
      </c>
      <c r="AO241" s="100" t="str">
        <f>IFERROR(_xlfn.XLOOKUP(AP241,Master3!$A:$A,Master3!$B:$B),"")</f>
        <v/>
      </c>
      <c r="AP241" s="92" t="str">
        <f t="shared" si="42"/>
        <v/>
      </c>
      <c r="AQ241" s="67">
        <f>SUMIFS(Master3!$Z:$Z,Master3!$A:$A,"&gt;"&amp;(AP241),Master3!$A:$A,"&lt;="&amp;AU241-1)</f>
        <v>0</v>
      </c>
      <c r="AR241" s="67">
        <f>SUMIFS(Master3!$J:$J,Master3!$A:$A,"&gt;"&amp;(AP241),Master3!$A:$A,"&lt;="&amp;AU241-1)</f>
        <v>0</v>
      </c>
      <c r="AS241" s="93">
        <f>SUMIFS(Master3!BO:BO,Master3!BN:BN,AO241)</f>
        <v>0</v>
      </c>
      <c r="AT241" s="100" t="str">
        <f>IFERROR(_xlfn.XLOOKUP(AU241,Master3!$A:$A,Master3!$B:$B)," ")</f>
        <v xml:space="preserve"> </v>
      </c>
      <c r="AU241" s="92" t="str">
        <f t="shared" si="43"/>
        <v/>
      </c>
      <c r="AV241" s="67">
        <f>SUMIFS(Master3!$Z:$Z,Master3!$A:$A,"&gt;"&amp;AU241,Master3!$A:$A,"&lt;="&amp; AY241)</f>
        <v>0</v>
      </c>
      <c r="AW241" s="67">
        <f>SUMIFS(Master3!$J:$J,Master3!$A:$A,"&gt;"&amp;AU241,Master3!$A:$A,"&lt;="&amp; AY241)</f>
        <v>0</v>
      </c>
      <c r="AX241" s="92">
        <f>SUMIFS(Master3!BF:BF,Master3!BE:BE,AT241)</f>
        <v>0</v>
      </c>
      <c r="AY241" s="93" t="str">
        <f t="shared" si="44"/>
        <v/>
      </c>
      <c r="AZ241" s="112" t="e">
        <f>_xlfn.XLOOKUP(BA241,Master3!B:B,Master3!A:A)</f>
        <v>#N/A</v>
      </c>
      <c r="BA241" s="103">
        <v>44391.159722222219</v>
      </c>
      <c r="BB241" s="107">
        <f>SUMIFS(Master3!AR:AR,Master3!$A:$A,"&gt;="&amp;(AZ241),Master3!$A:$A,"&lt;="&amp;BF241-1)</f>
        <v>0</v>
      </c>
      <c r="BC241" s="109">
        <f>SUMIFS(Master3!$K:$K,Master3!$A:$A,"&gt;="&amp;(AZ241),Master3!$A:$A,"&lt;="&amp;BF241-1)</f>
        <v>0</v>
      </c>
      <c r="BD241" s="108">
        <f>SUMIFS(Master3!BI:BI,Master3!BH:BH,BA241)</f>
        <v>0</v>
      </c>
      <c r="BE241" s="110" t="str">
        <f>IFERROR(_xlfn.XLOOKUP(BF241,Master3!$A:$A,Master3!$B:$B),"")</f>
        <v/>
      </c>
      <c r="BF241" s="107" t="str">
        <f t="shared" si="45"/>
        <v/>
      </c>
      <c r="BG241" s="107">
        <f>SUMIFS(Master3!AR:AR,Master3!$A:$A,"&gt;="&amp;(BF241),Master3!$A:$A,"&lt;="&amp;BK241-1)</f>
        <v>0</v>
      </c>
      <c r="BH241" s="109">
        <f>SUMIFS(Master3!$K:$K,Master3!$A:$A,"&gt;="&amp;(BF241),Master3!$A:$A,"&lt;="&amp;BK241-1)</f>
        <v>0</v>
      </c>
      <c r="BI241" s="108">
        <f>SUMIFS(Master3!BQ:BQ,Master3!BP:BP,BE241)</f>
        <v>0</v>
      </c>
      <c r="BJ241" s="110" t="str">
        <f>IFERROR(_xlfn.XLOOKUP(BK241,Master3!$A:$A,Master3!$B:$B)," ")</f>
        <v xml:space="preserve"> </v>
      </c>
      <c r="BK241" s="107" t="str">
        <f t="shared" si="46"/>
        <v/>
      </c>
      <c r="BL241" s="107">
        <f>SUMIFS(Master3!$AU:$AU,Master3!$A:$A,"&gt;"&amp;(BK241),Master3!$A:$A,"&lt;="&amp; BO241)</f>
        <v>0</v>
      </c>
      <c r="BM241" s="109">
        <f>SUMIFS(Master3!$K:$K,Master3!$A:$A,"&gt;"&amp;(BK241),Master3!$A:$A,"&lt;="&amp; BO241)</f>
        <v>0</v>
      </c>
      <c r="BN241" s="107">
        <f>SUMIFS(Master3!BI:BI,Master3!BH:BH,BJ241)</f>
        <v>0</v>
      </c>
      <c r="BO241" s="108" t="str">
        <f t="shared" si="47"/>
        <v/>
      </c>
    </row>
    <row r="242" spans="1:67" x14ac:dyDescent="0.25">
      <c r="A242" s="86">
        <v>44391.166666666664</v>
      </c>
      <c r="B242" s="111" t="e">
        <f>_xlfn.XLOOKUP(C242,Master3!B:B,Master3!A:A)</f>
        <v>#N/A</v>
      </c>
      <c r="C242" s="106">
        <v>44391.166666666664</v>
      </c>
      <c r="D242" s="91" t="str">
        <f>IFERROR(_xlfn.XLOOKUP(B242,Master3!A:A,Master3!G:G),"")</f>
        <v/>
      </c>
      <c r="E242" s="94" t="str">
        <f>IFERROR(AVERAGEIFS(Master3!$U:$U,Master3!$A:$A,"&gt;"&amp;(B242-1),Master3!$A:$A,"&lt;="&amp;S242),"")</f>
        <v/>
      </c>
      <c r="F242" s="98">
        <f>SUMIFS(Master3!$V:$V,Master3!$A:$A,"&gt;="&amp;(B242),Master3!$A:$A,"&lt;="&amp;J242-1)</f>
        <v>0</v>
      </c>
      <c r="G242" s="91">
        <f>SUMIFS(Master3!$H:$H,Master3!$A:$A,"&gt;="&amp;(B242),Master3!$A:$A,"&lt;="&amp;J242-1)</f>
        <v>0</v>
      </c>
      <c r="H242" s="99">
        <f>SUMIFS(Master3!AZ:AZ,Master3!AY:AY,C242)</f>
        <v>0</v>
      </c>
      <c r="I242" s="100" t="str">
        <f>IFERROR(_xlfn.XLOOKUP(J242,Master3!$A:$A,Master3!$B:$B),"")</f>
        <v/>
      </c>
      <c r="J242" s="92" t="str">
        <f t="shared" si="36"/>
        <v/>
      </c>
      <c r="K242" s="92">
        <f>SUMIFS(Master3!$V:$V,Master3!$A:$A,"&gt;="&amp;(J242),Master3!$A:$A,"&lt;="&amp;O242-1)</f>
        <v>0</v>
      </c>
      <c r="L242" s="92">
        <f>SUMIFS(Master3!$H:$H,Master3!$A:$A,"&gt;="&amp;(J242),Master3!$A:$A,"&lt;="&amp;O242-1)</f>
        <v>0</v>
      </c>
      <c r="M242" s="93">
        <f>SUMIFS(Master3!BK:BK,Master3!BJ:BJ,I242)</f>
        <v>0</v>
      </c>
      <c r="N242" s="100" t="str">
        <f>IFERROR(_xlfn.XLOOKUP(O242,Master3!$A:$A,Master3!$B:$B)," ")</f>
        <v xml:space="preserve"> </v>
      </c>
      <c r="O242" s="92" t="str">
        <f t="shared" si="37"/>
        <v/>
      </c>
      <c r="P242" s="92">
        <f>SUMIFS(Master3!$V:$V,Master3!$A:$A,"&gt;="&amp;O242,Master3!$A:$A,"&lt;="&amp; S242)</f>
        <v>0</v>
      </c>
      <c r="Q242" s="92">
        <f>SUMIFS(Master3!$H:$H,Master3!$A:$A,"&gt;="&amp;O242,Master3!$A:$A,"&lt;="&amp; S242)</f>
        <v>0</v>
      </c>
      <c r="R242" s="92">
        <f>SUMIFS(Master3!AZ:AZ,Master3!AY:AY,N242)</f>
        <v>0</v>
      </c>
      <c r="S242" s="93" t="str">
        <f t="shared" si="38"/>
        <v/>
      </c>
      <c r="T242" s="112" t="e">
        <f>_xlfn.XLOOKUP(U242,Master3!B:B,Master3!A:A)</f>
        <v>#N/A</v>
      </c>
      <c r="U242" s="103">
        <v>44391.166666666664</v>
      </c>
      <c r="V242" s="109">
        <f>SUMIFS(Master3!X:X,Master3!$A:$A,"&gt;="&amp;(T242),Master3!$A:$A,"&lt;="&amp;Z242-1)</f>
        <v>0</v>
      </c>
      <c r="W242" s="107">
        <f>SUMIFS(Master3!I:I,Master3!$A:$A,"&gt;="&amp;(T242),Master3!$A:$A,"&lt;="&amp;Z242-1)</f>
        <v>0</v>
      </c>
      <c r="X242" s="108">
        <f>SUMIFS(Master3!BC:BC,Master3!BB:BB,U242)</f>
        <v>0</v>
      </c>
      <c r="Y242" s="110" t="str">
        <f>IFERROR(_xlfn.XLOOKUP(Z242,Master3!$A:$A,Master3!$B:$B),"")</f>
        <v/>
      </c>
      <c r="Z242" s="107" t="str">
        <f t="shared" si="39"/>
        <v/>
      </c>
      <c r="AA242" s="107">
        <f>SUMIFS(Master3!$X:$X,Master3!$A:$A,"&gt;="&amp;(Z242),Master3!$A:$A,"&lt;="&amp;AE242-1)</f>
        <v>0</v>
      </c>
      <c r="AB242" s="107">
        <f>SUMIFS(Master3!$I:$I,Master3!$A:$A,"&gt;="&amp;(Z242),Master3!$A:$A,"&lt;="&amp;AE242-1)</f>
        <v>0</v>
      </c>
      <c r="AC242" s="108">
        <f>SUMIFS(Master3!BM:BM,Master3!BL:BL,Y242)</f>
        <v>0</v>
      </c>
      <c r="AD242" s="110" t="str">
        <f>IFERROR(_xlfn.XLOOKUP(AE242,Master3!$A:$A,Master3!$B:$B)," ")</f>
        <v xml:space="preserve"> </v>
      </c>
      <c r="AE242" s="107" t="str">
        <f t="shared" si="40"/>
        <v/>
      </c>
      <c r="AF242" s="109">
        <f>SUMIFS(Master3!$X:$X,Master3!$A:$A,"&gt;"&amp;(AE242),Master3!$A:$A,"&lt;="&amp; AI242)</f>
        <v>0</v>
      </c>
      <c r="AG242" s="107">
        <f>SUMIFS(Master3!$I:$I,Master3!$A:$A,"&gt;"&amp;(AE242),Master3!$A:$A,"&lt;="&amp; AI242)</f>
        <v>0</v>
      </c>
      <c r="AH242" s="107">
        <f>SUMIFS(Master3!BC:BC,Master3!BB:BB,AD242)</f>
        <v>0</v>
      </c>
      <c r="AI242" s="108" t="str">
        <f t="shared" si="41"/>
        <v/>
      </c>
      <c r="AJ242" s="112" t="e">
        <f>_xlfn.XLOOKUP(AK242,Master3!B:B,Master3!A:A)</f>
        <v>#N/A</v>
      </c>
      <c r="AK242" s="106"/>
      <c r="AL242" s="67">
        <f>SUMIFS(Master3!$Z:$Z,Master3!$A:$A,"&gt;="&amp;(AJ242),Master3!$A:$A,"&lt;="&amp;AP242-1)</f>
        <v>0</v>
      </c>
      <c r="AM242" s="67">
        <f>SUMIFS(Master3!$J:$J,Master3!$A:$A,"&gt;="&amp;(AJ242),Master3!$A:$A,"&lt;="&amp;AP242-1)</f>
        <v>0</v>
      </c>
      <c r="AN242" s="93">
        <f>SUMIFS(Master3!BF:BF,Master3!BE:BE,AK242)</f>
        <v>0</v>
      </c>
      <c r="AO242" s="100" t="str">
        <f>IFERROR(_xlfn.XLOOKUP(AP242,Master3!$A:$A,Master3!$B:$B),"")</f>
        <v/>
      </c>
      <c r="AP242" s="92" t="str">
        <f t="shared" si="42"/>
        <v/>
      </c>
      <c r="AQ242" s="67">
        <f>SUMIFS(Master3!$Z:$Z,Master3!$A:$A,"&gt;"&amp;(AP242),Master3!$A:$A,"&lt;="&amp;AU242-1)</f>
        <v>0</v>
      </c>
      <c r="AR242" s="67">
        <f>SUMIFS(Master3!$J:$J,Master3!$A:$A,"&gt;"&amp;(AP242),Master3!$A:$A,"&lt;="&amp;AU242-1)</f>
        <v>0</v>
      </c>
      <c r="AS242" s="93">
        <f>SUMIFS(Master3!BO:BO,Master3!BN:BN,AO242)</f>
        <v>0</v>
      </c>
      <c r="AT242" s="100" t="str">
        <f>IFERROR(_xlfn.XLOOKUP(AU242,Master3!$A:$A,Master3!$B:$B)," ")</f>
        <v xml:space="preserve"> </v>
      </c>
      <c r="AU242" s="92" t="str">
        <f t="shared" si="43"/>
        <v/>
      </c>
      <c r="AV242" s="67">
        <f>SUMIFS(Master3!$Z:$Z,Master3!$A:$A,"&gt;"&amp;AU242,Master3!$A:$A,"&lt;="&amp; AY242)</f>
        <v>0</v>
      </c>
      <c r="AW242" s="67">
        <f>SUMIFS(Master3!$J:$J,Master3!$A:$A,"&gt;"&amp;AU242,Master3!$A:$A,"&lt;="&amp; AY242)</f>
        <v>0</v>
      </c>
      <c r="AX242" s="92">
        <f>SUMIFS(Master3!BF:BF,Master3!BE:BE,AT242)</f>
        <v>0</v>
      </c>
      <c r="AY242" s="93" t="str">
        <f t="shared" si="44"/>
        <v/>
      </c>
      <c r="AZ242" s="112" t="e">
        <f>_xlfn.XLOOKUP(BA242,Master3!B:B,Master3!A:A)</f>
        <v>#N/A</v>
      </c>
      <c r="BA242" s="103"/>
      <c r="BB242" s="107">
        <f>SUMIFS(Master3!AR:AR,Master3!$A:$A,"&gt;="&amp;(AZ242),Master3!$A:$A,"&lt;="&amp;BF242-1)</f>
        <v>0</v>
      </c>
      <c r="BC242" s="109">
        <f>SUMIFS(Master3!$K:$K,Master3!$A:$A,"&gt;="&amp;(AZ242),Master3!$A:$A,"&lt;="&amp;BF242-1)</f>
        <v>0</v>
      </c>
      <c r="BD242" s="108">
        <f>SUMIFS(Master3!BI:BI,Master3!BH:BH,BA242)</f>
        <v>0</v>
      </c>
      <c r="BE242" s="110" t="str">
        <f>IFERROR(_xlfn.XLOOKUP(BF242,Master3!$A:$A,Master3!$B:$B),"")</f>
        <v/>
      </c>
      <c r="BF242" s="107" t="str">
        <f t="shared" si="45"/>
        <v/>
      </c>
      <c r="BG242" s="107">
        <f>SUMIFS(Master3!AR:AR,Master3!$A:$A,"&gt;="&amp;(BF242),Master3!$A:$A,"&lt;="&amp;BK242-1)</f>
        <v>0</v>
      </c>
      <c r="BH242" s="109">
        <f>SUMIFS(Master3!$K:$K,Master3!$A:$A,"&gt;="&amp;(BF242),Master3!$A:$A,"&lt;="&amp;BK242-1)</f>
        <v>0</v>
      </c>
      <c r="BI242" s="108">
        <f>SUMIFS(Master3!BQ:BQ,Master3!BP:BP,BE242)</f>
        <v>0</v>
      </c>
      <c r="BJ242" s="110" t="str">
        <f>IFERROR(_xlfn.XLOOKUP(BK242,Master3!$A:$A,Master3!$B:$B)," ")</f>
        <v xml:space="preserve"> </v>
      </c>
      <c r="BK242" s="107" t="str">
        <f t="shared" si="46"/>
        <v/>
      </c>
      <c r="BL242" s="107">
        <f>SUMIFS(Master3!$AU:$AU,Master3!$A:$A,"&gt;"&amp;(BK242),Master3!$A:$A,"&lt;="&amp; BO242)</f>
        <v>0</v>
      </c>
      <c r="BM242" s="109">
        <f>SUMIFS(Master3!$K:$K,Master3!$A:$A,"&gt;"&amp;(BK242),Master3!$A:$A,"&lt;="&amp; BO242)</f>
        <v>0</v>
      </c>
      <c r="BN242" s="107">
        <f>SUMIFS(Master3!BI:BI,Master3!BH:BH,BJ242)</f>
        <v>0</v>
      </c>
      <c r="BO242" s="108" t="str">
        <f t="shared" si="47"/>
        <v/>
      </c>
    </row>
    <row r="243" spans="1:67" x14ac:dyDescent="0.25">
      <c r="A243" s="86">
        <v>44392.125</v>
      </c>
      <c r="B243" s="111" t="e">
        <f>_xlfn.XLOOKUP(C243,Master3!B:B,Master3!A:A)</f>
        <v>#N/A</v>
      </c>
      <c r="C243" s="106"/>
      <c r="D243" s="91" t="str">
        <f>IFERROR(_xlfn.XLOOKUP(B243,Master3!A:A,Master3!G:G),"")</f>
        <v/>
      </c>
      <c r="E243" s="94" t="str">
        <f>IFERROR(AVERAGEIFS(Master3!$U:$U,Master3!$A:$A,"&gt;"&amp;(B243-1),Master3!$A:$A,"&lt;="&amp;S243),"")</f>
        <v/>
      </c>
      <c r="F243" s="98">
        <f>SUMIFS(Master3!$V:$V,Master3!$A:$A,"&gt;="&amp;(B243),Master3!$A:$A,"&lt;="&amp;J243-1)</f>
        <v>0</v>
      </c>
      <c r="G243" s="91">
        <f>SUMIFS(Master3!$H:$H,Master3!$A:$A,"&gt;="&amp;(B243),Master3!$A:$A,"&lt;="&amp;J243-1)</f>
        <v>0</v>
      </c>
      <c r="H243" s="99">
        <f>SUMIFS(Master3!AZ:AZ,Master3!AY:AY,C243)</f>
        <v>0</v>
      </c>
      <c r="I243" s="100" t="str">
        <f>IFERROR(_xlfn.XLOOKUP(J243,Master3!$A:$A,Master3!$B:$B),"")</f>
        <v/>
      </c>
      <c r="J243" s="92" t="str">
        <f t="shared" si="36"/>
        <v/>
      </c>
      <c r="K243" s="92">
        <f>SUMIFS(Master3!$V:$V,Master3!$A:$A,"&gt;="&amp;(J243),Master3!$A:$A,"&lt;="&amp;O243-1)</f>
        <v>0</v>
      </c>
      <c r="L243" s="92">
        <f>SUMIFS(Master3!$H:$H,Master3!$A:$A,"&gt;="&amp;(J243),Master3!$A:$A,"&lt;="&amp;O243-1)</f>
        <v>0</v>
      </c>
      <c r="M243" s="93">
        <f>SUMIFS(Master3!BK:BK,Master3!BJ:BJ,I243)</f>
        <v>0</v>
      </c>
      <c r="N243" s="100" t="str">
        <f>IFERROR(_xlfn.XLOOKUP(O243,Master3!$A:$A,Master3!$B:$B)," ")</f>
        <v xml:space="preserve"> </v>
      </c>
      <c r="O243" s="92" t="str">
        <f t="shared" si="37"/>
        <v/>
      </c>
      <c r="P243" s="92">
        <f>SUMIFS(Master3!$V:$V,Master3!$A:$A,"&gt;="&amp;O243,Master3!$A:$A,"&lt;="&amp; S243)</f>
        <v>0</v>
      </c>
      <c r="Q243" s="92">
        <f>SUMIFS(Master3!$H:$H,Master3!$A:$A,"&gt;="&amp;O243,Master3!$A:$A,"&lt;="&amp; S243)</f>
        <v>0</v>
      </c>
      <c r="R243" s="92">
        <f>SUMIFS(Master3!AZ:AZ,Master3!AY:AY,N243)</f>
        <v>0</v>
      </c>
      <c r="S243" s="93" t="str">
        <f t="shared" si="38"/>
        <v/>
      </c>
      <c r="T243" s="112" t="e">
        <f>_xlfn.XLOOKUP(U243,Master3!B:B,Master3!A:A)</f>
        <v>#N/A</v>
      </c>
      <c r="U243" s="103"/>
      <c r="V243" s="109">
        <f>SUMIFS(Master3!X:X,Master3!$A:$A,"&gt;="&amp;(T243),Master3!$A:$A,"&lt;="&amp;Z243-1)</f>
        <v>0</v>
      </c>
      <c r="W243" s="107">
        <f>SUMIFS(Master3!I:I,Master3!$A:$A,"&gt;="&amp;(T243),Master3!$A:$A,"&lt;="&amp;Z243-1)</f>
        <v>0</v>
      </c>
      <c r="X243" s="108">
        <f>SUMIFS(Master3!BC:BC,Master3!BB:BB,U243)</f>
        <v>0</v>
      </c>
      <c r="Y243" s="110" t="str">
        <f>IFERROR(_xlfn.XLOOKUP(Z243,Master3!$A:$A,Master3!$B:$B),"")</f>
        <v/>
      </c>
      <c r="Z243" s="107" t="str">
        <f t="shared" si="39"/>
        <v/>
      </c>
      <c r="AA243" s="107">
        <f>SUMIFS(Master3!$X:$X,Master3!$A:$A,"&gt;="&amp;(Z243),Master3!$A:$A,"&lt;="&amp;AE243-1)</f>
        <v>0</v>
      </c>
      <c r="AB243" s="107">
        <f>SUMIFS(Master3!$I:$I,Master3!$A:$A,"&gt;="&amp;(Z243),Master3!$A:$A,"&lt;="&amp;AE243-1)</f>
        <v>0</v>
      </c>
      <c r="AC243" s="108">
        <f>SUMIFS(Master3!BM:BM,Master3!BL:BL,Y243)</f>
        <v>0</v>
      </c>
      <c r="AD243" s="110" t="str">
        <f>IFERROR(_xlfn.XLOOKUP(AE243,Master3!$A:$A,Master3!$B:$B)," ")</f>
        <v xml:space="preserve"> </v>
      </c>
      <c r="AE243" s="107" t="str">
        <f t="shared" si="40"/>
        <v/>
      </c>
      <c r="AF243" s="109">
        <f>SUMIFS(Master3!$X:$X,Master3!$A:$A,"&gt;"&amp;(AE243),Master3!$A:$A,"&lt;="&amp; AI243)</f>
        <v>0</v>
      </c>
      <c r="AG243" s="107">
        <f>SUMIFS(Master3!$I:$I,Master3!$A:$A,"&gt;"&amp;(AE243),Master3!$A:$A,"&lt;="&amp; AI243)</f>
        <v>0</v>
      </c>
      <c r="AH243" s="107">
        <f>SUMIFS(Master3!BC:BC,Master3!BB:BB,AD243)</f>
        <v>0</v>
      </c>
      <c r="AI243" s="108" t="str">
        <f t="shared" si="41"/>
        <v/>
      </c>
      <c r="AJ243" s="112" t="e">
        <f>_xlfn.XLOOKUP(AK243,Master3!B:B,Master3!A:A)</f>
        <v>#N/A</v>
      </c>
      <c r="AK243" s="106">
        <v>44392.125</v>
      </c>
      <c r="AL243" s="67">
        <f>SUMIFS(Master3!$Z:$Z,Master3!$A:$A,"&gt;="&amp;(AJ243),Master3!$A:$A,"&lt;="&amp;AP243-1)</f>
        <v>0</v>
      </c>
      <c r="AM243" s="67">
        <f>SUMIFS(Master3!$J:$J,Master3!$A:$A,"&gt;="&amp;(AJ243),Master3!$A:$A,"&lt;="&amp;AP243-1)</f>
        <v>0</v>
      </c>
      <c r="AN243" s="93">
        <f>SUMIFS(Master3!BF:BF,Master3!BE:BE,AK243)</f>
        <v>0</v>
      </c>
      <c r="AO243" s="100" t="str">
        <f>IFERROR(_xlfn.XLOOKUP(AP243,Master3!$A:$A,Master3!$B:$B),"")</f>
        <v/>
      </c>
      <c r="AP243" s="92" t="str">
        <f t="shared" si="42"/>
        <v/>
      </c>
      <c r="AQ243" s="67">
        <f>SUMIFS(Master3!$Z:$Z,Master3!$A:$A,"&gt;"&amp;(AP243),Master3!$A:$A,"&lt;="&amp;AU243-1)</f>
        <v>0</v>
      </c>
      <c r="AR243" s="67">
        <f>SUMIFS(Master3!$J:$J,Master3!$A:$A,"&gt;"&amp;(AP243),Master3!$A:$A,"&lt;="&amp;AU243-1)</f>
        <v>0</v>
      </c>
      <c r="AS243" s="93">
        <f>SUMIFS(Master3!BO:BO,Master3!BN:BN,AO243)</f>
        <v>0</v>
      </c>
      <c r="AT243" s="100" t="str">
        <f>IFERROR(_xlfn.XLOOKUP(AU243,Master3!$A:$A,Master3!$B:$B)," ")</f>
        <v xml:space="preserve"> </v>
      </c>
      <c r="AU243" s="92" t="str">
        <f t="shared" si="43"/>
        <v/>
      </c>
      <c r="AV243" s="67">
        <f>SUMIFS(Master3!$Z:$Z,Master3!$A:$A,"&gt;"&amp;AU243,Master3!$A:$A,"&lt;="&amp; AY243)</f>
        <v>0</v>
      </c>
      <c r="AW243" s="67">
        <f>SUMIFS(Master3!$J:$J,Master3!$A:$A,"&gt;"&amp;AU243,Master3!$A:$A,"&lt;="&amp; AY243)</f>
        <v>0</v>
      </c>
      <c r="AX243" s="92">
        <f>SUMIFS(Master3!BF:BF,Master3!BE:BE,AT243)</f>
        <v>0</v>
      </c>
      <c r="AY243" s="93" t="str">
        <f t="shared" si="44"/>
        <v/>
      </c>
      <c r="AZ243" s="112" t="e">
        <f>_xlfn.XLOOKUP(BA243,Master3!B:B,Master3!A:A)</f>
        <v>#N/A</v>
      </c>
      <c r="BA243" s="103"/>
      <c r="BB243" s="107">
        <f>SUMIFS(Master3!AR:AR,Master3!$A:$A,"&gt;="&amp;(AZ243),Master3!$A:$A,"&lt;="&amp;BF243-1)</f>
        <v>0</v>
      </c>
      <c r="BC243" s="109">
        <f>SUMIFS(Master3!$K:$K,Master3!$A:$A,"&gt;="&amp;(AZ243),Master3!$A:$A,"&lt;="&amp;BF243-1)</f>
        <v>0</v>
      </c>
      <c r="BD243" s="108">
        <f>SUMIFS(Master3!BI:BI,Master3!BH:BH,BA243)</f>
        <v>0</v>
      </c>
      <c r="BE243" s="110" t="str">
        <f>IFERROR(_xlfn.XLOOKUP(BF243,Master3!$A:$A,Master3!$B:$B),"")</f>
        <v/>
      </c>
      <c r="BF243" s="107" t="str">
        <f t="shared" si="45"/>
        <v/>
      </c>
      <c r="BG243" s="107">
        <f>SUMIFS(Master3!AR:AR,Master3!$A:$A,"&gt;="&amp;(BF243),Master3!$A:$A,"&lt;="&amp;BK243-1)</f>
        <v>0</v>
      </c>
      <c r="BH243" s="109">
        <f>SUMIFS(Master3!$K:$K,Master3!$A:$A,"&gt;="&amp;(BF243),Master3!$A:$A,"&lt;="&amp;BK243-1)</f>
        <v>0</v>
      </c>
      <c r="BI243" s="108">
        <f>SUMIFS(Master3!BQ:BQ,Master3!BP:BP,BE243)</f>
        <v>0</v>
      </c>
      <c r="BJ243" s="110" t="str">
        <f>IFERROR(_xlfn.XLOOKUP(BK243,Master3!$A:$A,Master3!$B:$B)," ")</f>
        <v xml:space="preserve"> </v>
      </c>
      <c r="BK243" s="107" t="str">
        <f t="shared" si="46"/>
        <v/>
      </c>
      <c r="BL243" s="107">
        <f>SUMIFS(Master3!$AU:$AU,Master3!$A:$A,"&gt;"&amp;(BK243),Master3!$A:$A,"&lt;="&amp; BO243)</f>
        <v>0</v>
      </c>
      <c r="BM243" s="109">
        <f>SUMIFS(Master3!$K:$K,Master3!$A:$A,"&gt;"&amp;(BK243),Master3!$A:$A,"&lt;="&amp; BO243)</f>
        <v>0</v>
      </c>
      <c r="BN243" s="107">
        <f>SUMIFS(Master3!BI:BI,Master3!BH:BH,BJ243)</f>
        <v>0</v>
      </c>
      <c r="BO243" s="108" t="str">
        <f t="shared" si="47"/>
        <v/>
      </c>
    </row>
    <row r="244" spans="1:67" x14ac:dyDescent="0.25">
      <c r="A244" s="86">
        <v>44392.166666666664</v>
      </c>
      <c r="B244" s="111" t="e">
        <f>_xlfn.XLOOKUP(C244,Master3!B:B,Master3!A:A)</f>
        <v>#N/A</v>
      </c>
      <c r="C244" s="106">
        <v>44392.166666666664</v>
      </c>
      <c r="D244" s="91" t="str">
        <f>IFERROR(_xlfn.XLOOKUP(B244,Master3!A:A,Master3!G:G),"")</f>
        <v/>
      </c>
      <c r="E244" s="94" t="str">
        <f>IFERROR(AVERAGEIFS(Master3!$U:$U,Master3!$A:$A,"&gt;"&amp;(B244-1),Master3!$A:$A,"&lt;="&amp;S244),"")</f>
        <v/>
      </c>
      <c r="F244" s="98">
        <f>SUMIFS(Master3!$V:$V,Master3!$A:$A,"&gt;="&amp;(B244),Master3!$A:$A,"&lt;="&amp;J244-1)</f>
        <v>0</v>
      </c>
      <c r="G244" s="91">
        <f>SUMIFS(Master3!$H:$H,Master3!$A:$A,"&gt;="&amp;(B244),Master3!$A:$A,"&lt;="&amp;J244-1)</f>
        <v>0</v>
      </c>
      <c r="H244" s="99">
        <f>SUMIFS(Master3!AZ:AZ,Master3!AY:AY,C244)</f>
        <v>0</v>
      </c>
      <c r="I244" s="100" t="str">
        <f>IFERROR(_xlfn.XLOOKUP(J244,Master3!$A:$A,Master3!$B:$B),"")</f>
        <v/>
      </c>
      <c r="J244" s="92" t="str">
        <f t="shared" si="36"/>
        <v/>
      </c>
      <c r="K244" s="92">
        <f>SUMIFS(Master3!$V:$V,Master3!$A:$A,"&gt;="&amp;(J244),Master3!$A:$A,"&lt;="&amp;O244-1)</f>
        <v>0</v>
      </c>
      <c r="L244" s="92">
        <f>SUMIFS(Master3!$H:$H,Master3!$A:$A,"&gt;="&amp;(J244),Master3!$A:$A,"&lt;="&amp;O244-1)</f>
        <v>0</v>
      </c>
      <c r="M244" s="93">
        <f>SUMIFS(Master3!BK:BK,Master3!BJ:BJ,I244)</f>
        <v>0</v>
      </c>
      <c r="N244" s="100" t="str">
        <f>IFERROR(_xlfn.XLOOKUP(O244,Master3!$A:$A,Master3!$B:$B)," ")</f>
        <v xml:space="preserve"> </v>
      </c>
      <c r="O244" s="92" t="str">
        <f t="shared" si="37"/>
        <v/>
      </c>
      <c r="P244" s="92">
        <f>SUMIFS(Master3!$V:$V,Master3!$A:$A,"&gt;="&amp;O244,Master3!$A:$A,"&lt;="&amp; S244)</f>
        <v>0</v>
      </c>
      <c r="Q244" s="92">
        <f>SUMIFS(Master3!$H:$H,Master3!$A:$A,"&gt;="&amp;O244,Master3!$A:$A,"&lt;="&amp; S244)</f>
        <v>0</v>
      </c>
      <c r="R244" s="92">
        <f>SUMIFS(Master3!AZ:AZ,Master3!AY:AY,N244)</f>
        <v>0</v>
      </c>
      <c r="S244" s="93" t="str">
        <f t="shared" si="38"/>
        <v/>
      </c>
      <c r="T244" s="112" t="e">
        <f>_xlfn.XLOOKUP(U244,Master3!B:B,Master3!A:A)</f>
        <v>#N/A</v>
      </c>
      <c r="U244" s="103">
        <v>44392.166666666664</v>
      </c>
      <c r="V244" s="109">
        <f>SUMIFS(Master3!X:X,Master3!$A:$A,"&gt;="&amp;(T244),Master3!$A:$A,"&lt;="&amp;Z244-1)</f>
        <v>0</v>
      </c>
      <c r="W244" s="107">
        <f>SUMIFS(Master3!I:I,Master3!$A:$A,"&gt;="&amp;(T244),Master3!$A:$A,"&lt;="&amp;Z244-1)</f>
        <v>0</v>
      </c>
      <c r="X244" s="108">
        <f>SUMIFS(Master3!BC:BC,Master3!BB:BB,U244)</f>
        <v>0</v>
      </c>
      <c r="Y244" s="110" t="str">
        <f>IFERROR(_xlfn.XLOOKUP(Z244,Master3!$A:$A,Master3!$B:$B),"")</f>
        <v/>
      </c>
      <c r="Z244" s="107" t="str">
        <f t="shared" si="39"/>
        <v/>
      </c>
      <c r="AA244" s="107">
        <f>SUMIFS(Master3!$X:$X,Master3!$A:$A,"&gt;="&amp;(Z244),Master3!$A:$A,"&lt;="&amp;AE244-1)</f>
        <v>0</v>
      </c>
      <c r="AB244" s="107">
        <f>SUMIFS(Master3!$I:$I,Master3!$A:$A,"&gt;="&amp;(Z244),Master3!$A:$A,"&lt;="&amp;AE244-1)</f>
        <v>0</v>
      </c>
      <c r="AC244" s="108">
        <f>SUMIFS(Master3!BM:BM,Master3!BL:BL,Y244)</f>
        <v>0</v>
      </c>
      <c r="AD244" s="110" t="str">
        <f>IFERROR(_xlfn.XLOOKUP(AE244,Master3!$A:$A,Master3!$B:$B)," ")</f>
        <v xml:space="preserve"> </v>
      </c>
      <c r="AE244" s="107" t="str">
        <f t="shared" si="40"/>
        <v/>
      </c>
      <c r="AF244" s="109">
        <f>SUMIFS(Master3!$X:$X,Master3!$A:$A,"&gt;"&amp;(AE244),Master3!$A:$A,"&lt;="&amp; AI244)</f>
        <v>0</v>
      </c>
      <c r="AG244" s="107">
        <f>SUMIFS(Master3!$I:$I,Master3!$A:$A,"&gt;"&amp;(AE244),Master3!$A:$A,"&lt;="&amp; AI244)</f>
        <v>0</v>
      </c>
      <c r="AH244" s="107">
        <f>SUMIFS(Master3!BC:BC,Master3!BB:BB,AD244)</f>
        <v>0</v>
      </c>
      <c r="AI244" s="108" t="str">
        <f t="shared" si="41"/>
        <v/>
      </c>
      <c r="AJ244" s="112" t="e">
        <f>_xlfn.XLOOKUP(AK244,Master3!B:B,Master3!A:A)</f>
        <v>#N/A</v>
      </c>
      <c r="AK244" s="106"/>
      <c r="AL244" s="67">
        <f>SUMIFS(Master3!$Z:$Z,Master3!$A:$A,"&gt;="&amp;(AJ244),Master3!$A:$A,"&lt;="&amp;AP244-1)</f>
        <v>0</v>
      </c>
      <c r="AM244" s="67">
        <f>SUMIFS(Master3!$J:$J,Master3!$A:$A,"&gt;="&amp;(AJ244),Master3!$A:$A,"&lt;="&amp;AP244-1)</f>
        <v>0</v>
      </c>
      <c r="AN244" s="93">
        <f>SUMIFS(Master3!BF:BF,Master3!BE:BE,AK244)</f>
        <v>0</v>
      </c>
      <c r="AO244" s="100" t="str">
        <f>IFERROR(_xlfn.XLOOKUP(AP244,Master3!$A:$A,Master3!$B:$B),"")</f>
        <v/>
      </c>
      <c r="AP244" s="92" t="str">
        <f t="shared" si="42"/>
        <v/>
      </c>
      <c r="AQ244" s="67">
        <f>SUMIFS(Master3!$Z:$Z,Master3!$A:$A,"&gt;"&amp;(AP244),Master3!$A:$A,"&lt;="&amp;AU244-1)</f>
        <v>0</v>
      </c>
      <c r="AR244" s="67">
        <f>SUMIFS(Master3!$J:$J,Master3!$A:$A,"&gt;"&amp;(AP244),Master3!$A:$A,"&lt;="&amp;AU244-1)</f>
        <v>0</v>
      </c>
      <c r="AS244" s="93">
        <f>SUMIFS(Master3!BO:BO,Master3!BN:BN,AO244)</f>
        <v>0</v>
      </c>
      <c r="AT244" s="100" t="str">
        <f>IFERROR(_xlfn.XLOOKUP(AU244,Master3!$A:$A,Master3!$B:$B)," ")</f>
        <v xml:space="preserve"> </v>
      </c>
      <c r="AU244" s="92" t="str">
        <f t="shared" si="43"/>
        <v/>
      </c>
      <c r="AV244" s="67">
        <f>SUMIFS(Master3!$Z:$Z,Master3!$A:$A,"&gt;"&amp;AU244,Master3!$A:$A,"&lt;="&amp; AY244)</f>
        <v>0</v>
      </c>
      <c r="AW244" s="67">
        <f>SUMIFS(Master3!$J:$J,Master3!$A:$A,"&gt;"&amp;AU244,Master3!$A:$A,"&lt;="&amp; AY244)</f>
        <v>0</v>
      </c>
      <c r="AX244" s="92">
        <f>SUMIFS(Master3!BF:BF,Master3!BE:BE,AT244)</f>
        <v>0</v>
      </c>
      <c r="AY244" s="93" t="str">
        <f t="shared" si="44"/>
        <v/>
      </c>
      <c r="AZ244" s="112" t="e">
        <f>_xlfn.XLOOKUP(BA244,Master3!B:B,Master3!A:A)</f>
        <v>#N/A</v>
      </c>
      <c r="BA244" s="103">
        <v>44392.166666666664</v>
      </c>
      <c r="BB244" s="107">
        <f>SUMIFS(Master3!AR:AR,Master3!$A:$A,"&gt;="&amp;(AZ244),Master3!$A:$A,"&lt;="&amp;BF244-1)</f>
        <v>0</v>
      </c>
      <c r="BC244" s="109">
        <f>SUMIFS(Master3!$K:$K,Master3!$A:$A,"&gt;="&amp;(AZ244),Master3!$A:$A,"&lt;="&amp;BF244-1)</f>
        <v>0</v>
      </c>
      <c r="BD244" s="108">
        <f>SUMIFS(Master3!BI:BI,Master3!BH:BH,BA244)</f>
        <v>0</v>
      </c>
      <c r="BE244" s="110" t="str">
        <f>IFERROR(_xlfn.XLOOKUP(BF244,Master3!$A:$A,Master3!$B:$B),"")</f>
        <v/>
      </c>
      <c r="BF244" s="107" t="str">
        <f t="shared" si="45"/>
        <v/>
      </c>
      <c r="BG244" s="107">
        <f>SUMIFS(Master3!AR:AR,Master3!$A:$A,"&gt;="&amp;(BF244),Master3!$A:$A,"&lt;="&amp;BK244-1)</f>
        <v>0</v>
      </c>
      <c r="BH244" s="109">
        <f>SUMIFS(Master3!$K:$K,Master3!$A:$A,"&gt;="&amp;(BF244),Master3!$A:$A,"&lt;="&amp;BK244-1)</f>
        <v>0</v>
      </c>
      <c r="BI244" s="108">
        <f>SUMIFS(Master3!BQ:BQ,Master3!BP:BP,BE244)</f>
        <v>0</v>
      </c>
      <c r="BJ244" s="110" t="str">
        <f>IFERROR(_xlfn.XLOOKUP(BK244,Master3!$A:$A,Master3!$B:$B)," ")</f>
        <v xml:space="preserve"> </v>
      </c>
      <c r="BK244" s="107" t="str">
        <f t="shared" si="46"/>
        <v/>
      </c>
      <c r="BL244" s="107">
        <f>SUMIFS(Master3!$AU:$AU,Master3!$A:$A,"&gt;"&amp;(BK244),Master3!$A:$A,"&lt;="&amp; BO244)</f>
        <v>0</v>
      </c>
      <c r="BM244" s="109">
        <f>SUMIFS(Master3!$K:$K,Master3!$A:$A,"&gt;"&amp;(BK244),Master3!$A:$A,"&lt;="&amp; BO244)</f>
        <v>0</v>
      </c>
      <c r="BN244" s="107">
        <f>SUMIFS(Master3!BI:BI,Master3!BH:BH,BJ244)</f>
        <v>0</v>
      </c>
      <c r="BO244" s="108" t="str">
        <f t="shared" si="47"/>
        <v/>
      </c>
    </row>
    <row r="245" spans="1:67" x14ac:dyDescent="0.25">
      <c r="A245" s="86">
        <v>44393.166666666664</v>
      </c>
      <c r="B245" s="111" t="e">
        <f>_xlfn.XLOOKUP(C245,Master3!B:B,Master3!A:A)</f>
        <v>#N/A</v>
      </c>
      <c r="C245" s="106"/>
      <c r="D245" s="91" t="str">
        <f>IFERROR(_xlfn.XLOOKUP(B245,Master3!A:A,Master3!G:G),"")</f>
        <v/>
      </c>
      <c r="E245" s="94" t="str">
        <f>IFERROR(AVERAGEIFS(Master3!$U:$U,Master3!$A:$A,"&gt;"&amp;(B245-1),Master3!$A:$A,"&lt;="&amp;S245),"")</f>
        <v/>
      </c>
      <c r="F245" s="98">
        <f>SUMIFS(Master3!$V:$V,Master3!$A:$A,"&gt;="&amp;(B245),Master3!$A:$A,"&lt;="&amp;J245-1)</f>
        <v>0</v>
      </c>
      <c r="G245" s="91">
        <f>SUMIFS(Master3!$H:$H,Master3!$A:$A,"&gt;="&amp;(B245),Master3!$A:$A,"&lt;="&amp;J245-1)</f>
        <v>0</v>
      </c>
      <c r="H245" s="99">
        <f>SUMIFS(Master3!AZ:AZ,Master3!AY:AY,C245)</f>
        <v>0</v>
      </c>
      <c r="I245" s="100" t="str">
        <f>IFERROR(_xlfn.XLOOKUP(J245,Master3!$A:$A,Master3!$B:$B),"")</f>
        <v/>
      </c>
      <c r="J245" s="92" t="str">
        <f t="shared" si="36"/>
        <v/>
      </c>
      <c r="K245" s="92">
        <f>SUMIFS(Master3!$V:$V,Master3!$A:$A,"&gt;="&amp;(J245),Master3!$A:$A,"&lt;="&amp;O245-1)</f>
        <v>0</v>
      </c>
      <c r="L245" s="92">
        <f>SUMIFS(Master3!$H:$H,Master3!$A:$A,"&gt;="&amp;(J245),Master3!$A:$A,"&lt;="&amp;O245-1)</f>
        <v>0</v>
      </c>
      <c r="M245" s="93">
        <f>SUMIFS(Master3!BK:BK,Master3!BJ:BJ,I245)</f>
        <v>0</v>
      </c>
      <c r="N245" s="100" t="str">
        <f>IFERROR(_xlfn.XLOOKUP(O245,Master3!$A:$A,Master3!$B:$B)," ")</f>
        <v xml:space="preserve"> </v>
      </c>
      <c r="O245" s="92" t="str">
        <f t="shared" si="37"/>
        <v/>
      </c>
      <c r="P245" s="92">
        <f>SUMIFS(Master3!$V:$V,Master3!$A:$A,"&gt;="&amp;O245,Master3!$A:$A,"&lt;="&amp; S245)</f>
        <v>0</v>
      </c>
      <c r="Q245" s="92">
        <f>SUMIFS(Master3!$H:$H,Master3!$A:$A,"&gt;="&amp;O245,Master3!$A:$A,"&lt;="&amp; S245)</f>
        <v>0</v>
      </c>
      <c r="R245" s="92">
        <f>SUMIFS(Master3!AZ:AZ,Master3!AY:AY,N245)</f>
        <v>0</v>
      </c>
      <c r="S245" s="93" t="str">
        <f t="shared" si="38"/>
        <v/>
      </c>
      <c r="T245" s="112" t="e">
        <f>_xlfn.XLOOKUP(U245,Master3!B:B,Master3!A:A)</f>
        <v>#N/A</v>
      </c>
      <c r="U245" s="103"/>
      <c r="V245" s="109">
        <f>SUMIFS(Master3!X:X,Master3!$A:$A,"&gt;="&amp;(T245),Master3!$A:$A,"&lt;="&amp;Z245-1)</f>
        <v>0</v>
      </c>
      <c r="W245" s="107">
        <f>SUMIFS(Master3!I:I,Master3!$A:$A,"&gt;="&amp;(T245),Master3!$A:$A,"&lt;="&amp;Z245-1)</f>
        <v>0</v>
      </c>
      <c r="X245" s="108">
        <f>SUMIFS(Master3!BC:BC,Master3!BB:BB,U245)</f>
        <v>0</v>
      </c>
      <c r="Y245" s="110" t="str">
        <f>IFERROR(_xlfn.XLOOKUP(Z245,Master3!$A:$A,Master3!$B:$B),"")</f>
        <v/>
      </c>
      <c r="Z245" s="107" t="str">
        <f t="shared" si="39"/>
        <v/>
      </c>
      <c r="AA245" s="107">
        <f>SUMIFS(Master3!$X:$X,Master3!$A:$A,"&gt;="&amp;(Z245),Master3!$A:$A,"&lt;="&amp;AE245-1)</f>
        <v>0</v>
      </c>
      <c r="AB245" s="107">
        <f>SUMIFS(Master3!$I:$I,Master3!$A:$A,"&gt;="&amp;(Z245),Master3!$A:$A,"&lt;="&amp;AE245-1)</f>
        <v>0</v>
      </c>
      <c r="AC245" s="108">
        <f>SUMIFS(Master3!BM:BM,Master3!BL:BL,Y245)</f>
        <v>0</v>
      </c>
      <c r="AD245" s="110" t="str">
        <f>IFERROR(_xlfn.XLOOKUP(AE245,Master3!$A:$A,Master3!$B:$B)," ")</f>
        <v xml:space="preserve"> </v>
      </c>
      <c r="AE245" s="107" t="str">
        <f t="shared" si="40"/>
        <v/>
      </c>
      <c r="AF245" s="109">
        <f>SUMIFS(Master3!$X:$X,Master3!$A:$A,"&gt;"&amp;(AE245),Master3!$A:$A,"&lt;="&amp; AI245)</f>
        <v>0</v>
      </c>
      <c r="AG245" s="107">
        <f>SUMIFS(Master3!$I:$I,Master3!$A:$A,"&gt;"&amp;(AE245),Master3!$A:$A,"&lt;="&amp; AI245)</f>
        <v>0</v>
      </c>
      <c r="AH245" s="107">
        <f>SUMIFS(Master3!BC:BC,Master3!BB:BB,AD245)</f>
        <v>0</v>
      </c>
      <c r="AI245" s="108" t="str">
        <f t="shared" si="41"/>
        <v/>
      </c>
      <c r="AJ245" s="112" t="e">
        <f>_xlfn.XLOOKUP(AK245,Master3!B:B,Master3!A:A)</f>
        <v>#N/A</v>
      </c>
      <c r="AK245" s="106">
        <v>44393.166666666664</v>
      </c>
      <c r="AL245" s="67">
        <f>SUMIFS(Master3!$Z:$Z,Master3!$A:$A,"&gt;="&amp;(AJ245),Master3!$A:$A,"&lt;="&amp;AP245-1)</f>
        <v>0</v>
      </c>
      <c r="AM245" s="67">
        <f>SUMIFS(Master3!$J:$J,Master3!$A:$A,"&gt;="&amp;(AJ245),Master3!$A:$A,"&lt;="&amp;AP245-1)</f>
        <v>0</v>
      </c>
      <c r="AN245" s="93">
        <f>SUMIFS(Master3!BF:BF,Master3!BE:BE,AK245)</f>
        <v>0</v>
      </c>
      <c r="AO245" s="100" t="str">
        <f>IFERROR(_xlfn.XLOOKUP(AP245,Master3!$A:$A,Master3!$B:$B),"")</f>
        <v/>
      </c>
      <c r="AP245" s="92" t="str">
        <f t="shared" si="42"/>
        <v/>
      </c>
      <c r="AQ245" s="67">
        <f>SUMIFS(Master3!$Z:$Z,Master3!$A:$A,"&gt;"&amp;(AP245),Master3!$A:$A,"&lt;="&amp;AU245-1)</f>
        <v>0</v>
      </c>
      <c r="AR245" s="67">
        <f>SUMIFS(Master3!$J:$J,Master3!$A:$A,"&gt;"&amp;(AP245),Master3!$A:$A,"&lt;="&amp;AU245-1)</f>
        <v>0</v>
      </c>
      <c r="AS245" s="93">
        <f>SUMIFS(Master3!BO:BO,Master3!BN:BN,AO245)</f>
        <v>0</v>
      </c>
      <c r="AT245" s="100" t="str">
        <f>IFERROR(_xlfn.XLOOKUP(AU245,Master3!$A:$A,Master3!$B:$B)," ")</f>
        <v xml:space="preserve"> </v>
      </c>
      <c r="AU245" s="92" t="str">
        <f t="shared" si="43"/>
        <v/>
      </c>
      <c r="AV245" s="67">
        <f>SUMIFS(Master3!$Z:$Z,Master3!$A:$A,"&gt;"&amp;AU245,Master3!$A:$A,"&lt;="&amp; AY245)</f>
        <v>0</v>
      </c>
      <c r="AW245" s="67">
        <f>SUMIFS(Master3!$J:$J,Master3!$A:$A,"&gt;"&amp;AU245,Master3!$A:$A,"&lt;="&amp; AY245)</f>
        <v>0</v>
      </c>
      <c r="AX245" s="92">
        <f>SUMIFS(Master3!BF:BF,Master3!BE:BE,AT245)</f>
        <v>0</v>
      </c>
      <c r="AY245" s="93" t="str">
        <f t="shared" si="44"/>
        <v/>
      </c>
      <c r="AZ245" s="112" t="e">
        <f>_xlfn.XLOOKUP(BA245,Master3!B:B,Master3!A:A)</f>
        <v>#N/A</v>
      </c>
      <c r="BA245" s="103"/>
      <c r="BB245" s="107">
        <f>SUMIFS(Master3!AR:AR,Master3!$A:$A,"&gt;="&amp;(AZ245),Master3!$A:$A,"&lt;="&amp;BF245-1)</f>
        <v>0</v>
      </c>
      <c r="BC245" s="109">
        <f>SUMIFS(Master3!$K:$K,Master3!$A:$A,"&gt;="&amp;(AZ245),Master3!$A:$A,"&lt;="&amp;BF245-1)</f>
        <v>0</v>
      </c>
      <c r="BD245" s="108">
        <f>SUMIFS(Master3!BI:BI,Master3!BH:BH,BA245)</f>
        <v>0</v>
      </c>
      <c r="BE245" s="110" t="str">
        <f>IFERROR(_xlfn.XLOOKUP(BF245,Master3!$A:$A,Master3!$B:$B),"")</f>
        <v/>
      </c>
      <c r="BF245" s="107" t="str">
        <f t="shared" si="45"/>
        <v/>
      </c>
      <c r="BG245" s="107">
        <f>SUMIFS(Master3!AR:AR,Master3!$A:$A,"&gt;="&amp;(BF245),Master3!$A:$A,"&lt;="&amp;BK245-1)</f>
        <v>0</v>
      </c>
      <c r="BH245" s="109">
        <f>SUMIFS(Master3!$K:$K,Master3!$A:$A,"&gt;="&amp;(BF245),Master3!$A:$A,"&lt;="&amp;BK245-1)</f>
        <v>0</v>
      </c>
      <c r="BI245" s="108">
        <f>SUMIFS(Master3!BQ:BQ,Master3!BP:BP,BE245)</f>
        <v>0</v>
      </c>
      <c r="BJ245" s="110" t="str">
        <f>IFERROR(_xlfn.XLOOKUP(BK245,Master3!$A:$A,Master3!$B:$B)," ")</f>
        <v xml:space="preserve"> </v>
      </c>
      <c r="BK245" s="107" t="str">
        <f t="shared" si="46"/>
        <v/>
      </c>
      <c r="BL245" s="107">
        <f>SUMIFS(Master3!$AU:$AU,Master3!$A:$A,"&gt;"&amp;(BK245),Master3!$A:$A,"&lt;="&amp; BO245)</f>
        <v>0</v>
      </c>
      <c r="BM245" s="109">
        <f>SUMIFS(Master3!$K:$K,Master3!$A:$A,"&gt;"&amp;(BK245),Master3!$A:$A,"&lt;="&amp; BO245)</f>
        <v>0</v>
      </c>
      <c r="BN245" s="107">
        <f>SUMIFS(Master3!BI:BI,Master3!BH:BH,BJ245)</f>
        <v>0</v>
      </c>
      <c r="BO245" s="108" t="str">
        <f t="shared" si="47"/>
        <v/>
      </c>
    </row>
    <row r="246" spans="1:67" x14ac:dyDescent="0.25">
      <c r="A246" s="86">
        <v>44393.197916666664</v>
      </c>
      <c r="B246" s="111" t="e">
        <f>_xlfn.XLOOKUP(C246,Master3!B:B,Master3!A:A)</f>
        <v>#N/A</v>
      </c>
      <c r="C246" s="106"/>
      <c r="D246" s="91" t="str">
        <f>IFERROR(_xlfn.XLOOKUP(B246,Master3!A:A,Master3!G:G),"")</f>
        <v/>
      </c>
      <c r="E246" s="94" t="str">
        <f>IFERROR(AVERAGEIFS(Master3!$U:$U,Master3!$A:$A,"&gt;"&amp;(B246-1),Master3!$A:$A,"&lt;="&amp;S246),"")</f>
        <v/>
      </c>
      <c r="F246" s="98">
        <f>SUMIFS(Master3!$V:$V,Master3!$A:$A,"&gt;="&amp;(B246),Master3!$A:$A,"&lt;="&amp;J246-1)</f>
        <v>0</v>
      </c>
      <c r="G246" s="91">
        <f>SUMIFS(Master3!$H:$H,Master3!$A:$A,"&gt;="&amp;(B246),Master3!$A:$A,"&lt;="&amp;J246-1)</f>
        <v>0</v>
      </c>
      <c r="H246" s="99">
        <f>SUMIFS(Master3!AZ:AZ,Master3!AY:AY,C246)</f>
        <v>0</v>
      </c>
      <c r="I246" s="100" t="str">
        <f>IFERROR(_xlfn.XLOOKUP(J246,Master3!$A:$A,Master3!$B:$B),"")</f>
        <v/>
      </c>
      <c r="J246" s="92" t="str">
        <f t="shared" si="36"/>
        <v/>
      </c>
      <c r="K246" s="92">
        <f>SUMIFS(Master3!$V:$V,Master3!$A:$A,"&gt;="&amp;(J246),Master3!$A:$A,"&lt;="&amp;O246-1)</f>
        <v>0</v>
      </c>
      <c r="L246" s="92">
        <f>SUMIFS(Master3!$H:$H,Master3!$A:$A,"&gt;="&amp;(J246),Master3!$A:$A,"&lt;="&amp;O246-1)</f>
        <v>0</v>
      </c>
      <c r="M246" s="93">
        <f>SUMIFS(Master3!BK:BK,Master3!BJ:BJ,I246)</f>
        <v>0</v>
      </c>
      <c r="N246" s="100" t="str">
        <f>IFERROR(_xlfn.XLOOKUP(O246,Master3!$A:$A,Master3!$B:$B)," ")</f>
        <v xml:space="preserve"> </v>
      </c>
      <c r="O246" s="92" t="str">
        <f t="shared" si="37"/>
        <v/>
      </c>
      <c r="P246" s="92">
        <f>SUMIFS(Master3!$V:$V,Master3!$A:$A,"&gt;="&amp;O246,Master3!$A:$A,"&lt;="&amp; S246)</f>
        <v>0</v>
      </c>
      <c r="Q246" s="92">
        <f>SUMIFS(Master3!$H:$H,Master3!$A:$A,"&gt;="&amp;O246,Master3!$A:$A,"&lt;="&amp; S246)</f>
        <v>0</v>
      </c>
      <c r="R246" s="92">
        <f>SUMIFS(Master3!AZ:AZ,Master3!AY:AY,N246)</f>
        <v>0</v>
      </c>
      <c r="S246" s="93" t="str">
        <f t="shared" si="38"/>
        <v/>
      </c>
      <c r="T246" s="112" t="e">
        <f>_xlfn.XLOOKUP(U246,Master3!B:B,Master3!A:A)</f>
        <v>#N/A</v>
      </c>
      <c r="U246" s="103"/>
      <c r="V246" s="109">
        <f>SUMIFS(Master3!X:X,Master3!$A:$A,"&gt;="&amp;(T246),Master3!$A:$A,"&lt;="&amp;Z246-1)</f>
        <v>0</v>
      </c>
      <c r="W246" s="107">
        <f>SUMIFS(Master3!I:I,Master3!$A:$A,"&gt;="&amp;(T246),Master3!$A:$A,"&lt;="&amp;Z246-1)</f>
        <v>0</v>
      </c>
      <c r="X246" s="108">
        <f>SUMIFS(Master3!BC:BC,Master3!BB:BB,U246)</f>
        <v>0</v>
      </c>
      <c r="Y246" s="110" t="str">
        <f>IFERROR(_xlfn.XLOOKUP(Z246,Master3!$A:$A,Master3!$B:$B),"")</f>
        <v/>
      </c>
      <c r="Z246" s="107" t="str">
        <f t="shared" si="39"/>
        <v/>
      </c>
      <c r="AA246" s="107">
        <f>SUMIFS(Master3!$X:$X,Master3!$A:$A,"&gt;="&amp;(Z246),Master3!$A:$A,"&lt;="&amp;AE246-1)</f>
        <v>0</v>
      </c>
      <c r="AB246" s="107">
        <f>SUMIFS(Master3!$I:$I,Master3!$A:$A,"&gt;="&amp;(Z246),Master3!$A:$A,"&lt;="&amp;AE246-1)</f>
        <v>0</v>
      </c>
      <c r="AC246" s="108">
        <f>SUMIFS(Master3!BM:BM,Master3!BL:BL,Y246)</f>
        <v>0</v>
      </c>
      <c r="AD246" s="110" t="str">
        <f>IFERROR(_xlfn.XLOOKUP(AE246,Master3!$A:$A,Master3!$B:$B)," ")</f>
        <v xml:space="preserve"> </v>
      </c>
      <c r="AE246" s="107" t="str">
        <f t="shared" si="40"/>
        <v/>
      </c>
      <c r="AF246" s="109">
        <f>SUMIFS(Master3!$X:$X,Master3!$A:$A,"&gt;"&amp;(AE246),Master3!$A:$A,"&lt;="&amp; AI246)</f>
        <v>0</v>
      </c>
      <c r="AG246" s="107">
        <f>SUMIFS(Master3!$I:$I,Master3!$A:$A,"&gt;"&amp;(AE246),Master3!$A:$A,"&lt;="&amp; AI246)</f>
        <v>0</v>
      </c>
      <c r="AH246" s="107">
        <f>SUMIFS(Master3!BC:BC,Master3!BB:BB,AD246)</f>
        <v>0</v>
      </c>
      <c r="AI246" s="108" t="str">
        <f t="shared" si="41"/>
        <v/>
      </c>
      <c r="AJ246" s="112" t="e">
        <f>_xlfn.XLOOKUP(AK246,Master3!B:B,Master3!A:A)</f>
        <v>#N/A</v>
      </c>
      <c r="AK246" s="106"/>
      <c r="AL246" s="67">
        <f>SUMIFS(Master3!$Z:$Z,Master3!$A:$A,"&gt;="&amp;(AJ246),Master3!$A:$A,"&lt;="&amp;AP246-1)</f>
        <v>0</v>
      </c>
      <c r="AM246" s="67">
        <f>SUMIFS(Master3!$J:$J,Master3!$A:$A,"&gt;="&amp;(AJ246),Master3!$A:$A,"&lt;="&amp;AP246-1)</f>
        <v>0</v>
      </c>
      <c r="AN246" s="93">
        <f>SUMIFS(Master3!BF:BF,Master3!BE:BE,AK246)</f>
        <v>0</v>
      </c>
      <c r="AO246" s="100" t="str">
        <f>IFERROR(_xlfn.XLOOKUP(AP246,Master3!$A:$A,Master3!$B:$B),"")</f>
        <v/>
      </c>
      <c r="AP246" s="92" t="str">
        <f t="shared" si="42"/>
        <v/>
      </c>
      <c r="AQ246" s="67">
        <f>SUMIFS(Master3!$Z:$Z,Master3!$A:$A,"&gt;"&amp;(AP246),Master3!$A:$A,"&lt;="&amp;AU246-1)</f>
        <v>0</v>
      </c>
      <c r="AR246" s="67">
        <f>SUMIFS(Master3!$J:$J,Master3!$A:$A,"&gt;"&amp;(AP246),Master3!$A:$A,"&lt;="&amp;AU246-1)</f>
        <v>0</v>
      </c>
      <c r="AS246" s="93">
        <f>SUMIFS(Master3!BO:BO,Master3!BN:BN,AO246)</f>
        <v>0</v>
      </c>
      <c r="AT246" s="100" t="str">
        <f>IFERROR(_xlfn.XLOOKUP(AU246,Master3!$A:$A,Master3!$B:$B)," ")</f>
        <v xml:space="preserve"> </v>
      </c>
      <c r="AU246" s="92" t="str">
        <f t="shared" si="43"/>
        <v/>
      </c>
      <c r="AV246" s="67">
        <f>SUMIFS(Master3!$Z:$Z,Master3!$A:$A,"&gt;"&amp;AU246,Master3!$A:$A,"&lt;="&amp; AY246)</f>
        <v>0</v>
      </c>
      <c r="AW246" s="67">
        <f>SUMIFS(Master3!$J:$J,Master3!$A:$A,"&gt;"&amp;AU246,Master3!$A:$A,"&lt;="&amp; AY246)</f>
        <v>0</v>
      </c>
      <c r="AX246" s="92">
        <f>SUMIFS(Master3!BF:BF,Master3!BE:BE,AT246)</f>
        <v>0</v>
      </c>
      <c r="AY246" s="93" t="str">
        <f t="shared" si="44"/>
        <v/>
      </c>
      <c r="AZ246" s="112" t="e">
        <f>_xlfn.XLOOKUP(BA246,Master3!B:B,Master3!A:A)</f>
        <v>#N/A</v>
      </c>
      <c r="BA246" s="103">
        <v>44393.197916666664</v>
      </c>
      <c r="BB246" s="107">
        <f>SUMIFS(Master3!AR:AR,Master3!$A:$A,"&gt;="&amp;(AZ246),Master3!$A:$A,"&lt;="&amp;BF246-1)</f>
        <v>0</v>
      </c>
      <c r="BC246" s="109">
        <f>SUMIFS(Master3!$K:$K,Master3!$A:$A,"&gt;="&amp;(AZ246),Master3!$A:$A,"&lt;="&amp;BF246-1)</f>
        <v>0</v>
      </c>
      <c r="BD246" s="108">
        <f>SUMIFS(Master3!BI:BI,Master3!BH:BH,BA246)</f>
        <v>0</v>
      </c>
      <c r="BE246" s="110" t="str">
        <f>IFERROR(_xlfn.XLOOKUP(BF246,Master3!$A:$A,Master3!$B:$B),"")</f>
        <v/>
      </c>
      <c r="BF246" s="107" t="str">
        <f t="shared" si="45"/>
        <v/>
      </c>
      <c r="BG246" s="107">
        <f>SUMIFS(Master3!AR:AR,Master3!$A:$A,"&gt;="&amp;(BF246),Master3!$A:$A,"&lt;="&amp;BK246-1)</f>
        <v>0</v>
      </c>
      <c r="BH246" s="109">
        <f>SUMIFS(Master3!$K:$K,Master3!$A:$A,"&gt;="&amp;(BF246),Master3!$A:$A,"&lt;="&amp;BK246-1)</f>
        <v>0</v>
      </c>
      <c r="BI246" s="108">
        <f>SUMIFS(Master3!BQ:BQ,Master3!BP:BP,BE246)</f>
        <v>0</v>
      </c>
      <c r="BJ246" s="110" t="str">
        <f>IFERROR(_xlfn.XLOOKUP(BK246,Master3!$A:$A,Master3!$B:$B)," ")</f>
        <v xml:space="preserve"> </v>
      </c>
      <c r="BK246" s="107" t="str">
        <f t="shared" si="46"/>
        <v/>
      </c>
      <c r="BL246" s="107">
        <f>SUMIFS(Master3!$AU:$AU,Master3!$A:$A,"&gt;"&amp;(BK246),Master3!$A:$A,"&lt;="&amp; BO246)</f>
        <v>0</v>
      </c>
      <c r="BM246" s="109">
        <f>SUMIFS(Master3!$K:$K,Master3!$A:$A,"&gt;"&amp;(BK246),Master3!$A:$A,"&lt;="&amp; BO246)</f>
        <v>0</v>
      </c>
      <c r="BN246" s="107">
        <f>SUMIFS(Master3!BI:BI,Master3!BH:BH,BJ246)</f>
        <v>0</v>
      </c>
      <c r="BO246" s="108" t="str">
        <f t="shared" si="47"/>
        <v/>
      </c>
    </row>
    <row r="247" spans="1:67" x14ac:dyDescent="0.25">
      <c r="A247" s="86">
        <v>44393.211805555555</v>
      </c>
      <c r="B247" s="111" t="e">
        <f>_xlfn.XLOOKUP(C247,Master3!B:B,Master3!A:A)</f>
        <v>#N/A</v>
      </c>
      <c r="C247" s="106">
        <v>44393.211805555555</v>
      </c>
      <c r="D247" s="91" t="str">
        <f>IFERROR(_xlfn.XLOOKUP(B247,Master3!A:A,Master3!G:G),"")</f>
        <v/>
      </c>
      <c r="E247" s="94" t="str">
        <f>IFERROR(AVERAGEIFS(Master3!$U:$U,Master3!$A:$A,"&gt;"&amp;(B247-1),Master3!$A:$A,"&lt;="&amp;S247),"")</f>
        <v/>
      </c>
      <c r="F247" s="98">
        <f>SUMIFS(Master3!$V:$V,Master3!$A:$A,"&gt;="&amp;(B247),Master3!$A:$A,"&lt;="&amp;J247-1)</f>
        <v>0</v>
      </c>
      <c r="G247" s="91">
        <f>SUMIFS(Master3!$H:$H,Master3!$A:$A,"&gt;="&amp;(B247),Master3!$A:$A,"&lt;="&amp;J247-1)</f>
        <v>0</v>
      </c>
      <c r="H247" s="99">
        <f>SUMIFS(Master3!AZ:AZ,Master3!AY:AY,C247)</f>
        <v>0</v>
      </c>
      <c r="I247" s="100" t="str">
        <f>IFERROR(_xlfn.XLOOKUP(J247,Master3!$A:$A,Master3!$B:$B),"")</f>
        <v/>
      </c>
      <c r="J247" s="92" t="str">
        <f t="shared" si="36"/>
        <v/>
      </c>
      <c r="K247" s="92">
        <f>SUMIFS(Master3!$V:$V,Master3!$A:$A,"&gt;="&amp;(J247),Master3!$A:$A,"&lt;="&amp;O247-1)</f>
        <v>0</v>
      </c>
      <c r="L247" s="92">
        <f>SUMIFS(Master3!$H:$H,Master3!$A:$A,"&gt;="&amp;(J247),Master3!$A:$A,"&lt;="&amp;O247-1)</f>
        <v>0</v>
      </c>
      <c r="M247" s="93">
        <f>SUMIFS(Master3!BK:BK,Master3!BJ:BJ,I247)</f>
        <v>0</v>
      </c>
      <c r="N247" s="100" t="str">
        <f>IFERROR(_xlfn.XLOOKUP(O247,Master3!$A:$A,Master3!$B:$B)," ")</f>
        <v xml:space="preserve"> </v>
      </c>
      <c r="O247" s="92" t="str">
        <f t="shared" si="37"/>
        <v/>
      </c>
      <c r="P247" s="92">
        <f>SUMIFS(Master3!$V:$V,Master3!$A:$A,"&gt;="&amp;O247,Master3!$A:$A,"&lt;="&amp; S247)</f>
        <v>0</v>
      </c>
      <c r="Q247" s="92">
        <f>SUMIFS(Master3!$H:$H,Master3!$A:$A,"&gt;="&amp;O247,Master3!$A:$A,"&lt;="&amp; S247)</f>
        <v>0</v>
      </c>
      <c r="R247" s="92">
        <f>SUMIFS(Master3!AZ:AZ,Master3!AY:AY,N247)</f>
        <v>0</v>
      </c>
      <c r="S247" s="93" t="str">
        <f t="shared" si="38"/>
        <v/>
      </c>
      <c r="T247" s="112" t="e">
        <f>_xlfn.XLOOKUP(U247,Master3!B:B,Master3!A:A)</f>
        <v>#N/A</v>
      </c>
      <c r="U247" s="103">
        <v>44393.211805555555</v>
      </c>
      <c r="V247" s="109">
        <f>SUMIFS(Master3!X:X,Master3!$A:$A,"&gt;="&amp;(T247),Master3!$A:$A,"&lt;="&amp;Z247-1)</f>
        <v>0</v>
      </c>
      <c r="W247" s="107">
        <f>SUMIFS(Master3!I:I,Master3!$A:$A,"&gt;="&amp;(T247),Master3!$A:$A,"&lt;="&amp;Z247-1)</f>
        <v>0</v>
      </c>
      <c r="X247" s="108">
        <f>SUMIFS(Master3!BC:BC,Master3!BB:BB,U247)</f>
        <v>0</v>
      </c>
      <c r="Y247" s="110" t="str">
        <f>IFERROR(_xlfn.XLOOKUP(Z247,Master3!$A:$A,Master3!$B:$B),"")</f>
        <v/>
      </c>
      <c r="Z247" s="107" t="str">
        <f t="shared" si="39"/>
        <v/>
      </c>
      <c r="AA247" s="107">
        <f>SUMIFS(Master3!$X:$X,Master3!$A:$A,"&gt;="&amp;(Z247),Master3!$A:$A,"&lt;="&amp;AE247-1)</f>
        <v>0</v>
      </c>
      <c r="AB247" s="107">
        <f>SUMIFS(Master3!$I:$I,Master3!$A:$A,"&gt;="&amp;(Z247),Master3!$A:$A,"&lt;="&amp;AE247-1)</f>
        <v>0</v>
      </c>
      <c r="AC247" s="108">
        <f>SUMIFS(Master3!BM:BM,Master3!BL:BL,Y247)</f>
        <v>0</v>
      </c>
      <c r="AD247" s="110" t="str">
        <f>IFERROR(_xlfn.XLOOKUP(AE247,Master3!$A:$A,Master3!$B:$B)," ")</f>
        <v xml:space="preserve"> </v>
      </c>
      <c r="AE247" s="107" t="str">
        <f t="shared" si="40"/>
        <v/>
      </c>
      <c r="AF247" s="109">
        <f>SUMIFS(Master3!$X:$X,Master3!$A:$A,"&gt;"&amp;(AE247),Master3!$A:$A,"&lt;="&amp; AI247)</f>
        <v>0</v>
      </c>
      <c r="AG247" s="107">
        <f>SUMIFS(Master3!$I:$I,Master3!$A:$A,"&gt;"&amp;(AE247),Master3!$A:$A,"&lt;="&amp; AI247)</f>
        <v>0</v>
      </c>
      <c r="AH247" s="107">
        <f>SUMIFS(Master3!BC:BC,Master3!BB:BB,AD247)</f>
        <v>0</v>
      </c>
      <c r="AI247" s="108" t="str">
        <f t="shared" si="41"/>
        <v/>
      </c>
      <c r="AJ247" s="112" t="e">
        <f>_xlfn.XLOOKUP(AK247,Master3!B:B,Master3!A:A)</f>
        <v>#N/A</v>
      </c>
      <c r="AK247" s="106"/>
      <c r="AL247" s="67">
        <f>SUMIFS(Master3!$Z:$Z,Master3!$A:$A,"&gt;="&amp;(AJ247),Master3!$A:$A,"&lt;="&amp;AP247-1)</f>
        <v>0</v>
      </c>
      <c r="AM247" s="67">
        <f>SUMIFS(Master3!$J:$J,Master3!$A:$A,"&gt;="&amp;(AJ247),Master3!$A:$A,"&lt;="&amp;AP247-1)</f>
        <v>0</v>
      </c>
      <c r="AN247" s="93">
        <f>SUMIFS(Master3!BF:BF,Master3!BE:BE,AK247)</f>
        <v>0</v>
      </c>
      <c r="AO247" s="100" t="str">
        <f>IFERROR(_xlfn.XLOOKUP(AP247,Master3!$A:$A,Master3!$B:$B),"")</f>
        <v/>
      </c>
      <c r="AP247" s="92" t="str">
        <f t="shared" si="42"/>
        <v/>
      </c>
      <c r="AQ247" s="67">
        <f>SUMIFS(Master3!$Z:$Z,Master3!$A:$A,"&gt;"&amp;(AP247),Master3!$A:$A,"&lt;="&amp;AU247-1)</f>
        <v>0</v>
      </c>
      <c r="AR247" s="67">
        <f>SUMIFS(Master3!$J:$J,Master3!$A:$A,"&gt;"&amp;(AP247),Master3!$A:$A,"&lt;="&amp;AU247-1)</f>
        <v>0</v>
      </c>
      <c r="AS247" s="93">
        <f>SUMIFS(Master3!BO:BO,Master3!BN:BN,AO247)</f>
        <v>0</v>
      </c>
      <c r="AT247" s="100" t="str">
        <f>IFERROR(_xlfn.XLOOKUP(AU247,Master3!$A:$A,Master3!$B:$B)," ")</f>
        <v xml:space="preserve"> </v>
      </c>
      <c r="AU247" s="92" t="str">
        <f t="shared" si="43"/>
        <v/>
      </c>
      <c r="AV247" s="67">
        <f>SUMIFS(Master3!$Z:$Z,Master3!$A:$A,"&gt;"&amp;AU247,Master3!$A:$A,"&lt;="&amp; AY247)</f>
        <v>0</v>
      </c>
      <c r="AW247" s="67">
        <f>SUMIFS(Master3!$J:$J,Master3!$A:$A,"&gt;"&amp;AU247,Master3!$A:$A,"&lt;="&amp; AY247)</f>
        <v>0</v>
      </c>
      <c r="AX247" s="92">
        <f>SUMIFS(Master3!BF:BF,Master3!BE:BE,AT247)</f>
        <v>0</v>
      </c>
      <c r="AY247" s="93" t="str">
        <f t="shared" si="44"/>
        <v/>
      </c>
      <c r="AZ247" s="112" t="e">
        <f>_xlfn.XLOOKUP(BA247,Master3!B:B,Master3!A:A)</f>
        <v>#N/A</v>
      </c>
      <c r="BA247" s="103"/>
      <c r="BB247" s="107">
        <f>SUMIFS(Master3!AR:AR,Master3!$A:$A,"&gt;="&amp;(AZ247),Master3!$A:$A,"&lt;="&amp;BF247-1)</f>
        <v>0</v>
      </c>
      <c r="BC247" s="109">
        <f>SUMIFS(Master3!$K:$K,Master3!$A:$A,"&gt;="&amp;(AZ247),Master3!$A:$A,"&lt;="&amp;BF247-1)</f>
        <v>0</v>
      </c>
      <c r="BD247" s="108">
        <f>SUMIFS(Master3!BI:BI,Master3!BH:BH,BA247)</f>
        <v>0</v>
      </c>
      <c r="BE247" s="110" t="str">
        <f>IFERROR(_xlfn.XLOOKUP(BF247,Master3!$A:$A,Master3!$B:$B),"")</f>
        <v/>
      </c>
      <c r="BF247" s="107" t="str">
        <f t="shared" si="45"/>
        <v/>
      </c>
      <c r="BG247" s="107">
        <f>SUMIFS(Master3!AR:AR,Master3!$A:$A,"&gt;="&amp;(BF247),Master3!$A:$A,"&lt;="&amp;BK247-1)</f>
        <v>0</v>
      </c>
      <c r="BH247" s="109">
        <f>SUMIFS(Master3!$K:$K,Master3!$A:$A,"&gt;="&amp;(BF247),Master3!$A:$A,"&lt;="&amp;BK247-1)</f>
        <v>0</v>
      </c>
      <c r="BI247" s="108">
        <f>SUMIFS(Master3!BQ:BQ,Master3!BP:BP,BE247)</f>
        <v>0</v>
      </c>
      <c r="BJ247" s="110" t="str">
        <f>IFERROR(_xlfn.XLOOKUP(BK247,Master3!$A:$A,Master3!$B:$B)," ")</f>
        <v xml:space="preserve"> </v>
      </c>
      <c r="BK247" s="107" t="str">
        <f t="shared" si="46"/>
        <v/>
      </c>
      <c r="BL247" s="107">
        <f>SUMIFS(Master3!$AU:$AU,Master3!$A:$A,"&gt;"&amp;(BK247),Master3!$A:$A,"&lt;="&amp; BO247)</f>
        <v>0</v>
      </c>
      <c r="BM247" s="109">
        <f>SUMIFS(Master3!$K:$K,Master3!$A:$A,"&gt;"&amp;(BK247),Master3!$A:$A,"&lt;="&amp; BO247)</f>
        <v>0</v>
      </c>
      <c r="BN247" s="107">
        <f>SUMIFS(Master3!BI:BI,Master3!BH:BH,BJ247)</f>
        <v>0</v>
      </c>
      <c r="BO247" s="108" t="str">
        <f t="shared" si="47"/>
        <v/>
      </c>
    </row>
    <row r="248" spans="1:67" x14ac:dyDescent="0.25">
      <c r="A248" s="86">
        <v>44395.159722222219</v>
      </c>
      <c r="B248" s="111" t="e">
        <f>_xlfn.XLOOKUP(C248,Master3!B:B,Master3!A:A)</f>
        <v>#N/A</v>
      </c>
      <c r="C248" s="106"/>
      <c r="D248" s="91" t="str">
        <f>IFERROR(_xlfn.XLOOKUP(B248,Master3!A:A,Master3!G:G),"")</f>
        <v/>
      </c>
      <c r="E248" s="94" t="str">
        <f>IFERROR(AVERAGEIFS(Master3!$U:$U,Master3!$A:$A,"&gt;"&amp;(B248-1),Master3!$A:$A,"&lt;="&amp;S248),"")</f>
        <v/>
      </c>
      <c r="F248" s="98">
        <f>SUMIFS(Master3!$V:$V,Master3!$A:$A,"&gt;="&amp;(B248),Master3!$A:$A,"&lt;="&amp;J248-1)</f>
        <v>0</v>
      </c>
      <c r="G248" s="91">
        <f>SUMIFS(Master3!$H:$H,Master3!$A:$A,"&gt;="&amp;(B248),Master3!$A:$A,"&lt;="&amp;J248-1)</f>
        <v>0</v>
      </c>
      <c r="H248" s="99">
        <f>SUMIFS(Master3!AZ:AZ,Master3!AY:AY,C248)</f>
        <v>0</v>
      </c>
      <c r="I248" s="100" t="str">
        <f>IFERROR(_xlfn.XLOOKUP(J248,Master3!$A:$A,Master3!$B:$B),"")</f>
        <v/>
      </c>
      <c r="J248" s="92" t="str">
        <f t="shared" si="36"/>
        <v/>
      </c>
      <c r="K248" s="92">
        <f>SUMIFS(Master3!$V:$V,Master3!$A:$A,"&gt;="&amp;(J248),Master3!$A:$A,"&lt;="&amp;O248-1)</f>
        <v>0</v>
      </c>
      <c r="L248" s="92">
        <f>SUMIFS(Master3!$H:$H,Master3!$A:$A,"&gt;="&amp;(J248),Master3!$A:$A,"&lt;="&amp;O248-1)</f>
        <v>0</v>
      </c>
      <c r="M248" s="93">
        <f>SUMIFS(Master3!BK:BK,Master3!BJ:BJ,I248)</f>
        <v>0</v>
      </c>
      <c r="N248" s="100" t="str">
        <f>IFERROR(_xlfn.XLOOKUP(O248,Master3!$A:$A,Master3!$B:$B)," ")</f>
        <v xml:space="preserve"> </v>
      </c>
      <c r="O248" s="92" t="str">
        <f t="shared" si="37"/>
        <v/>
      </c>
      <c r="P248" s="92">
        <f>SUMIFS(Master3!$V:$V,Master3!$A:$A,"&gt;="&amp;O248,Master3!$A:$A,"&lt;="&amp; S248)</f>
        <v>0</v>
      </c>
      <c r="Q248" s="92">
        <f>SUMIFS(Master3!$H:$H,Master3!$A:$A,"&gt;="&amp;O248,Master3!$A:$A,"&lt;="&amp; S248)</f>
        <v>0</v>
      </c>
      <c r="R248" s="92">
        <f>SUMIFS(Master3!AZ:AZ,Master3!AY:AY,N248)</f>
        <v>0</v>
      </c>
      <c r="S248" s="93" t="str">
        <f t="shared" si="38"/>
        <v/>
      </c>
      <c r="T248" s="112" t="e">
        <f>_xlfn.XLOOKUP(U248,Master3!B:B,Master3!A:A)</f>
        <v>#N/A</v>
      </c>
      <c r="U248" s="103"/>
      <c r="V248" s="109">
        <f>SUMIFS(Master3!X:X,Master3!$A:$A,"&gt;="&amp;(T248),Master3!$A:$A,"&lt;="&amp;Z248-1)</f>
        <v>0</v>
      </c>
      <c r="W248" s="107">
        <f>SUMIFS(Master3!I:I,Master3!$A:$A,"&gt;="&amp;(T248),Master3!$A:$A,"&lt;="&amp;Z248-1)</f>
        <v>0</v>
      </c>
      <c r="X248" s="108">
        <f>SUMIFS(Master3!BC:BC,Master3!BB:BB,U248)</f>
        <v>0</v>
      </c>
      <c r="Y248" s="110" t="str">
        <f>IFERROR(_xlfn.XLOOKUP(Z248,Master3!$A:$A,Master3!$B:$B),"")</f>
        <v/>
      </c>
      <c r="Z248" s="107" t="str">
        <f t="shared" si="39"/>
        <v/>
      </c>
      <c r="AA248" s="107">
        <f>SUMIFS(Master3!$X:$X,Master3!$A:$A,"&gt;="&amp;(Z248),Master3!$A:$A,"&lt;="&amp;AE248-1)</f>
        <v>0</v>
      </c>
      <c r="AB248" s="107">
        <f>SUMIFS(Master3!$I:$I,Master3!$A:$A,"&gt;="&amp;(Z248),Master3!$A:$A,"&lt;="&amp;AE248-1)</f>
        <v>0</v>
      </c>
      <c r="AC248" s="108">
        <f>SUMIFS(Master3!BM:BM,Master3!BL:BL,Y248)</f>
        <v>0</v>
      </c>
      <c r="AD248" s="110" t="str">
        <f>IFERROR(_xlfn.XLOOKUP(AE248,Master3!$A:$A,Master3!$B:$B)," ")</f>
        <v xml:space="preserve"> </v>
      </c>
      <c r="AE248" s="107" t="str">
        <f t="shared" si="40"/>
        <v/>
      </c>
      <c r="AF248" s="109">
        <f>SUMIFS(Master3!$X:$X,Master3!$A:$A,"&gt;"&amp;(AE248),Master3!$A:$A,"&lt;="&amp; AI248)</f>
        <v>0</v>
      </c>
      <c r="AG248" s="107">
        <f>SUMIFS(Master3!$I:$I,Master3!$A:$A,"&gt;"&amp;(AE248),Master3!$A:$A,"&lt;="&amp; AI248)</f>
        <v>0</v>
      </c>
      <c r="AH248" s="107">
        <f>SUMIFS(Master3!BC:BC,Master3!BB:BB,AD248)</f>
        <v>0</v>
      </c>
      <c r="AI248" s="108" t="str">
        <f t="shared" si="41"/>
        <v/>
      </c>
      <c r="AJ248" s="112" t="e">
        <f>_xlfn.XLOOKUP(AK248,Master3!B:B,Master3!A:A)</f>
        <v>#N/A</v>
      </c>
      <c r="AK248" s="106">
        <v>44395.159722222219</v>
      </c>
      <c r="AL248" s="67">
        <f>SUMIFS(Master3!$Z:$Z,Master3!$A:$A,"&gt;="&amp;(AJ248),Master3!$A:$A,"&lt;="&amp;AP248-1)</f>
        <v>0</v>
      </c>
      <c r="AM248" s="67">
        <f>SUMIFS(Master3!$J:$J,Master3!$A:$A,"&gt;="&amp;(AJ248),Master3!$A:$A,"&lt;="&amp;AP248-1)</f>
        <v>0</v>
      </c>
      <c r="AN248" s="93">
        <f>SUMIFS(Master3!BF:BF,Master3!BE:BE,AK248)</f>
        <v>0</v>
      </c>
      <c r="AO248" s="100" t="str">
        <f>IFERROR(_xlfn.XLOOKUP(AP248,Master3!$A:$A,Master3!$B:$B),"")</f>
        <v/>
      </c>
      <c r="AP248" s="92" t="str">
        <f t="shared" si="42"/>
        <v/>
      </c>
      <c r="AQ248" s="67">
        <f>SUMIFS(Master3!$Z:$Z,Master3!$A:$A,"&gt;"&amp;(AP248),Master3!$A:$A,"&lt;="&amp;AU248-1)</f>
        <v>0</v>
      </c>
      <c r="AR248" s="67">
        <f>SUMIFS(Master3!$J:$J,Master3!$A:$A,"&gt;"&amp;(AP248),Master3!$A:$A,"&lt;="&amp;AU248-1)</f>
        <v>0</v>
      </c>
      <c r="AS248" s="93">
        <f>SUMIFS(Master3!BO:BO,Master3!BN:BN,AO248)</f>
        <v>0</v>
      </c>
      <c r="AT248" s="100" t="str">
        <f>IFERROR(_xlfn.XLOOKUP(AU248,Master3!$A:$A,Master3!$B:$B)," ")</f>
        <v xml:space="preserve"> </v>
      </c>
      <c r="AU248" s="92" t="str">
        <f t="shared" si="43"/>
        <v/>
      </c>
      <c r="AV248" s="67">
        <f>SUMIFS(Master3!$Z:$Z,Master3!$A:$A,"&gt;"&amp;AU248,Master3!$A:$A,"&lt;="&amp; AY248)</f>
        <v>0</v>
      </c>
      <c r="AW248" s="67">
        <f>SUMIFS(Master3!$J:$J,Master3!$A:$A,"&gt;"&amp;AU248,Master3!$A:$A,"&lt;="&amp; AY248)</f>
        <v>0</v>
      </c>
      <c r="AX248" s="92">
        <f>SUMIFS(Master3!BF:BF,Master3!BE:BE,AT248)</f>
        <v>0</v>
      </c>
      <c r="AY248" s="93" t="str">
        <f t="shared" si="44"/>
        <v/>
      </c>
      <c r="AZ248" s="112" t="e">
        <f>_xlfn.XLOOKUP(BA248,Master3!B:B,Master3!A:A)</f>
        <v>#N/A</v>
      </c>
      <c r="BA248" s="103"/>
      <c r="BB248" s="107">
        <f>SUMIFS(Master3!AR:AR,Master3!$A:$A,"&gt;="&amp;(AZ248),Master3!$A:$A,"&lt;="&amp;BF248-1)</f>
        <v>0</v>
      </c>
      <c r="BC248" s="109">
        <f>SUMIFS(Master3!$K:$K,Master3!$A:$A,"&gt;="&amp;(AZ248),Master3!$A:$A,"&lt;="&amp;BF248-1)</f>
        <v>0</v>
      </c>
      <c r="BD248" s="108">
        <f>SUMIFS(Master3!BI:BI,Master3!BH:BH,BA248)</f>
        <v>0</v>
      </c>
      <c r="BE248" s="110" t="str">
        <f>IFERROR(_xlfn.XLOOKUP(BF248,Master3!$A:$A,Master3!$B:$B),"")</f>
        <v/>
      </c>
      <c r="BF248" s="107" t="str">
        <f t="shared" si="45"/>
        <v/>
      </c>
      <c r="BG248" s="107">
        <f>SUMIFS(Master3!AR:AR,Master3!$A:$A,"&gt;="&amp;(BF248),Master3!$A:$A,"&lt;="&amp;BK248-1)</f>
        <v>0</v>
      </c>
      <c r="BH248" s="109">
        <f>SUMIFS(Master3!$K:$K,Master3!$A:$A,"&gt;="&amp;(BF248),Master3!$A:$A,"&lt;="&amp;BK248-1)</f>
        <v>0</v>
      </c>
      <c r="BI248" s="108">
        <f>SUMIFS(Master3!BQ:BQ,Master3!BP:BP,BE248)</f>
        <v>0</v>
      </c>
      <c r="BJ248" s="110" t="str">
        <f>IFERROR(_xlfn.XLOOKUP(BK248,Master3!$A:$A,Master3!$B:$B)," ")</f>
        <v xml:space="preserve"> </v>
      </c>
      <c r="BK248" s="107" t="str">
        <f t="shared" si="46"/>
        <v/>
      </c>
      <c r="BL248" s="107">
        <f>SUMIFS(Master3!$AU:$AU,Master3!$A:$A,"&gt;"&amp;(BK248),Master3!$A:$A,"&lt;="&amp; BO248)</f>
        <v>0</v>
      </c>
      <c r="BM248" s="109">
        <f>SUMIFS(Master3!$K:$K,Master3!$A:$A,"&gt;"&amp;(BK248),Master3!$A:$A,"&lt;="&amp; BO248)</f>
        <v>0</v>
      </c>
      <c r="BN248" s="107">
        <f>SUMIFS(Master3!BI:BI,Master3!BH:BH,BJ248)</f>
        <v>0</v>
      </c>
      <c r="BO248" s="108" t="str">
        <f t="shared" si="47"/>
        <v/>
      </c>
    </row>
    <row r="249" spans="1:67" x14ac:dyDescent="0.25">
      <c r="A249" s="86">
        <v>44395.246527777781</v>
      </c>
      <c r="B249" s="111" t="e">
        <f>_xlfn.XLOOKUP(C249,Master3!B:B,Master3!A:A)</f>
        <v>#N/A</v>
      </c>
      <c r="C249" s="106"/>
      <c r="D249" s="91" t="str">
        <f>IFERROR(_xlfn.XLOOKUP(B249,Master3!A:A,Master3!G:G),"")</f>
        <v/>
      </c>
      <c r="E249" s="94" t="str">
        <f>IFERROR(AVERAGEIFS(Master3!$U:$U,Master3!$A:$A,"&gt;"&amp;(B249-1),Master3!$A:$A,"&lt;="&amp;S249),"")</f>
        <v/>
      </c>
      <c r="F249" s="98">
        <f>SUMIFS(Master3!$V:$V,Master3!$A:$A,"&gt;="&amp;(B249),Master3!$A:$A,"&lt;="&amp;J249-1)</f>
        <v>0</v>
      </c>
      <c r="G249" s="91">
        <f>SUMIFS(Master3!$H:$H,Master3!$A:$A,"&gt;="&amp;(B249),Master3!$A:$A,"&lt;="&amp;J249-1)</f>
        <v>0</v>
      </c>
      <c r="H249" s="99">
        <f>SUMIFS(Master3!AZ:AZ,Master3!AY:AY,C249)</f>
        <v>0</v>
      </c>
      <c r="I249" s="100" t="str">
        <f>IFERROR(_xlfn.XLOOKUP(J249,Master3!$A:$A,Master3!$B:$B),"")</f>
        <v/>
      </c>
      <c r="J249" s="92" t="str">
        <f t="shared" si="36"/>
        <v/>
      </c>
      <c r="K249" s="92">
        <f>SUMIFS(Master3!$V:$V,Master3!$A:$A,"&gt;="&amp;(J249),Master3!$A:$A,"&lt;="&amp;O249-1)</f>
        <v>0</v>
      </c>
      <c r="L249" s="92">
        <f>SUMIFS(Master3!$H:$H,Master3!$A:$A,"&gt;="&amp;(J249),Master3!$A:$A,"&lt;="&amp;O249-1)</f>
        <v>0</v>
      </c>
      <c r="M249" s="93">
        <f>SUMIFS(Master3!BK:BK,Master3!BJ:BJ,I249)</f>
        <v>0</v>
      </c>
      <c r="N249" s="100" t="str">
        <f>IFERROR(_xlfn.XLOOKUP(O249,Master3!$A:$A,Master3!$B:$B)," ")</f>
        <v xml:space="preserve"> </v>
      </c>
      <c r="O249" s="92" t="str">
        <f t="shared" si="37"/>
        <v/>
      </c>
      <c r="P249" s="92">
        <f>SUMIFS(Master3!$V:$V,Master3!$A:$A,"&gt;="&amp;O249,Master3!$A:$A,"&lt;="&amp; S249)</f>
        <v>0</v>
      </c>
      <c r="Q249" s="92">
        <f>SUMIFS(Master3!$H:$H,Master3!$A:$A,"&gt;="&amp;O249,Master3!$A:$A,"&lt;="&amp; S249)</f>
        <v>0</v>
      </c>
      <c r="R249" s="92">
        <f>SUMIFS(Master3!AZ:AZ,Master3!AY:AY,N249)</f>
        <v>0</v>
      </c>
      <c r="S249" s="93" t="str">
        <f t="shared" si="38"/>
        <v/>
      </c>
      <c r="T249" s="112" t="e">
        <f>_xlfn.XLOOKUP(U249,Master3!B:B,Master3!A:A)</f>
        <v>#N/A</v>
      </c>
      <c r="U249" s="103"/>
      <c r="V249" s="109">
        <f>SUMIFS(Master3!X:X,Master3!$A:$A,"&gt;="&amp;(T249),Master3!$A:$A,"&lt;="&amp;Z249-1)</f>
        <v>0</v>
      </c>
      <c r="W249" s="107">
        <f>SUMIFS(Master3!I:I,Master3!$A:$A,"&gt;="&amp;(T249),Master3!$A:$A,"&lt;="&amp;Z249-1)</f>
        <v>0</v>
      </c>
      <c r="X249" s="108">
        <f>SUMIFS(Master3!BC:BC,Master3!BB:BB,U249)</f>
        <v>0</v>
      </c>
      <c r="Y249" s="110" t="str">
        <f>IFERROR(_xlfn.XLOOKUP(Z249,Master3!$A:$A,Master3!$B:$B),"")</f>
        <v/>
      </c>
      <c r="Z249" s="107" t="str">
        <f t="shared" si="39"/>
        <v/>
      </c>
      <c r="AA249" s="107">
        <f>SUMIFS(Master3!$X:$X,Master3!$A:$A,"&gt;="&amp;(Z249),Master3!$A:$A,"&lt;="&amp;AE249-1)</f>
        <v>0</v>
      </c>
      <c r="AB249" s="107">
        <f>SUMIFS(Master3!$I:$I,Master3!$A:$A,"&gt;="&amp;(Z249),Master3!$A:$A,"&lt;="&amp;AE249-1)</f>
        <v>0</v>
      </c>
      <c r="AC249" s="108">
        <f>SUMIFS(Master3!BM:BM,Master3!BL:BL,Y249)</f>
        <v>0</v>
      </c>
      <c r="AD249" s="110" t="str">
        <f>IFERROR(_xlfn.XLOOKUP(AE249,Master3!$A:$A,Master3!$B:$B)," ")</f>
        <v xml:space="preserve"> </v>
      </c>
      <c r="AE249" s="107" t="str">
        <f t="shared" si="40"/>
        <v/>
      </c>
      <c r="AF249" s="109">
        <f>SUMIFS(Master3!$X:$X,Master3!$A:$A,"&gt;"&amp;(AE249),Master3!$A:$A,"&lt;="&amp; AI249)</f>
        <v>0</v>
      </c>
      <c r="AG249" s="107">
        <f>SUMIFS(Master3!$I:$I,Master3!$A:$A,"&gt;"&amp;(AE249),Master3!$A:$A,"&lt;="&amp; AI249)</f>
        <v>0</v>
      </c>
      <c r="AH249" s="107">
        <f>SUMIFS(Master3!BC:BC,Master3!BB:BB,AD249)</f>
        <v>0</v>
      </c>
      <c r="AI249" s="108" t="str">
        <f t="shared" si="41"/>
        <v/>
      </c>
      <c r="AJ249" s="112" t="e">
        <f>_xlfn.XLOOKUP(AK249,Master3!B:B,Master3!A:A)</f>
        <v>#N/A</v>
      </c>
      <c r="AK249" s="106"/>
      <c r="AL249" s="67">
        <f>SUMIFS(Master3!$Z:$Z,Master3!$A:$A,"&gt;="&amp;(AJ249),Master3!$A:$A,"&lt;="&amp;AP249-1)</f>
        <v>0</v>
      </c>
      <c r="AM249" s="67">
        <f>SUMIFS(Master3!$J:$J,Master3!$A:$A,"&gt;="&amp;(AJ249),Master3!$A:$A,"&lt;="&amp;AP249-1)</f>
        <v>0</v>
      </c>
      <c r="AN249" s="93">
        <f>SUMIFS(Master3!BF:BF,Master3!BE:BE,AK249)</f>
        <v>0</v>
      </c>
      <c r="AO249" s="100" t="str">
        <f>IFERROR(_xlfn.XLOOKUP(AP249,Master3!$A:$A,Master3!$B:$B),"")</f>
        <v/>
      </c>
      <c r="AP249" s="92" t="str">
        <f t="shared" si="42"/>
        <v/>
      </c>
      <c r="AQ249" s="67">
        <f>SUMIFS(Master3!$Z:$Z,Master3!$A:$A,"&gt;"&amp;(AP249),Master3!$A:$A,"&lt;="&amp;AU249-1)</f>
        <v>0</v>
      </c>
      <c r="AR249" s="67">
        <f>SUMIFS(Master3!$J:$J,Master3!$A:$A,"&gt;"&amp;(AP249),Master3!$A:$A,"&lt;="&amp;AU249-1)</f>
        <v>0</v>
      </c>
      <c r="AS249" s="93">
        <f>SUMIFS(Master3!BO:BO,Master3!BN:BN,AO249)</f>
        <v>0</v>
      </c>
      <c r="AT249" s="100" t="str">
        <f>IFERROR(_xlfn.XLOOKUP(AU249,Master3!$A:$A,Master3!$B:$B)," ")</f>
        <v xml:space="preserve"> </v>
      </c>
      <c r="AU249" s="92" t="str">
        <f t="shared" si="43"/>
        <v/>
      </c>
      <c r="AV249" s="67">
        <f>SUMIFS(Master3!$Z:$Z,Master3!$A:$A,"&gt;"&amp;AU249,Master3!$A:$A,"&lt;="&amp; AY249)</f>
        <v>0</v>
      </c>
      <c r="AW249" s="67">
        <f>SUMIFS(Master3!$J:$J,Master3!$A:$A,"&gt;"&amp;AU249,Master3!$A:$A,"&lt;="&amp; AY249)</f>
        <v>0</v>
      </c>
      <c r="AX249" s="92">
        <f>SUMIFS(Master3!BF:BF,Master3!BE:BE,AT249)</f>
        <v>0</v>
      </c>
      <c r="AY249" s="93" t="str">
        <f t="shared" si="44"/>
        <v/>
      </c>
      <c r="AZ249" s="112" t="e">
        <f>_xlfn.XLOOKUP(BA249,Master3!B:B,Master3!A:A)</f>
        <v>#N/A</v>
      </c>
      <c r="BA249" s="103">
        <v>44395.246527777781</v>
      </c>
      <c r="BB249" s="107">
        <f>SUMIFS(Master3!AR:AR,Master3!$A:$A,"&gt;="&amp;(AZ249),Master3!$A:$A,"&lt;="&amp;BF249-1)</f>
        <v>0</v>
      </c>
      <c r="BC249" s="109">
        <f>SUMIFS(Master3!$K:$K,Master3!$A:$A,"&gt;="&amp;(AZ249),Master3!$A:$A,"&lt;="&amp;BF249-1)</f>
        <v>0</v>
      </c>
      <c r="BD249" s="108">
        <f>SUMIFS(Master3!BI:BI,Master3!BH:BH,BA249)</f>
        <v>0</v>
      </c>
      <c r="BE249" s="110" t="str">
        <f>IFERROR(_xlfn.XLOOKUP(BF249,Master3!$A:$A,Master3!$B:$B),"")</f>
        <v/>
      </c>
      <c r="BF249" s="107" t="str">
        <f t="shared" si="45"/>
        <v/>
      </c>
      <c r="BG249" s="107">
        <f>SUMIFS(Master3!AR:AR,Master3!$A:$A,"&gt;="&amp;(BF249),Master3!$A:$A,"&lt;="&amp;BK249-1)</f>
        <v>0</v>
      </c>
      <c r="BH249" s="109">
        <f>SUMIFS(Master3!$K:$K,Master3!$A:$A,"&gt;="&amp;(BF249),Master3!$A:$A,"&lt;="&amp;BK249-1)</f>
        <v>0</v>
      </c>
      <c r="BI249" s="108">
        <f>SUMIFS(Master3!BQ:BQ,Master3!BP:BP,BE249)</f>
        <v>0</v>
      </c>
      <c r="BJ249" s="110" t="str">
        <f>IFERROR(_xlfn.XLOOKUP(BK249,Master3!$A:$A,Master3!$B:$B)," ")</f>
        <v xml:space="preserve"> </v>
      </c>
      <c r="BK249" s="107" t="str">
        <f t="shared" si="46"/>
        <v/>
      </c>
      <c r="BL249" s="107">
        <f>SUMIFS(Master3!$AU:$AU,Master3!$A:$A,"&gt;"&amp;(BK249),Master3!$A:$A,"&lt;="&amp; BO249)</f>
        <v>0</v>
      </c>
      <c r="BM249" s="109">
        <f>SUMIFS(Master3!$K:$K,Master3!$A:$A,"&gt;"&amp;(BK249),Master3!$A:$A,"&lt;="&amp; BO249)</f>
        <v>0</v>
      </c>
      <c r="BN249" s="107">
        <f>SUMIFS(Master3!BI:BI,Master3!BH:BH,BJ249)</f>
        <v>0</v>
      </c>
      <c r="BO249" s="108" t="str">
        <f t="shared" si="47"/>
        <v/>
      </c>
    </row>
    <row r="250" spans="1:67" x14ac:dyDescent="0.25">
      <c r="A250" s="86">
        <v>44395.277777777781</v>
      </c>
      <c r="B250" s="111" t="e">
        <f>_xlfn.XLOOKUP(C250,Master3!B:B,Master3!A:A)</f>
        <v>#N/A</v>
      </c>
      <c r="C250" s="106"/>
      <c r="D250" s="91" t="str">
        <f>IFERROR(_xlfn.XLOOKUP(B250,Master3!A:A,Master3!G:G),"")</f>
        <v/>
      </c>
      <c r="E250" s="94" t="str">
        <f>IFERROR(AVERAGEIFS(Master3!$U:$U,Master3!$A:$A,"&gt;"&amp;(B250-1),Master3!$A:$A,"&lt;="&amp;S250),"")</f>
        <v/>
      </c>
      <c r="F250" s="98">
        <f>SUMIFS(Master3!$V:$V,Master3!$A:$A,"&gt;="&amp;(B250),Master3!$A:$A,"&lt;="&amp;J250-1)</f>
        <v>0</v>
      </c>
      <c r="G250" s="91">
        <f>SUMIFS(Master3!$H:$H,Master3!$A:$A,"&gt;="&amp;(B250),Master3!$A:$A,"&lt;="&amp;J250-1)</f>
        <v>0</v>
      </c>
      <c r="H250" s="99">
        <f>SUMIFS(Master3!AZ:AZ,Master3!AY:AY,C250)</f>
        <v>0</v>
      </c>
      <c r="I250" s="100" t="str">
        <f>IFERROR(_xlfn.XLOOKUP(J250,Master3!$A:$A,Master3!$B:$B),"")</f>
        <v/>
      </c>
      <c r="J250" s="92" t="str">
        <f t="shared" si="36"/>
        <v/>
      </c>
      <c r="K250" s="92">
        <f>SUMIFS(Master3!$V:$V,Master3!$A:$A,"&gt;="&amp;(J250),Master3!$A:$A,"&lt;="&amp;O250-1)</f>
        <v>0</v>
      </c>
      <c r="L250" s="92">
        <f>SUMIFS(Master3!$H:$H,Master3!$A:$A,"&gt;="&amp;(J250),Master3!$A:$A,"&lt;="&amp;O250-1)</f>
        <v>0</v>
      </c>
      <c r="M250" s="93">
        <f>SUMIFS(Master3!BK:BK,Master3!BJ:BJ,I250)</f>
        <v>0</v>
      </c>
      <c r="N250" s="100" t="str">
        <f>IFERROR(_xlfn.XLOOKUP(O250,Master3!$A:$A,Master3!$B:$B)," ")</f>
        <v xml:space="preserve"> </v>
      </c>
      <c r="O250" s="92" t="str">
        <f t="shared" si="37"/>
        <v/>
      </c>
      <c r="P250" s="92">
        <f>SUMIFS(Master3!$V:$V,Master3!$A:$A,"&gt;="&amp;O250,Master3!$A:$A,"&lt;="&amp; S250)</f>
        <v>0</v>
      </c>
      <c r="Q250" s="92">
        <f>SUMIFS(Master3!$H:$H,Master3!$A:$A,"&gt;="&amp;O250,Master3!$A:$A,"&lt;="&amp; S250)</f>
        <v>0</v>
      </c>
      <c r="R250" s="92">
        <f>SUMIFS(Master3!AZ:AZ,Master3!AY:AY,N250)</f>
        <v>0</v>
      </c>
      <c r="S250" s="93" t="str">
        <f t="shared" si="38"/>
        <v/>
      </c>
      <c r="T250" s="112" t="e">
        <f>_xlfn.XLOOKUP(U250,Master3!B:B,Master3!A:A)</f>
        <v>#N/A</v>
      </c>
      <c r="U250" s="103">
        <v>44395.277777777781</v>
      </c>
      <c r="V250" s="109">
        <f>SUMIFS(Master3!X:X,Master3!$A:$A,"&gt;="&amp;(T250),Master3!$A:$A,"&lt;="&amp;Z250-1)</f>
        <v>0</v>
      </c>
      <c r="W250" s="107">
        <f>SUMIFS(Master3!I:I,Master3!$A:$A,"&gt;="&amp;(T250),Master3!$A:$A,"&lt;="&amp;Z250-1)</f>
        <v>0</v>
      </c>
      <c r="X250" s="108">
        <f>SUMIFS(Master3!BC:BC,Master3!BB:BB,U250)</f>
        <v>0</v>
      </c>
      <c r="Y250" s="110" t="str">
        <f>IFERROR(_xlfn.XLOOKUP(Z250,Master3!$A:$A,Master3!$B:$B),"")</f>
        <v/>
      </c>
      <c r="Z250" s="107" t="str">
        <f t="shared" si="39"/>
        <v/>
      </c>
      <c r="AA250" s="107">
        <f>SUMIFS(Master3!$X:$X,Master3!$A:$A,"&gt;="&amp;(Z250),Master3!$A:$A,"&lt;="&amp;AE250-1)</f>
        <v>0</v>
      </c>
      <c r="AB250" s="107">
        <f>SUMIFS(Master3!$I:$I,Master3!$A:$A,"&gt;="&amp;(Z250),Master3!$A:$A,"&lt;="&amp;AE250-1)</f>
        <v>0</v>
      </c>
      <c r="AC250" s="108">
        <f>SUMIFS(Master3!BM:BM,Master3!BL:BL,Y250)</f>
        <v>0</v>
      </c>
      <c r="AD250" s="110" t="str">
        <f>IFERROR(_xlfn.XLOOKUP(AE250,Master3!$A:$A,Master3!$B:$B)," ")</f>
        <v xml:space="preserve"> </v>
      </c>
      <c r="AE250" s="107" t="str">
        <f t="shared" si="40"/>
        <v/>
      </c>
      <c r="AF250" s="109">
        <f>SUMIFS(Master3!$X:$X,Master3!$A:$A,"&gt;"&amp;(AE250),Master3!$A:$A,"&lt;="&amp; AI250)</f>
        <v>0</v>
      </c>
      <c r="AG250" s="107">
        <f>SUMIFS(Master3!$I:$I,Master3!$A:$A,"&gt;"&amp;(AE250),Master3!$A:$A,"&lt;="&amp; AI250)</f>
        <v>0</v>
      </c>
      <c r="AH250" s="107">
        <f>SUMIFS(Master3!BC:BC,Master3!BB:BB,AD250)</f>
        <v>0</v>
      </c>
      <c r="AI250" s="108" t="str">
        <f t="shared" si="41"/>
        <v/>
      </c>
      <c r="AJ250" s="112" t="e">
        <f>_xlfn.XLOOKUP(AK250,Master3!B:B,Master3!A:A)</f>
        <v>#N/A</v>
      </c>
      <c r="AK250" s="106"/>
      <c r="AL250" s="67">
        <f>SUMIFS(Master3!$Z:$Z,Master3!$A:$A,"&gt;="&amp;(AJ250),Master3!$A:$A,"&lt;="&amp;AP250-1)</f>
        <v>0</v>
      </c>
      <c r="AM250" s="67">
        <f>SUMIFS(Master3!$J:$J,Master3!$A:$A,"&gt;="&amp;(AJ250),Master3!$A:$A,"&lt;="&amp;AP250-1)</f>
        <v>0</v>
      </c>
      <c r="AN250" s="93">
        <f>SUMIFS(Master3!BF:BF,Master3!BE:BE,AK250)</f>
        <v>0</v>
      </c>
      <c r="AO250" s="100" t="str">
        <f>IFERROR(_xlfn.XLOOKUP(AP250,Master3!$A:$A,Master3!$B:$B),"")</f>
        <v/>
      </c>
      <c r="AP250" s="92" t="str">
        <f t="shared" si="42"/>
        <v/>
      </c>
      <c r="AQ250" s="67">
        <f>SUMIFS(Master3!$Z:$Z,Master3!$A:$A,"&gt;"&amp;(AP250),Master3!$A:$A,"&lt;="&amp;AU250-1)</f>
        <v>0</v>
      </c>
      <c r="AR250" s="67">
        <f>SUMIFS(Master3!$J:$J,Master3!$A:$A,"&gt;"&amp;(AP250),Master3!$A:$A,"&lt;="&amp;AU250-1)</f>
        <v>0</v>
      </c>
      <c r="AS250" s="93">
        <f>SUMIFS(Master3!BO:BO,Master3!BN:BN,AO250)</f>
        <v>0</v>
      </c>
      <c r="AT250" s="100" t="str">
        <f>IFERROR(_xlfn.XLOOKUP(AU250,Master3!$A:$A,Master3!$B:$B)," ")</f>
        <v xml:space="preserve"> </v>
      </c>
      <c r="AU250" s="92" t="str">
        <f t="shared" si="43"/>
        <v/>
      </c>
      <c r="AV250" s="67">
        <f>SUMIFS(Master3!$Z:$Z,Master3!$A:$A,"&gt;"&amp;AU250,Master3!$A:$A,"&lt;="&amp; AY250)</f>
        <v>0</v>
      </c>
      <c r="AW250" s="67">
        <f>SUMIFS(Master3!$J:$J,Master3!$A:$A,"&gt;"&amp;AU250,Master3!$A:$A,"&lt;="&amp; AY250)</f>
        <v>0</v>
      </c>
      <c r="AX250" s="92">
        <f>SUMIFS(Master3!BF:BF,Master3!BE:BE,AT250)</f>
        <v>0</v>
      </c>
      <c r="AY250" s="93" t="str">
        <f t="shared" si="44"/>
        <v/>
      </c>
      <c r="AZ250" s="112" t="e">
        <f>_xlfn.XLOOKUP(BA250,Master3!B:B,Master3!A:A)</f>
        <v>#N/A</v>
      </c>
      <c r="BA250" s="103"/>
      <c r="BB250" s="107">
        <f>SUMIFS(Master3!AR:AR,Master3!$A:$A,"&gt;="&amp;(AZ250),Master3!$A:$A,"&lt;="&amp;BF250-1)</f>
        <v>0</v>
      </c>
      <c r="BC250" s="109">
        <f>SUMIFS(Master3!$K:$K,Master3!$A:$A,"&gt;="&amp;(AZ250),Master3!$A:$A,"&lt;="&amp;BF250-1)</f>
        <v>0</v>
      </c>
      <c r="BD250" s="108">
        <f>SUMIFS(Master3!BI:BI,Master3!BH:BH,BA250)</f>
        <v>0</v>
      </c>
      <c r="BE250" s="110" t="str">
        <f>IFERROR(_xlfn.XLOOKUP(BF250,Master3!$A:$A,Master3!$B:$B),"")</f>
        <v/>
      </c>
      <c r="BF250" s="107" t="str">
        <f t="shared" si="45"/>
        <v/>
      </c>
      <c r="BG250" s="107">
        <f>SUMIFS(Master3!AR:AR,Master3!$A:$A,"&gt;="&amp;(BF250),Master3!$A:$A,"&lt;="&amp;BK250-1)</f>
        <v>0</v>
      </c>
      <c r="BH250" s="109">
        <f>SUMIFS(Master3!$K:$K,Master3!$A:$A,"&gt;="&amp;(BF250),Master3!$A:$A,"&lt;="&amp;BK250-1)</f>
        <v>0</v>
      </c>
      <c r="BI250" s="108">
        <f>SUMIFS(Master3!BQ:BQ,Master3!BP:BP,BE250)</f>
        <v>0</v>
      </c>
      <c r="BJ250" s="110" t="str">
        <f>IFERROR(_xlfn.XLOOKUP(BK250,Master3!$A:$A,Master3!$B:$B)," ")</f>
        <v xml:space="preserve"> </v>
      </c>
      <c r="BK250" s="107" t="str">
        <f t="shared" si="46"/>
        <v/>
      </c>
      <c r="BL250" s="107">
        <f>SUMIFS(Master3!$AU:$AU,Master3!$A:$A,"&gt;"&amp;(BK250),Master3!$A:$A,"&lt;="&amp; BO250)</f>
        <v>0</v>
      </c>
      <c r="BM250" s="109">
        <f>SUMIFS(Master3!$K:$K,Master3!$A:$A,"&gt;"&amp;(BK250),Master3!$A:$A,"&lt;="&amp; BO250)</f>
        <v>0</v>
      </c>
      <c r="BN250" s="107">
        <f>SUMIFS(Master3!BI:BI,Master3!BH:BH,BJ250)</f>
        <v>0</v>
      </c>
      <c r="BO250" s="108" t="str">
        <f t="shared" si="47"/>
        <v/>
      </c>
    </row>
    <row r="251" spans="1:67" x14ac:dyDescent="0.25">
      <c r="A251" s="86">
        <v>44397.572916666664</v>
      </c>
      <c r="B251" s="111" t="e">
        <f>_xlfn.XLOOKUP(C251,Master3!B:B,Master3!A:A)</f>
        <v>#N/A</v>
      </c>
      <c r="C251" s="106">
        <v>44397.572916666664</v>
      </c>
      <c r="D251" s="91" t="str">
        <f>IFERROR(_xlfn.XLOOKUP(B251,Master3!A:A,Master3!G:G),"")</f>
        <v/>
      </c>
      <c r="E251" s="94" t="str">
        <f>IFERROR(AVERAGEIFS(Master3!$U:$U,Master3!$A:$A,"&gt;"&amp;(B251-1),Master3!$A:$A,"&lt;="&amp;S251),"")</f>
        <v/>
      </c>
      <c r="F251" s="98">
        <f>SUMIFS(Master3!$V:$V,Master3!$A:$A,"&gt;="&amp;(B251),Master3!$A:$A,"&lt;="&amp;J251-1)</f>
        <v>0</v>
      </c>
      <c r="G251" s="91">
        <f>SUMIFS(Master3!$H:$H,Master3!$A:$A,"&gt;="&amp;(B251),Master3!$A:$A,"&lt;="&amp;J251-1)</f>
        <v>0</v>
      </c>
      <c r="H251" s="99">
        <f>SUMIFS(Master3!AZ:AZ,Master3!AY:AY,C251)</f>
        <v>0</v>
      </c>
      <c r="I251" s="100" t="str">
        <f>IFERROR(_xlfn.XLOOKUP(J251,Master3!$A:$A,Master3!$B:$B),"")</f>
        <v/>
      </c>
      <c r="J251" s="92" t="str">
        <f t="shared" si="36"/>
        <v/>
      </c>
      <c r="K251" s="92">
        <f>SUMIFS(Master3!$V:$V,Master3!$A:$A,"&gt;="&amp;(J251),Master3!$A:$A,"&lt;="&amp;O251-1)</f>
        <v>0</v>
      </c>
      <c r="L251" s="92">
        <f>SUMIFS(Master3!$H:$H,Master3!$A:$A,"&gt;="&amp;(J251),Master3!$A:$A,"&lt;="&amp;O251-1)</f>
        <v>0</v>
      </c>
      <c r="M251" s="93">
        <f>SUMIFS(Master3!BK:BK,Master3!BJ:BJ,I251)</f>
        <v>0</v>
      </c>
      <c r="N251" s="100" t="str">
        <f>IFERROR(_xlfn.XLOOKUP(O251,Master3!$A:$A,Master3!$B:$B)," ")</f>
        <v xml:space="preserve"> </v>
      </c>
      <c r="O251" s="92" t="str">
        <f t="shared" si="37"/>
        <v/>
      </c>
      <c r="P251" s="92">
        <f>SUMIFS(Master3!$V:$V,Master3!$A:$A,"&gt;="&amp;O251,Master3!$A:$A,"&lt;="&amp; S251)</f>
        <v>0</v>
      </c>
      <c r="Q251" s="92">
        <f>SUMIFS(Master3!$H:$H,Master3!$A:$A,"&gt;="&amp;O251,Master3!$A:$A,"&lt;="&amp; S251)</f>
        <v>0</v>
      </c>
      <c r="R251" s="92">
        <f>SUMIFS(Master3!AZ:AZ,Master3!AY:AY,N251)</f>
        <v>0</v>
      </c>
      <c r="S251" s="93" t="str">
        <f t="shared" si="38"/>
        <v/>
      </c>
      <c r="T251" s="112" t="e">
        <f>_xlfn.XLOOKUP(U251,Master3!B:B,Master3!A:A)</f>
        <v>#N/A</v>
      </c>
      <c r="U251" s="103"/>
      <c r="V251" s="109">
        <f>SUMIFS(Master3!X:X,Master3!$A:$A,"&gt;="&amp;(T251),Master3!$A:$A,"&lt;="&amp;Z251-1)</f>
        <v>0</v>
      </c>
      <c r="W251" s="107">
        <f>SUMIFS(Master3!I:I,Master3!$A:$A,"&gt;="&amp;(T251),Master3!$A:$A,"&lt;="&amp;Z251-1)</f>
        <v>0</v>
      </c>
      <c r="X251" s="108">
        <f>SUMIFS(Master3!BC:BC,Master3!BB:BB,U251)</f>
        <v>0</v>
      </c>
      <c r="Y251" s="110" t="str">
        <f>IFERROR(_xlfn.XLOOKUP(Z251,Master3!$A:$A,Master3!$B:$B),"")</f>
        <v/>
      </c>
      <c r="Z251" s="107" t="str">
        <f t="shared" si="39"/>
        <v/>
      </c>
      <c r="AA251" s="107">
        <f>SUMIFS(Master3!$X:$X,Master3!$A:$A,"&gt;="&amp;(Z251),Master3!$A:$A,"&lt;="&amp;AE251-1)</f>
        <v>0</v>
      </c>
      <c r="AB251" s="107">
        <f>SUMIFS(Master3!$I:$I,Master3!$A:$A,"&gt;="&amp;(Z251),Master3!$A:$A,"&lt;="&amp;AE251-1)</f>
        <v>0</v>
      </c>
      <c r="AC251" s="108">
        <f>SUMIFS(Master3!BM:BM,Master3!BL:BL,Y251)</f>
        <v>0</v>
      </c>
      <c r="AD251" s="110" t="str">
        <f>IFERROR(_xlfn.XLOOKUP(AE251,Master3!$A:$A,Master3!$B:$B)," ")</f>
        <v xml:space="preserve"> </v>
      </c>
      <c r="AE251" s="107" t="str">
        <f t="shared" si="40"/>
        <v/>
      </c>
      <c r="AF251" s="109">
        <f>SUMIFS(Master3!$X:$X,Master3!$A:$A,"&gt;"&amp;(AE251),Master3!$A:$A,"&lt;="&amp; AI251)</f>
        <v>0</v>
      </c>
      <c r="AG251" s="107">
        <f>SUMIFS(Master3!$I:$I,Master3!$A:$A,"&gt;"&amp;(AE251),Master3!$A:$A,"&lt;="&amp; AI251)</f>
        <v>0</v>
      </c>
      <c r="AH251" s="107">
        <f>SUMIFS(Master3!BC:BC,Master3!BB:BB,AD251)</f>
        <v>0</v>
      </c>
      <c r="AI251" s="108" t="str">
        <f t="shared" si="41"/>
        <v/>
      </c>
      <c r="AJ251" s="112" t="e">
        <f>_xlfn.XLOOKUP(AK251,Master3!B:B,Master3!A:A)</f>
        <v>#N/A</v>
      </c>
      <c r="AK251" s="106"/>
      <c r="AL251" s="67">
        <f>SUMIFS(Master3!$Z:$Z,Master3!$A:$A,"&gt;="&amp;(AJ251),Master3!$A:$A,"&lt;="&amp;AP251-1)</f>
        <v>0</v>
      </c>
      <c r="AM251" s="67">
        <f>SUMIFS(Master3!$J:$J,Master3!$A:$A,"&gt;="&amp;(AJ251),Master3!$A:$A,"&lt;="&amp;AP251-1)</f>
        <v>0</v>
      </c>
      <c r="AN251" s="93">
        <f>SUMIFS(Master3!BF:BF,Master3!BE:BE,AK251)</f>
        <v>0</v>
      </c>
      <c r="AO251" s="100" t="str">
        <f>IFERROR(_xlfn.XLOOKUP(AP251,Master3!$A:$A,Master3!$B:$B),"")</f>
        <v/>
      </c>
      <c r="AP251" s="92" t="str">
        <f t="shared" si="42"/>
        <v/>
      </c>
      <c r="AQ251" s="67">
        <f>SUMIFS(Master3!$Z:$Z,Master3!$A:$A,"&gt;"&amp;(AP251),Master3!$A:$A,"&lt;="&amp;AU251-1)</f>
        <v>0</v>
      </c>
      <c r="AR251" s="67">
        <f>SUMIFS(Master3!$J:$J,Master3!$A:$A,"&gt;"&amp;(AP251),Master3!$A:$A,"&lt;="&amp;AU251-1)</f>
        <v>0</v>
      </c>
      <c r="AS251" s="93">
        <f>SUMIFS(Master3!BO:BO,Master3!BN:BN,AO251)</f>
        <v>0</v>
      </c>
      <c r="AT251" s="100" t="str">
        <f>IFERROR(_xlfn.XLOOKUP(AU251,Master3!$A:$A,Master3!$B:$B)," ")</f>
        <v xml:space="preserve"> </v>
      </c>
      <c r="AU251" s="92" t="str">
        <f t="shared" si="43"/>
        <v/>
      </c>
      <c r="AV251" s="67">
        <f>SUMIFS(Master3!$Z:$Z,Master3!$A:$A,"&gt;"&amp;AU251,Master3!$A:$A,"&lt;="&amp; AY251)</f>
        <v>0</v>
      </c>
      <c r="AW251" s="67">
        <f>SUMIFS(Master3!$J:$J,Master3!$A:$A,"&gt;"&amp;AU251,Master3!$A:$A,"&lt;="&amp; AY251)</f>
        <v>0</v>
      </c>
      <c r="AX251" s="92">
        <f>SUMIFS(Master3!BF:BF,Master3!BE:BE,AT251)</f>
        <v>0</v>
      </c>
      <c r="AY251" s="93" t="str">
        <f t="shared" si="44"/>
        <v/>
      </c>
      <c r="AZ251" s="112" t="e">
        <f>_xlfn.XLOOKUP(BA251,Master3!B:B,Master3!A:A)</f>
        <v>#N/A</v>
      </c>
      <c r="BA251" s="103"/>
      <c r="BB251" s="107">
        <f>SUMIFS(Master3!AR:AR,Master3!$A:$A,"&gt;="&amp;(AZ251),Master3!$A:$A,"&lt;="&amp;BF251-1)</f>
        <v>0</v>
      </c>
      <c r="BC251" s="109">
        <f>SUMIFS(Master3!$K:$K,Master3!$A:$A,"&gt;="&amp;(AZ251),Master3!$A:$A,"&lt;="&amp;BF251-1)</f>
        <v>0</v>
      </c>
      <c r="BD251" s="108">
        <f>SUMIFS(Master3!BI:BI,Master3!BH:BH,BA251)</f>
        <v>0</v>
      </c>
      <c r="BE251" s="110" t="str">
        <f>IFERROR(_xlfn.XLOOKUP(BF251,Master3!$A:$A,Master3!$B:$B),"")</f>
        <v/>
      </c>
      <c r="BF251" s="107" t="str">
        <f t="shared" si="45"/>
        <v/>
      </c>
      <c r="BG251" s="107">
        <f>SUMIFS(Master3!AR:AR,Master3!$A:$A,"&gt;="&amp;(BF251),Master3!$A:$A,"&lt;="&amp;BK251-1)</f>
        <v>0</v>
      </c>
      <c r="BH251" s="109">
        <f>SUMIFS(Master3!$K:$K,Master3!$A:$A,"&gt;="&amp;(BF251),Master3!$A:$A,"&lt;="&amp;BK251-1)</f>
        <v>0</v>
      </c>
      <c r="BI251" s="108">
        <f>SUMIFS(Master3!BQ:BQ,Master3!BP:BP,BE251)</f>
        <v>0</v>
      </c>
      <c r="BJ251" s="110" t="str">
        <f>IFERROR(_xlfn.XLOOKUP(BK251,Master3!$A:$A,Master3!$B:$B)," ")</f>
        <v xml:space="preserve"> </v>
      </c>
      <c r="BK251" s="107" t="str">
        <f t="shared" si="46"/>
        <v/>
      </c>
      <c r="BL251" s="107">
        <f>SUMIFS(Master3!$AU:$AU,Master3!$A:$A,"&gt;"&amp;(BK251),Master3!$A:$A,"&lt;="&amp; BO251)</f>
        <v>0</v>
      </c>
      <c r="BM251" s="109">
        <f>SUMIFS(Master3!$K:$K,Master3!$A:$A,"&gt;"&amp;(BK251),Master3!$A:$A,"&lt;="&amp; BO251)</f>
        <v>0</v>
      </c>
      <c r="BN251" s="107">
        <f>SUMIFS(Master3!BI:BI,Master3!BH:BH,BJ251)</f>
        <v>0</v>
      </c>
      <c r="BO251" s="108" t="str">
        <f t="shared" si="47"/>
        <v/>
      </c>
    </row>
    <row r="252" spans="1:67" x14ac:dyDescent="0.25">
      <c r="A252" s="86">
        <v>44398.15625</v>
      </c>
      <c r="B252" s="111" t="e">
        <f>_xlfn.XLOOKUP(C252,Master3!B:B,Master3!A:A)</f>
        <v>#N/A</v>
      </c>
      <c r="C252" s="106"/>
      <c r="D252" s="91" t="str">
        <f>IFERROR(_xlfn.XLOOKUP(B252,Master3!A:A,Master3!G:G),"")</f>
        <v/>
      </c>
      <c r="E252" s="94" t="str">
        <f>IFERROR(AVERAGEIFS(Master3!$U:$U,Master3!$A:$A,"&gt;"&amp;(B252-1),Master3!$A:$A,"&lt;="&amp;S252),"")</f>
        <v/>
      </c>
      <c r="F252" s="98">
        <f>SUMIFS(Master3!$V:$V,Master3!$A:$A,"&gt;="&amp;(B252),Master3!$A:$A,"&lt;="&amp;J252-1)</f>
        <v>0</v>
      </c>
      <c r="G252" s="91">
        <f>SUMIFS(Master3!$H:$H,Master3!$A:$A,"&gt;="&amp;(B252),Master3!$A:$A,"&lt;="&amp;J252-1)</f>
        <v>0</v>
      </c>
      <c r="H252" s="99">
        <f>SUMIFS(Master3!AZ:AZ,Master3!AY:AY,C252)</f>
        <v>0</v>
      </c>
      <c r="I252" s="100" t="str">
        <f>IFERROR(_xlfn.XLOOKUP(J252,Master3!$A:$A,Master3!$B:$B),"")</f>
        <v/>
      </c>
      <c r="J252" s="92" t="str">
        <f t="shared" si="36"/>
        <v/>
      </c>
      <c r="K252" s="92">
        <f>SUMIFS(Master3!$V:$V,Master3!$A:$A,"&gt;="&amp;(J252),Master3!$A:$A,"&lt;="&amp;O252-1)</f>
        <v>0</v>
      </c>
      <c r="L252" s="92">
        <f>SUMIFS(Master3!$H:$H,Master3!$A:$A,"&gt;="&amp;(J252),Master3!$A:$A,"&lt;="&amp;O252-1)</f>
        <v>0</v>
      </c>
      <c r="M252" s="93">
        <f>SUMIFS(Master3!BK:BK,Master3!BJ:BJ,I252)</f>
        <v>0</v>
      </c>
      <c r="N252" s="100" t="str">
        <f>IFERROR(_xlfn.XLOOKUP(O252,Master3!$A:$A,Master3!$B:$B)," ")</f>
        <v xml:space="preserve"> </v>
      </c>
      <c r="O252" s="92" t="str">
        <f t="shared" si="37"/>
        <v/>
      </c>
      <c r="P252" s="92">
        <f>SUMIFS(Master3!$V:$V,Master3!$A:$A,"&gt;="&amp;O252,Master3!$A:$A,"&lt;="&amp; S252)</f>
        <v>0</v>
      </c>
      <c r="Q252" s="92">
        <f>SUMIFS(Master3!$H:$H,Master3!$A:$A,"&gt;="&amp;O252,Master3!$A:$A,"&lt;="&amp; S252)</f>
        <v>0</v>
      </c>
      <c r="R252" s="92">
        <f>SUMIFS(Master3!AZ:AZ,Master3!AY:AY,N252)</f>
        <v>0</v>
      </c>
      <c r="S252" s="93" t="str">
        <f t="shared" si="38"/>
        <v/>
      </c>
      <c r="T252" s="112" t="e">
        <f>_xlfn.XLOOKUP(U252,Master3!B:B,Master3!A:A)</f>
        <v>#N/A</v>
      </c>
      <c r="U252" s="103"/>
      <c r="V252" s="109">
        <f>SUMIFS(Master3!X:X,Master3!$A:$A,"&gt;="&amp;(T252),Master3!$A:$A,"&lt;="&amp;Z252-1)</f>
        <v>0</v>
      </c>
      <c r="W252" s="107">
        <f>SUMIFS(Master3!I:I,Master3!$A:$A,"&gt;="&amp;(T252),Master3!$A:$A,"&lt;="&amp;Z252-1)</f>
        <v>0</v>
      </c>
      <c r="X252" s="108">
        <f>SUMIFS(Master3!BC:BC,Master3!BB:BB,U252)</f>
        <v>0</v>
      </c>
      <c r="Y252" s="110" t="str">
        <f>IFERROR(_xlfn.XLOOKUP(Z252,Master3!$A:$A,Master3!$B:$B),"")</f>
        <v/>
      </c>
      <c r="Z252" s="107" t="str">
        <f t="shared" si="39"/>
        <v/>
      </c>
      <c r="AA252" s="107">
        <f>SUMIFS(Master3!$X:$X,Master3!$A:$A,"&gt;="&amp;(Z252),Master3!$A:$A,"&lt;="&amp;AE252-1)</f>
        <v>0</v>
      </c>
      <c r="AB252" s="107">
        <f>SUMIFS(Master3!$I:$I,Master3!$A:$A,"&gt;="&amp;(Z252),Master3!$A:$A,"&lt;="&amp;AE252-1)</f>
        <v>0</v>
      </c>
      <c r="AC252" s="108">
        <f>SUMIFS(Master3!BM:BM,Master3!BL:BL,Y252)</f>
        <v>0</v>
      </c>
      <c r="AD252" s="110" t="str">
        <f>IFERROR(_xlfn.XLOOKUP(AE252,Master3!$A:$A,Master3!$B:$B)," ")</f>
        <v xml:space="preserve"> </v>
      </c>
      <c r="AE252" s="107" t="str">
        <f t="shared" si="40"/>
        <v/>
      </c>
      <c r="AF252" s="109">
        <f>SUMIFS(Master3!$X:$X,Master3!$A:$A,"&gt;"&amp;(AE252),Master3!$A:$A,"&lt;="&amp; AI252)</f>
        <v>0</v>
      </c>
      <c r="AG252" s="107">
        <f>SUMIFS(Master3!$I:$I,Master3!$A:$A,"&gt;"&amp;(AE252),Master3!$A:$A,"&lt;="&amp; AI252)</f>
        <v>0</v>
      </c>
      <c r="AH252" s="107">
        <f>SUMIFS(Master3!BC:BC,Master3!BB:BB,AD252)</f>
        <v>0</v>
      </c>
      <c r="AI252" s="108" t="str">
        <f t="shared" si="41"/>
        <v/>
      </c>
      <c r="AJ252" s="112" t="e">
        <f>_xlfn.XLOOKUP(AK252,Master3!B:B,Master3!A:A)</f>
        <v>#N/A</v>
      </c>
      <c r="AK252" s="106">
        <v>44398.15625</v>
      </c>
      <c r="AL252" s="67">
        <f>SUMIFS(Master3!$Z:$Z,Master3!$A:$A,"&gt;="&amp;(AJ252),Master3!$A:$A,"&lt;="&amp;AP252-1)</f>
        <v>0</v>
      </c>
      <c r="AM252" s="67">
        <f>SUMIFS(Master3!$J:$J,Master3!$A:$A,"&gt;="&amp;(AJ252),Master3!$A:$A,"&lt;="&amp;AP252-1)</f>
        <v>0</v>
      </c>
      <c r="AN252" s="93">
        <f>SUMIFS(Master3!BF:BF,Master3!BE:BE,AK252)</f>
        <v>0</v>
      </c>
      <c r="AO252" s="100" t="str">
        <f>IFERROR(_xlfn.XLOOKUP(AP252,Master3!$A:$A,Master3!$B:$B),"")</f>
        <v/>
      </c>
      <c r="AP252" s="92" t="str">
        <f t="shared" si="42"/>
        <v/>
      </c>
      <c r="AQ252" s="67">
        <f>SUMIFS(Master3!$Z:$Z,Master3!$A:$A,"&gt;"&amp;(AP252),Master3!$A:$A,"&lt;="&amp;AU252-1)</f>
        <v>0</v>
      </c>
      <c r="AR252" s="67">
        <f>SUMIFS(Master3!$J:$J,Master3!$A:$A,"&gt;"&amp;(AP252),Master3!$A:$A,"&lt;="&amp;AU252-1)</f>
        <v>0</v>
      </c>
      <c r="AS252" s="93">
        <f>SUMIFS(Master3!BO:BO,Master3!BN:BN,AO252)</f>
        <v>0</v>
      </c>
      <c r="AT252" s="100" t="str">
        <f>IFERROR(_xlfn.XLOOKUP(AU252,Master3!$A:$A,Master3!$B:$B)," ")</f>
        <v xml:space="preserve"> </v>
      </c>
      <c r="AU252" s="92" t="str">
        <f t="shared" si="43"/>
        <v/>
      </c>
      <c r="AV252" s="67">
        <f>SUMIFS(Master3!$Z:$Z,Master3!$A:$A,"&gt;"&amp;AU252,Master3!$A:$A,"&lt;="&amp; AY252)</f>
        <v>0</v>
      </c>
      <c r="AW252" s="67">
        <f>SUMIFS(Master3!$J:$J,Master3!$A:$A,"&gt;"&amp;AU252,Master3!$A:$A,"&lt;="&amp; AY252)</f>
        <v>0</v>
      </c>
      <c r="AX252" s="92">
        <f>SUMIFS(Master3!BF:BF,Master3!BE:BE,AT252)</f>
        <v>0</v>
      </c>
      <c r="AY252" s="93" t="str">
        <f t="shared" si="44"/>
        <v/>
      </c>
      <c r="AZ252" s="112" t="e">
        <f>_xlfn.XLOOKUP(BA252,Master3!B:B,Master3!A:A)</f>
        <v>#N/A</v>
      </c>
      <c r="BA252" s="103"/>
      <c r="BB252" s="107">
        <f>SUMIFS(Master3!AR:AR,Master3!$A:$A,"&gt;="&amp;(AZ252),Master3!$A:$A,"&lt;="&amp;BF252-1)</f>
        <v>0</v>
      </c>
      <c r="BC252" s="109">
        <f>SUMIFS(Master3!$K:$K,Master3!$A:$A,"&gt;="&amp;(AZ252),Master3!$A:$A,"&lt;="&amp;BF252-1)</f>
        <v>0</v>
      </c>
      <c r="BD252" s="108">
        <f>SUMIFS(Master3!BI:BI,Master3!BH:BH,BA252)</f>
        <v>0</v>
      </c>
      <c r="BE252" s="110" t="str">
        <f>IFERROR(_xlfn.XLOOKUP(BF252,Master3!$A:$A,Master3!$B:$B),"")</f>
        <v/>
      </c>
      <c r="BF252" s="107" t="str">
        <f t="shared" si="45"/>
        <v/>
      </c>
      <c r="BG252" s="107">
        <f>SUMIFS(Master3!AR:AR,Master3!$A:$A,"&gt;="&amp;(BF252),Master3!$A:$A,"&lt;="&amp;BK252-1)</f>
        <v>0</v>
      </c>
      <c r="BH252" s="109">
        <f>SUMIFS(Master3!$K:$K,Master3!$A:$A,"&gt;="&amp;(BF252),Master3!$A:$A,"&lt;="&amp;BK252-1)</f>
        <v>0</v>
      </c>
      <c r="BI252" s="108">
        <f>SUMIFS(Master3!BQ:BQ,Master3!BP:BP,BE252)</f>
        <v>0</v>
      </c>
      <c r="BJ252" s="110" t="str">
        <f>IFERROR(_xlfn.XLOOKUP(BK252,Master3!$A:$A,Master3!$B:$B)," ")</f>
        <v xml:space="preserve"> </v>
      </c>
      <c r="BK252" s="107" t="str">
        <f t="shared" si="46"/>
        <v/>
      </c>
      <c r="BL252" s="107">
        <f>SUMIFS(Master3!$AU:$AU,Master3!$A:$A,"&gt;"&amp;(BK252),Master3!$A:$A,"&lt;="&amp; BO252)</f>
        <v>0</v>
      </c>
      <c r="BM252" s="109">
        <f>SUMIFS(Master3!$K:$K,Master3!$A:$A,"&gt;"&amp;(BK252),Master3!$A:$A,"&lt;="&amp; BO252)</f>
        <v>0</v>
      </c>
      <c r="BN252" s="107">
        <f>SUMIFS(Master3!BI:BI,Master3!BH:BH,BJ252)</f>
        <v>0</v>
      </c>
      <c r="BO252" s="108" t="str">
        <f t="shared" si="47"/>
        <v/>
      </c>
    </row>
    <row r="253" spans="1:67" x14ac:dyDescent="0.25">
      <c r="A253" s="86">
        <v>44398.204861111109</v>
      </c>
      <c r="B253" s="111" t="e">
        <f>_xlfn.XLOOKUP(C253,Master3!B:B,Master3!A:A)</f>
        <v>#N/A</v>
      </c>
      <c r="C253" s="106"/>
      <c r="D253" s="91" t="str">
        <f>IFERROR(_xlfn.XLOOKUP(B253,Master3!A:A,Master3!G:G),"")</f>
        <v/>
      </c>
      <c r="E253" s="94" t="str">
        <f>IFERROR(AVERAGEIFS(Master3!$U:$U,Master3!$A:$A,"&gt;"&amp;(B253-1),Master3!$A:$A,"&lt;="&amp;S253),"")</f>
        <v/>
      </c>
      <c r="F253" s="98">
        <f>SUMIFS(Master3!$V:$V,Master3!$A:$A,"&gt;="&amp;(B253),Master3!$A:$A,"&lt;="&amp;J253-1)</f>
        <v>0</v>
      </c>
      <c r="G253" s="91">
        <f>SUMIFS(Master3!$H:$H,Master3!$A:$A,"&gt;="&amp;(B253),Master3!$A:$A,"&lt;="&amp;J253-1)</f>
        <v>0</v>
      </c>
      <c r="H253" s="99">
        <f>SUMIFS(Master3!AZ:AZ,Master3!AY:AY,C253)</f>
        <v>0</v>
      </c>
      <c r="I253" s="100" t="str">
        <f>IFERROR(_xlfn.XLOOKUP(J253,Master3!$A:$A,Master3!$B:$B),"")</f>
        <v/>
      </c>
      <c r="J253" s="92" t="str">
        <f t="shared" si="36"/>
        <v/>
      </c>
      <c r="K253" s="92">
        <f>SUMIFS(Master3!$V:$V,Master3!$A:$A,"&gt;="&amp;(J253),Master3!$A:$A,"&lt;="&amp;O253-1)</f>
        <v>0</v>
      </c>
      <c r="L253" s="92">
        <f>SUMIFS(Master3!$H:$H,Master3!$A:$A,"&gt;="&amp;(J253),Master3!$A:$A,"&lt;="&amp;O253-1)</f>
        <v>0</v>
      </c>
      <c r="M253" s="93">
        <f>SUMIFS(Master3!BK:BK,Master3!BJ:BJ,I253)</f>
        <v>0</v>
      </c>
      <c r="N253" s="100" t="str">
        <f>IFERROR(_xlfn.XLOOKUP(O253,Master3!$A:$A,Master3!$B:$B)," ")</f>
        <v xml:space="preserve"> </v>
      </c>
      <c r="O253" s="92" t="str">
        <f t="shared" si="37"/>
        <v/>
      </c>
      <c r="P253" s="92">
        <f>SUMIFS(Master3!$V:$V,Master3!$A:$A,"&gt;="&amp;O253,Master3!$A:$A,"&lt;="&amp; S253)</f>
        <v>0</v>
      </c>
      <c r="Q253" s="92">
        <f>SUMIFS(Master3!$H:$H,Master3!$A:$A,"&gt;="&amp;O253,Master3!$A:$A,"&lt;="&amp; S253)</f>
        <v>0</v>
      </c>
      <c r="R253" s="92">
        <f>SUMIFS(Master3!AZ:AZ,Master3!AY:AY,N253)</f>
        <v>0</v>
      </c>
      <c r="S253" s="93" t="str">
        <f t="shared" si="38"/>
        <v/>
      </c>
      <c r="T253" s="112" t="e">
        <f>_xlfn.XLOOKUP(U253,Master3!B:B,Master3!A:A)</f>
        <v>#N/A</v>
      </c>
      <c r="U253" s="103">
        <v>44398.204861111109</v>
      </c>
      <c r="V253" s="109">
        <f>SUMIFS(Master3!X:X,Master3!$A:$A,"&gt;="&amp;(T253),Master3!$A:$A,"&lt;="&amp;Z253-1)</f>
        <v>0</v>
      </c>
      <c r="W253" s="107">
        <f>SUMIFS(Master3!I:I,Master3!$A:$A,"&gt;="&amp;(T253),Master3!$A:$A,"&lt;="&amp;Z253-1)</f>
        <v>0</v>
      </c>
      <c r="X253" s="108">
        <f>SUMIFS(Master3!BC:BC,Master3!BB:BB,U253)</f>
        <v>0</v>
      </c>
      <c r="Y253" s="110" t="str">
        <f>IFERROR(_xlfn.XLOOKUP(Z253,Master3!$A:$A,Master3!$B:$B),"")</f>
        <v/>
      </c>
      <c r="Z253" s="107" t="str">
        <f t="shared" si="39"/>
        <v/>
      </c>
      <c r="AA253" s="107">
        <f>SUMIFS(Master3!$X:$X,Master3!$A:$A,"&gt;="&amp;(Z253),Master3!$A:$A,"&lt;="&amp;AE253-1)</f>
        <v>0</v>
      </c>
      <c r="AB253" s="107">
        <f>SUMIFS(Master3!$I:$I,Master3!$A:$A,"&gt;="&amp;(Z253),Master3!$A:$A,"&lt;="&amp;AE253-1)</f>
        <v>0</v>
      </c>
      <c r="AC253" s="108">
        <f>SUMIFS(Master3!BM:BM,Master3!BL:BL,Y253)</f>
        <v>0</v>
      </c>
      <c r="AD253" s="110" t="str">
        <f>IFERROR(_xlfn.XLOOKUP(AE253,Master3!$A:$A,Master3!$B:$B)," ")</f>
        <v xml:space="preserve"> </v>
      </c>
      <c r="AE253" s="107" t="str">
        <f t="shared" si="40"/>
        <v/>
      </c>
      <c r="AF253" s="109">
        <f>SUMIFS(Master3!$X:$X,Master3!$A:$A,"&gt;"&amp;(AE253),Master3!$A:$A,"&lt;="&amp; AI253)</f>
        <v>0</v>
      </c>
      <c r="AG253" s="107">
        <f>SUMIFS(Master3!$I:$I,Master3!$A:$A,"&gt;"&amp;(AE253),Master3!$A:$A,"&lt;="&amp; AI253)</f>
        <v>0</v>
      </c>
      <c r="AH253" s="107">
        <f>SUMIFS(Master3!BC:BC,Master3!BB:BB,AD253)</f>
        <v>0</v>
      </c>
      <c r="AI253" s="108" t="str">
        <f t="shared" si="41"/>
        <v/>
      </c>
      <c r="AJ253" s="112" t="e">
        <f>_xlfn.XLOOKUP(AK253,Master3!B:B,Master3!A:A)</f>
        <v>#N/A</v>
      </c>
      <c r="AK253" s="106"/>
      <c r="AL253" s="67">
        <f>SUMIFS(Master3!$Z:$Z,Master3!$A:$A,"&gt;="&amp;(AJ253),Master3!$A:$A,"&lt;="&amp;AP253-1)</f>
        <v>0</v>
      </c>
      <c r="AM253" s="67">
        <f>SUMIFS(Master3!$J:$J,Master3!$A:$A,"&gt;="&amp;(AJ253),Master3!$A:$A,"&lt;="&amp;AP253-1)</f>
        <v>0</v>
      </c>
      <c r="AN253" s="93">
        <f>SUMIFS(Master3!BF:BF,Master3!BE:BE,AK253)</f>
        <v>0</v>
      </c>
      <c r="AO253" s="100" t="str">
        <f>IFERROR(_xlfn.XLOOKUP(AP253,Master3!$A:$A,Master3!$B:$B),"")</f>
        <v/>
      </c>
      <c r="AP253" s="92" t="str">
        <f t="shared" si="42"/>
        <v/>
      </c>
      <c r="AQ253" s="67">
        <f>SUMIFS(Master3!$Z:$Z,Master3!$A:$A,"&gt;"&amp;(AP253),Master3!$A:$A,"&lt;="&amp;AU253-1)</f>
        <v>0</v>
      </c>
      <c r="AR253" s="67">
        <f>SUMIFS(Master3!$J:$J,Master3!$A:$A,"&gt;"&amp;(AP253),Master3!$A:$A,"&lt;="&amp;AU253-1)</f>
        <v>0</v>
      </c>
      <c r="AS253" s="93">
        <f>SUMIFS(Master3!BO:BO,Master3!BN:BN,AO253)</f>
        <v>0</v>
      </c>
      <c r="AT253" s="100" t="str">
        <f>IFERROR(_xlfn.XLOOKUP(AU253,Master3!$A:$A,Master3!$B:$B)," ")</f>
        <v xml:space="preserve"> </v>
      </c>
      <c r="AU253" s="92" t="str">
        <f t="shared" si="43"/>
        <v/>
      </c>
      <c r="AV253" s="67">
        <f>SUMIFS(Master3!$Z:$Z,Master3!$A:$A,"&gt;"&amp;AU253,Master3!$A:$A,"&lt;="&amp; AY253)</f>
        <v>0</v>
      </c>
      <c r="AW253" s="67">
        <f>SUMIFS(Master3!$J:$J,Master3!$A:$A,"&gt;"&amp;AU253,Master3!$A:$A,"&lt;="&amp; AY253)</f>
        <v>0</v>
      </c>
      <c r="AX253" s="92">
        <f>SUMIFS(Master3!BF:BF,Master3!BE:BE,AT253)</f>
        <v>0</v>
      </c>
      <c r="AY253" s="93" t="str">
        <f t="shared" si="44"/>
        <v/>
      </c>
      <c r="AZ253" s="112" t="e">
        <f>_xlfn.XLOOKUP(BA253,Master3!B:B,Master3!A:A)</f>
        <v>#N/A</v>
      </c>
      <c r="BA253" s="103"/>
      <c r="BB253" s="107">
        <f>SUMIFS(Master3!AR:AR,Master3!$A:$A,"&gt;="&amp;(AZ253),Master3!$A:$A,"&lt;="&amp;BF253-1)</f>
        <v>0</v>
      </c>
      <c r="BC253" s="109">
        <f>SUMIFS(Master3!$K:$K,Master3!$A:$A,"&gt;="&amp;(AZ253),Master3!$A:$A,"&lt;="&amp;BF253-1)</f>
        <v>0</v>
      </c>
      <c r="BD253" s="108">
        <f>SUMIFS(Master3!BI:BI,Master3!BH:BH,BA253)</f>
        <v>0</v>
      </c>
      <c r="BE253" s="110" t="str">
        <f>IFERROR(_xlfn.XLOOKUP(BF253,Master3!$A:$A,Master3!$B:$B),"")</f>
        <v/>
      </c>
      <c r="BF253" s="107" t="str">
        <f t="shared" si="45"/>
        <v/>
      </c>
      <c r="BG253" s="107">
        <f>SUMIFS(Master3!AR:AR,Master3!$A:$A,"&gt;="&amp;(BF253),Master3!$A:$A,"&lt;="&amp;BK253-1)</f>
        <v>0</v>
      </c>
      <c r="BH253" s="109">
        <f>SUMIFS(Master3!$K:$K,Master3!$A:$A,"&gt;="&amp;(BF253),Master3!$A:$A,"&lt;="&amp;BK253-1)</f>
        <v>0</v>
      </c>
      <c r="BI253" s="108">
        <f>SUMIFS(Master3!BQ:BQ,Master3!BP:BP,BE253)</f>
        <v>0</v>
      </c>
      <c r="BJ253" s="110" t="str">
        <f>IFERROR(_xlfn.XLOOKUP(BK253,Master3!$A:$A,Master3!$B:$B)," ")</f>
        <v xml:space="preserve"> </v>
      </c>
      <c r="BK253" s="107" t="str">
        <f t="shared" si="46"/>
        <v/>
      </c>
      <c r="BL253" s="107">
        <f>SUMIFS(Master3!$AU:$AU,Master3!$A:$A,"&gt;"&amp;(BK253),Master3!$A:$A,"&lt;="&amp; BO253)</f>
        <v>0</v>
      </c>
      <c r="BM253" s="109">
        <f>SUMIFS(Master3!$K:$K,Master3!$A:$A,"&gt;"&amp;(BK253),Master3!$A:$A,"&lt;="&amp; BO253)</f>
        <v>0</v>
      </c>
      <c r="BN253" s="107">
        <f>SUMIFS(Master3!BI:BI,Master3!BH:BH,BJ253)</f>
        <v>0</v>
      </c>
      <c r="BO253" s="108" t="str">
        <f t="shared" si="47"/>
        <v/>
      </c>
    </row>
    <row r="254" spans="1:67" x14ac:dyDescent="0.25">
      <c r="A254" s="86">
        <v>44398.208333333336</v>
      </c>
      <c r="B254" s="111" t="e">
        <f>_xlfn.XLOOKUP(C254,Master3!B:B,Master3!A:A)</f>
        <v>#N/A</v>
      </c>
      <c r="C254" s="106"/>
      <c r="D254" s="91" t="str">
        <f>IFERROR(_xlfn.XLOOKUP(B254,Master3!A:A,Master3!G:G),"")</f>
        <v/>
      </c>
      <c r="E254" s="94" t="str">
        <f>IFERROR(AVERAGEIFS(Master3!$U:$U,Master3!$A:$A,"&gt;"&amp;(B254-1),Master3!$A:$A,"&lt;="&amp;S254),"")</f>
        <v/>
      </c>
      <c r="F254" s="98">
        <f>SUMIFS(Master3!$V:$V,Master3!$A:$A,"&gt;="&amp;(B254),Master3!$A:$A,"&lt;="&amp;J254-1)</f>
        <v>0</v>
      </c>
      <c r="G254" s="91">
        <f>SUMIFS(Master3!$H:$H,Master3!$A:$A,"&gt;="&amp;(B254),Master3!$A:$A,"&lt;="&amp;J254-1)</f>
        <v>0</v>
      </c>
      <c r="H254" s="99">
        <f>SUMIFS(Master3!AZ:AZ,Master3!AY:AY,C254)</f>
        <v>0</v>
      </c>
      <c r="I254" s="100" t="str">
        <f>IFERROR(_xlfn.XLOOKUP(J254,Master3!$A:$A,Master3!$B:$B),"")</f>
        <v/>
      </c>
      <c r="J254" s="92" t="str">
        <f t="shared" si="36"/>
        <v/>
      </c>
      <c r="K254" s="92">
        <f>SUMIFS(Master3!$V:$V,Master3!$A:$A,"&gt;="&amp;(J254),Master3!$A:$A,"&lt;="&amp;O254-1)</f>
        <v>0</v>
      </c>
      <c r="L254" s="92">
        <f>SUMIFS(Master3!$H:$H,Master3!$A:$A,"&gt;="&amp;(J254),Master3!$A:$A,"&lt;="&amp;O254-1)</f>
        <v>0</v>
      </c>
      <c r="M254" s="93">
        <f>SUMIFS(Master3!BK:BK,Master3!BJ:BJ,I254)</f>
        <v>0</v>
      </c>
      <c r="N254" s="100" t="str">
        <f>IFERROR(_xlfn.XLOOKUP(O254,Master3!$A:$A,Master3!$B:$B)," ")</f>
        <v xml:space="preserve"> </v>
      </c>
      <c r="O254" s="92" t="str">
        <f t="shared" si="37"/>
        <v/>
      </c>
      <c r="P254" s="92">
        <f>SUMIFS(Master3!$V:$V,Master3!$A:$A,"&gt;="&amp;O254,Master3!$A:$A,"&lt;="&amp; S254)</f>
        <v>0</v>
      </c>
      <c r="Q254" s="92">
        <f>SUMIFS(Master3!$H:$H,Master3!$A:$A,"&gt;="&amp;O254,Master3!$A:$A,"&lt;="&amp; S254)</f>
        <v>0</v>
      </c>
      <c r="R254" s="92">
        <f>SUMIFS(Master3!AZ:AZ,Master3!AY:AY,N254)</f>
        <v>0</v>
      </c>
      <c r="S254" s="93" t="str">
        <f t="shared" si="38"/>
        <v/>
      </c>
      <c r="T254" s="112" t="e">
        <f>_xlfn.XLOOKUP(U254,Master3!B:B,Master3!A:A)</f>
        <v>#N/A</v>
      </c>
      <c r="U254" s="103"/>
      <c r="V254" s="109">
        <f>SUMIFS(Master3!X:X,Master3!$A:$A,"&gt;="&amp;(T254),Master3!$A:$A,"&lt;="&amp;Z254-1)</f>
        <v>0</v>
      </c>
      <c r="W254" s="107">
        <f>SUMIFS(Master3!I:I,Master3!$A:$A,"&gt;="&amp;(T254),Master3!$A:$A,"&lt;="&amp;Z254-1)</f>
        <v>0</v>
      </c>
      <c r="X254" s="108">
        <f>SUMIFS(Master3!BC:BC,Master3!BB:BB,U254)</f>
        <v>0</v>
      </c>
      <c r="Y254" s="110" t="str">
        <f>IFERROR(_xlfn.XLOOKUP(Z254,Master3!$A:$A,Master3!$B:$B),"")</f>
        <v/>
      </c>
      <c r="Z254" s="107" t="str">
        <f t="shared" si="39"/>
        <v/>
      </c>
      <c r="AA254" s="107">
        <f>SUMIFS(Master3!$X:$X,Master3!$A:$A,"&gt;="&amp;(Z254),Master3!$A:$A,"&lt;="&amp;AE254-1)</f>
        <v>0</v>
      </c>
      <c r="AB254" s="107">
        <f>SUMIFS(Master3!$I:$I,Master3!$A:$A,"&gt;="&amp;(Z254),Master3!$A:$A,"&lt;="&amp;AE254-1)</f>
        <v>0</v>
      </c>
      <c r="AC254" s="108">
        <f>SUMIFS(Master3!BM:BM,Master3!BL:BL,Y254)</f>
        <v>0</v>
      </c>
      <c r="AD254" s="110" t="str">
        <f>IFERROR(_xlfn.XLOOKUP(AE254,Master3!$A:$A,Master3!$B:$B)," ")</f>
        <v xml:space="preserve"> </v>
      </c>
      <c r="AE254" s="107" t="str">
        <f t="shared" si="40"/>
        <v/>
      </c>
      <c r="AF254" s="109">
        <f>SUMIFS(Master3!$X:$X,Master3!$A:$A,"&gt;"&amp;(AE254),Master3!$A:$A,"&lt;="&amp; AI254)</f>
        <v>0</v>
      </c>
      <c r="AG254" s="107">
        <f>SUMIFS(Master3!$I:$I,Master3!$A:$A,"&gt;"&amp;(AE254),Master3!$A:$A,"&lt;="&amp; AI254)</f>
        <v>0</v>
      </c>
      <c r="AH254" s="107">
        <f>SUMIFS(Master3!BC:BC,Master3!BB:BB,AD254)</f>
        <v>0</v>
      </c>
      <c r="AI254" s="108" t="str">
        <f t="shared" si="41"/>
        <v/>
      </c>
      <c r="AJ254" s="112" t="e">
        <f>_xlfn.XLOOKUP(AK254,Master3!B:B,Master3!A:A)</f>
        <v>#N/A</v>
      </c>
      <c r="AK254" s="106"/>
      <c r="AL254" s="67">
        <f>SUMIFS(Master3!$Z:$Z,Master3!$A:$A,"&gt;="&amp;(AJ254),Master3!$A:$A,"&lt;="&amp;AP254-1)</f>
        <v>0</v>
      </c>
      <c r="AM254" s="67">
        <f>SUMIFS(Master3!$J:$J,Master3!$A:$A,"&gt;="&amp;(AJ254),Master3!$A:$A,"&lt;="&amp;AP254-1)</f>
        <v>0</v>
      </c>
      <c r="AN254" s="93">
        <f>SUMIFS(Master3!BF:BF,Master3!BE:BE,AK254)</f>
        <v>0</v>
      </c>
      <c r="AO254" s="100" t="str">
        <f>IFERROR(_xlfn.XLOOKUP(AP254,Master3!$A:$A,Master3!$B:$B),"")</f>
        <v/>
      </c>
      <c r="AP254" s="92" t="str">
        <f t="shared" si="42"/>
        <v/>
      </c>
      <c r="AQ254" s="67">
        <f>SUMIFS(Master3!$Z:$Z,Master3!$A:$A,"&gt;"&amp;(AP254),Master3!$A:$A,"&lt;="&amp;AU254-1)</f>
        <v>0</v>
      </c>
      <c r="AR254" s="67">
        <f>SUMIFS(Master3!$J:$J,Master3!$A:$A,"&gt;"&amp;(AP254),Master3!$A:$A,"&lt;="&amp;AU254-1)</f>
        <v>0</v>
      </c>
      <c r="AS254" s="93">
        <f>SUMIFS(Master3!BO:BO,Master3!BN:BN,AO254)</f>
        <v>0</v>
      </c>
      <c r="AT254" s="100" t="str">
        <f>IFERROR(_xlfn.XLOOKUP(AU254,Master3!$A:$A,Master3!$B:$B)," ")</f>
        <v xml:space="preserve"> </v>
      </c>
      <c r="AU254" s="92" t="str">
        <f t="shared" si="43"/>
        <v/>
      </c>
      <c r="AV254" s="67">
        <f>SUMIFS(Master3!$Z:$Z,Master3!$A:$A,"&gt;"&amp;AU254,Master3!$A:$A,"&lt;="&amp; AY254)</f>
        <v>0</v>
      </c>
      <c r="AW254" s="67">
        <f>SUMIFS(Master3!$J:$J,Master3!$A:$A,"&gt;"&amp;AU254,Master3!$A:$A,"&lt;="&amp; AY254)</f>
        <v>0</v>
      </c>
      <c r="AX254" s="92">
        <f>SUMIFS(Master3!BF:BF,Master3!BE:BE,AT254)</f>
        <v>0</v>
      </c>
      <c r="AY254" s="93" t="str">
        <f t="shared" si="44"/>
        <v/>
      </c>
      <c r="AZ254" s="112" t="e">
        <f>_xlfn.XLOOKUP(BA254,Master3!B:B,Master3!A:A)</f>
        <v>#N/A</v>
      </c>
      <c r="BA254" s="103">
        <v>44398.208333333336</v>
      </c>
      <c r="BB254" s="107">
        <f>SUMIFS(Master3!AR:AR,Master3!$A:$A,"&gt;="&amp;(AZ254),Master3!$A:$A,"&lt;="&amp;BF254-1)</f>
        <v>0</v>
      </c>
      <c r="BC254" s="109">
        <f>SUMIFS(Master3!$K:$K,Master3!$A:$A,"&gt;="&amp;(AZ254),Master3!$A:$A,"&lt;="&amp;BF254-1)</f>
        <v>0</v>
      </c>
      <c r="BD254" s="108">
        <f>SUMIFS(Master3!BI:BI,Master3!BH:BH,BA254)</f>
        <v>0</v>
      </c>
      <c r="BE254" s="110" t="str">
        <f>IFERROR(_xlfn.XLOOKUP(BF254,Master3!$A:$A,Master3!$B:$B),"")</f>
        <v/>
      </c>
      <c r="BF254" s="107" t="str">
        <f t="shared" si="45"/>
        <v/>
      </c>
      <c r="BG254" s="107">
        <f>SUMIFS(Master3!AR:AR,Master3!$A:$A,"&gt;="&amp;(BF254),Master3!$A:$A,"&lt;="&amp;BK254-1)</f>
        <v>0</v>
      </c>
      <c r="BH254" s="109">
        <f>SUMIFS(Master3!$K:$K,Master3!$A:$A,"&gt;="&amp;(BF254),Master3!$A:$A,"&lt;="&amp;BK254-1)</f>
        <v>0</v>
      </c>
      <c r="BI254" s="108">
        <f>SUMIFS(Master3!BQ:BQ,Master3!BP:BP,BE254)</f>
        <v>0</v>
      </c>
      <c r="BJ254" s="110" t="str">
        <f>IFERROR(_xlfn.XLOOKUP(BK254,Master3!$A:$A,Master3!$B:$B)," ")</f>
        <v xml:space="preserve"> </v>
      </c>
      <c r="BK254" s="107" t="str">
        <f t="shared" si="46"/>
        <v/>
      </c>
      <c r="BL254" s="107">
        <f>SUMIFS(Master3!$AU:$AU,Master3!$A:$A,"&gt;"&amp;(BK254),Master3!$A:$A,"&lt;="&amp; BO254)</f>
        <v>0</v>
      </c>
      <c r="BM254" s="109">
        <f>SUMIFS(Master3!$K:$K,Master3!$A:$A,"&gt;"&amp;(BK254),Master3!$A:$A,"&lt;="&amp; BO254)</f>
        <v>0</v>
      </c>
      <c r="BN254" s="107">
        <f>SUMIFS(Master3!BI:BI,Master3!BH:BH,BJ254)</f>
        <v>0</v>
      </c>
      <c r="BO254" s="108" t="str">
        <f t="shared" si="47"/>
        <v/>
      </c>
    </row>
    <row r="255" spans="1:67" x14ac:dyDescent="0.25">
      <c r="A255" s="86">
        <v>44398.416666666664</v>
      </c>
      <c r="B255" s="111" t="e">
        <f>_xlfn.XLOOKUP(C255,Master3!B:B,Master3!A:A)</f>
        <v>#N/A</v>
      </c>
      <c r="C255" s="106">
        <v>44398.416666666664</v>
      </c>
      <c r="D255" s="91" t="str">
        <f>IFERROR(_xlfn.XLOOKUP(B255,Master3!A:A,Master3!G:G),"")</f>
        <v/>
      </c>
      <c r="E255" s="94" t="str">
        <f>IFERROR(AVERAGEIFS(Master3!$U:$U,Master3!$A:$A,"&gt;"&amp;(B255-1),Master3!$A:$A,"&lt;="&amp;S255),"")</f>
        <v/>
      </c>
      <c r="F255" s="98">
        <f>SUMIFS(Master3!$V:$V,Master3!$A:$A,"&gt;="&amp;(B255),Master3!$A:$A,"&lt;="&amp;J255-1)</f>
        <v>0</v>
      </c>
      <c r="G255" s="91">
        <f>SUMIFS(Master3!$H:$H,Master3!$A:$A,"&gt;="&amp;(B255),Master3!$A:$A,"&lt;="&amp;J255-1)</f>
        <v>0</v>
      </c>
      <c r="H255" s="99">
        <f>SUMIFS(Master3!AZ:AZ,Master3!AY:AY,C255)</f>
        <v>0</v>
      </c>
      <c r="I255" s="100" t="str">
        <f>IFERROR(_xlfn.XLOOKUP(J255,Master3!$A:$A,Master3!$B:$B),"")</f>
        <v/>
      </c>
      <c r="J255" s="92" t="str">
        <f t="shared" si="36"/>
        <v/>
      </c>
      <c r="K255" s="92">
        <f>SUMIFS(Master3!$V:$V,Master3!$A:$A,"&gt;="&amp;(J255),Master3!$A:$A,"&lt;="&amp;O255-1)</f>
        <v>0</v>
      </c>
      <c r="L255" s="92">
        <f>SUMIFS(Master3!$H:$H,Master3!$A:$A,"&gt;="&amp;(J255),Master3!$A:$A,"&lt;="&amp;O255-1)</f>
        <v>0</v>
      </c>
      <c r="M255" s="93">
        <f>SUMIFS(Master3!BK:BK,Master3!BJ:BJ,I255)</f>
        <v>0</v>
      </c>
      <c r="N255" s="100" t="str">
        <f>IFERROR(_xlfn.XLOOKUP(O255,Master3!$A:$A,Master3!$B:$B)," ")</f>
        <v xml:space="preserve"> </v>
      </c>
      <c r="O255" s="92" t="str">
        <f t="shared" si="37"/>
        <v/>
      </c>
      <c r="P255" s="92">
        <f>SUMIFS(Master3!$V:$V,Master3!$A:$A,"&gt;="&amp;O255,Master3!$A:$A,"&lt;="&amp; S255)</f>
        <v>0</v>
      </c>
      <c r="Q255" s="92">
        <f>SUMIFS(Master3!$H:$H,Master3!$A:$A,"&gt;="&amp;O255,Master3!$A:$A,"&lt;="&amp; S255)</f>
        <v>0</v>
      </c>
      <c r="R255" s="92">
        <f>SUMIFS(Master3!AZ:AZ,Master3!AY:AY,N255)</f>
        <v>0</v>
      </c>
      <c r="S255" s="93" t="str">
        <f t="shared" si="38"/>
        <v/>
      </c>
      <c r="T255" s="112" t="e">
        <f>_xlfn.XLOOKUP(U255,Master3!B:B,Master3!A:A)</f>
        <v>#N/A</v>
      </c>
      <c r="U255" s="103"/>
      <c r="V255" s="109">
        <f>SUMIFS(Master3!X:X,Master3!$A:$A,"&gt;="&amp;(T255),Master3!$A:$A,"&lt;="&amp;Z255-1)</f>
        <v>0</v>
      </c>
      <c r="W255" s="107">
        <f>SUMIFS(Master3!I:I,Master3!$A:$A,"&gt;="&amp;(T255),Master3!$A:$A,"&lt;="&amp;Z255-1)</f>
        <v>0</v>
      </c>
      <c r="X255" s="108">
        <f>SUMIFS(Master3!BC:BC,Master3!BB:BB,U255)</f>
        <v>0</v>
      </c>
      <c r="Y255" s="110" t="str">
        <f>IFERROR(_xlfn.XLOOKUP(Z255,Master3!$A:$A,Master3!$B:$B),"")</f>
        <v/>
      </c>
      <c r="Z255" s="107" t="str">
        <f t="shared" si="39"/>
        <v/>
      </c>
      <c r="AA255" s="107">
        <f>SUMIFS(Master3!$X:$X,Master3!$A:$A,"&gt;="&amp;(Z255),Master3!$A:$A,"&lt;="&amp;AE255-1)</f>
        <v>0</v>
      </c>
      <c r="AB255" s="107">
        <f>SUMIFS(Master3!$I:$I,Master3!$A:$A,"&gt;="&amp;(Z255),Master3!$A:$A,"&lt;="&amp;AE255-1)</f>
        <v>0</v>
      </c>
      <c r="AC255" s="108">
        <f>SUMIFS(Master3!BM:BM,Master3!BL:BL,Y255)</f>
        <v>0</v>
      </c>
      <c r="AD255" s="110" t="str">
        <f>IFERROR(_xlfn.XLOOKUP(AE255,Master3!$A:$A,Master3!$B:$B)," ")</f>
        <v xml:space="preserve"> </v>
      </c>
      <c r="AE255" s="107" t="str">
        <f t="shared" si="40"/>
        <v/>
      </c>
      <c r="AF255" s="109">
        <f>SUMIFS(Master3!$X:$X,Master3!$A:$A,"&gt;"&amp;(AE255),Master3!$A:$A,"&lt;="&amp; AI255)</f>
        <v>0</v>
      </c>
      <c r="AG255" s="107">
        <f>SUMIFS(Master3!$I:$I,Master3!$A:$A,"&gt;"&amp;(AE255),Master3!$A:$A,"&lt;="&amp; AI255)</f>
        <v>0</v>
      </c>
      <c r="AH255" s="107">
        <f>SUMIFS(Master3!BC:BC,Master3!BB:BB,AD255)</f>
        <v>0</v>
      </c>
      <c r="AI255" s="108" t="str">
        <f t="shared" si="41"/>
        <v/>
      </c>
      <c r="AJ255" s="112" t="e">
        <f>_xlfn.XLOOKUP(AK255,Master3!B:B,Master3!A:A)</f>
        <v>#N/A</v>
      </c>
      <c r="AK255" s="106"/>
      <c r="AL255" s="67">
        <f>SUMIFS(Master3!$Z:$Z,Master3!$A:$A,"&gt;="&amp;(AJ255),Master3!$A:$A,"&lt;="&amp;AP255-1)</f>
        <v>0</v>
      </c>
      <c r="AM255" s="67">
        <f>SUMIFS(Master3!$J:$J,Master3!$A:$A,"&gt;="&amp;(AJ255),Master3!$A:$A,"&lt;="&amp;AP255-1)</f>
        <v>0</v>
      </c>
      <c r="AN255" s="93">
        <f>SUMIFS(Master3!BF:BF,Master3!BE:BE,AK255)</f>
        <v>0</v>
      </c>
      <c r="AO255" s="100" t="str">
        <f>IFERROR(_xlfn.XLOOKUP(AP255,Master3!$A:$A,Master3!$B:$B),"")</f>
        <v/>
      </c>
      <c r="AP255" s="92" t="str">
        <f t="shared" si="42"/>
        <v/>
      </c>
      <c r="AQ255" s="67">
        <f>SUMIFS(Master3!$Z:$Z,Master3!$A:$A,"&gt;"&amp;(AP255),Master3!$A:$A,"&lt;="&amp;AU255-1)</f>
        <v>0</v>
      </c>
      <c r="AR255" s="67">
        <f>SUMIFS(Master3!$J:$J,Master3!$A:$A,"&gt;"&amp;(AP255),Master3!$A:$A,"&lt;="&amp;AU255-1)</f>
        <v>0</v>
      </c>
      <c r="AS255" s="93">
        <f>SUMIFS(Master3!BO:BO,Master3!BN:BN,AO255)</f>
        <v>0</v>
      </c>
      <c r="AT255" s="100" t="str">
        <f>IFERROR(_xlfn.XLOOKUP(AU255,Master3!$A:$A,Master3!$B:$B)," ")</f>
        <v xml:space="preserve"> </v>
      </c>
      <c r="AU255" s="92" t="str">
        <f t="shared" si="43"/>
        <v/>
      </c>
      <c r="AV255" s="67">
        <f>SUMIFS(Master3!$Z:$Z,Master3!$A:$A,"&gt;"&amp;AU255,Master3!$A:$A,"&lt;="&amp; AY255)</f>
        <v>0</v>
      </c>
      <c r="AW255" s="67">
        <f>SUMIFS(Master3!$J:$J,Master3!$A:$A,"&gt;"&amp;AU255,Master3!$A:$A,"&lt;="&amp; AY255)</f>
        <v>0</v>
      </c>
      <c r="AX255" s="92">
        <f>SUMIFS(Master3!BF:BF,Master3!BE:BE,AT255)</f>
        <v>0</v>
      </c>
      <c r="AY255" s="93" t="str">
        <f t="shared" si="44"/>
        <v/>
      </c>
      <c r="AZ255" s="112" t="e">
        <f>_xlfn.XLOOKUP(BA255,Master3!B:B,Master3!A:A)</f>
        <v>#N/A</v>
      </c>
      <c r="BA255" s="103"/>
      <c r="BB255" s="107">
        <f>SUMIFS(Master3!AR:AR,Master3!$A:$A,"&gt;="&amp;(AZ255),Master3!$A:$A,"&lt;="&amp;BF255-1)</f>
        <v>0</v>
      </c>
      <c r="BC255" s="109">
        <f>SUMIFS(Master3!$K:$K,Master3!$A:$A,"&gt;="&amp;(AZ255),Master3!$A:$A,"&lt;="&amp;BF255-1)</f>
        <v>0</v>
      </c>
      <c r="BD255" s="108">
        <f>SUMIFS(Master3!BI:BI,Master3!BH:BH,BA255)</f>
        <v>0</v>
      </c>
      <c r="BE255" s="110" t="str">
        <f>IFERROR(_xlfn.XLOOKUP(BF255,Master3!$A:$A,Master3!$B:$B),"")</f>
        <v/>
      </c>
      <c r="BF255" s="107" t="str">
        <f t="shared" si="45"/>
        <v/>
      </c>
      <c r="BG255" s="107">
        <f>SUMIFS(Master3!AR:AR,Master3!$A:$A,"&gt;="&amp;(BF255),Master3!$A:$A,"&lt;="&amp;BK255-1)</f>
        <v>0</v>
      </c>
      <c r="BH255" s="109">
        <f>SUMIFS(Master3!$K:$K,Master3!$A:$A,"&gt;="&amp;(BF255),Master3!$A:$A,"&lt;="&amp;BK255-1)</f>
        <v>0</v>
      </c>
      <c r="BI255" s="108">
        <f>SUMIFS(Master3!BQ:BQ,Master3!BP:BP,BE255)</f>
        <v>0</v>
      </c>
      <c r="BJ255" s="110" t="str">
        <f>IFERROR(_xlfn.XLOOKUP(BK255,Master3!$A:$A,Master3!$B:$B)," ")</f>
        <v xml:space="preserve"> </v>
      </c>
      <c r="BK255" s="107" t="str">
        <f t="shared" si="46"/>
        <v/>
      </c>
      <c r="BL255" s="107">
        <f>SUMIFS(Master3!$AU:$AU,Master3!$A:$A,"&gt;"&amp;(BK255),Master3!$A:$A,"&lt;="&amp; BO255)</f>
        <v>0</v>
      </c>
      <c r="BM255" s="109">
        <f>SUMIFS(Master3!$K:$K,Master3!$A:$A,"&gt;"&amp;(BK255),Master3!$A:$A,"&lt;="&amp; BO255)</f>
        <v>0</v>
      </c>
      <c r="BN255" s="107">
        <f>SUMIFS(Master3!BI:BI,Master3!BH:BH,BJ255)</f>
        <v>0</v>
      </c>
      <c r="BO255" s="108" t="str">
        <f t="shared" si="47"/>
        <v/>
      </c>
    </row>
    <row r="256" spans="1:67" x14ac:dyDescent="0.25">
      <c r="A256" s="86">
        <v>44399.375</v>
      </c>
      <c r="B256" s="111" t="e">
        <f>_xlfn.XLOOKUP(C256,Master3!B:B,Master3!A:A)</f>
        <v>#N/A</v>
      </c>
      <c r="C256" s="106">
        <v>44399.375</v>
      </c>
      <c r="D256" s="91" t="str">
        <f>IFERROR(_xlfn.XLOOKUP(B256,Master3!A:A,Master3!G:G),"")</f>
        <v/>
      </c>
      <c r="E256" s="94" t="str">
        <f>IFERROR(AVERAGEIFS(Master3!$U:$U,Master3!$A:$A,"&gt;"&amp;(B256-1),Master3!$A:$A,"&lt;="&amp;S256),"")</f>
        <v/>
      </c>
      <c r="F256" s="98">
        <f>SUMIFS(Master3!$V:$V,Master3!$A:$A,"&gt;="&amp;(B256),Master3!$A:$A,"&lt;="&amp;J256-1)</f>
        <v>0</v>
      </c>
      <c r="G256" s="91">
        <f>SUMIFS(Master3!$H:$H,Master3!$A:$A,"&gt;="&amp;(B256),Master3!$A:$A,"&lt;="&amp;J256-1)</f>
        <v>0</v>
      </c>
      <c r="H256" s="99">
        <f>SUMIFS(Master3!AZ:AZ,Master3!AY:AY,C256)</f>
        <v>0</v>
      </c>
      <c r="I256" s="100" t="str">
        <f>IFERROR(_xlfn.XLOOKUP(J256,Master3!$A:$A,Master3!$B:$B),"")</f>
        <v/>
      </c>
      <c r="J256" s="92" t="str">
        <f t="shared" si="36"/>
        <v/>
      </c>
      <c r="K256" s="92">
        <f>SUMIFS(Master3!$V:$V,Master3!$A:$A,"&gt;="&amp;(J256),Master3!$A:$A,"&lt;="&amp;O256-1)</f>
        <v>0</v>
      </c>
      <c r="L256" s="92">
        <f>SUMIFS(Master3!$H:$H,Master3!$A:$A,"&gt;="&amp;(J256),Master3!$A:$A,"&lt;="&amp;O256-1)</f>
        <v>0</v>
      </c>
      <c r="M256" s="93">
        <f>SUMIFS(Master3!BK:BK,Master3!BJ:BJ,I256)</f>
        <v>0</v>
      </c>
      <c r="N256" s="100" t="str">
        <f>IFERROR(_xlfn.XLOOKUP(O256,Master3!$A:$A,Master3!$B:$B)," ")</f>
        <v xml:space="preserve"> </v>
      </c>
      <c r="O256" s="92" t="str">
        <f t="shared" si="37"/>
        <v/>
      </c>
      <c r="P256" s="92">
        <f>SUMIFS(Master3!$V:$V,Master3!$A:$A,"&gt;="&amp;O256,Master3!$A:$A,"&lt;="&amp; S256)</f>
        <v>0</v>
      </c>
      <c r="Q256" s="92">
        <f>SUMIFS(Master3!$H:$H,Master3!$A:$A,"&gt;="&amp;O256,Master3!$A:$A,"&lt;="&amp; S256)</f>
        <v>0</v>
      </c>
      <c r="R256" s="92">
        <f>SUMIFS(Master3!AZ:AZ,Master3!AY:AY,N256)</f>
        <v>0</v>
      </c>
      <c r="S256" s="93" t="str">
        <f t="shared" si="38"/>
        <v/>
      </c>
      <c r="T256" s="112" t="e">
        <f>_xlfn.XLOOKUP(U256,Master3!B:B,Master3!A:A)</f>
        <v>#N/A</v>
      </c>
      <c r="U256" s="103"/>
      <c r="V256" s="109">
        <f>SUMIFS(Master3!X:X,Master3!$A:$A,"&gt;="&amp;(T256),Master3!$A:$A,"&lt;="&amp;Z256-1)</f>
        <v>0</v>
      </c>
      <c r="W256" s="107">
        <f>SUMIFS(Master3!I:I,Master3!$A:$A,"&gt;="&amp;(T256),Master3!$A:$A,"&lt;="&amp;Z256-1)</f>
        <v>0</v>
      </c>
      <c r="X256" s="108">
        <f>SUMIFS(Master3!BC:BC,Master3!BB:BB,U256)</f>
        <v>0</v>
      </c>
      <c r="Y256" s="110" t="str">
        <f>IFERROR(_xlfn.XLOOKUP(Z256,Master3!$A:$A,Master3!$B:$B),"")</f>
        <v/>
      </c>
      <c r="Z256" s="107" t="str">
        <f t="shared" si="39"/>
        <v/>
      </c>
      <c r="AA256" s="107">
        <f>SUMIFS(Master3!$X:$X,Master3!$A:$A,"&gt;="&amp;(Z256),Master3!$A:$A,"&lt;="&amp;AE256-1)</f>
        <v>0</v>
      </c>
      <c r="AB256" s="107">
        <f>SUMIFS(Master3!$I:$I,Master3!$A:$A,"&gt;="&amp;(Z256),Master3!$A:$A,"&lt;="&amp;AE256-1)</f>
        <v>0</v>
      </c>
      <c r="AC256" s="108">
        <f>SUMIFS(Master3!BM:BM,Master3!BL:BL,Y256)</f>
        <v>0</v>
      </c>
      <c r="AD256" s="110" t="str">
        <f>IFERROR(_xlfn.XLOOKUP(AE256,Master3!$A:$A,Master3!$B:$B)," ")</f>
        <v xml:space="preserve"> </v>
      </c>
      <c r="AE256" s="107" t="str">
        <f t="shared" si="40"/>
        <v/>
      </c>
      <c r="AF256" s="109">
        <f>SUMIFS(Master3!$X:$X,Master3!$A:$A,"&gt;"&amp;(AE256),Master3!$A:$A,"&lt;="&amp; AI256)</f>
        <v>0</v>
      </c>
      <c r="AG256" s="107">
        <f>SUMIFS(Master3!$I:$I,Master3!$A:$A,"&gt;"&amp;(AE256),Master3!$A:$A,"&lt;="&amp; AI256)</f>
        <v>0</v>
      </c>
      <c r="AH256" s="107">
        <f>SUMIFS(Master3!BC:BC,Master3!BB:BB,AD256)</f>
        <v>0</v>
      </c>
      <c r="AI256" s="108" t="str">
        <f t="shared" si="41"/>
        <v/>
      </c>
      <c r="AJ256" s="112" t="e">
        <f>_xlfn.XLOOKUP(AK256,Master3!B:B,Master3!A:A)</f>
        <v>#N/A</v>
      </c>
      <c r="AK256" s="106"/>
      <c r="AL256" s="67">
        <f>SUMIFS(Master3!$Z:$Z,Master3!$A:$A,"&gt;="&amp;(AJ256),Master3!$A:$A,"&lt;="&amp;AP256-1)</f>
        <v>0</v>
      </c>
      <c r="AM256" s="67">
        <f>SUMIFS(Master3!$J:$J,Master3!$A:$A,"&gt;="&amp;(AJ256),Master3!$A:$A,"&lt;="&amp;AP256-1)</f>
        <v>0</v>
      </c>
      <c r="AN256" s="93">
        <f>SUMIFS(Master3!BF:BF,Master3!BE:BE,AK256)</f>
        <v>0</v>
      </c>
      <c r="AO256" s="100" t="str">
        <f>IFERROR(_xlfn.XLOOKUP(AP256,Master3!$A:$A,Master3!$B:$B),"")</f>
        <v/>
      </c>
      <c r="AP256" s="92" t="str">
        <f t="shared" si="42"/>
        <v/>
      </c>
      <c r="AQ256" s="67">
        <f>SUMIFS(Master3!$Z:$Z,Master3!$A:$A,"&gt;"&amp;(AP256),Master3!$A:$A,"&lt;="&amp;AU256-1)</f>
        <v>0</v>
      </c>
      <c r="AR256" s="67">
        <f>SUMIFS(Master3!$J:$J,Master3!$A:$A,"&gt;"&amp;(AP256),Master3!$A:$A,"&lt;="&amp;AU256-1)</f>
        <v>0</v>
      </c>
      <c r="AS256" s="93">
        <f>SUMIFS(Master3!BO:BO,Master3!BN:BN,AO256)</f>
        <v>0</v>
      </c>
      <c r="AT256" s="100" t="str">
        <f>IFERROR(_xlfn.XLOOKUP(AU256,Master3!$A:$A,Master3!$B:$B)," ")</f>
        <v xml:space="preserve"> </v>
      </c>
      <c r="AU256" s="92" t="str">
        <f t="shared" si="43"/>
        <v/>
      </c>
      <c r="AV256" s="67">
        <f>SUMIFS(Master3!$Z:$Z,Master3!$A:$A,"&gt;"&amp;AU256,Master3!$A:$A,"&lt;="&amp; AY256)</f>
        <v>0</v>
      </c>
      <c r="AW256" s="67">
        <f>SUMIFS(Master3!$J:$J,Master3!$A:$A,"&gt;"&amp;AU256,Master3!$A:$A,"&lt;="&amp; AY256)</f>
        <v>0</v>
      </c>
      <c r="AX256" s="92">
        <f>SUMIFS(Master3!BF:BF,Master3!BE:BE,AT256)</f>
        <v>0</v>
      </c>
      <c r="AY256" s="93" t="str">
        <f t="shared" si="44"/>
        <v/>
      </c>
      <c r="AZ256" s="112" t="e">
        <f>_xlfn.XLOOKUP(BA256,Master3!B:B,Master3!A:A)</f>
        <v>#N/A</v>
      </c>
      <c r="BA256" s="103"/>
      <c r="BB256" s="107">
        <f>SUMIFS(Master3!AR:AR,Master3!$A:$A,"&gt;="&amp;(AZ256),Master3!$A:$A,"&lt;="&amp;BF256-1)</f>
        <v>0</v>
      </c>
      <c r="BC256" s="109">
        <f>SUMIFS(Master3!$K:$K,Master3!$A:$A,"&gt;="&amp;(AZ256),Master3!$A:$A,"&lt;="&amp;BF256-1)</f>
        <v>0</v>
      </c>
      <c r="BD256" s="108">
        <f>SUMIFS(Master3!BI:BI,Master3!BH:BH,BA256)</f>
        <v>0</v>
      </c>
      <c r="BE256" s="110" t="str">
        <f>IFERROR(_xlfn.XLOOKUP(BF256,Master3!$A:$A,Master3!$B:$B),"")</f>
        <v/>
      </c>
      <c r="BF256" s="107" t="str">
        <f t="shared" si="45"/>
        <v/>
      </c>
      <c r="BG256" s="107">
        <f>SUMIFS(Master3!AR:AR,Master3!$A:$A,"&gt;="&amp;(BF256),Master3!$A:$A,"&lt;="&amp;BK256-1)</f>
        <v>0</v>
      </c>
      <c r="BH256" s="109">
        <f>SUMIFS(Master3!$K:$K,Master3!$A:$A,"&gt;="&amp;(BF256),Master3!$A:$A,"&lt;="&amp;BK256-1)</f>
        <v>0</v>
      </c>
      <c r="BI256" s="108">
        <f>SUMIFS(Master3!BQ:BQ,Master3!BP:BP,BE256)</f>
        <v>0</v>
      </c>
      <c r="BJ256" s="110" t="str">
        <f>IFERROR(_xlfn.XLOOKUP(BK256,Master3!$A:$A,Master3!$B:$B)," ")</f>
        <v xml:space="preserve"> </v>
      </c>
      <c r="BK256" s="107" t="str">
        <f t="shared" si="46"/>
        <v/>
      </c>
      <c r="BL256" s="107">
        <f>SUMIFS(Master3!$AU:$AU,Master3!$A:$A,"&gt;"&amp;(BK256),Master3!$A:$A,"&lt;="&amp; BO256)</f>
        <v>0</v>
      </c>
      <c r="BM256" s="109">
        <f>SUMIFS(Master3!$K:$K,Master3!$A:$A,"&gt;"&amp;(BK256),Master3!$A:$A,"&lt;="&amp; BO256)</f>
        <v>0</v>
      </c>
      <c r="BN256" s="107">
        <f>SUMIFS(Master3!BI:BI,Master3!BH:BH,BJ256)</f>
        <v>0</v>
      </c>
      <c r="BO256" s="108" t="str">
        <f t="shared" si="47"/>
        <v/>
      </c>
    </row>
    <row r="257" spans="1:67" x14ac:dyDescent="0.25">
      <c r="A257" s="86">
        <v>44399.454861111109</v>
      </c>
      <c r="B257" s="111" t="e">
        <f>_xlfn.XLOOKUP(C257,Master3!B:B,Master3!A:A)</f>
        <v>#N/A</v>
      </c>
      <c r="C257" s="106"/>
      <c r="D257" s="91" t="str">
        <f>IFERROR(_xlfn.XLOOKUP(B257,Master3!A:A,Master3!G:G),"")</f>
        <v/>
      </c>
      <c r="E257" s="94" t="str">
        <f>IFERROR(AVERAGEIFS(Master3!$U:$U,Master3!$A:$A,"&gt;"&amp;(B257-1),Master3!$A:$A,"&lt;="&amp;S257),"")</f>
        <v/>
      </c>
      <c r="F257" s="98">
        <f>SUMIFS(Master3!$V:$V,Master3!$A:$A,"&gt;="&amp;(B257),Master3!$A:$A,"&lt;="&amp;J257-1)</f>
        <v>0</v>
      </c>
      <c r="G257" s="91">
        <f>SUMIFS(Master3!$H:$H,Master3!$A:$A,"&gt;="&amp;(B257),Master3!$A:$A,"&lt;="&amp;J257-1)</f>
        <v>0</v>
      </c>
      <c r="H257" s="99">
        <f>SUMIFS(Master3!AZ:AZ,Master3!AY:AY,C257)</f>
        <v>0</v>
      </c>
      <c r="I257" s="100" t="str">
        <f>IFERROR(_xlfn.XLOOKUP(J257,Master3!$A:$A,Master3!$B:$B),"")</f>
        <v/>
      </c>
      <c r="J257" s="92" t="str">
        <f t="shared" si="36"/>
        <v/>
      </c>
      <c r="K257" s="92">
        <f>SUMIFS(Master3!$V:$V,Master3!$A:$A,"&gt;="&amp;(J257),Master3!$A:$A,"&lt;="&amp;O257-1)</f>
        <v>0</v>
      </c>
      <c r="L257" s="92">
        <f>SUMIFS(Master3!$H:$H,Master3!$A:$A,"&gt;="&amp;(J257),Master3!$A:$A,"&lt;="&amp;O257-1)</f>
        <v>0</v>
      </c>
      <c r="M257" s="93">
        <f>SUMIFS(Master3!BK:BK,Master3!BJ:BJ,I257)</f>
        <v>0</v>
      </c>
      <c r="N257" s="100" t="str">
        <f>IFERROR(_xlfn.XLOOKUP(O257,Master3!$A:$A,Master3!$B:$B)," ")</f>
        <v xml:space="preserve"> </v>
      </c>
      <c r="O257" s="92" t="str">
        <f t="shared" si="37"/>
        <v/>
      </c>
      <c r="P257" s="92">
        <f>SUMIFS(Master3!$V:$V,Master3!$A:$A,"&gt;="&amp;O257,Master3!$A:$A,"&lt;="&amp; S257)</f>
        <v>0</v>
      </c>
      <c r="Q257" s="92">
        <f>SUMIFS(Master3!$H:$H,Master3!$A:$A,"&gt;="&amp;O257,Master3!$A:$A,"&lt;="&amp; S257)</f>
        <v>0</v>
      </c>
      <c r="R257" s="92">
        <f>SUMIFS(Master3!AZ:AZ,Master3!AY:AY,N257)</f>
        <v>0</v>
      </c>
      <c r="S257" s="93" t="str">
        <f t="shared" si="38"/>
        <v/>
      </c>
      <c r="T257" s="112" t="e">
        <f>_xlfn.XLOOKUP(U257,Master3!B:B,Master3!A:A)</f>
        <v>#N/A</v>
      </c>
      <c r="U257" s="103"/>
      <c r="V257" s="109">
        <f>SUMIFS(Master3!X:X,Master3!$A:$A,"&gt;="&amp;(T257),Master3!$A:$A,"&lt;="&amp;Z257-1)</f>
        <v>0</v>
      </c>
      <c r="W257" s="107">
        <f>SUMIFS(Master3!I:I,Master3!$A:$A,"&gt;="&amp;(T257),Master3!$A:$A,"&lt;="&amp;Z257-1)</f>
        <v>0</v>
      </c>
      <c r="X257" s="108">
        <f>SUMIFS(Master3!BC:BC,Master3!BB:BB,U257)</f>
        <v>0</v>
      </c>
      <c r="Y257" s="110" t="str">
        <f>IFERROR(_xlfn.XLOOKUP(Z257,Master3!$A:$A,Master3!$B:$B),"")</f>
        <v/>
      </c>
      <c r="Z257" s="107" t="str">
        <f t="shared" si="39"/>
        <v/>
      </c>
      <c r="AA257" s="107">
        <f>SUMIFS(Master3!$X:$X,Master3!$A:$A,"&gt;="&amp;(Z257),Master3!$A:$A,"&lt;="&amp;AE257-1)</f>
        <v>0</v>
      </c>
      <c r="AB257" s="107">
        <f>SUMIFS(Master3!$I:$I,Master3!$A:$A,"&gt;="&amp;(Z257),Master3!$A:$A,"&lt;="&amp;AE257-1)</f>
        <v>0</v>
      </c>
      <c r="AC257" s="108">
        <f>SUMIFS(Master3!BM:BM,Master3!BL:BL,Y257)</f>
        <v>0</v>
      </c>
      <c r="AD257" s="110" t="str">
        <f>IFERROR(_xlfn.XLOOKUP(AE257,Master3!$A:$A,Master3!$B:$B)," ")</f>
        <v xml:space="preserve"> </v>
      </c>
      <c r="AE257" s="107" t="str">
        <f t="shared" si="40"/>
        <v/>
      </c>
      <c r="AF257" s="109">
        <f>SUMIFS(Master3!$X:$X,Master3!$A:$A,"&gt;"&amp;(AE257),Master3!$A:$A,"&lt;="&amp; AI257)</f>
        <v>0</v>
      </c>
      <c r="AG257" s="107">
        <f>SUMIFS(Master3!$I:$I,Master3!$A:$A,"&gt;"&amp;(AE257),Master3!$A:$A,"&lt;="&amp; AI257)</f>
        <v>0</v>
      </c>
      <c r="AH257" s="107">
        <f>SUMIFS(Master3!BC:BC,Master3!BB:BB,AD257)</f>
        <v>0</v>
      </c>
      <c r="AI257" s="108" t="str">
        <f t="shared" si="41"/>
        <v/>
      </c>
      <c r="AJ257" s="112" t="e">
        <f>_xlfn.XLOOKUP(AK257,Master3!B:B,Master3!A:A)</f>
        <v>#N/A</v>
      </c>
      <c r="AK257" s="106"/>
      <c r="AL257" s="67">
        <f>SUMIFS(Master3!$Z:$Z,Master3!$A:$A,"&gt;="&amp;(AJ257),Master3!$A:$A,"&lt;="&amp;AP257-1)</f>
        <v>0</v>
      </c>
      <c r="AM257" s="67">
        <f>SUMIFS(Master3!$J:$J,Master3!$A:$A,"&gt;="&amp;(AJ257),Master3!$A:$A,"&lt;="&amp;AP257-1)</f>
        <v>0</v>
      </c>
      <c r="AN257" s="93">
        <f>SUMIFS(Master3!BF:BF,Master3!BE:BE,AK257)</f>
        <v>0</v>
      </c>
      <c r="AO257" s="100" t="str">
        <f>IFERROR(_xlfn.XLOOKUP(AP257,Master3!$A:$A,Master3!$B:$B),"")</f>
        <v/>
      </c>
      <c r="AP257" s="92" t="str">
        <f t="shared" si="42"/>
        <v/>
      </c>
      <c r="AQ257" s="67">
        <f>SUMIFS(Master3!$Z:$Z,Master3!$A:$A,"&gt;"&amp;(AP257),Master3!$A:$A,"&lt;="&amp;AU257-1)</f>
        <v>0</v>
      </c>
      <c r="AR257" s="67">
        <f>SUMIFS(Master3!$J:$J,Master3!$A:$A,"&gt;"&amp;(AP257),Master3!$A:$A,"&lt;="&amp;AU257-1)</f>
        <v>0</v>
      </c>
      <c r="AS257" s="93">
        <f>SUMIFS(Master3!BO:BO,Master3!BN:BN,AO257)</f>
        <v>0</v>
      </c>
      <c r="AT257" s="100" t="str">
        <f>IFERROR(_xlfn.XLOOKUP(AU257,Master3!$A:$A,Master3!$B:$B)," ")</f>
        <v xml:space="preserve"> </v>
      </c>
      <c r="AU257" s="92" t="str">
        <f t="shared" si="43"/>
        <v/>
      </c>
      <c r="AV257" s="67">
        <f>SUMIFS(Master3!$Z:$Z,Master3!$A:$A,"&gt;"&amp;AU257,Master3!$A:$A,"&lt;="&amp; AY257)</f>
        <v>0</v>
      </c>
      <c r="AW257" s="67">
        <f>SUMIFS(Master3!$J:$J,Master3!$A:$A,"&gt;"&amp;AU257,Master3!$A:$A,"&lt;="&amp; AY257)</f>
        <v>0</v>
      </c>
      <c r="AX257" s="92">
        <f>SUMIFS(Master3!BF:BF,Master3!BE:BE,AT257)</f>
        <v>0</v>
      </c>
      <c r="AY257" s="93" t="str">
        <f t="shared" si="44"/>
        <v/>
      </c>
      <c r="AZ257" s="112" t="e">
        <f>_xlfn.XLOOKUP(BA257,Master3!B:B,Master3!A:A)</f>
        <v>#N/A</v>
      </c>
      <c r="BA257" s="103">
        <v>44399.454861111109</v>
      </c>
      <c r="BB257" s="107">
        <f>SUMIFS(Master3!AR:AR,Master3!$A:$A,"&gt;="&amp;(AZ257),Master3!$A:$A,"&lt;="&amp;BF257-1)</f>
        <v>0</v>
      </c>
      <c r="BC257" s="109">
        <f>SUMIFS(Master3!$K:$K,Master3!$A:$A,"&gt;="&amp;(AZ257),Master3!$A:$A,"&lt;="&amp;BF257-1)</f>
        <v>0</v>
      </c>
      <c r="BD257" s="108">
        <f>SUMIFS(Master3!BI:BI,Master3!BH:BH,BA257)</f>
        <v>0</v>
      </c>
      <c r="BE257" s="110" t="str">
        <f>IFERROR(_xlfn.XLOOKUP(BF257,Master3!$A:$A,Master3!$B:$B),"")</f>
        <v/>
      </c>
      <c r="BF257" s="107" t="str">
        <f t="shared" si="45"/>
        <v/>
      </c>
      <c r="BG257" s="107">
        <f>SUMIFS(Master3!AR:AR,Master3!$A:$A,"&gt;="&amp;(BF257),Master3!$A:$A,"&lt;="&amp;BK257-1)</f>
        <v>0</v>
      </c>
      <c r="BH257" s="109">
        <f>SUMIFS(Master3!$K:$K,Master3!$A:$A,"&gt;="&amp;(BF257),Master3!$A:$A,"&lt;="&amp;BK257-1)</f>
        <v>0</v>
      </c>
      <c r="BI257" s="108">
        <f>SUMIFS(Master3!BQ:BQ,Master3!BP:BP,BE257)</f>
        <v>0</v>
      </c>
      <c r="BJ257" s="110" t="str">
        <f>IFERROR(_xlfn.XLOOKUP(BK257,Master3!$A:$A,Master3!$B:$B)," ")</f>
        <v xml:space="preserve"> </v>
      </c>
      <c r="BK257" s="107" t="str">
        <f t="shared" si="46"/>
        <v/>
      </c>
      <c r="BL257" s="107">
        <f>SUMIFS(Master3!$AU:$AU,Master3!$A:$A,"&gt;"&amp;(BK257),Master3!$A:$A,"&lt;="&amp; BO257)</f>
        <v>0</v>
      </c>
      <c r="BM257" s="109">
        <f>SUMIFS(Master3!$K:$K,Master3!$A:$A,"&gt;"&amp;(BK257),Master3!$A:$A,"&lt;="&amp; BO257)</f>
        <v>0</v>
      </c>
      <c r="BN257" s="107">
        <f>SUMIFS(Master3!BI:BI,Master3!BH:BH,BJ257)</f>
        <v>0</v>
      </c>
      <c r="BO257" s="108" t="str">
        <f t="shared" si="47"/>
        <v/>
      </c>
    </row>
    <row r="258" spans="1:67" x14ac:dyDescent="0.25">
      <c r="A258" s="86">
        <v>44399.458333333336</v>
      </c>
      <c r="B258" s="111" t="e">
        <f>_xlfn.XLOOKUP(C258,Master3!B:B,Master3!A:A)</f>
        <v>#N/A</v>
      </c>
      <c r="C258" s="106"/>
      <c r="D258" s="91" t="str">
        <f>IFERROR(_xlfn.XLOOKUP(B258,Master3!A:A,Master3!G:G),"")</f>
        <v/>
      </c>
      <c r="E258" s="94" t="str">
        <f>IFERROR(AVERAGEIFS(Master3!$U:$U,Master3!$A:$A,"&gt;"&amp;(B258-1),Master3!$A:$A,"&lt;="&amp;S258),"")</f>
        <v/>
      </c>
      <c r="F258" s="98">
        <f>SUMIFS(Master3!$V:$V,Master3!$A:$A,"&gt;="&amp;(B258),Master3!$A:$A,"&lt;="&amp;J258-1)</f>
        <v>0</v>
      </c>
      <c r="G258" s="91">
        <f>SUMIFS(Master3!$H:$H,Master3!$A:$A,"&gt;="&amp;(B258),Master3!$A:$A,"&lt;="&amp;J258-1)</f>
        <v>0</v>
      </c>
      <c r="H258" s="99">
        <f>SUMIFS(Master3!AZ:AZ,Master3!AY:AY,C258)</f>
        <v>0</v>
      </c>
      <c r="I258" s="100" t="str">
        <f>IFERROR(_xlfn.XLOOKUP(J258,Master3!$A:$A,Master3!$B:$B),"")</f>
        <v/>
      </c>
      <c r="J258" s="92" t="str">
        <f t="shared" ref="J258:J321" si="48">IFERROR((B258+H258),"")</f>
        <v/>
      </c>
      <c r="K258" s="92">
        <f>SUMIFS(Master3!$V:$V,Master3!$A:$A,"&gt;="&amp;(J258),Master3!$A:$A,"&lt;="&amp;O258-1)</f>
        <v>0</v>
      </c>
      <c r="L258" s="92">
        <f>SUMIFS(Master3!$H:$H,Master3!$A:$A,"&gt;="&amp;(J258),Master3!$A:$A,"&lt;="&amp;O258-1)</f>
        <v>0</v>
      </c>
      <c r="M258" s="93">
        <f>SUMIFS(Master3!BK:BK,Master3!BJ:BJ,I258)</f>
        <v>0</v>
      </c>
      <c r="N258" s="100" t="str">
        <f>IFERROR(_xlfn.XLOOKUP(O258,Master3!$A:$A,Master3!$B:$B)," ")</f>
        <v xml:space="preserve"> </v>
      </c>
      <c r="O258" s="92" t="str">
        <f t="shared" ref="O258:O321" si="49">IFERROR(J258+M258,"")</f>
        <v/>
      </c>
      <c r="P258" s="92">
        <f>SUMIFS(Master3!$V:$V,Master3!$A:$A,"&gt;="&amp;O258,Master3!$A:$A,"&lt;="&amp; S258)</f>
        <v>0</v>
      </c>
      <c r="Q258" s="92">
        <f>SUMIFS(Master3!$H:$H,Master3!$A:$A,"&gt;="&amp;O258,Master3!$A:$A,"&lt;="&amp; S258)</f>
        <v>0</v>
      </c>
      <c r="R258" s="92">
        <f>SUMIFS(Master3!AZ:AZ,Master3!AY:AY,N258)</f>
        <v>0</v>
      </c>
      <c r="S258" s="93" t="str">
        <f t="shared" ref="S258:S321" si="50">IFERROR(O258+R258,"")</f>
        <v/>
      </c>
      <c r="T258" s="112" t="e">
        <f>_xlfn.XLOOKUP(U258,Master3!B:B,Master3!A:A)</f>
        <v>#N/A</v>
      </c>
      <c r="U258" s="103">
        <v>44399.458333333336</v>
      </c>
      <c r="V258" s="109">
        <f>SUMIFS(Master3!X:X,Master3!$A:$A,"&gt;="&amp;(T258),Master3!$A:$A,"&lt;="&amp;Z258-1)</f>
        <v>0</v>
      </c>
      <c r="W258" s="107">
        <f>SUMIFS(Master3!I:I,Master3!$A:$A,"&gt;="&amp;(T258),Master3!$A:$A,"&lt;="&amp;Z258-1)</f>
        <v>0</v>
      </c>
      <c r="X258" s="108">
        <f>SUMIFS(Master3!BC:BC,Master3!BB:BB,U258)</f>
        <v>0</v>
      </c>
      <c r="Y258" s="110" t="str">
        <f>IFERROR(_xlfn.XLOOKUP(Z258,Master3!$A:$A,Master3!$B:$B),"")</f>
        <v/>
      </c>
      <c r="Z258" s="107" t="str">
        <f t="shared" ref="Z258:Z321" si="51">IFERROR((T258+X258),"")</f>
        <v/>
      </c>
      <c r="AA258" s="107">
        <f>SUMIFS(Master3!$X:$X,Master3!$A:$A,"&gt;="&amp;(Z258),Master3!$A:$A,"&lt;="&amp;AE258-1)</f>
        <v>0</v>
      </c>
      <c r="AB258" s="107">
        <f>SUMIFS(Master3!$I:$I,Master3!$A:$A,"&gt;="&amp;(Z258),Master3!$A:$A,"&lt;="&amp;AE258-1)</f>
        <v>0</v>
      </c>
      <c r="AC258" s="108">
        <f>SUMIFS(Master3!BM:BM,Master3!BL:BL,Y258)</f>
        <v>0</v>
      </c>
      <c r="AD258" s="110" t="str">
        <f>IFERROR(_xlfn.XLOOKUP(AE258,Master3!$A:$A,Master3!$B:$B)," ")</f>
        <v xml:space="preserve"> </v>
      </c>
      <c r="AE258" s="107" t="str">
        <f t="shared" ref="AE258:AE321" si="52">IFERROR(Z258+AC258,"")</f>
        <v/>
      </c>
      <c r="AF258" s="109">
        <f>SUMIFS(Master3!$X:$X,Master3!$A:$A,"&gt;"&amp;(AE258),Master3!$A:$A,"&lt;="&amp; AI258)</f>
        <v>0</v>
      </c>
      <c r="AG258" s="107">
        <f>SUMIFS(Master3!$I:$I,Master3!$A:$A,"&gt;"&amp;(AE258),Master3!$A:$A,"&lt;="&amp; AI258)</f>
        <v>0</v>
      </c>
      <c r="AH258" s="107">
        <f>SUMIFS(Master3!BC:BC,Master3!BB:BB,AD258)</f>
        <v>0</v>
      </c>
      <c r="AI258" s="108" t="str">
        <f t="shared" ref="AI258:AI321" si="53">IFERROR(AE258+AH258,"")</f>
        <v/>
      </c>
      <c r="AJ258" s="112" t="e">
        <f>_xlfn.XLOOKUP(AK258,Master3!B:B,Master3!A:A)</f>
        <v>#N/A</v>
      </c>
      <c r="AK258" s="106">
        <v>44399.458333333336</v>
      </c>
      <c r="AL258" s="67">
        <f>SUMIFS(Master3!$Z:$Z,Master3!$A:$A,"&gt;="&amp;(AJ258),Master3!$A:$A,"&lt;="&amp;AP258-1)</f>
        <v>0</v>
      </c>
      <c r="AM258" s="67">
        <f>SUMIFS(Master3!$J:$J,Master3!$A:$A,"&gt;="&amp;(AJ258),Master3!$A:$A,"&lt;="&amp;AP258-1)</f>
        <v>0</v>
      </c>
      <c r="AN258" s="93">
        <f>SUMIFS(Master3!BF:BF,Master3!BE:BE,AK258)</f>
        <v>0</v>
      </c>
      <c r="AO258" s="100" t="str">
        <f>IFERROR(_xlfn.XLOOKUP(AP258,Master3!$A:$A,Master3!$B:$B),"")</f>
        <v/>
      </c>
      <c r="AP258" s="92" t="str">
        <f t="shared" ref="AP258:AP321" si="54">IFERROR((AJ258+AN258),"")</f>
        <v/>
      </c>
      <c r="AQ258" s="67">
        <f>SUMIFS(Master3!$Z:$Z,Master3!$A:$A,"&gt;"&amp;(AP258),Master3!$A:$A,"&lt;="&amp;AU258-1)</f>
        <v>0</v>
      </c>
      <c r="AR258" s="67">
        <f>SUMIFS(Master3!$J:$J,Master3!$A:$A,"&gt;"&amp;(AP258),Master3!$A:$A,"&lt;="&amp;AU258-1)</f>
        <v>0</v>
      </c>
      <c r="AS258" s="93">
        <f>SUMIFS(Master3!BO:BO,Master3!BN:BN,AO258)</f>
        <v>0</v>
      </c>
      <c r="AT258" s="100" t="str">
        <f>IFERROR(_xlfn.XLOOKUP(AU258,Master3!$A:$A,Master3!$B:$B)," ")</f>
        <v xml:space="preserve"> </v>
      </c>
      <c r="AU258" s="92" t="str">
        <f t="shared" ref="AU258:AU321" si="55">IFERROR(AP258+AS258,"")</f>
        <v/>
      </c>
      <c r="AV258" s="67">
        <f>SUMIFS(Master3!$Z:$Z,Master3!$A:$A,"&gt;"&amp;AU258,Master3!$A:$A,"&lt;="&amp; AY258)</f>
        <v>0</v>
      </c>
      <c r="AW258" s="67">
        <f>SUMIFS(Master3!$J:$J,Master3!$A:$A,"&gt;"&amp;AU258,Master3!$A:$A,"&lt;="&amp; AY258)</f>
        <v>0</v>
      </c>
      <c r="AX258" s="92">
        <f>SUMIFS(Master3!BF:BF,Master3!BE:BE,AT258)</f>
        <v>0</v>
      </c>
      <c r="AY258" s="93" t="str">
        <f t="shared" ref="AY258:AY321" si="56">IFERROR(AU258+AX258,"")</f>
        <v/>
      </c>
      <c r="AZ258" s="112" t="e">
        <f>_xlfn.XLOOKUP(BA258,Master3!B:B,Master3!A:A)</f>
        <v>#N/A</v>
      </c>
      <c r="BA258" s="103"/>
      <c r="BB258" s="107">
        <f>SUMIFS(Master3!AR:AR,Master3!$A:$A,"&gt;="&amp;(AZ258),Master3!$A:$A,"&lt;="&amp;BF258-1)</f>
        <v>0</v>
      </c>
      <c r="BC258" s="109">
        <f>SUMIFS(Master3!$K:$K,Master3!$A:$A,"&gt;="&amp;(AZ258),Master3!$A:$A,"&lt;="&amp;BF258-1)</f>
        <v>0</v>
      </c>
      <c r="BD258" s="108">
        <f>SUMIFS(Master3!BI:BI,Master3!BH:BH,BA258)</f>
        <v>0</v>
      </c>
      <c r="BE258" s="110" t="str">
        <f>IFERROR(_xlfn.XLOOKUP(BF258,Master3!$A:$A,Master3!$B:$B),"")</f>
        <v/>
      </c>
      <c r="BF258" s="107" t="str">
        <f t="shared" ref="BF258:BF321" si="57">IFERROR((AZ258+BD258),"")</f>
        <v/>
      </c>
      <c r="BG258" s="107">
        <f>SUMIFS(Master3!AR:AR,Master3!$A:$A,"&gt;="&amp;(BF258),Master3!$A:$A,"&lt;="&amp;BK258-1)</f>
        <v>0</v>
      </c>
      <c r="BH258" s="109">
        <f>SUMIFS(Master3!$K:$K,Master3!$A:$A,"&gt;="&amp;(BF258),Master3!$A:$A,"&lt;="&amp;BK258-1)</f>
        <v>0</v>
      </c>
      <c r="BI258" s="108">
        <f>SUMIFS(Master3!BQ:BQ,Master3!BP:BP,BE258)</f>
        <v>0</v>
      </c>
      <c r="BJ258" s="110" t="str">
        <f>IFERROR(_xlfn.XLOOKUP(BK258,Master3!$A:$A,Master3!$B:$B)," ")</f>
        <v xml:space="preserve"> </v>
      </c>
      <c r="BK258" s="107" t="str">
        <f t="shared" ref="BK258:BK321" si="58">IFERROR(BF258+BI258,"")</f>
        <v/>
      </c>
      <c r="BL258" s="107">
        <f>SUMIFS(Master3!$AU:$AU,Master3!$A:$A,"&gt;"&amp;(BK258),Master3!$A:$A,"&lt;="&amp; BO258)</f>
        <v>0</v>
      </c>
      <c r="BM258" s="109">
        <f>SUMIFS(Master3!$K:$K,Master3!$A:$A,"&gt;"&amp;(BK258),Master3!$A:$A,"&lt;="&amp; BO258)</f>
        <v>0</v>
      </c>
      <c r="BN258" s="107">
        <f>SUMIFS(Master3!BI:BI,Master3!BH:BH,BJ258)</f>
        <v>0</v>
      </c>
      <c r="BO258" s="108" t="str">
        <f t="shared" ref="BO258:BO321" si="59">IFERROR(BK258+BN258,"")</f>
        <v/>
      </c>
    </row>
    <row r="259" spans="1:67" x14ac:dyDescent="0.25">
      <c r="A259" s="86">
        <v>44400.25</v>
      </c>
      <c r="B259" s="111" t="e">
        <f>_xlfn.XLOOKUP(C259,Master3!B:B,Master3!A:A)</f>
        <v>#N/A</v>
      </c>
      <c r="C259" s="106"/>
      <c r="D259" s="91" t="str">
        <f>IFERROR(_xlfn.XLOOKUP(B259,Master3!A:A,Master3!G:G),"")</f>
        <v/>
      </c>
      <c r="E259" s="94" t="str">
        <f>IFERROR(AVERAGEIFS(Master3!$U:$U,Master3!$A:$A,"&gt;"&amp;(B259-1),Master3!$A:$A,"&lt;="&amp;S259),"")</f>
        <v/>
      </c>
      <c r="F259" s="98">
        <f>SUMIFS(Master3!$V:$V,Master3!$A:$A,"&gt;="&amp;(B259),Master3!$A:$A,"&lt;="&amp;J259-1)</f>
        <v>0</v>
      </c>
      <c r="G259" s="91">
        <f>SUMIFS(Master3!$H:$H,Master3!$A:$A,"&gt;="&amp;(B259),Master3!$A:$A,"&lt;="&amp;J259-1)</f>
        <v>0</v>
      </c>
      <c r="H259" s="99">
        <f>SUMIFS(Master3!AZ:AZ,Master3!AY:AY,C259)</f>
        <v>0</v>
      </c>
      <c r="I259" s="100" t="str">
        <f>IFERROR(_xlfn.XLOOKUP(J259,Master3!$A:$A,Master3!$B:$B),"")</f>
        <v/>
      </c>
      <c r="J259" s="92" t="str">
        <f t="shared" si="48"/>
        <v/>
      </c>
      <c r="K259" s="92">
        <f>SUMIFS(Master3!$V:$V,Master3!$A:$A,"&gt;="&amp;(J259),Master3!$A:$A,"&lt;="&amp;O259-1)</f>
        <v>0</v>
      </c>
      <c r="L259" s="92">
        <f>SUMIFS(Master3!$H:$H,Master3!$A:$A,"&gt;="&amp;(J259),Master3!$A:$A,"&lt;="&amp;O259-1)</f>
        <v>0</v>
      </c>
      <c r="M259" s="93">
        <f>SUMIFS(Master3!BK:BK,Master3!BJ:BJ,I259)</f>
        <v>0</v>
      </c>
      <c r="N259" s="100" t="str">
        <f>IFERROR(_xlfn.XLOOKUP(O259,Master3!$A:$A,Master3!$B:$B)," ")</f>
        <v xml:space="preserve"> </v>
      </c>
      <c r="O259" s="92" t="str">
        <f t="shared" si="49"/>
        <v/>
      </c>
      <c r="P259" s="92">
        <f>SUMIFS(Master3!$V:$V,Master3!$A:$A,"&gt;="&amp;O259,Master3!$A:$A,"&lt;="&amp; S259)</f>
        <v>0</v>
      </c>
      <c r="Q259" s="92">
        <f>SUMIFS(Master3!$H:$H,Master3!$A:$A,"&gt;="&amp;O259,Master3!$A:$A,"&lt;="&amp; S259)</f>
        <v>0</v>
      </c>
      <c r="R259" s="92">
        <f>SUMIFS(Master3!AZ:AZ,Master3!AY:AY,N259)</f>
        <v>0</v>
      </c>
      <c r="S259" s="93" t="str">
        <f t="shared" si="50"/>
        <v/>
      </c>
      <c r="T259" s="112" t="e">
        <f>_xlfn.XLOOKUP(U259,Master3!B:B,Master3!A:A)</f>
        <v>#N/A</v>
      </c>
      <c r="U259" s="103">
        <v>44400.25</v>
      </c>
      <c r="V259" s="109">
        <f>SUMIFS(Master3!X:X,Master3!$A:$A,"&gt;="&amp;(T259),Master3!$A:$A,"&lt;="&amp;Z259-1)</f>
        <v>0</v>
      </c>
      <c r="W259" s="107">
        <f>SUMIFS(Master3!I:I,Master3!$A:$A,"&gt;="&amp;(T259),Master3!$A:$A,"&lt;="&amp;Z259-1)</f>
        <v>0</v>
      </c>
      <c r="X259" s="108">
        <f>SUMIFS(Master3!BC:BC,Master3!BB:BB,U259)</f>
        <v>0</v>
      </c>
      <c r="Y259" s="110" t="str">
        <f>IFERROR(_xlfn.XLOOKUP(Z259,Master3!$A:$A,Master3!$B:$B),"")</f>
        <v/>
      </c>
      <c r="Z259" s="107" t="str">
        <f t="shared" si="51"/>
        <v/>
      </c>
      <c r="AA259" s="107">
        <f>SUMIFS(Master3!$X:$X,Master3!$A:$A,"&gt;="&amp;(Z259),Master3!$A:$A,"&lt;="&amp;AE259-1)</f>
        <v>0</v>
      </c>
      <c r="AB259" s="107">
        <f>SUMIFS(Master3!$I:$I,Master3!$A:$A,"&gt;="&amp;(Z259),Master3!$A:$A,"&lt;="&amp;AE259-1)</f>
        <v>0</v>
      </c>
      <c r="AC259" s="108">
        <f>SUMIFS(Master3!BM:BM,Master3!BL:BL,Y259)</f>
        <v>0</v>
      </c>
      <c r="AD259" s="110" t="str">
        <f>IFERROR(_xlfn.XLOOKUP(AE259,Master3!$A:$A,Master3!$B:$B)," ")</f>
        <v xml:space="preserve"> </v>
      </c>
      <c r="AE259" s="107" t="str">
        <f t="shared" si="52"/>
        <v/>
      </c>
      <c r="AF259" s="109">
        <f>SUMIFS(Master3!$X:$X,Master3!$A:$A,"&gt;"&amp;(AE259),Master3!$A:$A,"&lt;="&amp; AI259)</f>
        <v>0</v>
      </c>
      <c r="AG259" s="107">
        <f>SUMIFS(Master3!$I:$I,Master3!$A:$A,"&gt;"&amp;(AE259),Master3!$A:$A,"&lt;="&amp; AI259)</f>
        <v>0</v>
      </c>
      <c r="AH259" s="107">
        <f>SUMIFS(Master3!BC:BC,Master3!BB:BB,AD259)</f>
        <v>0</v>
      </c>
      <c r="AI259" s="108" t="str">
        <f t="shared" si="53"/>
        <v/>
      </c>
      <c r="AJ259" s="112" t="e">
        <f>_xlfn.XLOOKUP(AK259,Master3!B:B,Master3!A:A)</f>
        <v>#N/A</v>
      </c>
      <c r="AK259" s="106"/>
      <c r="AL259" s="67">
        <f>SUMIFS(Master3!$Z:$Z,Master3!$A:$A,"&gt;="&amp;(AJ259),Master3!$A:$A,"&lt;="&amp;AP259-1)</f>
        <v>0</v>
      </c>
      <c r="AM259" s="67">
        <f>SUMIFS(Master3!$J:$J,Master3!$A:$A,"&gt;="&amp;(AJ259),Master3!$A:$A,"&lt;="&amp;AP259-1)</f>
        <v>0</v>
      </c>
      <c r="AN259" s="93">
        <f>SUMIFS(Master3!BF:BF,Master3!BE:BE,AK259)</f>
        <v>0</v>
      </c>
      <c r="AO259" s="100" t="str">
        <f>IFERROR(_xlfn.XLOOKUP(AP259,Master3!$A:$A,Master3!$B:$B),"")</f>
        <v/>
      </c>
      <c r="AP259" s="92" t="str">
        <f t="shared" si="54"/>
        <v/>
      </c>
      <c r="AQ259" s="67">
        <f>SUMIFS(Master3!$Z:$Z,Master3!$A:$A,"&gt;"&amp;(AP259),Master3!$A:$A,"&lt;="&amp;AU259-1)</f>
        <v>0</v>
      </c>
      <c r="AR259" s="67">
        <f>SUMIFS(Master3!$J:$J,Master3!$A:$A,"&gt;"&amp;(AP259),Master3!$A:$A,"&lt;="&amp;AU259-1)</f>
        <v>0</v>
      </c>
      <c r="AS259" s="93">
        <f>SUMIFS(Master3!BO:BO,Master3!BN:BN,AO259)</f>
        <v>0</v>
      </c>
      <c r="AT259" s="100" t="str">
        <f>IFERROR(_xlfn.XLOOKUP(AU259,Master3!$A:$A,Master3!$B:$B)," ")</f>
        <v xml:space="preserve"> </v>
      </c>
      <c r="AU259" s="92" t="str">
        <f t="shared" si="55"/>
        <v/>
      </c>
      <c r="AV259" s="67">
        <f>SUMIFS(Master3!$Z:$Z,Master3!$A:$A,"&gt;"&amp;AU259,Master3!$A:$A,"&lt;="&amp; AY259)</f>
        <v>0</v>
      </c>
      <c r="AW259" s="67">
        <f>SUMIFS(Master3!$J:$J,Master3!$A:$A,"&gt;"&amp;AU259,Master3!$A:$A,"&lt;="&amp; AY259)</f>
        <v>0</v>
      </c>
      <c r="AX259" s="92">
        <f>SUMIFS(Master3!BF:BF,Master3!BE:BE,AT259)</f>
        <v>0</v>
      </c>
      <c r="AY259" s="93" t="str">
        <f t="shared" si="56"/>
        <v/>
      </c>
      <c r="AZ259" s="112" t="e">
        <f>_xlfn.XLOOKUP(BA259,Master3!B:B,Master3!A:A)</f>
        <v>#N/A</v>
      </c>
      <c r="BA259" s="103"/>
      <c r="BB259" s="107">
        <f>SUMIFS(Master3!AR:AR,Master3!$A:$A,"&gt;="&amp;(AZ259),Master3!$A:$A,"&lt;="&amp;BF259-1)</f>
        <v>0</v>
      </c>
      <c r="BC259" s="109">
        <f>SUMIFS(Master3!$K:$K,Master3!$A:$A,"&gt;="&amp;(AZ259),Master3!$A:$A,"&lt;="&amp;BF259-1)</f>
        <v>0</v>
      </c>
      <c r="BD259" s="108">
        <f>SUMIFS(Master3!BI:BI,Master3!BH:BH,BA259)</f>
        <v>0</v>
      </c>
      <c r="BE259" s="110" t="str">
        <f>IFERROR(_xlfn.XLOOKUP(BF259,Master3!$A:$A,Master3!$B:$B),"")</f>
        <v/>
      </c>
      <c r="BF259" s="107" t="str">
        <f t="shared" si="57"/>
        <v/>
      </c>
      <c r="BG259" s="107">
        <f>SUMIFS(Master3!AR:AR,Master3!$A:$A,"&gt;="&amp;(BF259),Master3!$A:$A,"&lt;="&amp;BK259-1)</f>
        <v>0</v>
      </c>
      <c r="BH259" s="109">
        <f>SUMIFS(Master3!$K:$K,Master3!$A:$A,"&gt;="&amp;(BF259),Master3!$A:$A,"&lt;="&amp;BK259-1)</f>
        <v>0</v>
      </c>
      <c r="BI259" s="108">
        <f>SUMIFS(Master3!BQ:BQ,Master3!BP:BP,BE259)</f>
        <v>0</v>
      </c>
      <c r="BJ259" s="110" t="str">
        <f>IFERROR(_xlfn.XLOOKUP(BK259,Master3!$A:$A,Master3!$B:$B)," ")</f>
        <v xml:space="preserve"> </v>
      </c>
      <c r="BK259" s="107" t="str">
        <f t="shared" si="58"/>
        <v/>
      </c>
      <c r="BL259" s="107">
        <f>SUMIFS(Master3!$AU:$AU,Master3!$A:$A,"&gt;"&amp;(BK259),Master3!$A:$A,"&lt;="&amp; BO259)</f>
        <v>0</v>
      </c>
      <c r="BM259" s="109">
        <f>SUMIFS(Master3!$K:$K,Master3!$A:$A,"&gt;"&amp;(BK259),Master3!$A:$A,"&lt;="&amp; BO259)</f>
        <v>0</v>
      </c>
      <c r="BN259" s="107">
        <f>SUMIFS(Master3!BI:BI,Master3!BH:BH,BJ259)</f>
        <v>0</v>
      </c>
      <c r="BO259" s="108" t="str">
        <f t="shared" si="59"/>
        <v/>
      </c>
    </row>
    <row r="260" spans="1:67" x14ac:dyDescent="0.25">
      <c r="A260" s="86">
        <v>44400.288194444445</v>
      </c>
      <c r="B260" s="111" t="e">
        <f>_xlfn.XLOOKUP(C260,Master3!B:B,Master3!A:A)</f>
        <v>#N/A</v>
      </c>
      <c r="C260" s="106"/>
      <c r="D260" s="91" t="str">
        <f>IFERROR(_xlfn.XLOOKUP(B260,Master3!A:A,Master3!G:G),"")</f>
        <v/>
      </c>
      <c r="E260" s="94" t="str">
        <f>IFERROR(AVERAGEIFS(Master3!$U:$U,Master3!$A:$A,"&gt;"&amp;(B260-1),Master3!$A:$A,"&lt;="&amp;S260),"")</f>
        <v/>
      </c>
      <c r="F260" s="98">
        <f>SUMIFS(Master3!$V:$V,Master3!$A:$A,"&gt;="&amp;(B260),Master3!$A:$A,"&lt;="&amp;J260-1)</f>
        <v>0</v>
      </c>
      <c r="G260" s="91">
        <f>SUMIFS(Master3!$H:$H,Master3!$A:$A,"&gt;="&amp;(B260),Master3!$A:$A,"&lt;="&amp;J260-1)</f>
        <v>0</v>
      </c>
      <c r="H260" s="99">
        <f>SUMIFS(Master3!AZ:AZ,Master3!AY:AY,C260)</f>
        <v>0</v>
      </c>
      <c r="I260" s="100" t="str">
        <f>IFERROR(_xlfn.XLOOKUP(J260,Master3!$A:$A,Master3!$B:$B),"")</f>
        <v/>
      </c>
      <c r="J260" s="92" t="str">
        <f t="shared" si="48"/>
        <v/>
      </c>
      <c r="K260" s="92">
        <f>SUMIFS(Master3!$V:$V,Master3!$A:$A,"&gt;="&amp;(J260),Master3!$A:$A,"&lt;="&amp;O260-1)</f>
        <v>0</v>
      </c>
      <c r="L260" s="92">
        <f>SUMIFS(Master3!$H:$H,Master3!$A:$A,"&gt;="&amp;(J260),Master3!$A:$A,"&lt;="&amp;O260-1)</f>
        <v>0</v>
      </c>
      <c r="M260" s="93">
        <f>SUMIFS(Master3!BK:BK,Master3!BJ:BJ,I260)</f>
        <v>0</v>
      </c>
      <c r="N260" s="100" t="str">
        <f>IFERROR(_xlfn.XLOOKUP(O260,Master3!$A:$A,Master3!$B:$B)," ")</f>
        <v xml:space="preserve"> </v>
      </c>
      <c r="O260" s="92" t="str">
        <f t="shared" si="49"/>
        <v/>
      </c>
      <c r="P260" s="92">
        <f>SUMIFS(Master3!$V:$V,Master3!$A:$A,"&gt;="&amp;O260,Master3!$A:$A,"&lt;="&amp; S260)</f>
        <v>0</v>
      </c>
      <c r="Q260" s="92">
        <f>SUMIFS(Master3!$H:$H,Master3!$A:$A,"&gt;="&amp;O260,Master3!$A:$A,"&lt;="&amp; S260)</f>
        <v>0</v>
      </c>
      <c r="R260" s="92">
        <f>SUMIFS(Master3!AZ:AZ,Master3!AY:AY,N260)</f>
        <v>0</v>
      </c>
      <c r="S260" s="93" t="str">
        <f t="shared" si="50"/>
        <v/>
      </c>
      <c r="T260" s="112" t="e">
        <f>_xlfn.XLOOKUP(U260,Master3!B:B,Master3!A:A)</f>
        <v>#N/A</v>
      </c>
      <c r="U260" s="103"/>
      <c r="V260" s="109">
        <f>SUMIFS(Master3!X:X,Master3!$A:$A,"&gt;="&amp;(T260),Master3!$A:$A,"&lt;="&amp;Z260-1)</f>
        <v>0</v>
      </c>
      <c r="W260" s="107">
        <f>SUMIFS(Master3!I:I,Master3!$A:$A,"&gt;="&amp;(T260),Master3!$A:$A,"&lt;="&amp;Z260-1)</f>
        <v>0</v>
      </c>
      <c r="X260" s="108">
        <f>SUMIFS(Master3!BC:BC,Master3!BB:BB,U260)</f>
        <v>0</v>
      </c>
      <c r="Y260" s="110" t="str">
        <f>IFERROR(_xlfn.XLOOKUP(Z260,Master3!$A:$A,Master3!$B:$B),"")</f>
        <v/>
      </c>
      <c r="Z260" s="107" t="str">
        <f t="shared" si="51"/>
        <v/>
      </c>
      <c r="AA260" s="107">
        <f>SUMIFS(Master3!$X:$X,Master3!$A:$A,"&gt;="&amp;(Z260),Master3!$A:$A,"&lt;="&amp;AE260-1)</f>
        <v>0</v>
      </c>
      <c r="AB260" s="107">
        <f>SUMIFS(Master3!$I:$I,Master3!$A:$A,"&gt;="&amp;(Z260),Master3!$A:$A,"&lt;="&amp;AE260-1)</f>
        <v>0</v>
      </c>
      <c r="AC260" s="108">
        <f>SUMIFS(Master3!BM:BM,Master3!BL:BL,Y260)</f>
        <v>0</v>
      </c>
      <c r="AD260" s="110" t="str">
        <f>IFERROR(_xlfn.XLOOKUP(AE260,Master3!$A:$A,Master3!$B:$B)," ")</f>
        <v xml:space="preserve"> </v>
      </c>
      <c r="AE260" s="107" t="str">
        <f t="shared" si="52"/>
        <v/>
      </c>
      <c r="AF260" s="109">
        <f>SUMIFS(Master3!$X:$X,Master3!$A:$A,"&gt;"&amp;(AE260),Master3!$A:$A,"&lt;="&amp; AI260)</f>
        <v>0</v>
      </c>
      <c r="AG260" s="107">
        <f>SUMIFS(Master3!$I:$I,Master3!$A:$A,"&gt;"&amp;(AE260),Master3!$A:$A,"&lt;="&amp; AI260)</f>
        <v>0</v>
      </c>
      <c r="AH260" s="107">
        <f>SUMIFS(Master3!BC:BC,Master3!BB:BB,AD260)</f>
        <v>0</v>
      </c>
      <c r="AI260" s="108" t="str">
        <f t="shared" si="53"/>
        <v/>
      </c>
      <c r="AJ260" s="112" t="e">
        <f>_xlfn.XLOOKUP(AK260,Master3!B:B,Master3!A:A)</f>
        <v>#N/A</v>
      </c>
      <c r="AK260" s="106"/>
      <c r="AL260" s="67">
        <f>SUMIFS(Master3!$Z:$Z,Master3!$A:$A,"&gt;="&amp;(AJ260),Master3!$A:$A,"&lt;="&amp;AP260-1)</f>
        <v>0</v>
      </c>
      <c r="AM260" s="67">
        <f>SUMIFS(Master3!$J:$J,Master3!$A:$A,"&gt;="&amp;(AJ260),Master3!$A:$A,"&lt;="&amp;AP260-1)</f>
        <v>0</v>
      </c>
      <c r="AN260" s="93">
        <f>SUMIFS(Master3!BF:BF,Master3!BE:BE,AK260)</f>
        <v>0</v>
      </c>
      <c r="AO260" s="100" t="str">
        <f>IFERROR(_xlfn.XLOOKUP(AP260,Master3!$A:$A,Master3!$B:$B),"")</f>
        <v/>
      </c>
      <c r="AP260" s="92" t="str">
        <f t="shared" si="54"/>
        <v/>
      </c>
      <c r="AQ260" s="67">
        <f>SUMIFS(Master3!$Z:$Z,Master3!$A:$A,"&gt;"&amp;(AP260),Master3!$A:$A,"&lt;="&amp;AU260-1)</f>
        <v>0</v>
      </c>
      <c r="AR260" s="67">
        <f>SUMIFS(Master3!$J:$J,Master3!$A:$A,"&gt;"&amp;(AP260),Master3!$A:$A,"&lt;="&amp;AU260-1)</f>
        <v>0</v>
      </c>
      <c r="AS260" s="93">
        <f>SUMIFS(Master3!BO:BO,Master3!BN:BN,AO260)</f>
        <v>0</v>
      </c>
      <c r="AT260" s="100" t="str">
        <f>IFERROR(_xlfn.XLOOKUP(AU260,Master3!$A:$A,Master3!$B:$B)," ")</f>
        <v xml:space="preserve"> </v>
      </c>
      <c r="AU260" s="92" t="str">
        <f t="shared" si="55"/>
        <v/>
      </c>
      <c r="AV260" s="67">
        <f>SUMIFS(Master3!$Z:$Z,Master3!$A:$A,"&gt;"&amp;AU260,Master3!$A:$A,"&lt;="&amp; AY260)</f>
        <v>0</v>
      </c>
      <c r="AW260" s="67">
        <f>SUMIFS(Master3!$J:$J,Master3!$A:$A,"&gt;"&amp;AU260,Master3!$A:$A,"&lt;="&amp; AY260)</f>
        <v>0</v>
      </c>
      <c r="AX260" s="92">
        <f>SUMIFS(Master3!BF:BF,Master3!BE:BE,AT260)</f>
        <v>0</v>
      </c>
      <c r="AY260" s="93" t="str">
        <f t="shared" si="56"/>
        <v/>
      </c>
      <c r="AZ260" s="112" t="e">
        <f>_xlfn.XLOOKUP(BA260,Master3!B:B,Master3!A:A)</f>
        <v>#N/A</v>
      </c>
      <c r="BA260" s="103">
        <v>44400.288194444445</v>
      </c>
      <c r="BB260" s="107">
        <f>SUMIFS(Master3!AR:AR,Master3!$A:$A,"&gt;="&amp;(AZ260),Master3!$A:$A,"&lt;="&amp;BF260-1)</f>
        <v>0</v>
      </c>
      <c r="BC260" s="109">
        <f>SUMIFS(Master3!$K:$K,Master3!$A:$A,"&gt;="&amp;(AZ260),Master3!$A:$A,"&lt;="&amp;BF260-1)</f>
        <v>0</v>
      </c>
      <c r="BD260" s="108">
        <f>SUMIFS(Master3!BI:BI,Master3!BH:BH,BA260)</f>
        <v>0</v>
      </c>
      <c r="BE260" s="110" t="str">
        <f>IFERROR(_xlfn.XLOOKUP(BF260,Master3!$A:$A,Master3!$B:$B),"")</f>
        <v/>
      </c>
      <c r="BF260" s="107" t="str">
        <f t="shared" si="57"/>
        <v/>
      </c>
      <c r="BG260" s="107">
        <f>SUMIFS(Master3!AR:AR,Master3!$A:$A,"&gt;="&amp;(BF260),Master3!$A:$A,"&lt;="&amp;BK260-1)</f>
        <v>0</v>
      </c>
      <c r="BH260" s="109">
        <f>SUMIFS(Master3!$K:$K,Master3!$A:$A,"&gt;="&amp;(BF260),Master3!$A:$A,"&lt;="&amp;BK260-1)</f>
        <v>0</v>
      </c>
      <c r="BI260" s="108">
        <f>SUMIFS(Master3!BQ:BQ,Master3!BP:BP,BE260)</f>
        <v>0</v>
      </c>
      <c r="BJ260" s="110" t="str">
        <f>IFERROR(_xlfn.XLOOKUP(BK260,Master3!$A:$A,Master3!$B:$B)," ")</f>
        <v xml:space="preserve"> </v>
      </c>
      <c r="BK260" s="107" t="str">
        <f t="shared" si="58"/>
        <v/>
      </c>
      <c r="BL260" s="107">
        <f>SUMIFS(Master3!$AU:$AU,Master3!$A:$A,"&gt;"&amp;(BK260),Master3!$A:$A,"&lt;="&amp; BO260)</f>
        <v>0</v>
      </c>
      <c r="BM260" s="109">
        <f>SUMIFS(Master3!$K:$K,Master3!$A:$A,"&gt;"&amp;(BK260),Master3!$A:$A,"&lt;="&amp; BO260)</f>
        <v>0</v>
      </c>
      <c r="BN260" s="107">
        <f>SUMIFS(Master3!BI:BI,Master3!BH:BH,BJ260)</f>
        <v>0</v>
      </c>
      <c r="BO260" s="108" t="str">
        <f t="shared" si="59"/>
        <v/>
      </c>
    </row>
    <row r="261" spans="1:67" x14ac:dyDescent="0.25">
      <c r="A261" s="86">
        <v>44400.291666666664</v>
      </c>
      <c r="B261" s="111" t="e">
        <f>_xlfn.XLOOKUP(C261,Master3!B:B,Master3!A:A)</f>
        <v>#N/A</v>
      </c>
      <c r="C261" s="106">
        <v>44400.291666666664</v>
      </c>
      <c r="D261" s="91" t="str">
        <f>IFERROR(_xlfn.XLOOKUP(B261,Master3!A:A,Master3!G:G),"")</f>
        <v/>
      </c>
      <c r="E261" s="94" t="str">
        <f>IFERROR(AVERAGEIFS(Master3!$U:$U,Master3!$A:$A,"&gt;"&amp;(B261-1),Master3!$A:$A,"&lt;="&amp;S261),"")</f>
        <v/>
      </c>
      <c r="F261" s="98">
        <f>SUMIFS(Master3!$V:$V,Master3!$A:$A,"&gt;="&amp;(B261),Master3!$A:$A,"&lt;="&amp;J261-1)</f>
        <v>0</v>
      </c>
      <c r="G261" s="91">
        <f>SUMIFS(Master3!$H:$H,Master3!$A:$A,"&gt;="&amp;(B261),Master3!$A:$A,"&lt;="&amp;J261-1)</f>
        <v>0</v>
      </c>
      <c r="H261" s="99">
        <f>SUMIFS(Master3!AZ:AZ,Master3!AY:AY,C261)</f>
        <v>0</v>
      </c>
      <c r="I261" s="100" t="str">
        <f>IFERROR(_xlfn.XLOOKUP(J261,Master3!$A:$A,Master3!$B:$B),"")</f>
        <v/>
      </c>
      <c r="J261" s="92" t="str">
        <f t="shared" si="48"/>
        <v/>
      </c>
      <c r="K261" s="92">
        <f>SUMIFS(Master3!$V:$V,Master3!$A:$A,"&gt;="&amp;(J261),Master3!$A:$A,"&lt;="&amp;O261-1)</f>
        <v>0</v>
      </c>
      <c r="L261" s="92">
        <f>SUMIFS(Master3!$H:$H,Master3!$A:$A,"&gt;="&amp;(J261),Master3!$A:$A,"&lt;="&amp;O261-1)</f>
        <v>0</v>
      </c>
      <c r="M261" s="93">
        <f>SUMIFS(Master3!BK:BK,Master3!BJ:BJ,I261)</f>
        <v>0</v>
      </c>
      <c r="N261" s="100" t="str">
        <f>IFERROR(_xlfn.XLOOKUP(O261,Master3!$A:$A,Master3!$B:$B)," ")</f>
        <v xml:space="preserve"> </v>
      </c>
      <c r="O261" s="92" t="str">
        <f t="shared" si="49"/>
        <v/>
      </c>
      <c r="P261" s="92">
        <f>SUMIFS(Master3!$V:$V,Master3!$A:$A,"&gt;="&amp;O261,Master3!$A:$A,"&lt;="&amp; S261)</f>
        <v>0</v>
      </c>
      <c r="Q261" s="92">
        <f>SUMIFS(Master3!$H:$H,Master3!$A:$A,"&gt;="&amp;O261,Master3!$A:$A,"&lt;="&amp; S261)</f>
        <v>0</v>
      </c>
      <c r="R261" s="92">
        <f>SUMIFS(Master3!AZ:AZ,Master3!AY:AY,N261)</f>
        <v>0</v>
      </c>
      <c r="S261" s="93" t="str">
        <f t="shared" si="50"/>
        <v/>
      </c>
      <c r="T261" s="112" t="e">
        <f>_xlfn.XLOOKUP(U261,Master3!B:B,Master3!A:A)</f>
        <v>#N/A</v>
      </c>
      <c r="U261" s="103"/>
      <c r="V261" s="109">
        <f>SUMIFS(Master3!X:X,Master3!$A:$A,"&gt;="&amp;(T261),Master3!$A:$A,"&lt;="&amp;Z261-1)</f>
        <v>0</v>
      </c>
      <c r="W261" s="107">
        <f>SUMIFS(Master3!I:I,Master3!$A:$A,"&gt;="&amp;(T261),Master3!$A:$A,"&lt;="&amp;Z261-1)</f>
        <v>0</v>
      </c>
      <c r="X261" s="108">
        <f>SUMIFS(Master3!BC:BC,Master3!BB:BB,U261)</f>
        <v>0</v>
      </c>
      <c r="Y261" s="110" t="str">
        <f>IFERROR(_xlfn.XLOOKUP(Z261,Master3!$A:$A,Master3!$B:$B),"")</f>
        <v/>
      </c>
      <c r="Z261" s="107" t="str">
        <f t="shared" si="51"/>
        <v/>
      </c>
      <c r="AA261" s="107">
        <f>SUMIFS(Master3!$X:$X,Master3!$A:$A,"&gt;="&amp;(Z261),Master3!$A:$A,"&lt;="&amp;AE261-1)</f>
        <v>0</v>
      </c>
      <c r="AB261" s="107">
        <f>SUMIFS(Master3!$I:$I,Master3!$A:$A,"&gt;="&amp;(Z261),Master3!$A:$A,"&lt;="&amp;AE261-1)</f>
        <v>0</v>
      </c>
      <c r="AC261" s="108">
        <f>SUMIFS(Master3!BM:BM,Master3!BL:BL,Y261)</f>
        <v>0</v>
      </c>
      <c r="AD261" s="110" t="str">
        <f>IFERROR(_xlfn.XLOOKUP(AE261,Master3!$A:$A,Master3!$B:$B)," ")</f>
        <v xml:space="preserve"> </v>
      </c>
      <c r="AE261" s="107" t="str">
        <f t="shared" si="52"/>
        <v/>
      </c>
      <c r="AF261" s="109">
        <f>SUMIFS(Master3!$X:$X,Master3!$A:$A,"&gt;"&amp;(AE261),Master3!$A:$A,"&lt;="&amp; AI261)</f>
        <v>0</v>
      </c>
      <c r="AG261" s="107">
        <f>SUMIFS(Master3!$I:$I,Master3!$A:$A,"&gt;"&amp;(AE261),Master3!$A:$A,"&lt;="&amp; AI261)</f>
        <v>0</v>
      </c>
      <c r="AH261" s="107">
        <f>SUMIFS(Master3!BC:BC,Master3!BB:BB,AD261)</f>
        <v>0</v>
      </c>
      <c r="AI261" s="108" t="str">
        <f t="shared" si="53"/>
        <v/>
      </c>
      <c r="AJ261" s="112" t="e">
        <f>_xlfn.XLOOKUP(AK261,Master3!B:B,Master3!A:A)</f>
        <v>#N/A</v>
      </c>
      <c r="AK261" s="106"/>
      <c r="AL261" s="67">
        <f>SUMIFS(Master3!$Z:$Z,Master3!$A:$A,"&gt;="&amp;(AJ261),Master3!$A:$A,"&lt;="&amp;AP261-1)</f>
        <v>0</v>
      </c>
      <c r="AM261" s="67">
        <f>SUMIFS(Master3!$J:$J,Master3!$A:$A,"&gt;="&amp;(AJ261),Master3!$A:$A,"&lt;="&amp;AP261-1)</f>
        <v>0</v>
      </c>
      <c r="AN261" s="93">
        <f>SUMIFS(Master3!BF:BF,Master3!BE:BE,AK261)</f>
        <v>0</v>
      </c>
      <c r="AO261" s="100" t="str">
        <f>IFERROR(_xlfn.XLOOKUP(AP261,Master3!$A:$A,Master3!$B:$B),"")</f>
        <v/>
      </c>
      <c r="AP261" s="92" t="str">
        <f t="shared" si="54"/>
        <v/>
      </c>
      <c r="AQ261" s="67">
        <f>SUMIFS(Master3!$Z:$Z,Master3!$A:$A,"&gt;"&amp;(AP261),Master3!$A:$A,"&lt;="&amp;AU261-1)</f>
        <v>0</v>
      </c>
      <c r="AR261" s="67">
        <f>SUMIFS(Master3!$J:$J,Master3!$A:$A,"&gt;"&amp;(AP261),Master3!$A:$A,"&lt;="&amp;AU261-1)</f>
        <v>0</v>
      </c>
      <c r="AS261" s="93">
        <f>SUMIFS(Master3!BO:BO,Master3!BN:BN,AO261)</f>
        <v>0</v>
      </c>
      <c r="AT261" s="100" t="str">
        <f>IFERROR(_xlfn.XLOOKUP(AU261,Master3!$A:$A,Master3!$B:$B)," ")</f>
        <v xml:space="preserve"> </v>
      </c>
      <c r="AU261" s="92" t="str">
        <f t="shared" si="55"/>
        <v/>
      </c>
      <c r="AV261" s="67">
        <f>SUMIFS(Master3!$Z:$Z,Master3!$A:$A,"&gt;"&amp;AU261,Master3!$A:$A,"&lt;="&amp; AY261)</f>
        <v>0</v>
      </c>
      <c r="AW261" s="67">
        <f>SUMIFS(Master3!$J:$J,Master3!$A:$A,"&gt;"&amp;AU261,Master3!$A:$A,"&lt;="&amp; AY261)</f>
        <v>0</v>
      </c>
      <c r="AX261" s="92">
        <f>SUMIFS(Master3!BF:BF,Master3!BE:BE,AT261)</f>
        <v>0</v>
      </c>
      <c r="AY261" s="93" t="str">
        <f t="shared" si="56"/>
        <v/>
      </c>
      <c r="AZ261" s="112" t="e">
        <f>_xlfn.XLOOKUP(BA261,Master3!B:B,Master3!A:A)</f>
        <v>#N/A</v>
      </c>
      <c r="BA261" s="103"/>
      <c r="BB261" s="107">
        <f>SUMIFS(Master3!AR:AR,Master3!$A:$A,"&gt;="&amp;(AZ261),Master3!$A:$A,"&lt;="&amp;BF261-1)</f>
        <v>0</v>
      </c>
      <c r="BC261" s="109">
        <f>SUMIFS(Master3!$K:$K,Master3!$A:$A,"&gt;="&amp;(AZ261),Master3!$A:$A,"&lt;="&amp;BF261-1)</f>
        <v>0</v>
      </c>
      <c r="BD261" s="108">
        <f>SUMIFS(Master3!BI:BI,Master3!BH:BH,BA261)</f>
        <v>0</v>
      </c>
      <c r="BE261" s="110" t="str">
        <f>IFERROR(_xlfn.XLOOKUP(BF261,Master3!$A:$A,Master3!$B:$B),"")</f>
        <v/>
      </c>
      <c r="BF261" s="107" t="str">
        <f t="shared" si="57"/>
        <v/>
      </c>
      <c r="BG261" s="107">
        <f>SUMIFS(Master3!AR:AR,Master3!$A:$A,"&gt;="&amp;(BF261),Master3!$A:$A,"&lt;="&amp;BK261-1)</f>
        <v>0</v>
      </c>
      <c r="BH261" s="109">
        <f>SUMIFS(Master3!$K:$K,Master3!$A:$A,"&gt;="&amp;(BF261),Master3!$A:$A,"&lt;="&amp;BK261-1)</f>
        <v>0</v>
      </c>
      <c r="BI261" s="108">
        <f>SUMIFS(Master3!BQ:BQ,Master3!BP:BP,BE261)</f>
        <v>0</v>
      </c>
      <c r="BJ261" s="110" t="str">
        <f>IFERROR(_xlfn.XLOOKUP(BK261,Master3!$A:$A,Master3!$B:$B)," ")</f>
        <v xml:space="preserve"> </v>
      </c>
      <c r="BK261" s="107" t="str">
        <f t="shared" si="58"/>
        <v/>
      </c>
      <c r="BL261" s="107">
        <f>SUMIFS(Master3!$AU:$AU,Master3!$A:$A,"&gt;"&amp;(BK261),Master3!$A:$A,"&lt;="&amp; BO261)</f>
        <v>0</v>
      </c>
      <c r="BM261" s="109">
        <f>SUMIFS(Master3!$K:$K,Master3!$A:$A,"&gt;"&amp;(BK261),Master3!$A:$A,"&lt;="&amp; BO261)</f>
        <v>0</v>
      </c>
      <c r="BN261" s="107">
        <f>SUMIFS(Master3!BI:BI,Master3!BH:BH,BJ261)</f>
        <v>0</v>
      </c>
      <c r="BO261" s="108" t="str">
        <f t="shared" si="59"/>
        <v/>
      </c>
    </row>
    <row r="262" spans="1:67" x14ac:dyDescent="0.25">
      <c r="A262" s="86">
        <v>44400.458333333336</v>
      </c>
      <c r="B262" s="111" t="e">
        <f>_xlfn.XLOOKUP(C262,Master3!B:B,Master3!A:A)</f>
        <v>#N/A</v>
      </c>
      <c r="C262" s="106"/>
      <c r="D262" s="91" t="str">
        <f>IFERROR(_xlfn.XLOOKUP(B262,Master3!A:A,Master3!G:G),"")</f>
        <v/>
      </c>
      <c r="E262" s="94" t="str">
        <f>IFERROR(AVERAGEIFS(Master3!$U:$U,Master3!$A:$A,"&gt;"&amp;(B262-1),Master3!$A:$A,"&lt;="&amp;S262),"")</f>
        <v/>
      </c>
      <c r="F262" s="98">
        <f>SUMIFS(Master3!$V:$V,Master3!$A:$A,"&gt;="&amp;(B262),Master3!$A:$A,"&lt;="&amp;J262-1)</f>
        <v>0</v>
      </c>
      <c r="G262" s="91">
        <f>SUMIFS(Master3!$H:$H,Master3!$A:$A,"&gt;="&amp;(B262),Master3!$A:$A,"&lt;="&amp;J262-1)</f>
        <v>0</v>
      </c>
      <c r="H262" s="99">
        <f>SUMIFS(Master3!AZ:AZ,Master3!AY:AY,C262)</f>
        <v>0</v>
      </c>
      <c r="I262" s="100" t="str">
        <f>IFERROR(_xlfn.XLOOKUP(J262,Master3!$A:$A,Master3!$B:$B),"")</f>
        <v/>
      </c>
      <c r="J262" s="92" t="str">
        <f t="shared" si="48"/>
        <v/>
      </c>
      <c r="K262" s="92">
        <f>SUMIFS(Master3!$V:$V,Master3!$A:$A,"&gt;="&amp;(J262),Master3!$A:$A,"&lt;="&amp;O262-1)</f>
        <v>0</v>
      </c>
      <c r="L262" s="92">
        <f>SUMIFS(Master3!$H:$H,Master3!$A:$A,"&gt;="&amp;(J262),Master3!$A:$A,"&lt;="&amp;O262-1)</f>
        <v>0</v>
      </c>
      <c r="M262" s="93">
        <f>SUMIFS(Master3!BK:BK,Master3!BJ:BJ,I262)</f>
        <v>0</v>
      </c>
      <c r="N262" s="100" t="str">
        <f>IFERROR(_xlfn.XLOOKUP(O262,Master3!$A:$A,Master3!$B:$B)," ")</f>
        <v xml:space="preserve"> </v>
      </c>
      <c r="O262" s="92" t="str">
        <f t="shared" si="49"/>
        <v/>
      </c>
      <c r="P262" s="92">
        <f>SUMIFS(Master3!$V:$V,Master3!$A:$A,"&gt;="&amp;O262,Master3!$A:$A,"&lt;="&amp; S262)</f>
        <v>0</v>
      </c>
      <c r="Q262" s="92">
        <f>SUMIFS(Master3!$H:$H,Master3!$A:$A,"&gt;="&amp;O262,Master3!$A:$A,"&lt;="&amp; S262)</f>
        <v>0</v>
      </c>
      <c r="R262" s="92">
        <f>SUMIFS(Master3!AZ:AZ,Master3!AY:AY,N262)</f>
        <v>0</v>
      </c>
      <c r="S262" s="93" t="str">
        <f t="shared" si="50"/>
        <v/>
      </c>
      <c r="T262" s="112" t="e">
        <f>_xlfn.XLOOKUP(U262,Master3!B:B,Master3!A:A)</f>
        <v>#N/A</v>
      </c>
      <c r="U262" s="103"/>
      <c r="V262" s="109">
        <f>SUMIFS(Master3!X:X,Master3!$A:$A,"&gt;="&amp;(T262),Master3!$A:$A,"&lt;="&amp;Z262-1)</f>
        <v>0</v>
      </c>
      <c r="W262" s="107">
        <f>SUMIFS(Master3!I:I,Master3!$A:$A,"&gt;="&amp;(T262),Master3!$A:$A,"&lt;="&amp;Z262-1)</f>
        <v>0</v>
      </c>
      <c r="X262" s="108">
        <f>SUMIFS(Master3!BC:BC,Master3!BB:BB,U262)</f>
        <v>0</v>
      </c>
      <c r="Y262" s="110" t="str">
        <f>IFERROR(_xlfn.XLOOKUP(Z262,Master3!$A:$A,Master3!$B:$B),"")</f>
        <v/>
      </c>
      <c r="Z262" s="107" t="str">
        <f t="shared" si="51"/>
        <v/>
      </c>
      <c r="AA262" s="107">
        <f>SUMIFS(Master3!$X:$X,Master3!$A:$A,"&gt;="&amp;(Z262),Master3!$A:$A,"&lt;="&amp;AE262-1)</f>
        <v>0</v>
      </c>
      <c r="AB262" s="107">
        <f>SUMIFS(Master3!$I:$I,Master3!$A:$A,"&gt;="&amp;(Z262),Master3!$A:$A,"&lt;="&amp;AE262-1)</f>
        <v>0</v>
      </c>
      <c r="AC262" s="108">
        <f>SUMIFS(Master3!BM:BM,Master3!BL:BL,Y262)</f>
        <v>0</v>
      </c>
      <c r="AD262" s="110" t="str">
        <f>IFERROR(_xlfn.XLOOKUP(AE262,Master3!$A:$A,Master3!$B:$B)," ")</f>
        <v xml:space="preserve"> </v>
      </c>
      <c r="AE262" s="107" t="str">
        <f t="shared" si="52"/>
        <v/>
      </c>
      <c r="AF262" s="109">
        <f>SUMIFS(Master3!$X:$X,Master3!$A:$A,"&gt;"&amp;(AE262),Master3!$A:$A,"&lt;="&amp; AI262)</f>
        <v>0</v>
      </c>
      <c r="AG262" s="107">
        <f>SUMIFS(Master3!$I:$I,Master3!$A:$A,"&gt;"&amp;(AE262),Master3!$A:$A,"&lt;="&amp; AI262)</f>
        <v>0</v>
      </c>
      <c r="AH262" s="107">
        <f>SUMIFS(Master3!BC:BC,Master3!BB:BB,AD262)</f>
        <v>0</v>
      </c>
      <c r="AI262" s="108" t="str">
        <f t="shared" si="53"/>
        <v/>
      </c>
      <c r="AJ262" s="112" t="e">
        <f>_xlfn.XLOOKUP(AK262,Master3!B:B,Master3!A:A)</f>
        <v>#N/A</v>
      </c>
      <c r="AK262" s="106">
        <v>44400.458333333336</v>
      </c>
      <c r="AL262" s="67">
        <f>SUMIFS(Master3!$Z:$Z,Master3!$A:$A,"&gt;="&amp;(AJ262),Master3!$A:$A,"&lt;="&amp;AP262-1)</f>
        <v>0</v>
      </c>
      <c r="AM262" s="67">
        <f>SUMIFS(Master3!$J:$J,Master3!$A:$A,"&gt;="&amp;(AJ262),Master3!$A:$A,"&lt;="&amp;AP262-1)</f>
        <v>0</v>
      </c>
      <c r="AN262" s="93">
        <f>SUMIFS(Master3!BF:BF,Master3!BE:BE,AK262)</f>
        <v>0</v>
      </c>
      <c r="AO262" s="100" t="str">
        <f>IFERROR(_xlfn.XLOOKUP(AP262,Master3!$A:$A,Master3!$B:$B),"")</f>
        <v/>
      </c>
      <c r="AP262" s="92" t="str">
        <f t="shared" si="54"/>
        <v/>
      </c>
      <c r="AQ262" s="67">
        <f>SUMIFS(Master3!$Z:$Z,Master3!$A:$A,"&gt;"&amp;(AP262),Master3!$A:$A,"&lt;="&amp;AU262-1)</f>
        <v>0</v>
      </c>
      <c r="AR262" s="67">
        <f>SUMIFS(Master3!$J:$J,Master3!$A:$A,"&gt;"&amp;(AP262),Master3!$A:$A,"&lt;="&amp;AU262-1)</f>
        <v>0</v>
      </c>
      <c r="AS262" s="93">
        <f>SUMIFS(Master3!BO:BO,Master3!BN:BN,AO262)</f>
        <v>0</v>
      </c>
      <c r="AT262" s="100" t="str">
        <f>IFERROR(_xlfn.XLOOKUP(AU262,Master3!$A:$A,Master3!$B:$B)," ")</f>
        <v xml:space="preserve"> </v>
      </c>
      <c r="AU262" s="92" t="str">
        <f t="shared" si="55"/>
        <v/>
      </c>
      <c r="AV262" s="67">
        <f>SUMIFS(Master3!$Z:$Z,Master3!$A:$A,"&gt;"&amp;AU262,Master3!$A:$A,"&lt;="&amp; AY262)</f>
        <v>0</v>
      </c>
      <c r="AW262" s="67">
        <f>SUMIFS(Master3!$J:$J,Master3!$A:$A,"&gt;"&amp;AU262,Master3!$A:$A,"&lt;="&amp; AY262)</f>
        <v>0</v>
      </c>
      <c r="AX262" s="92">
        <f>SUMIFS(Master3!BF:BF,Master3!BE:BE,AT262)</f>
        <v>0</v>
      </c>
      <c r="AY262" s="93" t="str">
        <f t="shared" si="56"/>
        <v/>
      </c>
      <c r="AZ262" s="112" t="e">
        <f>_xlfn.XLOOKUP(BA262,Master3!B:B,Master3!A:A)</f>
        <v>#N/A</v>
      </c>
      <c r="BA262" s="103"/>
      <c r="BB262" s="107">
        <f>SUMIFS(Master3!AR:AR,Master3!$A:$A,"&gt;="&amp;(AZ262),Master3!$A:$A,"&lt;="&amp;BF262-1)</f>
        <v>0</v>
      </c>
      <c r="BC262" s="109">
        <f>SUMIFS(Master3!$K:$K,Master3!$A:$A,"&gt;="&amp;(AZ262),Master3!$A:$A,"&lt;="&amp;BF262-1)</f>
        <v>0</v>
      </c>
      <c r="BD262" s="108">
        <f>SUMIFS(Master3!BI:BI,Master3!BH:BH,BA262)</f>
        <v>0</v>
      </c>
      <c r="BE262" s="110" t="str">
        <f>IFERROR(_xlfn.XLOOKUP(BF262,Master3!$A:$A,Master3!$B:$B),"")</f>
        <v/>
      </c>
      <c r="BF262" s="107" t="str">
        <f t="shared" si="57"/>
        <v/>
      </c>
      <c r="BG262" s="107">
        <f>SUMIFS(Master3!AR:AR,Master3!$A:$A,"&gt;="&amp;(BF262),Master3!$A:$A,"&lt;="&amp;BK262-1)</f>
        <v>0</v>
      </c>
      <c r="BH262" s="109">
        <f>SUMIFS(Master3!$K:$K,Master3!$A:$A,"&gt;="&amp;(BF262),Master3!$A:$A,"&lt;="&amp;BK262-1)</f>
        <v>0</v>
      </c>
      <c r="BI262" s="108">
        <f>SUMIFS(Master3!BQ:BQ,Master3!BP:BP,BE262)</f>
        <v>0</v>
      </c>
      <c r="BJ262" s="110" t="str">
        <f>IFERROR(_xlfn.XLOOKUP(BK262,Master3!$A:$A,Master3!$B:$B)," ")</f>
        <v xml:space="preserve"> </v>
      </c>
      <c r="BK262" s="107" t="str">
        <f t="shared" si="58"/>
        <v/>
      </c>
      <c r="BL262" s="107">
        <f>SUMIFS(Master3!$AU:$AU,Master3!$A:$A,"&gt;"&amp;(BK262),Master3!$A:$A,"&lt;="&amp; BO262)</f>
        <v>0</v>
      </c>
      <c r="BM262" s="109">
        <f>SUMIFS(Master3!$K:$K,Master3!$A:$A,"&gt;"&amp;(BK262),Master3!$A:$A,"&lt;="&amp; BO262)</f>
        <v>0</v>
      </c>
      <c r="BN262" s="107">
        <f>SUMIFS(Master3!BI:BI,Master3!BH:BH,BJ262)</f>
        <v>0</v>
      </c>
      <c r="BO262" s="108" t="str">
        <f t="shared" si="59"/>
        <v/>
      </c>
    </row>
    <row r="263" spans="1:67" x14ac:dyDescent="0.25">
      <c r="A263" s="86">
        <v>44402.329861111109</v>
      </c>
      <c r="B263" s="111" t="e">
        <f>_xlfn.XLOOKUP(C263,Master3!B:B,Master3!A:A)</f>
        <v>#N/A</v>
      </c>
      <c r="C263" s="106">
        <v>44402.329861111109</v>
      </c>
      <c r="D263" s="91" t="str">
        <f>IFERROR(_xlfn.XLOOKUP(B263,Master3!A:A,Master3!G:G),"")</f>
        <v/>
      </c>
      <c r="E263" s="94" t="str">
        <f>IFERROR(AVERAGEIFS(Master3!$U:$U,Master3!$A:$A,"&gt;"&amp;(B263-1),Master3!$A:$A,"&lt;="&amp;S263),"")</f>
        <v/>
      </c>
      <c r="F263" s="98">
        <f>SUMIFS(Master3!$V:$V,Master3!$A:$A,"&gt;="&amp;(B263),Master3!$A:$A,"&lt;="&amp;J263-1)</f>
        <v>0</v>
      </c>
      <c r="G263" s="91">
        <f>SUMIFS(Master3!$H:$H,Master3!$A:$A,"&gt;="&amp;(B263),Master3!$A:$A,"&lt;="&amp;J263-1)</f>
        <v>0</v>
      </c>
      <c r="H263" s="99">
        <f>SUMIFS(Master3!AZ:AZ,Master3!AY:AY,C263)</f>
        <v>0</v>
      </c>
      <c r="I263" s="100" t="str">
        <f>IFERROR(_xlfn.XLOOKUP(J263,Master3!$A:$A,Master3!$B:$B),"")</f>
        <v/>
      </c>
      <c r="J263" s="92" t="str">
        <f t="shared" si="48"/>
        <v/>
      </c>
      <c r="K263" s="92">
        <f>SUMIFS(Master3!$V:$V,Master3!$A:$A,"&gt;="&amp;(J263),Master3!$A:$A,"&lt;="&amp;O263-1)</f>
        <v>0</v>
      </c>
      <c r="L263" s="92">
        <f>SUMIFS(Master3!$H:$H,Master3!$A:$A,"&gt;="&amp;(J263),Master3!$A:$A,"&lt;="&amp;O263-1)</f>
        <v>0</v>
      </c>
      <c r="M263" s="93">
        <f>SUMIFS(Master3!BK:BK,Master3!BJ:BJ,I263)</f>
        <v>0</v>
      </c>
      <c r="N263" s="100" t="str">
        <f>IFERROR(_xlfn.XLOOKUP(O263,Master3!$A:$A,Master3!$B:$B)," ")</f>
        <v xml:space="preserve"> </v>
      </c>
      <c r="O263" s="92" t="str">
        <f t="shared" si="49"/>
        <v/>
      </c>
      <c r="P263" s="92">
        <f>SUMIFS(Master3!$V:$V,Master3!$A:$A,"&gt;="&amp;O263,Master3!$A:$A,"&lt;="&amp; S263)</f>
        <v>0</v>
      </c>
      <c r="Q263" s="92">
        <f>SUMIFS(Master3!$H:$H,Master3!$A:$A,"&gt;="&amp;O263,Master3!$A:$A,"&lt;="&amp; S263)</f>
        <v>0</v>
      </c>
      <c r="R263" s="92">
        <f>SUMIFS(Master3!AZ:AZ,Master3!AY:AY,N263)</f>
        <v>0</v>
      </c>
      <c r="S263" s="93" t="str">
        <f t="shared" si="50"/>
        <v/>
      </c>
      <c r="T263" s="112" t="e">
        <f>_xlfn.XLOOKUP(U263,Master3!B:B,Master3!A:A)</f>
        <v>#N/A</v>
      </c>
      <c r="U263" s="103"/>
      <c r="V263" s="109">
        <f>SUMIFS(Master3!X:X,Master3!$A:$A,"&gt;="&amp;(T263),Master3!$A:$A,"&lt;="&amp;Z263-1)</f>
        <v>0</v>
      </c>
      <c r="W263" s="107">
        <f>SUMIFS(Master3!I:I,Master3!$A:$A,"&gt;="&amp;(T263),Master3!$A:$A,"&lt;="&amp;Z263-1)</f>
        <v>0</v>
      </c>
      <c r="X263" s="108">
        <f>SUMIFS(Master3!BC:BC,Master3!BB:BB,U263)</f>
        <v>0</v>
      </c>
      <c r="Y263" s="110" t="str">
        <f>IFERROR(_xlfn.XLOOKUP(Z263,Master3!$A:$A,Master3!$B:$B),"")</f>
        <v/>
      </c>
      <c r="Z263" s="107" t="str">
        <f t="shared" si="51"/>
        <v/>
      </c>
      <c r="AA263" s="107">
        <f>SUMIFS(Master3!$X:$X,Master3!$A:$A,"&gt;="&amp;(Z263),Master3!$A:$A,"&lt;="&amp;AE263-1)</f>
        <v>0</v>
      </c>
      <c r="AB263" s="107">
        <f>SUMIFS(Master3!$I:$I,Master3!$A:$A,"&gt;="&amp;(Z263),Master3!$A:$A,"&lt;="&amp;AE263-1)</f>
        <v>0</v>
      </c>
      <c r="AC263" s="108">
        <f>SUMIFS(Master3!BM:BM,Master3!BL:BL,Y263)</f>
        <v>0</v>
      </c>
      <c r="AD263" s="110" t="str">
        <f>IFERROR(_xlfn.XLOOKUP(AE263,Master3!$A:$A,Master3!$B:$B)," ")</f>
        <v xml:space="preserve"> </v>
      </c>
      <c r="AE263" s="107" t="str">
        <f t="shared" si="52"/>
        <v/>
      </c>
      <c r="AF263" s="109">
        <f>SUMIFS(Master3!$X:$X,Master3!$A:$A,"&gt;"&amp;(AE263),Master3!$A:$A,"&lt;="&amp; AI263)</f>
        <v>0</v>
      </c>
      <c r="AG263" s="107">
        <f>SUMIFS(Master3!$I:$I,Master3!$A:$A,"&gt;"&amp;(AE263),Master3!$A:$A,"&lt;="&amp; AI263)</f>
        <v>0</v>
      </c>
      <c r="AH263" s="107">
        <f>SUMIFS(Master3!BC:BC,Master3!BB:BB,AD263)</f>
        <v>0</v>
      </c>
      <c r="AI263" s="108" t="str">
        <f t="shared" si="53"/>
        <v/>
      </c>
      <c r="AJ263" s="112" t="e">
        <f>_xlfn.XLOOKUP(AK263,Master3!B:B,Master3!A:A)</f>
        <v>#N/A</v>
      </c>
      <c r="AK263" s="106"/>
      <c r="AL263" s="67">
        <f>SUMIFS(Master3!$Z:$Z,Master3!$A:$A,"&gt;="&amp;(AJ263),Master3!$A:$A,"&lt;="&amp;AP263-1)</f>
        <v>0</v>
      </c>
      <c r="AM263" s="67">
        <f>SUMIFS(Master3!$J:$J,Master3!$A:$A,"&gt;="&amp;(AJ263),Master3!$A:$A,"&lt;="&amp;AP263-1)</f>
        <v>0</v>
      </c>
      <c r="AN263" s="93">
        <f>SUMIFS(Master3!BF:BF,Master3!BE:BE,AK263)</f>
        <v>0</v>
      </c>
      <c r="AO263" s="100" t="str">
        <f>IFERROR(_xlfn.XLOOKUP(AP263,Master3!$A:$A,Master3!$B:$B),"")</f>
        <v/>
      </c>
      <c r="AP263" s="92" t="str">
        <f t="shared" si="54"/>
        <v/>
      </c>
      <c r="AQ263" s="67">
        <f>SUMIFS(Master3!$Z:$Z,Master3!$A:$A,"&gt;"&amp;(AP263),Master3!$A:$A,"&lt;="&amp;AU263-1)</f>
        <v>0</v>
      </c>
      <c r="AR263" s="67">
        <f>SUMIFS(Master3!$J:$J,Master3!$A:$A,"&gt;"&amp;(AP263),Master3!$A:$A,"&lt;="&amp;AU263-1)</f>
        <v>0</v>
      </c>
      <c r="AS263" s="93">
        <f>SUMIFS(Master3!BO:BO,Master3!BN:BN,AO263)</f>
        <v>0</v>
      </c>
      <c r="AT263" s="100" t="str">
        <f>IFERROR(_xlfn.XLOOKUP(AU263,Master3!$A:$A,Master3!$B:$B)," ")</f>
        <v xml:space="preserve"> </v>
      </c>
      <c r="AU263" s="92" t="str">
        <f t="shared" si="55"/>
        <v/>
      </c>
      <c r="AV263" s="67">
        <f>SUMIFS(Master3!$Z:$Z,Master3!$A:$A,"&gt;"&amp;AU263,Master3!$A:$A,"&lt;="&amp; AY263)</f>
        <v>0</v>
      </c>
      <c r="AW263" s="67">
        <f>SUMIFS(Master3!$J:$J,Master3!$A:$A,"&gt;"&amp;AU263,Master3!$A:$A,"&lt;="&amp; AY263)</f>
        <v>0</v>
      </c>
      <c r="AX263" s="92">
        <f>SUMIFS(Master3!BF:BF,Master3!BE:BE,AT263)</f>
        <v>0</v>
      </c>
      <c r="AY263" s="93" t="str">
        <f t="shared" si="56"/>
        <v/>
      </c>
      <c r="AZ263" s="112" t="e">
        <f>_xlfn.XLOOKUP(BA263,Master3!B:B,Master3!A:A)</f>
        <v>#N/A</v>
      </c>
      <c r="BA263" s="103"/>
      <c r="BB263" s="107">
        <f>SUMIFS(Master3!AR:AR,Master3!$A:$A,"&gt;="&amp;(AZ263),Master3!$A:$A,"&lt;="&amp;BF263-1)</f>
        <v>0</v>
      </c>
      <c r="BC263" s="109">
        <f>SUMIFS(Master3!$K:$K,Master3!$A:$A,"&gt;="&amp;(AZ263),Master3!$A:$A,"&lt;="&amp;BF263-1)</f>
        <v>0</v>
      </c>
      <c r="BD263" s="108">
        <f>SUMIFS(Master3!BI:BI,Master3!BH:BH,BA263)</f>
        <v>0</v>
      </c>
      <c r="BE263" s="110" t="str">
        <f>IFERROR(_xlfn.XLOOKUP(BF263,Master3!$A:$A,Master3!$B:$B),"")</f>
        <v/>
      </c>
      <c r="BF263" s="107" t="str">
        <f t="shared" si="57"/>
        <v/>
      </c>
      <c r="BG263" s="107">
        <f>SUMIFS(Master3!AR:AR,Master3!$A:$A,"&gt;="&amp;(BF263),Master3!$A:$A,"&lt;="&amp;BK263-1)</f>
        <v>0</v>
      </c>
      <c r="BH263" s="109">
        <f>SUMIFS(Master3!$K:$K,Master3!$A:$A,"&gt;="&amp;(BF263),Master3!$A:$A,"&lt;="&amp;BK263-1)</f>
        <v>0</v>
      </c>
      <c r="BI263" s="108">
        <f>SUMIFS(Master3!BQ:BQ,Master3!BP:BP,BE263)</f>
        <v>0</v>
      </c>
      <c r="BJ263" s="110" t="str">
        <f>IFERROR(_xlfn.XLOOKUP(BK263,Master3!$A:$A,Master3!$B:$B)," ")</f>
        <v xml:space="preserve"> </v>
      </c>
      <c r="BK263" s="107" t="str">
        <f t="shared" si="58"/>
        <v/>
      </c>
      <c r="BL263" s="107">
        <f>SUMIFS(Master3!$AU:$AU,Master3!$A:$A,"&gt;"&amp;(BK263),Master3!$A:$A,"&lt;="&amp; BO263)</f>
        <v>0</v>
      </c>
      <c r="BM263" s="109">
        <f>SUMIFS(Master3!$K:$K,Master3!$A:$A,"&gt;"&amp;(BK263),Master3!$A:$A,"&lt;="&amp; BO263)</f>
        <v>0</v>
      </c>
      <c r="BN263" s="107">
        <f>SUMIFS(Master3!BI:BI,Master3!BH:BH,BJ263)</f>
        <v>0</v>
      </c>
      <c r="BO263" s="108" t="str">
        <f t="shared" si="59"/>
        <v/>
      </c>
    </row>
    <row r="264" spans="1:67" x14ac:dyDescent="0.25">
      <c r="A264" s="86">
        <v>44402.402777777781</v>
      </c>
      <c r="B264" s="111" t="e">
        <f>_xlfn.XLOOKUP(C264,Master3!B:B,Master3!A:A)</f>
        <v>#N/A</v>
      </c>
      <c r="C264" s="106"/>
      <c r="D264" s="91" t="str">
        <f>IFERROR(_xlfn.XLOOKUP(B264,Master3!A:A,Master3!G:G),"")</f>
        <v/>
      </c>
      <c r="E264" s="94" t="str">
        <f>IFERROR(AVERAGEIFS(Master3!$U:$U,Master3!$A:$A,"&gt;"&amp;(B264-1),Master3!$A:$A,"&lt;="&amp;S264),"")</f>
        <v/>
      </c>
      <c r="F264" s="98">
        <f>SUMIFS(Master3!$V:$V,Master3!$A:$A,"&gt;="&amp;(B264),Master3!$A:$A,"&lt;="&amp;J264-1)</f>
        <v>0</v>
      </c>
      <c r="G264" s="91">
        <f>SUMIFS(Master3!$H:$H,Master3!$A:$A,"&gt;="&amp;(B264),Master3!$A:$A,"&lt;="&amp;J264-1)</f>
        <v>0</v>
      </c>
      <c r="H264" s="99">
        <f>SUMIFS(Master3!AZ:AZ,Master3!AY:AY,C264)</f>
        <v>0</v>
      </c>
      <c r="I264" s="100" t="str">
        <f>IFERROR(_xlfn.XLOOKUP(J264,Master3!$A:$A,Master3!$B:$B),"")</f>
        <v/>
      </c>
      <c r="J264" s="92" t="str">
        <f t="shared" si="48"/>
        <v/>
      </c>
      <c r="K264" s="92">
        <f>SUMIFS(Master3!$V:$V,Master3!$A:$A,"&gt;="&amp;(J264),Master3!$A:$A,"&lt;="&amp;O264-1)</f>
        <v>0</v>
      </c>
      <c r="L264" s="92">
        <f>SUMIFS(Master3!$H:$H,Master3!$A:$A,"&gt;="&amp;(J264),Master3!$A:$A,"&lt;="&amp;O264-1)</f>
        <v>0</v>
      </c>
      <c r="M264" s="93">
        <f>SUMIFS(Master3!BK:BK,Master3!BJ:BJ,I264)</f>
        <v>0</v>
      </c>
      <c r="N264" s="100" t="str">
        <f>IFERROR(_xlfn.XLOOKUP(O264,Master3!$A:$A,Master3!$B:$B)," ")</f>
        <v xml:space="preserve"> </v>
      </c>
      <c r="O264" s="92" t="str">
        <f t="shared" si="49"/>
        <v/>
      </c>
      <c r="P264" s="92">
        <f>SUMIFS(Master3!$V:$V,Master3!$A:$A,"&gt;="&amp;O264,Master3!$A:$A,"&lt;="&amp; S264)</f>
        <v>0</v>
      </c>
      <c r="Q264" s="92">
        <f>SUMIFS(Master3!$H:$H,Master3!$A:$A,"&gt;="&amp;O264,Master3!$A:$A,"&lt;="&amp; S264)</f>
        <v>0</v>
      </c>
      <c r="R264" s="92">
        <f>SUMIFS(Master3!AZ:AZ,Master3!AY:AY,N264)</f>
        <v>0</v>
      </c>
      <c r="S264" s="93" t="str">
        <f t="shared" si="50"/>
        <v/>
      </c>
      <c r="T264" s="112" t="e">
        <f>_xlfn.XLOOKUP(U264,Master3!B:B,Master3!A:A)</f>
        <v>#N/A</v>
      </c>
      <c r="U264" s="103"/>
      <c r="V264" s="109">
        <f>SUMIFS(Master3!X:X,Master3!$A:$A,"&gt;="&amp;(T264),Master3!$A:$A,"&lt;="&amp;Z264-1)</f>
        <v>0</v>
      </c>
      <c r="W264" s="107">
        <f>SUMIFS(Master3!I:I,Master3!$A:$A,"&gt;="&amp;(T264),Master3!$A:$A,"&lt;="&amp;Z264-1)</f>
        <v>0</v>
      </c>
      <c r="X264" s="108">
        <f>SUMIFS(Master3!BC:BC,Master3!BB:BB,U264)</f>
        <v>0</v>
      </c>
      <c r="Y264" s="110" t="str">
        <f>IFERROR(_xlfn.XLOOKUP(Z264,Master3!$A:$A,Master3!$B:$B),"")</f>
        <v/>
      </c>
      <c r="Z264" s="107" t="str">
        <f t="shared" si="51"/>
        <v/>
      </c>
      <c r="AA264" s="107">
        <f>SUMIFS(Master3!$X:$X,Master3!$A:$A,"&gt;="&amp;(Z264),Master3!$A:$A,"&lt;="&amp;AE264-1)</f>
        <v>0</v>
      </c>
      <c r="AB264" s="107">
        <f>SUMIFS(Master3!$I:$I,Master3!$A:$A,"&gt;="&amp;(Z264),Master3!$A:$A,"&lt;="&amp;AE264-1)</f>
        <v>0</v>
      </c>
      <c r="AC264" s="108">
        <f>SUMIFS(Master3!BM:BM,Master3!BL:BL,Y264)</f>
        <v>0</v>
      </c>
      <c r="AD264" s="110" t="str">
        <f>IFERROR(_xlfn.XLOOKUP(AE264,Master3!$A:$A,Master3!$B:$B)," ")</f>
        <v xml:space="preserve"> </v>
      </c>
      <c r="AE264" s="107" t="str">
        <f t="shared" si="52"/>
        <v/>
      </c>
      <c r="AF264" s="109">
        <f>SUMIFS(Master3!$X:$X,Master3!$A:$A,"&gt;"&amp;(AE264),Master3!$A:$A,"&lt;="&amp; AI264)</f>
        <v>0</v>
      </c>
      <c r="AG264" s="107">
        <f>SUMIFS(Master3!$I:$I,Master3!$A:$A,"&gt;"&amp;(AE264),Master3!$A:$A,"&lt;="&amp; AI264)</f>
        <v>0</v>
      </c>
      <c r="AH264" s="107">
        <f>SUMIFS(Master3!BC:BC,Master3!BB:BB,AD264)</f>
        <v>0</v>
      </c>
      <c r="AI264" s="108" t="str">
        <f t="shared" si="53"/>
        <v/>
      </c>
      <c r="AJ264" s="112" t="e">
        <f>_xlfn.XLOOKUP(AK264,Master3!B:B,Master3!A:A)</f>
        <v>#N/A</v>
      </c>
      <c r="AK264" s="106"/>
      <c r="AL264" s="67">
        <f>SUMIFS(Master3!$Z:$Z,Master3!$A:$A,"&gt;="&amp;(AJ264),Master3!$A:$A,"&lt;="&amp;AP264-1)</f>
        <v>0</v>
      </c>
      <c r="AM264" s="67">
        <f>SUMIFS(Master3!$J:$J,Master3!$A:$A,"&gt;="&amp;(AJ264),Master3!$A:$A,"&lt;="&amp;AP264-1)</f>
        <v>0</v>
      </c>
      <c r="AN264" s="93">
        <f>SUMIFS(Master3!BF:BF,Master3!BE:BE,AK264)</f>
        <v>0</v>
      </c>
      <c r="AO264" s="100" t="str">
        <f>IFERROR(_xlfn.XLOOKUP(AP264,Master3!$A:$A,Master3!$B:$B),"")</f>
        <v/>
      </c>
      <c r="AP264" s="92" t="str">
        <f t="shared" si="54"/>
        <v/>
      </c>
      <c r="AQ264" s="67">
        <f>SUMIFS(Master3!$Z:$Z,Master3!$A:$A,"&gt;"&amp;(AP264),Master3!$A:$A,"&lt;="&amp;AU264-1)</f>
        <v>0</v>
      </c>
      <c r="AR264" s="67">
        <f>SUMIFS(Master3!$J:$J,Master3!$A:$A,"&gt;"&amp;(AP264),Master3!$A:$A,"&lt;="&amp;AU264-1)</f>
        <v>0</v>
      </c>
      <c r="AS264" s="93">
        <f>SUMIFS(Master3!BO:BO,Master3!BN:BN,AO264)</f>
        <v>0</v>
      </c>
      <c r="AT264" s="100" t="str">
        <f>IFERROR(_xlfn.XLOOKUP(AU264,Master3!$A:$A,Master3!$B:$B)," ")</f>
        <v xml:space="preserve"> </v>
      </c>
      <c r="AU264" s="92" t="str">
        <f t="shared" si="55"/>
        <v/>
      </c>
      <c r="AV264" s="67">
        <f>SUMIFS(Master3!$Z:$Z,Master3!$A:$A,"&gt;"&amp;AU264,Master3!$A:$A,"&lt;="&amp; AY264)</f>
        <v>0</v>
      </c>
      <c r="AW264" s="67">
        <f>SUMIFS(Master3!$J:$J,Master3!$A:$A,"&gt;"&amp;AU264,Master3!$A:$A,"&lt;="&amp; AY264)</f>
        <v>0</v>
      </c>
      <c r="AX264" s="92">
        <f>SUMIFS(Master3!BF:BF,Master3!BE:BE,AT264)</f>
        <v>0</v>
      </c>
      <c r="AY264" s="93" t="str">
        <f t="shared" si="56"/>
        <v/>
      </c>
      <c r="AZ264" s="112" t="e">
        <f>_xlfn.XLOOKUP(BA264,Master3!B:B,Master3!A:A)</f>
        <v>#N/A</v>
      </c>
      <c r="BA264" s="103">
        <v>44402.402777777781</v>
      </c>
      <c r="BB264" s="107">
        <f>SUMIFS(Master3!AR:AR,Master3!$A:$A,"&gt;="&amp;(AZ264),Master3!$A:$A,"&lt;="&amp;BF264-1)</f>
        <v>0</v>
      </c>
      <c r="BC264" s="109">
        <f>SUMIFS(Master3!$K:$K,Master3!$A:$A,"&gt;="&amp;(AZ264),Master3!$A:$A,"&lt;="&amp;BF264-1)</f>
        <v>0</v>
      </c>
      <c r="BD264" s="108">
        <f>SUMIFS(Master3!BI:BI,Master3!BH:BH,BA264)</f>
        <v>0</v>
      </c>
      <c r="BE264" s="110" t="str">
        <f>IFERROR(_xlfn.XLOOKUP(BF264,Master3!$A:$A,Master3!$B:$B),"")</f>
        <v/>
      </c>
      <c r="BF264" s="107" t="str">
        <f t="shared" si="57"/>
        <v/>
      </c>
      <c r="BG264" s="107">
        <f>SUMIFS(Master3!AR:AR,Master3!$A:$A,"&gt;="&amp;(BF264),Master3!$A:$A,"&lt;="&amp;BK264-1)</f>
        <v>0</v>
      </c>
      <c r="BH264" s="109">
        <f>SUMIFS(Master3!$K:$K,Master3!$A:$A,"&gt;="&amp;(BF264),Master3!$A:$A,"&lt;="&amp;BK264-1)</f>
        <v>0</v>
      </c>
      <c r="BI264" s="108">
        <f>SUMIFS(Master3!BQ:BQ,Master3!BP:BP,BE264)</f>
        <v>0</v>
      </c>
      <c r="BJ264" s="110" t="str">
        <f>IFERROR(_xlfn.XLOOKUP(BK264,Master3!$A:$A,Master3!$B:$B)," ")</f>
        <v xml:space="preserve"> </v>
      </c>
      <c r="BK264" s="107" t="str">
        <f t="shared" si="58"/>
        <v/>
      </c>
      <c r="BL264" s="107">
        <f>SUMIFS(Master3!$AU:$AU,Master3!$A:$A,"&gt;"&amp;(BK264),Master3!$A:$A,"&lt;="&amp; BO264)</f>
        <v>0</v>
      </c>
      <c r="BM264" s="109">
        <f>SUMIFS(Master3!$K:$K,Master3!$A:$A,"&gt;"&amp;(BK264),Master3!$A:$A,"&lt;="&amp; BO264)</f>
        <v>0</v>
      </c>
      <c r="BN264" s="107">
        <f>SUMIFS(Master3!BI:BI,Master3!BH:BH,BJ264)</f>
        <v>0</v>
      </c>
      <c r="BO264" s="108" t="str">
        <f t="shared" si="59"/>
        <v/>
      </c>
    </row>
    <row r="265" spans="1:67" x14ac:dyDescent="0.25">
      <c r="A265" s="86">
        <v>44402.413194444445</v>
      </c>
      <c r="B265" s="111" t="e">
        <f>_xlfn.XLOOKUP(C265,Master3!B:B,Master3!A:A)</f>
        <v>#N/A</v>
      </c>
      <c r="C265" s="106"/>
      <c r="D265" s="91" t="str">
        <f>IFERROR(_xlfn.XLOOKUP(B265,Master3!A:A,Master3!G:G),"")</f>
        <v/>
      </c>
      <c r="E265" s="94" t="str">
        <f>IFERROR(AVERAGEIFS(Master3!$U:$U,Master3!$A:$A,"&gt;"&amp;(B265-1),Master3!$A:$A,"&lt;="&amp;S265),"")</f>
        <v/>
      </c>
      <c r="F265" s="98">
        <f>SUMIFS(Master3!$V:$V,Master3!$A:$A,"&gt;="&amp;(B265),Master3!$A:$A,"&lt;="&amp;J265-1)</f>
        <v>0</v>
      </c>
      <c r="G265" s="91">
        <f>SUMIFS(Master3!$H:$H,Master3!$A:$A,"&gt;="&amp;(B265),Master3!$A:$A,"&lt;="&amp;J265-1)</f>
        <v>0</v>
      </c>
      <c r="H265" s="99">
        <f>SUMIFS(Master3!AZ:AZ,Master3!AY:AY,C265)</f>
        <v>0</v>
      </c>
      <c r="I265" s="100" t="str">
        <f>IFERROR(_xlfn.XLOOKUP(J265,Master3!$A:$A,Master3!$B:$B),"")</f>
        <v/>
      </c>
      <c r="J265" s="92" t="str">
        <f t="shared" si="48"/>
        <v/>
      </c>
      <c r="K265" s="92">
        <f>SUMIFS(Master3!$V:$V,Master3!$A:$A,"&gt;="&amp;(J265),Master3!$A:$A,"&lt;="&amp;O265-1)</f>
        <v>0</v>
      </c>
      <c r="L265" s="92">
        <f>SUMIFS(Master3!$H:$H,Master3!$A:$A,"&gt;="&amp;(J265),Master3!$A:$A,"&lt;="&amp;O265-1)</f>
        <v>0</v>
      </c>
      <c r="M265" s="93">
        <f>SUMIFS(Master3!BK:BK,Master3!BJ:BJ,I265)</f>
        <v>0</v>
      </c>
      <c r="N265" s="100" t="str">
        <f>IFERROR(_xlfn.XLOOKUP(O265,Master3!$A:$A,Master3!$B:$B)," ")</f>
        <v xml:space="preserve"> </v>
      </c>
      <c r="O265" s="92" t="str">
        <f t="shared" si="49"/>
        <v/>
      </c>
      <c r="P265" s="92">
        <f>SUMIFS(Master3!$V:$V,Master3!$A:$A,"&gt;="&amp;O265,Master3!$A:$A,"&lt;="&amp; S265)</f>
        <v>0</v>
      </c>
      <c r="Q265" s="92">
        <f>SUMIFS(Master3!$H:$H,Master3!$A:$A,"&gt;="&amp;O265,Master3!$A:$A,"&lt;="&amp; S265)</f>
        <v>0</v>
      </c>
      <c r="R265" s="92">
        <f>SUMIFS(Master3!AZ:AZ,Master3!AY:AY,N265)</f>
        <v>0</v>
      </c>
      <c r="S265" s="93" t="str">
        <f t="shared" si="50"/>
        <v/>
      </c>
      <c r="T265" s="112" t="e">
        <f>_xlfn.XLOOKUP(U265,Master3!B:B,Master3!A:A)</f>
        <v>#N/A</v>
      </c>
      <c r="U265" s="103">
        <v>44402.413194444445</v>
      </c>
      <c r="V265" s="109">
        <f>SUMIFS(Master3!X:X,Master3!$A:$A,"&gt;="&amp;(T265),Master3!$A:$A,"&lt;="&amp;Z265-1)</f>
        <v>0</v>
      </c>
      <c r="W265" s="107">
        <f>SUMIFS(Master3!I:I,Master3!$A:$A,"&gt;="&amp;(T265),Master3!$A:$A,"&lt;="&amp;Z265-1)</f>
        <v>0</v>
      </c>
      <c r="X265" s="108">
        <f>SUMIFS(Master3!BC:BC,Master3!BB:BB,U265)</f>
        <v>0</v>
      </c>
      <c r="Y265" s="110" t="str">
        <f>IFERROR(_xlfn.XLOOKUP(Z265,Master3!$A:$A,Master3!$B:$B),"")</f>
        <v/>
      </c>
      <c r="Z265" s="107" t="str">
        <f t="shared" si="51"/>
        <v/>
      </c>
      <c r="AA265" s="107">
        <f>SUMIFS(Master3!$X:$X,Master3!$A:$A,"&gt;="&amp;(Z265),Master3!$A:$A,"&lt;="&amp;AE265-1)</f>
        <v>0</v>
      </c>
      <c r="AB265" s="107">
        <f>SUMIFS(Master3!$I:$I,Master3!$A:$A,"&gt;="&amp;(Z265),Master3!$A:$A,"&lt;="&amp;AE265-1)</f>
        <v>0</v>
      </c>
      <c r="AC265" s="108">
        <f>SUMIFS(Master3!BM:BM,Master3!BL:BL,Y265)</f>
        <v>0</v>
      </c>
      <c r="AD265" s="110" t="str">
        <f>IFERROR(_xlfn.XLOOKUP(AE265,Master3!$A:$A,Master3!$B:$B)," ")</f>
        <v xml:space="preserve"> </v>
      </c>
      <c r="AE265" s="107" t="str">
        <f t="shared" si="52"/>
        <v/>
      </c>
      <c r="AF265" s="109">
        <f>SUMIFS(Master3!$X:$X,Master3!$A:$A,"&gt;"&amp;(AE265),Master3!$A:$A,"&lt;="&amp; AI265)</f>
        <v>0</v>
      </c>
      <c r="AG265" s="107">
        <f>SUMIFS(Master3!$I:$I,Master3!$A:$A,"&gt;"&amp;(AE265),Master3!$A:$A,"&lt;="&amp; AI265)</f>
        <v>0</v>
      </c>
      <c r="AH265" s="107">
        <f>SUMIFS(Master3!BC:BC,Master3!BB:BB,AD265)</f>
        <v>0</v>
      </c>
      <c r="AI265" s="108" t="str">
        <f t="shared" si="53"/>
        <v/>
      </c>
      <c r="AJ265" s="112" t="e">
        <f>_xlfn.XLOOKUP(AK265,Master3!B:B,Master3!A:A)</f>
        <v>#N/A</v>
      </c>
      <c r="AK265" s="106">
        <v>44402.413194444445</v>
      </c>
      <c r="AL265" s="67">
        <f>SUMIFS(Master3!$Z:$Z,Master3!$A:$A,"&gt;="&amp;(AJ265),Master3!$A:$A,"&lt;="&amp;AP265-1)</f>
        <v>0</v>
      </c>
      <c r="AM265" s="67">
        <f>SUMIFS(Master3!$J:$J,Master3!$A:$A,"&gt;="&amp;(AJ265),Master3!$A:$A,"&lt;="&amp;AP265-1)</f>
        <v>0</v>
      </c>
      <c r="AN265" s="93">
        <f>SUMIFS(Master3!BF:BF,Master3!BE:BE,AK265)</f>
        <v>0</v>
      </c>
      <c r="AO265" s="100" t="str">
        <f>IFERROR(_xlfn.XLOOKUP(AP265,Master3!$A:$A,Master3!$B:$B),"")</f>
        <v/>
      </c>
      <c r="AP265" s="92" t="str">
        <f t="shared" si="54"/>
        <v/>
      </c>
      <c r="AQ265" s="67">
        <f>SUMIFS(Master3!$Z:$Z,Master3!$A:$A,"&gt;"&amp;(AP265),Master3!$A:$A,"&lt;="&amp;AU265-1)</f>
        <v>0</v>
      </c>
      <c r="AR265" s="67">
        <f>SUMIFS(Master3!$J:$J,Master3!$A:$A,"&gt;"&amp;(AP265),Master3!$A:$A,"&lt;="&amp;AU265-1)</f>
        <v>0</v>
      </c>
      <c r="AS265" s="93">
        <f>SUMIFS(Master3!BO:BO,Master3!BN:BN,AO265)</f>
        <v>0</v>
      </c>
      <c r="AT265" s="100" t="str">
        <f>IFERROR(_xlfn.XLOOKUP(AU265,Master3!$A:$A,Master3!$B:$B)," ")</f>
        <v xml:space="preserve"> </v>
      </c>
      <c r="AU265" s="92" t="str">
        <f t="shared" si="55"/>
        <v/>
      </c>
      <c r="AV265" s="67">
        <f>SUMIFS(Master3!$Z:$Z,Master3!$A:$A,"&gt;"&amp;AU265,Master3!$A:$A,"&lt;="&amp; AY265)</f>
        <v>0</v>
      </c>
      <c r="AW265" s="67">
        <f>SUMIFS(Master3!$J:$J,Master3!$A:$A,"&gt;"&amp;AU265,Master3!$A:$A,"&lt;="&amp; AY265)</f>
        <v>0</v>
      </c>
      <c r="AX265" s="92">
        <f>SUMIFS(Master3!BF:BF,Master3!BE:BE,AT265)</f>
        <v>0</v>
      </c>
      <c r="AY265" s="93" t="str">
        <f t="shared" si="56"/>
        <v/>
      </c>
      <c r="AZ265" s="112" t="e">
        <f>_xlfn.XLOOKUP(BA265,Master3!B:B,Master3!A:A)</f>
        <v>#N/A</v>
      </c>
      <c r="BA265" s="103"/>
      <c r="BB265" s="107">
        <f>SUMIFS(Master3!AR:AR,Master3!$A:$A,"&gt;="&amp;(AZ265),Master3!$A:$A,"&lt;="&amp;BF265-1)</f>
        <v>0</v>
      </c>
      <c r="BC265" s="109">
        <f>SUMIFS(Master3!$K:$K,Master3!$A:$A,"&gt;="&amp;(AZ265),Master3!$A:$A,"&lt;="&amp;BF265-1)</f>
        <v>0</v>
      </c>
      <c r="BD265" s="108">
        <f>SUMIFS(Master3!BI:BI,Master3!BH:BH,BA265)</f>
        <v>0</v>
      </c>
      <c r="BE265" s="110" t="str">
        <f>IFERROR(_xlfn.XLOOKUP(BF265,Master3!$A:$A,Master3!$B:$B),"")</f>
        <v/>
      </c>
      <c r="BF265" s="107" t="str">
        <f t="shared" si="57"/>
        <v/>
      </c>
      <c r="BG265" s="107">
        <f>SUMIFS(Master3!AR:AR,Master3!$A:$A,"&gt;="&amp;(BF265),Master3!$A:$A,"&lt;="&amp;BK265-1)</f>
        <v>0</v>
      </c>
      <c r="BH265" s="109">
        <f>SUMIFS(Master3!$K:$K,Master3!$A:$A,"&gt;="&amp;(BF265),Master3!$A:$A,"&lt;="&amp;BK265-1)</f>
        <v>0</v>
      </c>
      <c r="BI265" s="108">
        <f>SUMIFS(Master3!BQ:BQ,Master3!BP:BP,BE265)</f>
        <v>0</v>
      </c>
      <c r="BJ265" s="110" t="str">
        <f>IFERROR(_xlfn.XLOOKUP(BK265,Master3!$A:$A,Master3!$B:$B)," ")</f>
        <v xml:space="preserve"> </v>
      </c>
      <c r="BK265" s="107" t="str">
        <f t="shared" si="58"/>
        <v/>
      </c>
      <c r="BL265" s="107">
        <f>SUMIFS(Master3!$AU:$AU,Master3!$A:$A,"&gt;"&amp;(BK265),Master3!$A:$A,"&lt;="&amp; BO265)</f>
        <v>0</v>
      </c>
      <c r="BM265" s="109">
        <f>SUMIFS(Master3!$K:$K,Master3!$A:$A,"&gt;"&amp;(BK265),Master3!$A:$A,"&lt;="&amp; BO265)</f>
        <v>0</v>
      </c>
      <c r="BN265" s="107">
        <f>SUMIFS(Master3!BI:BI,Master3!BH:BH,BJ265)</f>
        <v>0</v>
      </c>
      <c r="BO265" s="108" t="str">
        <f t="shared" si="59"/>
        <v/>
      </c>
    </row>
    <row r="266" spans="1:67" x14ac:dyDescent="0.25">
      <c r="A266" s="86">
        <v>44403.208333333336</v>
      </c>
      <c r="B266" s="111" t="e">
        <f>_xlfn.XLOOKUP(C266,Master3!B:B,Master3!A:A)</f>
        <v>#N/A</v>
      </c>
      <c r="C266" s="106"/>
      <c r="D266" s="91" t="str">
        <f>IFERROR(_xlfn.XLOOKUP(B266,Master3!A:A,Master3!G:G),"")</f>
        <v/>
      </c>
      <c r="E266" s="94" t="str">
        <f>IFERROR(AVERAGEIFS(Master3!$U:$U,Master3!$A:$A,"&gt;"&amp;(B266-1),Master3!$A:$A,"&lt;="&amp;S266),"")</f>
        <v/>
      </c>
      <c r="F266" s="98">
        <f>SUMIFS(Master3!$V:$V,Master3!$A:$A,"&gt;="&amp;(B266),Master3!$A:$A,"&lt;="&amp;J266-1)</f>
        <v>0</v>
      </c>
      <c r="G266" s="91">
        <f>SUMIFS(Master3!$H:$H,Master3!$A:$A,"&gt;="&amp;(B266),Master3!$A:$A,"&lt;="&amp;J266-1)</f>
        <v>0</v>
      </c>
      <c r="H266" s="99">
        <f>SUMIFS(Master3!AZ:AZ,Master3!AY:AY,C266)</f>
        <v>0</v>
      </c>
      <c r="I266" s="100" t="str">
        <f>IFERROR(_xlfn.XLOOKUP(J266,Master3!$A:$A,Master3!$B:$B),"")</f>
        <v/>
      </c>
      <c r="J266" s="92" t="str">
        <f t="shared" si="48"/>
        <v/>
      </c>
      <c r="K266" s="92">
        <f>SUMIFS(Master3!$V:$V,Master3!$A:$A,"&gt;="&amp;(J266),Master3!$A:$A,"&lt;="&amp;O266-1)</f>
        <v>0</v>
      </c>
      <c r="L266" s="92">
        <f>SUMIFS(Master3!$H:$H,Master3!$A:$A,"&gt;="&amp;(J266),Master3!$A:$A,"&lt;="&amp;O266-1)</f>
        <v>0</v>
      </c>
      <c r="M266" s="93">
        <f>SUMIFS(Master3!BK:BK,Master3!BJ:BJ,I266)</f>
        <v>0</v>
      </c>
      <c r="N266" s="100" t="str">
        <f>IFERROR(_xlfn.XLOOKUP(O266,Master3!$A:$A,Master3!$B:$B)," ")</f>
        <v xml:space="preserve"> </v>
      </c>
      <c r="O266" s="92" t="str">
        <f t="shared" si="49"/>
        <v/>
      </c>
      <c r="P266" s="92">
        <f>SUMIFS(Master3!$V:$V,Master3!$A:$A,"&gt;="&amp;O266,Master3!$A:$A,"&lt;="&amp; S266)</f>
        <v>0</v>
      </c>
      <c r="Q266" s="92">
        <f>SUMIFS(Master3!$H:$H,Master3!$A:$A,"&gt;="&amp;O266,Master3!$A:$A,"&lt;="&amp; S266)</f>
        <v>0</v>
      </c>
      <c r="R266" s="92">
        <f>SUMIFS(Master3!AZ:AZ,Master3!AY:AY,N266)</f>
        <v>0</v>
      </c>
      <c r="S266" s="93" t="str">
        <f t="shared" si="50"/>
        <v/>
      </c>
      <c r="T266" s="112" t="e">
        <f>_xlfn.XLOOKUP(U266,Master3!B:B,Master3!A:A)</f>
        <v>#N/A</v>
      </c>
      <c r="U266" s="103">
        <v>44403.208333333336</v>
      </c>
      <c r="V266" s="109">
        <f>SUMIFS(Master3!X:X,Master3!$A:$A,"&gt;="&amp;(T266),Master3!$A:$A,"&lt;="&amp;Z266-1)</f>
        <v>0</v>
      </c>
      <c r="W266" s="107">
        <f>SUMIFS(Master3!I:I,Master3!$A:$A,"&gt;="&amp;(T266),Master3!$A:$A,"&lt;="&amp;Z266-1)</f>
        <v>0</v>
      </c>
      <c r="X266" s="108">
        <f>SUMIFS(Master3!BC:BC,Master3!BB:BB,U266)</f>
        <v>0</v>
      </c>
      <c r="Y266" s="110" t="str">
        <f>IFERROR(_xlfn.XLOOKUP(Z266,Master3!$A:$A,Master3!$B:$B),"")</f>
        <v/>
      </c>
      <c r="Z266" s="107" t="str">
        <f t="shared" si="51"/>
        <v/>
      </c>
      <c r="AA266" s="107">
        <f>SUMIFS(Master3!$X:$X,Master3!$A:$A,"&gt;="&amp;(Z266),Master3!$A:$A,"&lt;="&amp;AE266-1)</f>
        <v>0</v>
      </c>
      <c r="AB266" s="107">
        <f>SUMIFS(Master3!$I:$I,Master3!$A:$A,"&gt;="&amp;(Z266),Master3!$A:$A,"&lt;="&amp;AE266-1)</f>
        <v>0</v>
      </c>
      <c r="AC266" s="108">
        <f>SUMIFS(Master3!BM:BM,Master3!BL:BL,Y266)</f>
        <v>0</v>
      </c>
      <c r="AD266" s="110" t="str">
        <f>IFERROR(_xlfn.XLOOKUP(AE266,Master3!$A:$A,Master3!$B:$B)," ")</f>
        <v xml:space="preserve"> </v>
      </c>
      <c r="AE266" s="107" t="str">
        <f t="shared" si="52"/>
        <v/>
      </c>
      <c r="AF266" s="109">
        <f>SUMIFS(Master3!$X:$X,Master3!$A:$A,"&gt;"&amp;(AE266),Master3!$A:$A,"&lt;="&amp; AI266)</f>
        <v>0</v>
      </c>
      <c r="AG266" s="107">
        <f>SUMIFS(Master3!$I:$I,Master3!$A:$A,"&gt;"&amp;(AE266),Master3!$A:$A,"&lt;="&amp; AI266)</f>
        <v>0</v>
      </c>
      <c r="AH266" s="107">
        <f>SUMIFS(Master3!BC:BC,Master3!BB:BB,AD266)</f>
        <v>0</v>
      </c>
      <c r="AI266" s="108" t="str">
        <f t="shared" si="53"/>
        <v/>
      </c>
      <c r="AJ266" s="112" t="e">
        <f>_xlfn.XLOOKUP(AK266,Master3!B:B,Master3!A:A)</f>
        <v>#N/A</v>
      </c>
      <c r="AK266" s="106">
        <v>44403.208333333336</v>
      </c>
      <c r="AL266" s="67">
        <f>SUMIFS(Master3!$Z:$Z,Master3!$A:$A,"&gt;="&amp;(AJ266),Master3!$A:$A,"&lt;="&amp;AP266-1)</f>
        <v>0</v>
      </c>
      <c r="AM266" s="67">
        <f>SUMIFS(Master3!$J:$J,Master3!$A:$A,"&gt;="&amp;(AJ266),Master3!$A:$A,"&lt;="&amp;AP266-1)</f>
        <v>0</v>
      </c>
      <c r="AN266" s="93">
        <f>SUMIFS(Master3!BF:BF,Master3!BE:BE,AK266)</f>
        <v>0</v>
      </c>
      <c r="AO266" s="100" t="str">
        <f>IFERROR(_xlfn.XLOOKUP(AP266,Master3!$A:$A,Master3!$B:$B),"")</f>
        <v/>
      </c>
      <c r="AP266" s="92" t="str">
        <f t="shared" si="54"/>
        <v/>
      </c>
      <c r="AQ266" s="67">
        <f>SUMIFS(Master3!$Z:$Z,Master3!$A:$A,"&gt;"&amp;(AP266),Master3!$A:$A,"&lt;="&amp;AU266-1)</f>
        <v>0</v>
      </c>
      <c r="AR266" s="67">
        <f>SUMIFS(Master3!$J:$J,Master3!$A:$A,"&gt;"&amp;(AP266),Master3!$A:$A,"&lt;="&amp;AU266-1)</f>
        <v>0</v>
      </c>
      <c r="AS266" s="93">
        <f>SUMIFS(Master3!BO:BO,Master3!BN:BN,AO266)</f>
        <v>0</v>
      </c>
      <c r="AT266" s="100" t="str">
        <f>IFERROR(_xlfn.XLOOKUP(AU266,Master3!$A:$A,Master3!$B:$B)," ")</f>
        <v xml:space="preserve"> </v>
      </c>
      <c r="AU266" s="92" t="str">
        <f t="shared" si="55"/>
        <v/>
      </c>
      <c r="AV266" s="67">
        <f>SUMIFS(Master3!$Z:$Z,Master3!$A:$A,"&gt;"&amp;AU266,Master3!$A:$A,"&lt;="&amp; AY266)</f>
        <v>0</v>
      </c>
      <c r="AW266" s="67">
        <f>SUMIFS(Master3!$J:$J,Master3!$A:$A,"&gt;"&amp;AU266,Master3!$A:$A,"&lt;="&amp; AY266)</f>
        <v>0</v>
      </c>
      <c r="AX266" s="92">
        <f>SUMIFS(Master3!BF:BF,Master3!BE:BE,AT266)</f>
        <v>0</v>
      </c>
      <c r="AY266" s="93" t="str">
        <f t="shared" si="56"/>
        <v/>
      </c>
      <c r="AZ266" s="112" t="e">
        <f>_xlfn.XLOOKUP(BA266,Master3!B:B,Master3!A:A)</f>
        <v>#N/A</v>
      </c>
      <c r="BA266" s="103"/>
      <c r="BB266" s="107">
        <f>SUMIFS(Master3!AR:AR,Master3!$A:$A,"&gt;="&amp;(AZ266),Master3!$A:$A,"&lt;="&amp;BF266-1)</f>
        <v>0</v>
      </c>
      <c r="BC266" s="109">
        <f>SUMIFS(Master3!$K:$K,Master3!$A:$A,"&gt;="&amp;(AZ266),Master3!$A:$A,"&lt;="&amp;BF266-1)</f>
        <v>0</v>
      </c>
      <c r="BD266" s="108">
        <f>SUMIFS(Master3!BI:BI,Master3!BH:BH,BA266)</f>
        <v>0</v>
      </c>
      <c r="BE266" s="110" t="str">
        <f>IFERROR(_xlfn.XLOOKUP(BF266,Master3!$A:$A,Master3!$B:$B),"")</f>
        <v/>
      </c>
      <c r="BF266" s="107" t="str">
        <f t="shared" si="57"/>
        <v/>
      </c>
      <c r="BG266" s="107">
        <f>SUMIFS(Master3!AR:AR,Master3!$A:$A,"&gt;="&amp;(BF266),Master3!$A:$A,"&lt;="&amp;BK266-1)</f>
        <v>0</v>
      </c>
      <c r="BH266" s="109">
        <f>SUMIFS(Master3!$K:$K,Master3!$A:$A,"&gt;="&amp;(BF266),Master3!$A:$A,"&lt;="&amp;BK266-1)</f>
        <v>0</v>
      </c>
      <c r="BI266" s="108">
        <f>SUMIFS(Master3!BQ:BQ,Master3!BP:BP,BE266)</f>
        <v>0</v>
      </c>
      <c r="BJ266" s="110" t="str">
        <f>IFERROR(_xlfn.XLOOKUP(BK266,Master3!$A:$A,Master3!$B:$B)," ")</f>
        <v xml:space="preserve"> </v>
      </c>
      <c r="BK266" s="107" t="str">
        <f t="shared" si="58"/>
        <v/>
      </c>
      <c r="BL266" s="107">
        <f>SUMIFS(Master3!$AU:$AU,Master3!$A:$A,"&gt;"&amp;(BK266),Master3!$A:$A,"&lt;="&amp; BO266)</f>
        <v>0</v>
      </c>
      <c r="BM266" s="109">
        <f>SUMIFS(Master3!$K:$K,Master3!$A:$A,"&gt;"&amp;(BK266),Master3!$A:$A,"&lt;="&amp; BO266)</f>
        <v>0</v>
      </c>
      <c r="BN266" s="107">
        <f>SUMIFS(Master3!BI:BI,Master3!BH:BH,BJ266)</f>
        <v>0</v>
      </c>
      <c r="BO266" s="108" t="str">
        <f t="shared" si="59"/>
        <v/>
      </c>
    </row>
    <row r="267" spans="1:67" x14ac:dyDescent="0.25">
      <c r="A267" s="86">
        <v>44404.288194444445</v>
      </c>
      <c r="B267" s="111" t="e">
        <f>_xlfn.XLOOKUP(C267,Master3!B:B,Master3!A:A)</f>
        <v>#N/A</v>
      </c>
      <c r="C267" s="106">
        <v>44404.288194444445</v>
      </c>
      <c r="D267" s="91" t="str">
        <f>IFERROR(_xlfn.XLOOKUP(B267,Master3!A:A,Master3!G:G),"")</f>
        <v/>
      </c>
      <c r="E267" s="94" t="str">
        <f>IFERROR(AVERAGEIFS(Master3!$U:$U,Master3!$A:$A,"&gt;"&amp;(B267-1),Master3!$A:$A,"&lt;="&amp;S267),"")</f>
        <v/>
      </c>
      <c r="F267" s="98">
        <f>SUMIFS(Master3!$V:$V,Master3!$A:$A,"&gt;="&amp;(B267),Master3!$A:$A,"&lt;="&amp;J267-1)</f>
        <v>0</v>
      </c>
      <c r="G267" s="91">
        <f>SUMIFS(Master3!$H:$H,Master3!$A:$A,"&gt;="&amp;(B267),Master3!$A:$A,"&lt;="&amp;J267-1)</f>
        <v>0</v>
      </c>
      <c r="H267" s="99">
        <f>SUMIFS(Master3!AZ:AZ,Master3!AY:AY,C267)</f>
        <v>0</v>
      </c>
      <c r="I267" s="100" t="str">
        <f>IFERROR(_xlfn.XLOOKUP(J267,Master3!$A:$A,Master3!$B:$B),"")</f>
        <v/>
      </c>
      <c r="J267" s="92" t="str">
        <f t="shared" si="48"/>
        <v/>
      </c>
      <c r="K267" s="92">
        <f>SUMIFS(Master3!$V:$V,Master3!$A:$A,"&gt;="&amp;(J267),Master3!$A:$A,"&lt;="&amp;O267-1)</f>
        <v>0</v>
      </c>
      <c r="L267" s="92">
        <f>SUMIFS(Master3!$H:$H,Master3!$A:$A,"&gt;="&amp;(J267),Master3!$A:$A,"&lt;="&amp;O267-1)</f>
        <v>0</v>
      </c>
      <c r="M267" s="93">
        <f>SUMIFS(Master3!BK:BK,Master3!BJ:BJ,I267)</f>
        <v>0</v>
      </c>
      <c r="N267" s="100" t="str">
        <f>IFERROR(_xlfn.XLOOKUP(O267,Master3!$A:$A,Master3!$B:$B)," ")</f>
        <v xml:space="preserve"> </v>
      </c>
      <c r="O267" s="92" t="str">
        <f t="shared" si="49"/>
        <v/>
      </c>
      <c r="P267" s="92">
        <f>SUMIFS(Master3!$V:$V,Master3!$A:$A,"&gt;="&amp;O267,Master3!$A:$A,"&lt;="&amp; S267)</f>
        <v>0</v>
      </c>
      <c r="Q267" s="92">
        <f>SUMIFS(Master3!$H:$H,Master3!$A:$A,"&gt;="&amp;O267,Master3!$A:$A,"&lt;="&amp; S267)</f>
        <v>0</v>
      </c>
      <c r="R267" s="92">
        <f>SUMIFS(Master3!AZ:AZ,Master3!AY:AY,N267)</f>
        <v>0</v>
      </c>
      <c r="S267" s="93" t="str">
        <f t="shared" si="50"/>
        <v/>
      </c>
      <c r="T267" s="112" t="e">
        <f>_xlfn.XLOOKUP(U267,Master3!B:B,Master3!A:A)</f>
        <v>#N/A</v>
      </c>
      <c r="U267" s="103"/>
      <c r="V267" s="109">
        <f>SUMIFS(Master3!X:X,Master3!$A:$A,"&gt;="&amp;(T267),Master3!$A:$A,"&lt;="&amp;Z267-1)</f>
        <v>0</v>
      </c>
      <c r="W267" s="107">
        <f>SUMIFS(Master3!I:I,Master3!$A:$A,"&gt;="&amp;(T267),Master3!$A:$A,"&lt;="&amp;Z267-1)</f>
        <v>0</v>
      </c>
      <c r="X267" s="108">
        <f>SUMIFS(Master3!BC:BC,Master3!BB:BB,U267)</f>
        <v>0</v>
      </c>
      <c r="Y267" s="110" t="str">
        <f>IFERROR(_xlfn.XLOOKUP(Z267,Master3!$A:$A,Master3!$B:$B),"")</f>
        <v/>
      </c>
      <c r="Z267" s="107" t="str">
        <f t="shared" si="51"/>
        <v/>
      </c>
      <c r="AA267" s="107">
        <f>SUMIFS(Master3!$X:$X,Master3!$A:$A,"&gt;="&amp;(Z267),Master3!$A:$A,"&lt;="&amp;AE267-1)</f>
        <v>0</v>
      </c>
      <c r="AB267" s="107">
        <f>SUMIFS(Master3!$I:$I,Master3!$A:$A,"&gt;="&amp;(Z267),Master3!$A:$A,"&lt;="&amp;AE267-1)</f>
        <v>0</v>
      </c>
      <c r="AC267" s="108">
        <f>SUMIFS(Master3!BM:BM,Master3!BL:BL,Y267)</f>
        <v>0</v>
      </c>
      <c r="AD267" s="110" t="str">
        <f>IFERROR(_xlfn.XLOOKUP(AE267,Master3!$A:$A,Master3!$B:$B)," ")</f>
        <v xml:space="preserve"> </v>
      </c>
      <c r="AE267" s="107" t="str">
        <f t="shared" si="52"/>
        <v/>
      </c>
      <c r="AF267" s="109">
        <f>SUMIFS(Master3!$X:$X,Master3!$A:$A,"&gt;"&amp;(AE267),Master3!$A:$A,"&lt;="&amp; AI267)</f>
        <v>0</v>
      </c>
      <c r="AG267" s="107">
        <f>SUMIFS(Master3!$I:$I,Master3!$A:$A,"&gt;"&amp;(AE267),Master3!$A:$A,"&lt;="&amp; AI267)</f>
        <v>0</v>
      </c>
      <c r="AH267" s="107">
        <f>SUMIFS(Master3!BC:BC,Master3!BB:BB,AD267)</f>
        <v>0</v>
      </c>
      <c r="AI267" s="108" t="str">
        <f t="shared" si="53"/>
        <v/>
      </c>
      <c r="AJ267" s="112" t="e">
        <f>_xlfn.XLOOKUP(AK267,Master3!B:B,Master3!A:A)</f>
        <v>#N/A</v>
      </c>
      <c r="AK267" s="106"/>
      <c r="AL267" s="67">
        <f>SUMIFS(Master3!$Z:$Z,Master3!$A:$A,"&gt;="&amp;(AJ267),Master3!$A:$A,"&lt;="&amp;AP267-1)</f>
        <v>0</v>
      </c>
      <c r="AM267" s="67">
        <f>SUMIFS(Master3!$J:$J,Master3!$A:$A,"&gt;="&amp;(AJ267),Master3!$A:$A,"&lt;="&amp;AP267-1)</f>
        <v>0</v>
      </c>
      <c r="AN267" s="93">
        <f>SUMIFS(Master3!BF:BF,Master3!BE:BE,AK267)</f>
        <v>0</v>
      </c>
      <c r="AO267" s="100" t="str">
        <f>IFERROR(_xlfn.XLOOKUP(AP267,Master3!$A:$A,Master3!$B:$B),"")</f>
        <v/>
      </c>
      <c r="AP267" s="92" t="str">
        <f t="shared" si="54"/>
        <v/>
      </c>
      <c r="AQ267" s="67">
        <f>SUMIFS(Master3!$Z:$Z,Master3!$A:$A,"&gt;"&amp;(AP267),Master3!$A:$A,"&lt;="&amp;AU267-1)</f>
        <v>0</v>
      </c>
      <c r="AR267" s="67">
        <f>SUMIFS(Master3!$J:$J,Master3!$A:$A,"&gt;"&amp;(AP267),Master3!$A:$A,"&lt;="&amp;AU267-1)</f>
        <v>0</v>
      </c>
      <c r="AS267" s="93">
        <f>SUMIFS(Master3!BO:BO,Master3!BN:BN,AO267)</f>
        <v>0</v>
      </c>
      <c r="AT267" s="100" t="str">
        <f>IFERROR(_xlfn.XLOOKUP(AU267,Master3!$A:$A,Master3!$B:$B)," ")</f>
        <v xml:space="preserve"> </v>
      </c>
      <c r="AU267" s="92" t="str">
        <f t="shared" si="55"/>
        <v/>
      </c>
      <c r="AV267" s="67">
        <f>SUMIFS(Master3!$Z:$Z,Master3!$A:$A,"&gt;"&amp;AU267,Master3!$A:$A,"&lt;="&amp; AY267)</f>
        <v>0</v>
      </c>
      <c r="AW267" s="67">
        <f>SUMIFS(Master3!$J:$J,Master3!$A:$A,"&gt;"&amp;AU267,Master3!$A:$A,"&lt;="&amp; AY267)</f>
        <v>0</v>
      </c>
      <c r="AX267" s="92">
        <f>SUMIFS(Master3!BF:BF,Master3!BE:BE,AT267)</f>
        <v>0</v>
      </c>
      <c r="AY267" s="93" t="str">
        <f t="shared" si="56"/>
        <v/>
      </c>
      <c r="AZ267" s="112" t="e">
        <f>_xlfn.XLOOKUP(BA267,Master3!B:B,Master3!A:A)</f>
        <v>#N/A</v>
      </c>
      <c r="BA267" s="103"/>
      <c r="BB267" s="107">
        <f>SUMIFS(Master3!AR:AR,Master3!$A:$A,"&gt;="&amp;(AZ267),Master3!$A:$A,"&lt;="&amp;BF267-1)</f>
        <v>0</v>
      </c>
      <c r="BC267" s="109">
        <f>SUMIFS(Master3!$K:$K,Master3!$A:$A,"&gt;="&amp;(AZ267),Master3!$A:$A,"&lt;="&amp;BF267-1)</f>
        <v>0</v>
      </c>
      <c r="BD267" s="108">
        <f>SUMIFS(Master3!BI:BI,Master3!BH:BH,BA267)</f>
        <v>0</v>
      </c>
      <c r="BE267" s="110" t="str">
        <f>IFERROR(_xlfn.XLOOKUP(BF267,Master3!$A:$A,Master3!$B:$B),"")</f>
        <v/>
      </c>
      <c r="BF267" s="107" t="str">
        <f t="shared" si="57"/>
        <v/>
      </c>
      <c r="BG267" s="107">
        <f>SUMIFS(Master3!AR:AR,Master3!$A:$A,"&gt;="&amp;(BF267),Master3!$A:$A,"&lt;="&amp;BK267-1)</f>
        <v>0</v>
      </c>
      <c r="BH267" s="109">
        <f>SUMIFS(Master3!$K:$K,Master3!$A:$A,"&gt;="&amp;(BF267),Master3!$A:$A,"&lt;="&amp;BK267-1)</f>
        <v>0</v>
      </c>
      <c r="BI267" s="108">
        <f>SUMIFS(Master3!BQ:BQ,Master3!BP:BP,BE267)</f>
        <v>0</v>
      </c>
      <c r="BJ267" s="110" t="str">
        <f>IFERROR(_xlfn.XLOOKUP(BK267,Master3!$A:$A,Master3!$B:$B)," ")</f>
        <v xml:space="preserve"> </v>
      </c>
      <c r="BK267" s="107" t="str">
        <f t="shared" si="58"/>
        <v/>
      </c>
      <c r="BL267" s="107">
        <f>SUMIFS(Master3!$AU:$AU,Master3!$A:$A,"&gt;"&amp;(BK267),Master3!$A:$A,"&lt;="&amp; BO267)</f>
        <v>0</v>
      </c>
      <c r="BM267" s="109">
        <f>SUMIFS(Master3!$K:$K,Master3!$A:$A,"&gt;"&amp;(BK267),Master3!$A:$A,"&lt;="&amp; BO267)</f>
        <v>0</v>
      </c>
      <c r="BN267" s="107">
        <f>SUMIFS(Master3!BI:BI,Master3!BH:BH,BJ267)</f>
        <v>0</v>
      </c>
      <c r="BO267" s="108" t="str">
        <f t="shared" si="59"/>
        <v/>
      </c>
    </row>
    <row r="268" spans="1:67" x14ac:dyDescent="0.25">
      <c r="A268" s="86">
        <v>44404.368055555555</v>
      </c>
      <c r="B268" s="111" t="e">
        <f>_xlfn.XLOOKUP(C268,Master3!B:B,Master3!A:A)</f>
        <v>#N/A</v>
      </c>
      <c r="C268" s="106"/>
      <c r="D268" s="91" t="str">
        <f>IFERROR(_xlfn.XLOOKUP(B268,Master3!A:A,Master3!G:G),"")</f>
        <v/>
      </c>
      <c r="E268" s="94" t="str">
        <f>IFERROR(AVERAGEIFS(Master3!$U:$U,Master3!$A:$A,"&gt;"&amp;(B268-1),Master3!$A:$A,"&lt;="&amp;S268),"")</f>
        <v/>
      </c>
      <c r="F268" s="98">
        <f>SUMIFS(Master3!$V:$V,Master3!$A:$A,"&gt;="&amp;(B268),Master3!$A:$A,"&lt;="&amp;J268-1)</f>
        <v>0</v>
      </c>
      <c r="G268" s="91">
        <f>SUMIFS(Master3!$H:$H,Master3!$A:$A,"&gt;="&amp;(B268),Master3!$A:$A,"&lt;="&amp;J268-1)</f>
        <v>0</v>
      </c>
      <c r="H268" s="99">
        <f>SUMIFS(Master3!AZ:AZ,Master3!AY:AY,C268)</f>
        <v>0</v>
      </c>
      <c r="I268" s="100" t="str">
        <f>IFERROR(_xlfn.XLOOKUP(J268,Master3!$A:$A,Master3!$B:$B),"")</f>
        <v/>
      </c>
      <c r="J268" s="92" t="str">
        <f t="shared" si="48"/>
        <v/>
      </c>
      <c r="K268" s="92">
        <f>SUMIFS(Master3!$V:$V,Master3!$A:$A,"&gt;="&amp;(J268),Master3!$A:$A,"&lt;="&amp;O268-1)</f>
        <v>0</v>
      </c>
      <c r="L268" s="92">
        <f>SUMIFS(Master3!$H:$H,Master3!$A:$A,"&gt;="&amp;(J268),Master3!$A:$A,"&lt;="&amp;O268-1)</f>
        <v>0</v>
      </c>
      <c r="M268" s="93">
        <f>SUMIFS(Master3!BK:BK,Master3!BJ:BJ,I268)</f>
        <v>0</v>
      </c>
      <c r="N268" s="100" t="str">
        <f>IFERROR(_xlfn.XLOOKUP(O268,Master3!$A:$A,Master3!$B:$B)," ")</f>
        <v xml:space="preserve"> </v>
      </c>
      <c r="O268" s="92" t="str">
        <f t="shared" si="49"/>
        <v/>
      </c>
      <c r="P268" s="92">
        <f>SUMIFS(Master3!$V:$V,Master3!$A:$A,"&gt;="&amp;O268,Master3!$A:$A,"&lt;="&amp; S268)</f>
        <v>0</v>
      </c>
      <c r="Q268" s="92">
        <f>SUMIFS(Master3!$H:$H,Master3!$A:$A,"&gt;="&amp;O268,Master3!$A:$A,"&lt;="&amp; S268)</f>
        <v>0</v>
      </c>
      <c r="R268" s="92">
        <f>SUMIFS(Master3!AZ:AZ,Master3!AY:AY,N268)</f>
        <v>0</v>
      </c>
      <c r="S268" s="93" t="str">
        <f t="shared" si="50"/>
        <v/>
      </c>
      <c r="T268" s="112" t="e">
        <f>_xlfn.XLOOKUP(U268,Master3!B:B,Master3!A:A)</f>
        <v>#N/A</v>
      </c>
      <c r="U268" s="103"/>
      <c r="V268" s="109">
        <f>SUMIFS(Master3!X:X,Master3!$A:$A,"&gt;="&amp;(T268),Master3!$A:$A,"&lt;="&amp;Z268-1)</f>
        <v>0</v>
      </c>
      <c r="W268" s="107">
        <f>SUMIFS(Master3!I:I,Master3!$A:$A,"&gt;="&amp;(T268),Master3!$A:$A,"&lt;="&amp;Z268-1)</f>
        <v>0</v>
      </c>
      <c r="X268" s="108">
        <f>SUMIFS(Master3!BC:BC,Master3!BB:BB,U268)</f>
        <v>0</v>
      </c>
      <c r="Y268" s="110" t="str">
        <f>IFERROR(_xlfn.XLOOKUP(Z268,Master3!$A:$A,Master3!$B:$B),"")</f>
        <v/>
      </c>
      <c r="Z268" s="107" t="str">
        <f t="shared" si="51"/>
        <v/>
      </c>
      <c r="AA268" s="107">
        <f>SUMIFS(Master3!$X:$X,Master3!$A:$A,"&gt;="&amp;(Z268),Master3!$A:$A,"&lt;="&amp;AE268-1)</f>
        <v>0</v>
      </c>
      <c r="AB268" s="107">
        <f>SUMIFS(Master3!$I:$I,Master3!$A:$A,"&gt;="&amp;(Z268),Master3!$A:$A,"&lt;="&amp;AE268-1)</f>
        <v>0</v>
      </c>
      <c r="AC268" s="108">
        <f>SUMIFS(Master3!BM:BM,Master3!BL:BL,Y268)</f>
        <v>0</v>
      </c>
      <c r="AD268" s="110" t="str">
        <f>IFERROR(_xlfn.XLOOKUP(AE268,Master3!$A:$A,Master3!$B:$B)," ")</f>
        <v xml:space="preserve"> </v>
      </c>
      <c r="AE268" s="107" t="str">
        <f t="shared" si="52"/>
        <v/>
      </c>
      <c r="AF268" s="109">
        <f>SUMIFS(Master3!$X:$X,Master3!$A:$A,"&gt;"&amp;(AE268),Master3!$A:$A,"&lt;="&amp; AI268)</f>
        <v>0</v>
      </c>
      <c r="AG268" s="107">
        <f>SUMIFS(Master3!$I:$I,Master3!$A:$A,"&gt;"&amp;(AE268),Master3!$A:$A,"&lt;="&amp; AI268)</f>
        <v>0</v>
      </c>
      <c r="AH268" s="107">
        <f>SUMIFS(Master3!BC:BC,Master3!BB:BB,AD268)</f>
        <v>0</v>
      </c>
      <c r="AI268" s="108" t="str">
        <f t="shared" si="53"/>
        <v/>
      </c>
      <c r="AJ268" s="112" t="e">
        <f>_xlfn.XLOOKUP(AK268,Master3!B:B,Master3!A:A)</f>
        <v>#N/A</v>
      </c>
      <c r="AK268" s="106"/>
      <c r="AL268" s="67">
        <f>SUMIFS(Master3!$Z:$Z,Master3!$A:$A,"&gt;="&amp;(AJ268),Master3!$A:$A,"&lt;="&amp;AP268-1)</f>
        <v>0</v>
      </c>
      <c r="AM268" s="67">
        <f>SUMIFS(Master3!$J:$J,Master3!$A:$A,"&gt;="&amp;(AJ268),Master3!$A:$A,"&lt;="&amp;AP268-1)</f>
        <v>0</v>
      </c>
      <c r="AN268" s="93">
        <f>SUMIFS(Master3!BF:BF,Master3!BE:BE,AK268)</f>
        <v>0</v>
      </c>
      <c r="AO268" s="100" t="str">
        <f>IFERROR(_xlfn.XLOOKUP(AP268,Master3!$A:$A,Master3!$B:$B),"")</f>
        <v/>
      </c>
      <c r="AP268" s="92" t="str">
        <f t="shared" si="54"/>
        <v/>
      </c>
      <c r="AQ268" s="67">
        <f>SUMIFS(Master3!$Z:$Z,Master3!$A:$A,"&gt;"&amp;(AP268),Master3!$A:$A,"&lt;="&amp;AU268-1)</f>
        <v>0</v>
      </c>
      <c r="AR268" s="67">
        <f>SUMIFS(Master3!$J:$J,Master3!$A:$A,"&gt;"&amp;(AP268),Master3!$A:$A,"&lt;="&amp;AU268-1)</f>
        <v>0</v>
      </c>
      <c r="AS268" s="93">
        <f>SUMIFS(Master3!BO:BO,Master3!BN:BN,AO268)</f>
        <v>0</v>
      </c>
      <c r="AT268" s="100" t="str">
        <f>IFERROR(_xlfn.XLOOKUP(AU268,Master3!$A:$A,Master3!$B:$B)," ")</f>
        <v xml:space="preserve"> </v>
      </c>
      <c r="AU268" s="92" t="str">
        <f t="shared" si="55"/>
        <v/>
      </c>
      <c r="AV268" s="67">
        <f>SUMIFS(Master3!$Z:$Z,Master3!$A:$A,"&gt;"&amp;AU268,Master3!$A:$A,"&lt;="&amp; AY268)</f>
        <v>0</v>
      </c>
      <c r="AW268" s="67">
        <f>SUMIFS(Master3!$J:$J,Master3!$A:$A,"&gt;"&amp;AU268,Master3!$A:$A,"&lt;="&amp; AY268)</f>
        <v>0</v>
      </c>
      <c r="AX268" s="92">
        <f>SUMIFS(Master3!BF:BF,Master3!BE:BE,AT268)</f>
        <v>0</v>
      </c>
      <c r="AY268" s="93" t="str">
        <f t="shared" si="56"/>
        <v/>
      </c>
      <c r="AZ268" s="112" t="e">
        <f>_xlfn.XLOOKUP(BA268,Master3!B:B,Master3!A:A)</f>
        <v>#N/A</v>
      </c>
      <c r="BA268" s="103">
        <v>44404.368055555555</v>
      </c>
      <c r="BB268" s="107">
        <f>SUMIFS(Master3!AR:AR,Master3!$A:$A,"&gt;="&amp;(AZ268),Master3!$A:$A,"&lt;="&amp;BF268-1)</f>
        <v>0</v>
      </c>
      <c r="BC268" s="109">
        <f>SUMIFS(Master3!$K:$K,Master3!$A:$A,"&gt;="&amp;(AZ268),Master3!$A:$A,"&lt;="&amp;BF268-1)</f>
        <v>0</v>
      </c>
      <c r="BD268" s="108">
        <f>SUMIFS(Master3!BI:BI,Master3!BH:BH,BA268)</f>
        <v>0</v>
      </c>
      <c r="BE268" s="110" t="str">
        <f>IFERROR(_xlfn.XLOOKUP(BF268,Master3!$A:$A,Master3!$B:$B),"")</f>
        <v/>
      </c>
      <c r="BF268" s="107" t="str">
        <f t="shared" si="57"/>
        <v/>
      </c>
      <c r="BG268" s="107">
        <f>SUMIFS(Master3!AR:AR,Master3!$A:$A,"&gt;="&amp;(BF268),Master3!$A:$A,"&lt;="&amp;BK268-1)</f>
        <v>0</v>
      </c>
      <c r="BH268" s="109">
        <f>SUMIFS(Master3!$K:$K,Master3!$A:$A,"&gt;="&amp;(BF268),Master3!$A:$A,"&lt;="&amp;BK268-1)</f>
        <v>0</v>
      </c>
      <c r="BI268" s="108">
        <f>SUMIFS(Master3!BQ:BQ,Master3!BP:BP,BE268)</f>
        <v>0</v>
      </c>
      <c r="BJ268" s="110" t="str">
        <f>IFERROR(_xlfn.XLOOKUP(BK268,Master3!$A:$A,Master3!$B:$B)," ")</f>
        <v xml:space="preserve"> </v>
      </c>
      <c r="BK268" s="107" t="str">
        <f t="shared" si="58"/>
        <v/>
      </c>
      <c r="BL268" s="107">
        <f>SUMIFS(Master3!$AU:$AU,Master3!$A:$A,"&gt;"&amp;(BK268),Master3!$A:$A,"&lt;="&amp; BO268)</f>
        <v>0</v>
      </c>
      <c r="BM268" s="109">
        <f>SUMIFS(Master3!$K:$K,Master3!$A:$A,"&gt;"&amp;(BK268),Master3!$A:$A,"&lt;="&amp; BO268)</f>
        <v>0</v>
      </c>
      <c r="BN268" s="107">
        <f>SUMIFS(Master3!BI:BI,Master3!BH:BH,BJ268)</f>
        <v>0</v>
      </c>
      <c r="BO268" s="108" t="str">
        <f t="shared" si="59"/>
        <v/>
      </c>
    </row>
    <row r="269" spans="1:67" x14ac:dyDescent="0.25">
      <c r="A269" s="86">
        <v>44404.375</v>
      </c>
      <c r="B269" s="111" t="e">
        <f>_xlfn.XLOOKUP(C269,Master3!B:B,Master3!A:A)</f>
        <v>#N/A</v>
      </c>
      <c r="C269" s="106"/>
      <c r="D269" s="91" t="str">
        <f>IFERROR(_xlfn.XLOOKUP(B269,Master3!A:A,Master3!G:G),"")</f>
        <v/>
      </c>
      <c r="E269" s="94" t="str">
        <f>IFERROR(AVERAGEIFS(Master3!$U:$U,Master3!$A:$A,"&gt;"&amp;(B269-1),Master3!$A:$A,"&lt;="&amp;S269),"")</f>
        <v/>
      </c>
      <c r="F269" s="98">
        <f>SUMIFS(Master3!$V:$V,Master3!$A:$A,"&gt;="&amp;(B269),Master3!$A:$A,"&lt;="&amp;J269-1)</f>
        <v>0</v>
      </c>
      <c r="G269" s="91">
        <f>SUMIFS(Master3!$H:$H,Master3!$A:$A,"&gt;="&amp;(B269),Master3!$A:$A,"&lt;="&amp;J269-1)</f>
        <v>0</v>
      </c>
      <c r="H269" s="99">
        <f>SUMIFS(Master3!AZ:AZ,Master3!AY:AY,C269)</f>
        <v>0</v>
      </c>
      <c r="I269" s="100" t="str">
        <f>IFERROR(_xlfn.XLOOKUP(J269,Master3!$A:$A,Master3!$B:$B),"")</f>
        <v/>
      </c>
      <c r="J269" s="92" t="str">
        <f t="shared" si="48"/>
        <v/>
      </c>
      <c r="K269" s="92">
        <f>SUMIFS(Master3!$V:$V,Master3!$A:$A,"&gt;="&amp;(J269),Master3!$A:$A,"&lt;="&amp;O269-1)</f>
        <v>0</v>
      </c>
      <c r="L269" s="92">
        <f>SUMIFS(Master3!$H:$H,Master3!$A:$A,"&gt;="&amp;(J269),Master3!$A:$A,"&lt;="&amp;O269-1)</f>
        <v>0</v>
      </c>
      <c r="M269" s="93">
        <f>SUMIFS(Master3!BK:BK,Master3!BJ:BJ,I269)</f>
        <v>0</v>
      </c>
      <c r="N269" s="100" t="str">
        <f>IFERROR(_xlfn.XLOOKUP(O269,Master3!$A:$A,Master3!$B:$B)," ")</f>
        <v xml:space="preserve"> </v>
      </c>
      <c r="O269" s="92" t="str">
        <f t="shared" si="49"/>
        <v/>
      </c>
      <c r="P269" s="92">
        <f>SUMIFS(Master3!$V:$V,Master3!$A:$A,"&gt;="&amp;O269,Master3!$A:$A,"&lt;="&amp; S269)</f>
        <v>0</v>
      </c>
      <c r="Q269" s="92">
        <f>SUMIFS(Master3!$H:$H,Master3!$A:$A,"&gt;="&amp;O269,Master3!$A:$A,"&lt;="&amp; S269)</f>
        <v>0</v>
      </c>
      <c r="R269" s="92">
        <f>SUMIFS(Master3!AZ:AZ,Master3!AY:AY,N269)</f>
        <v>0</v>
      </c>
      <c r="S269" s="93" t="str">
        <f t="shared" si="50"/>
        <v/>
      </c>
      <c r="T269" s="112" t="e">
        <f>_xlfn.XLOOKUP(U269,Master3!B:B,Master3!A:A)</f>
        <v>#N/A</v>
      </c>
      <c r="U269" s="103">
        <v>44404.375</v>
      </c>
      <c r="V269" s="109">
        <f>SUMIFS(Master3!X:X,Master3!$A:$A,"&gt;="&amp;(T269),Master3!$A:$A,"&lt;="&amp;Z269-1)</f>
        <v>0</v>
      </c>
      <c r="W269" s="107">
        <f>SUMIFS(Master3!I:I,Master3!$A:$A,"&gt;="&amp;(T269),Master3!$A:$A,"&lt;="&amp;Z269-1)</f>
        <v>0</v>
      </c>
      <c r="X269" s="108">
        <f>SUMIFS(Master3!BC:BC,Master3!BB:BB,U269)</f>
        <v>0</v>
      </c>
      <c r="Y269" s="110" t="str">
        <f>IFERROR(_xlfn.XLOOKUP(Z269,Master3!$A:$A,Master3!$B:$B),"")</f>
        <v/>
      </c>
      <c r="Z269" s="107" t="str">
        <f t="shared" si="51"/>
        <v/>
      </c>
      <c r="AA269" s="107">
        <f>SUMIFS(Master3!$X:$X,Master3!$A:$A,"&gt;="&amp;(Z269),Master3!$A:$A,"&lt;="&amp;AE269-1)</f>
        <v>0</v>
      </c>
      <c r="AB269" s="107">
        <f>SUMIFS(Master3!$I:$I,Master3!$A:$A,"&gt;="&amp;(Z269),Master3!$A:$A,"&lt;="&amp;AE269-1)</f>
        <v>0</v>
      </c>
      <c r="AC269" s="108">
        <f>SUMIFS(Master3!BM:BM,Master3!BL:BL,Y269)</f>
        <v>0</v>
      </c>
      <c r="AD269" s="110" t="str">
        <f>IFERROR(_xlfn.XLOOKUP(AE269,Master3!$A:$A,Master3!$B:$B)," ")</f>
        <v xml:space="preserve"> </v>
      </c>
      <c r="AE269" s="107" t="str">
        <f t="shared" si="52"/>
        <v/>
      </c>
      <c r="AF269" s="109">
        <f>SUMIFS(Master3!$X:$X,Master3!$A:$A,"&gt;"&amp;(AE269),Master3!$A:$A,"&lt;="&amp; AI269)</f>
        <v>0</v>
      </c>
      <c r="AG269" s="107">
        <f>SUMIFS(Master3!$I:$I,Master3!$A:$A,"&gt;"&amp;(AE269),Master3!$A:$A,"&lt;="&amp; AI269)</f>
        <v>0</v>
      </c>
      <c r="AH269" s="107">
        <f>SUMIFS(Master3!BC:BC,Master3!BB:BB,AD269)</f>
        <v>0</v>
      </c>
      <c r="AI269" s="108" t="str">
        <f t="shared" si="53"/>
        <v/>
      </c>
      <c r="AJ269" s="112" t="e">
        <f>_xlfn.XLOOKUP(AK269,Master3!B:B,Master3!A:A)</f>
        <v>#N/A</v>
      </c>
      <c r="AK269" s="106">
        <v>44404.375</v>
      </c>
      <c r="AL269" s="67">
        <f>SUMIFS(Master3!$Z:$Z,Master3!$A:$A,"&gt;="&amp;(AJ269),Master3!$A:$A,"&lt;="&amp;AP269-1)</f>
        <v>0</v>
      </c>
      <c r="AM269" s="67">
        <f>SUMIFS(Master3!$J:$J,Master3!$A:$A,"&gt;="&amp;(AJ269),Master3!$A:$A,"&lt;="&amp;AP269-1)</f>
        <v>0</v>
      </c>
      <c r="AN269" s="93">
        <f>SUMIFS(Master3!BF:BF,Master3!BE:BE,AK269)</f>
        <v>0</v>
      </c>
      <c r="AO269" s="100" t="str">
        <f>IFERROR(_xlfn.XLOOKUP(AP269,Master3!$A:$A,Master3!$B:$B),"")</f>
        <v/>
      </c>
      <c r="AP269" s="92" t="str">
        <f t="shared" si="54"/>
        <v/>
      </c>
      <c r="AQ269" s="67">
        <f>SUMIFS(Master3!$Z:$Z,Master3!$A:$A,"&gt;"&amp;(AP269),Master3!$A:$A,"&lt;="&amp;AU269-1)</f>
        <v>0</v>
      </c>
      <c r="AR269" s="67">
        <f>SUMIFS(Master3!$J:$J,Master3!$A:$A,"&gt;"&amp;(AP269),Master3!$A:$A,"&lt;="&amp;AU269-1)</f>
        <v>0</v>
      </c>
      <c r="AS269" s="93">
        <f>SUMIFS(Master3!BO:BO,Master3!BN:BN,AO269)</f>
        <v>0</v>
      </c>
      <c r="AT269" s="100" t="str">
        <f>IFERROR(_xlfn.XLOOKUP(AU269,Master3!$A:$A,Master3!$B:$B)," ")</f>
        <v xml:space="preserve"> </v>
      </c>
      <c r="AU269" s="92" t="str">
        <f t="shared" si="55"/>
        <v/>
      </c>
      <c r="AV269" s="67">
        <f>SUMIFS(Master3!$Z:$Z,Master3!$A:$A,"&gt;"&amp;AU269,Master3!$A:$A,"&lt;="&amp; AY269)</f>
        <v>0</v>
      </c>
      <c r="AW269" s="67">
        <f>SUMIFS(Master3!$J:$J,Master3!$A:$A,"&gt;"&amp;AU269,Master3!$A:$A,"&lt;="&amp; AY269)</f>
        <v>0</v>
      </c>
      <c r="AX269" s="92">
        <f>SUMIFS(Master3!BF:BF,Master3!BE:BE,AT269)</f>
        <v>0</v>
      </c>
      <c r="AY269" s="93" t="str">
        <f t="shared" si="56"/>
        <v/>
      </c>
      <c r="AZ269" s="112" t="e">
        <f>_xlfn.XLOOKUP(BA269,Master3!B:B,Master3!A:A)</f>
        <v>#N/A</v>
      </c>
      <c r="BA269" s="103"/>
      <c r="BB269" s="107">
        <f>SUMIFS(Master3!AR:AR,Master3!$A:$A,"&gt;="&amp;(AZ269),Master3!$A:$A,"&lt;="&amp;BF269-1)</f>
        <v>0</v>
      </c>
      <c r="BC269" s="109">
        <f>SUMIFS(Master3!$K:$K,Master3!$A:$A,"&gt;="&amp;(AZ269),Master3!$A:$A,"&lt;="&amp;BF269-1)</f>
        <v>0</v>
      </c>
      <c r="BD269" s="108">
        <f>SUMIFS(Master3!BI:BI,Master3!BH:BH,BA269)</f>
        <v>0</v>
      </c>
      <c r="BE269" s="110" t="str">
        <f>IFERROR(_xlfn.XLOOKUP(BF269,Master3!$A:$A,Master3!$B:$B),"")</f>
        <v/>
      </c>
      <c r="BF269" s="107" t="str">
        <f t="shared" si="57"/>
        <v/>
      </c>
      <c r="BG269" s="107">
        <f>SUMIFS(Master3!AR:AR,Master3!$A:$A,"&gt;="&amp;(BF269),Master3!$A:$A,"&lt;="&amp;BK269-1)</f>
        <v>0</v>
      </c>
      <c r="BH269" s="109">
        <f>SUMIFS(Master3!$K:$K,Master3!$A:$A,"&gt;="&amp;(BF269),Master3!$A:$A,"&lt;="&amp;BK269-1)</f>
        <v>0</v>
      </c>
      <c r="BI269" s="108">
        <f>SUMIFS(Master3!BQ:BQ,Master3!BP:BP,BE269)</f>
        <v>0</v>
      </c>
      <c r="BJ269" s="110" t="str">
        <f>IFERROR(_xlfn.XLOOKUP(BK269,Master3!$A:$A,Master3!$B:$B)," ")</f>
        <v xml:space="preserve"> </v>
      </c>
      <c r="BK269" s="107" t="str">
        <f t="shared" si="58"/>
        <v/>
      </c>
      <c r="BL269" s="107">
        <f>SUMIFS(Master3!$AU:$AU,Master3!$A:$A,"&gt;"&amp;(BK269),Master3!$A:$A,"&lt;="&amp; BO269)</f>
        <v>0</v>
      </c>
      <c r="BM269" s="109">
        <f>SUMIFS(Master3!$K:$K,Master3!$A:$A,"&gt;"&amp;(BK269),Master3!$A:$A,"&lt;="&amp; BO269)</f>
        <v>0</v>
      </c>
      <c r="BN269" s="107">
        <f>SUMIFS(Master3!BI:BI,Master3!BH:BH,BJ269)</f>
        <v>0</v>
      </c>
      <c r="BO269" s="108" t="str">
        <f t="shared" si="59"/>
        <v/>
      </c>
    </row>
    <row r="270" spans="1:67" x14ac:dyDescent="0.25">
      <c r="A270" s="86">
        <v>44405.208333333336</v>
      </c>
      <c r="B270" s="111" t="e">
        <f>_xlfn.XLOOKUP(C270,Master3!B:B,Master3!A:A)</f>
        <v>#N/A</v>
      </c>
      <c r="C270" s="106">
        <v>44405.208333333336</v>
      </c>
      <c r="D270" s="91" t="str">
        <f>IFERROR(_xlfn.XLOOKUP(B270,Master3!A:A,Master3!G:G),"")</f>
        <v/>
      </c>
      <c r="E270" s="94" t="str">
        <f>IFERROR(AVERAGEIFS(Master3!$U:$U,Master3!$A:$A,"&gt;"&amp;(B270-1),Master3!$A:$A,"&lt;="&amp;S270),"")</f>
        <v/>
      </c>
      <c r="F270" s="98">
        <f>SUMIFS(Master3!$V:$V,Master3!$A:$A,"&gt;="&amp;(B270),Master3!$A:$A,"&lt;="&amp;J270-1)</f>
        <v>0</v>
      </c>
      <c r="G270" s="91">
        <f>SUMIFS(Master3!$H:$H,Master3!$A:$A,"&gt;="&amp;(B270),Master3!$A:$A,"&lt;="&amp;J270-1)</f>
        <v>0</v>
      </c>
      <c r="H270" s="99">
        <f>SUMIFS(Master3!AZ:AZ,Master3!AY:AY,C270)</f>
        <v>0</v>
      </c>
      <c r="I270" s="100" t="str">
        <f>IFERROR(_xlfn.XLOOKUP(J270,Master3!$A:$A,Master3!$B:$B),"")</f>
        <v/>
      </c>
      <c r="J270" s="92" t="str">
        <f t="shared" si="48"/>
        <v/>
      </c>
      <c r="K270" s="92">
        <f>SUMIFS(Master3!$V:$V,Master3!$A:$A,"&gt;="&amp;(J270),Master3!$A:$A,"&lt;="&amp;O270-1)</f>
        <v>0</v>
      </c>
      <c r="L270" s="92">
        <f>SUMIFS(Master3!$H:$H,Master3!$A:$A,"&gt;="&amp;(J270),Master3!$A:$A,"&lt;="&amp;O270-1)</f>
        <v>0</v>
      </c>
      <c r="M270" s="93">
        <f>SUMIFS(Master3!BK:BK,Master3!BJ:BJ,I270)</f>
        <v>0</v>
      </c>
      <c r="N270" s="100" t="str">
        <f>IFERROR(_xlfn.XLOOKUP(O270,Master3!$A:$A,Master3!$B:$B)," ")</f>
        <v xml:space="preserve"> </v>
      </c>
      <c r="O270" s="92" t="str">
        <f t="shared" si="49"/>
        <v/>
      </c>
      <c r="P270" s="92">
        <f>SUMIFS(Master3!$V:$V,Master3!$A:$A,"&gt;="&amp;O270,Master3!$A:$A,"&lt;="&amp; S270)</f>
        <v>0</v>
      </c>
      <c r="Q270" s="92">
        <f>SUMIFS(Master3!$H:$H,Master3!$A:$A,"&gt;="&amp;O270,Master3!$A:$A,"&lt;="&amp; S270)</f>
        <v>0</v>
      </c>
      <c r="R270" s="92">
        <f>SUMIFS(Master3!AZ:AZ,Master3!AY:AY,N270)</f>
        <v>0</v>
      </c>
      <c r="S270" s="93" t="str">
        <f t="shared" si="50"/>
        <v/>
      </c>
      <c r="T270" s="112" t="e">
        <f>_xlfn.XLOOKUP(U270,Master3!B:B,Master3!A:A)</f>
        <v>#N/A</v>
      </c>
      <c r="U270" s="103"/>
      <c r="V270" s="109">
        <f>SUMIFS(Master3!X:X,Master3!$A:$A,"&gt;="&amp;(T270),Master3!$A:$A,"&lt;="&amp;Z270-1)</f>
        <v>0</v>
      </c>
      <c r="W270" s="107">
        <f>SUMIFS(Master3!I:I,Master3!$A:$A,"&gt;="&amp;(T270),Master3!$A:$A,"&lt;="&amp;Z270-1)</f>
        <v>0</v>
      </c>
      <c r="X270" s="108">
        <f>SUMIFS(Master3!BC:BC,Master3!BB:BB,U270)</f>
        <v>0</v>
      </c>
      <c r="Y270" s="110" t="str">
        <f>IFERROR(_xlfn.XLOOKUP(Z270,Master3!$A:$A,Master3!$B:$B),"")</f>
        <v/>
      </c>
      <c r="Z270" s="107" t="str">
        <f t="shared" si="51"/>
        <v/>
      </c>
      <c r="AA270" s="107">
        <f>SUMIFS(Master3!$X:$X,Master3!$A:$A,"&gt;="&amp;(Z270),Master3!$A:$A,"&lt;="&amp;AE270-1)</f>
        <v>0</v>
      </c>
      <c r="AB270" s="107">
        <f>SUMIFS(Master3!$I:$I,Master3!$A:$A,"&gt;="&amp;(Z270),Master3!$A:$A,"&lt;="&amp;AE270-1)</f>
        <v>0</v>
      </c>
      <c r="AC270" s="108">
        <f>SUMIFS(Master3!BM:BM,Master3!BL:BL,Y270)</f>
        <v>0</v>
      </c>
      <c r="AD270" s="110" t="str">
        <f>IFERROR(_xlfn.XLOOKUP(AE270,Master3!$A:$A,Master3!$B:$B)," ")</f>
        <v xml:space="preserve"> </v>
      </c>
      <c r="AE270" s="107" t="str">
        <f t="shared" si="52"/>
        <v/>
      </c>
      <c r="AF270" s="109">
        <f>SUMIFS(Master3!$X:$X,Master3!$A:$A,"&gt;"&amp;(AE270),Master3!$A:$A,"&lt;="&amp; AI270)</f>
        <v>0</v>
      </c>
      <c r="AG270" s="107">
        <f>SUMIFS(Master3!$I:$I,Master3!$A:$A,"&gt;"&amp;(AE270),Master3!$A:$A,"&lt;="&amp; AI270)</f>
        <v>0</v>
      </c>
      <c r="AH270" s="107">
        <f>SUMIFS(Master3!BC:BC,Master3!BB:BB,AD270)</f>
        <v>0</v>
      </c>
      <c r="AI270" s="108" t="str">
        <f t="shared" si="53"/>
        <v/>
      </c>
      <c r="AJ270" s="112" t="e">
        <f>_xlfn.XLOOKUP(AK270,Master3!B:B,Master3!A:A)</f>
        <v>#N/A</v>
      </c>
      <c r="AK270" s="106"/>
      <c r="AL270" s="67">
        <f>SUMIFS(Master3!$Z:$Z,Master3!$A:$A,"&gt;="&amp;(AJ270),Master3!$A:$A,"&lt;="&amp;AP270-1)</f>
        <v>0</v>
      </c>
      <c r="AM270" s="67">
        <f>SUMIFS(Master3!$J:$J,Master3!$A:$A,"&gt;="&amp;(AJ270),Master3!$A:$A,"&lt;="&amp;AP270-1)</f>
        <v>0</v>
      </c>
      <c r="AN270" s="93">
        <f>SUMIFS(Master3!BF:BF,Master3!BE:BE,AK270)</f>
        <v>0</v>
      </c>
      <c r="AO270" s="100" t="str">
        <f>IFERROR(_xlfn.XLOOKUP(AP270,Master3!$A:$A,Master3!$B:$B),"")</f>
        <v/>
      </c>
      <c r="AP270" s="92" t="str">
        <f t="shared" si="54"/>
        <v/>
      </c>
      <c r="AQ270" s="67">
        <f>SUMIFS(Master3!$Z:$Z,Master3!$A:$A,"&gt;"&amp;(AP270),Master3!$A:$A,"&lt;="&amp;AU270-1)</f>
        <v>0</v>
      </c>
      <c r="AR270" s="67">
        <f>SUMIFS(Master3!$J:$J,Master3!$A:$A,"&gt;"&amp;(AP270),Master3!$A:$A,"&lt;="&amp;AU270-1)</f>
        <v>0</v>
      </c>
      <c r="AS270" s="93">
        <f>SUMIFS(Master3!BO:BO,Master3!BN:BN,AO270)</f>
        <v>0</v>
      </c>
      <c r="AT270" s="100" t="str">
        <f>IFERROR(_xlfn.XLOOKUP(AU270,Master3!$A:$A,Master3!$B:$B)," ")</f>
        <v xml:space="preserve"> </v>
      </c>
      <c r="AU270" s="92" t="str">
        <f t="shared" si="55"/>
        <v/>
      </c>
      <c r="AV270" s="67">
        <f>SUMIFS(Master3!$Z:$Z,Master3!$A:$A,"&gt;"&amp;AU270,Master3!$A:$A,"&lt;="&amp; AY270)</f>
        <v>0</v>
      </c>
      <c r="AW270" s="67">
        <f>SUMIFS(Master3!$J:$J,Master3!$A:$A,"&gt;"&amp;AU270,Master3!$A:$A,"&lt;="&amp; AY270)</f>
        <v>0</v>
      </c>
      <c r="AX270" s="92">
        <f>SUMIFS(Master3!BF:BF,Master3!BE:BE,AT270)</f>
        <v>0</v>
      </c>
      <c r="AY270" s="93" t="str">
        <f t="shared" si="56"/>
        <v/>
      </c>
      <c r="AZ270" s="112" t="e">
        <f>_xlfn.XLOOKUP(BA270,Master3!B:B,Master3!A:A)</f>
        <v>#N/A</v>
      </c>
      <c r="BA270" s="103"/>
      <c r="BB270" s="107">
        <f>SUMIFS(Master3!AR:AR,Master3!$A:$A,"&gt;="&amp;(AZ270),Master3!$A:$A,"&lt;="&amp;BF270-1)</f>
        <v>0</v>
      </c>
      <c r="BC270" s="109">
        <f>SUMIFS(Master3!$K:$K,Master3!$A:$A,"&gt;="&amp;(AZ270),Master3!$A:$A,"&lt;="&amp;BF270-1)</f>
        <v>0</v>
      </c>
      <c r="BD270" s="108">
        <f>SUMIFS(Master3!BI:BI,Master3!BH:BH,BA270)</f>
        <v>0</v>
      </c>
      <c r="BE270" s="110" t="str">
        <f>IFERROR(_xlfn.XLOOKUP(BF270,Master3!$A:$A,Master3!$B:$B),"")</f>
        <v/>
      </c>
      <c r="BF270" s="107" t="str">
        <f t="shared" si="57"/>
        <v/>
      </c>
      <c r="BG270" s="107">
        <f>SUMIFS(Master3!AR:AR,Master3!$A:$A,"&gt;="&amp;(BF270),Master3!$A:$A,"&lt;="&amp;BK270-1)</f>
        <v>0</v>
      </c>
      <c r="BH270" s="109">
        <f>SUMIFS(Master3!$K:$K,Master3!$A:$A,"&gt;="&amp;(BF270),Master3!$A:$A,"&lt;="&amp;BK270-1)</f>
        <v>0</v>
      </c>
      <c r="BI270" s="108">
        <f>SUMIFS(Master3!BQ:BQ,Master3!BP:BP,BE270)</f>
        <v>0</v>
      </c>
      <c r="BJ270" s="110" t="str">
        <f>IFERROR(_xlfn.XLOOKUP(BK270,Master3!$A:$A,Master3!$B:$B)," ")</f>
        <v xml:space="preserve"> </v>
      </c>
      <c r="BK270" s="107" t="str">
        <f t="shared" si="58"/>
        <v/>
      </c>
      <c r="BL270" s="107">
        <f>SUMIFS(Master3!$AU:$AU,Master3!$A:$A,"&gt;"&amp;(BK270),Master3!$A:$A,"&lt;="&amp; BO270)</f>
        <v>0</v>
      </c>
      <c r="BM270" s="109">
        <f>SUMIFS(Master3!$K:$K,Master3!$A:$A,"&gt;"&amp;(BK270),Master3!$A:$A,"&lt;="&amp; BO270)</f>
        <v>0</v>
      </c>
      <c r="BN270" s="107">
        <f>SUMIFS(Master3!BI:BI,Master3!BH:BH,BJ270)</f>
        <v>0</v>
      </c>
      <c r="BO270" s="108" t="str">
        <f t="shared" si="59"/>
        <v/>
      </c>
    </row>
    <row r="271" spans="1:67" x14ac:dyDescent="0.25">
      <c r="A271" s="86">
        <v>44405.25</v>
      </c>
      <c r="B271" s="111" t="e">
        <f>_xlfn.XLOOKUP(C271,Master3!B:B,Master3!A:A)</f>
        <v>#N/A</v>
      </c>
      <c r="C271" s="106"/>
      <c r="D271" s="91" t="str">
        <f>IFERROR(_xlfn.XLOOKUP(B271,Master3!A:A,Master3!G:G),"")</f>
        <v/>
      </c>
      <c r="E271" s="94" t="str">
        <f>IFERROR(AVERAGEIFS(Master3!$U:$U,Master3!$A:$A,"&gt;"&amp;(B271-1),Master3!$A:$A,"&lt;="&amp;S271),"")</f>
        <v/>
      </c>
      <c r="F271" s="98">
        <f>SUMIFS(Master3!$V:$V,Master3!$A:$A,"&gt;="&amp;(B271),Master3!$A:$A,"&lt;="&amp;J271-1)</f>
        <v>0</v>
      </c>
      <c r="G271" s="91">
        <f>SUMIFS(Master3!$H:$H,Master3!$A:$A,"&gt;="&amp;(B271),Master3!$A:$A,"&lt;="&amp;J271-1)</f>
        <v>0</v>
      </c>
      <c r="H271" s="99">
        <f>SUMIFS(Master3!AZ:AZ,Master3!AY:AY,C271)</f>
        <v>0</v>
      </c>
      <c r="I271" s="100" t="str">
        <f>IFERROR(_xlfn.XLOOKUP(J271,Master3!$A:$A,Master3!$B:$B),"")</f>
        <v/>
      </c>
      <c r="J271" s="92" t="str">
        <f t="shared" si="48"/>
        <v/>
      </c>
      <c r="K271" s="92">
        <f>SUMIFS(Master3!$V:$V,Master3!$A:$A,"&gt;="&amp;(J271),Master3!$A:$A,"&lt;="&amp;O271-1)</f>
        <v>0</v>
      </c>
      <c r="L271" s="92">
        <f>SUMIFS(Master3!$H:$H,Master3!$A:$A,"&gt;="&amp;(J271),Master3!$A:$A,"&lt;="&amp;O271-1)</f>
        <v>0</v>
      </c>
      <c r="M271" s="93">
        <f>SUMIFS(Master3!BK:BK,Master3!BJ:BJ,I271)</f>
        <v>0</v>
      </c>
      <c r="N271" s="100" t="str">
        <f>IFERROR(_xlfn.XLOOKUP(O271,Master3!$A:$A,Master3!$B:$B)," ")</f>
        <v xml:space="preserve"> </v>
      </c>
      <c r="O271" s="92" t="str">
        <f t="shared" si="49"/>
        <v/>
      </c>
      <c r="P271" s="92">
        <f>SUMIFS(Master3!$V:$V,Master3!$A:$A,"&gt;="&amp;O271,Master3!$A:$A,"&lt;="&amp; S271)</f>
        <v>0</v>
      </c>
      <c r="Q271" s="92">
        <f>SUMIFS(Master3!$H:$H,Master3!$A:$A,"&gt;="&amp;O271,Master3!$A:$A,"&lt;="&amp; S271)</f>
        <v>0</v>
      </c>
      <c r="R271" s="92">
        <f>SUMIFS(Master3!AZ:AZ,Master3!AY:AY,N271)</f>
        <v>0</v>
      </c>
      <c r="S271" s="93" t="str">
        <f t="shared" si="50"/>
        <v/>
      </c>
      <c r="T271" s="112" t="e">
        <f>_xlfn.XLOOKUP(U271,Master3!B:B,Master3!A:A)</f>
        <v>#N/A</v>
      </c>
      <c r="U271" s="103">
        <v>44405.25</v>
      </c>
      <c r="V271" s="109">
        <f>SUMIFS(Master3!X:X,Master3!$A:$A,"&gt;="&amp;(T271),Master3!$A:$A,"&lt;="&amp;Z271-1)</f>
        <v>0</v>
      </c>
      <c r="W271" s="107">
        <f>SUMIFS(Master3!I:I,Master3!$A:$A,"&gt;="&amp;(T271),Master3!$A:$A,"&lt;="&amp;Z271-1)</f>
        <v>0</v>
      </c>
      <c r="X271" s="108">
        <f>SUMIFS(Master3!BC:BC,Master3!BB:BB,U271)</f>
        <v>0</v>
      </c>
      <c r="Y271" s="110" t="str">
        <f>IFERROR(_xlfn.XLOOKUP(Z271,Master3!$A:$A,Master3!$B:$B),"")</f>
        <v/>
      </c>
      <c r="Z271" s="107" t="str">
        <f t="shared" si="51"/>
        <v/>
      </c>
      <c r="AA271" s="107">
        <f>SUMIFS(Master3!$X:$X,Master3!$A:$A,"&gt;="&amp;(Z271),Master3!$A:$A,"&lt;="&amp;AE271-1)</f>
        <v>0</v>
      </c>
      <c r="AB271" s="107">
        <f>SUMIFS(Master3!$I:$I,Master3!$A:$A,"&gt;="&amp;(Z271),Master3!$A:$A,"&lt;="&amp;AE271-1)</f>
        <v>0</v>
      </c>
      <c r="AC271" s="108">
        <f>SUMIFS(Master3!BM:BM,Master3!BL:BL,Y271)</f>
        <v>0</v>
      </c>
      <c r="AD271" s="110" t="str">
        <f>IFERROR(_xlfn.XLOOKUP(AE271,Master3!$A:$A,Master3!$B:$B)," ")</f>
        <v xml:space="preserve"> </v>
      </c>
      <c r="AE271" s="107" t="str">
        <f t="shared" si="52"/>
        <v/>
      </c>
      <c r="AF271" s="109">
        <f>SUMIFS(Master3!$X:$X,Master3!$A:$A,"&gt;"&amp;(AE271),Master3!$A:$A,"&lt;="&amp; AI271)</f>
        <v>0</v>
      </c>
      <c r="AG271" s="107">
        <f>SUMIFS(Master3!$I:$I,Master3!$A:$A,"&gt;"&amp;(AE271),Master3!$A:$A,"&lt;="&amp; AI271)</f>
        <v>0</v>
      </c>
      <c r="AH271" s="107">
        <f>SUMIFS(Master3!BC:BC,Master3!BB:BB,AD271)</f>
        <v>0</v>
      </c>
      <c r="AI271" s="108" t="str">
        <f t="shared" si="53"/>
        <v/>
      </c>
      <c r="AJ271" s="112" t="e">
        <f>_xlfn.XLOOKUP(AK271,Master3!B:B,Master3!A:A)</f>
        <v>#N/A</v>
      </c>
      <c r="AK271" s="106">
        <v>44405.25</v>
      </c>
      <c r="AL271" s="67">
        <f>SUMIFS(Master3!$Z:$Z,Master3!$A:$A,"&gt;="&amp;(AJ271),Master3!$A:$A,"&lt;="&amp;AP271-1)</f>
        <v>0</v>
      </c>
      <c r="AM271" s="67">
        <f>SUMIFS(Master3!$J:$J,Master3!$A:$A,"&gt;="&amp;(AJ271),Master3!$A:$A,"&lt;="&amp;AP271-1)</f>
        <v>0</v>
      </c>
      <c r="AN271" s="93">
        <f>SUMIFS(Master3!BF:BF,Master3!BE:BE,AK271)</f>
        <v>0</v>
      </c>
      <c r="AO271" s="100" t="str">
        <f>IFERROR(_xlfn.XLOOKUP(AP271,Master3!$A:$A,Master3!$B:$B),"")</f>
        <v/>
      </c>
      <c r="AP271" s="92" t="str">
        <f t="shared" si="54"/>
        <v/>
      </c>
      <c r="AQ271" s="67">
        <f>SUMIFS(Master3!$Z:$Z,Master3!$A:$A,"&gt;"&amp;(AP271),Master3!$A:$A,"&lt;="&amp;AU271-1)</f>
        <v>0</v>
      </c>
      <c r="AR271" s="67">
        <f>SUMIFS(Master3!$J:$J,Master3!$A:$A,"&gt;"&amp;(AP271),Master3!$A:$A,"&lt;="&amp;AU271-1)</f>
        <v>0</v>
      </c>
      <c r="AS271" s="93">
        <f>SUMIFS(Master3!BO:BO,Master3!BN:BN,AO271)</f>
        <v>0</v>
      </c>
      <c r="AT271" s="100" t="str">
        <f>IFERROR(_xlfn.XLOOKUP(AU271,Master3!$A:$A,Master3!$B:$B)," ")</f>
        <v xml:space="preserve"> </v>
      </c>
      <c r="AU271" s="92" t="str">
        <f t="shared" si="55"/>
        <v/>
      </c>
      <c r="AV271" s="67">
        <f>SUMIFS(Master3!$Z:$Z,Master3!$A:$A,"&gt;"&amp;AU271,Master3!$A:$A,"&lt;="&amp; AY271)</f>
        <v>0</v>
      </c>
      <c r="AW271" s="67">
        <f>SUMIFS(Master3!$J:$J,Master3!$A:$A,"&gt;"&amp;AU271,Master3!$A:$A,"&lt;="&amp; AY271)</f>
        <v>0</v>
      </c>
      <c r="AX271" s="92">
        <f>SUMIFS(Master3!BF:BF,Master3!BE:BE,AT271)</f>
        <v>0</v>
      </c>
      <c r="AY271" s="93" t="str">
        <f t="shared" si="56"/>
        <v/>
      </c>
      <c r="AZ271" s="112" t="e">
        <f>_xlfn.XLOOKUP(BA271,Master3!B:B,Master3!A:A)</f>
        <v>#N/A</v>
      </c>
      <c r="BA271" s="103">
        <v>44405.25</v>
      </c>
      <c r="BB271" s="107">
        <f>SUMIFS(Master3!AR:AR,Master3!$A:$A,"&gt;="&amp;(AZ271),Master3!$A:$A,"&lt;="&amp;BF271-1)</f>
        <v>0</v>
      </c>
      <c r="BC271" s="109">
        <f>SUMIFS(Master3!$K:$K,Master3!$A:$A,"&gt;="&amp;(AZ271),Master3!$A:$A,"&lt;="&amp;BF271-1)</f>
        <v>0</v>
      </c>
      <c r="BD271" s="108">
        <f>SUMIFS(Master3!BI:BI,Master3!BH:BH,BA271)</f>
        <v>0</v>
      </c>
      <c r="BE271" s="110" t="str">
        <f>IFERROR(_xlfn.XLOOKUP(BF271,Master3!$A:$A,Master3!$B:$B),"")</f>
        <v/>
      </c>
      <c r="BF271" s="107" t="str">
        <f t="shared" si="57"/>
        <v/>
      </c>
      <c r="BG271" s="107">
        <f>SUMIFS(Master3!AR:AR,Master3!$A:$A,"&gt;="&amp;(BF271),Master3!$A:$A,"&lt;="&amp;BK271-1)</f>
        <v>0</v>
      </c>
      <c r="BH271" s="109">
        <f>SUMIFS(Master3!$K:$K,Master3!$A:$A,"&gt;="&amp;(BF271),Master3!$A:$A,"&lt;="&amp;BK271-1)</f>
        <v>0</v>
      </c>
      <c r="BI271" s="108">
        <f>SUMIFS(Master3!BQ:BQ,Master3!BP:BP,BE271)</f>
        <v>0</v>
      </c>
      <c r="BJ271" s="110" t="str">
        <f>IFERROR(_xlfn.XLOOKUP(BK271,Master3!$A:$A,Master3!$B:$B)," ")</f>
        <v xml:space="preserve"> </v>
      </c>
      <c r="BK271" s="107" t="str">
        <f t="shared" si="58"/>
        <v/>
      </c>
      <c r="BL271" s="107">
        <f>SUMIFS(Master3!$AU:$AU,Master3!$A:$A,"&gt;"&amp;(BK271),Master3!$A:$A,"&lt;="&amp; BO271)</f>
        <v>0</v>
      </c>
      <c r="BM271" s="109">
        <f>SUMIFS(Master3!$K:$K,Master3!$A:$A,"&gt;"&amp;(BK271),Master3!$A:$A,"&lt;="&amp; BO271)</f>
        <v>0</v>
      </c>
      <c r="BN271" s="107">
        <f>SUMIFS(Master3!BI:BI,Master3!BH:BH,BJ271)</f>
        <v>0</v>
      </c>
      <c r="BO271" s="108" t="str">
        <f t="shared" si="59"/>
        <v/>
      </c>
    </row>
    <row r="272" spans="1:67" x14ac:dyDescent="0.25">
      <c r="A272" s="86">
        <v>44406.333333333336</v>
      </c>
      <c r="B272" s="111" t="e">
        <f>_xlfn.XLOOKUP(C272,Master3!B:B,Master3!A:A)</f>
        <v>#N/A</v>
      </c>
      <c r="C272" s="106">
        <v>44406.333333333336</v>
      </c>
      <c r="D272" s="91" t="str">
        <f>IFERROR(_xlfn.XLOOKUP(B272,Master3!A:A,Master3!G:G),"")</f>
        <v/>
      </c>
      <c r="E272" s="94" t="str">
        <f>IFERROR(AVERAGEIFS(Master3!$U:$U,Master3!$A:$A,"&gt;"&amp;(B272-1),Master3!$A:$A,"&lt;="&amp;S272),"")</f>
        <v/>
      </c>
      <c r="F272" s="98">
        <f>SUMIFS(Master3!$V:$V,Master3!$A:$A,"&gt;="&amp;(B272),Master3!$A:$A,"&lt;="&amp;J272-1)</f>
        <v>0</v>
      </c>
      <c r="G272" s="91">
        <f>SUMIFS(Master3!$H:$H,Master3!$A:$A,"&gt;="&amp;(B272),Master3!$A:$A,"&lt;="&amp;J272-1)</f>
        <v>0</v>
      </c>
      <c r="H272" s="99">
        <f>SUMIFS(Master3!AZ:AZ,Master3!AY:AY,C272)</f>
        <v>0</v>
      </c>
      <c r="I272" s="100" t="str">
        <f>IFERROR(_xlfn.XLOOKUP(J272,Master3!$A:$A,Master3!$B:$B),"")</f>
        <v/>
      </c>
      <c r="J272" s="92" t="str">
        <f t="shared" si="48"/>
        <v/>
      </c>
      <c r="K272" s="92">
        <f>SUMIFS(Master3!$V:$V,Master3!$A:$A,"&gt;="&amp;(J272),Master3!$A:$A,"&lt;="&amp;O272-1)</f>
        <v>0</v>
      </c>
      <c r="L272" s="92">
        <f>SUMIFS(Master3!$H:$H,Master3!$A:$A,"&gt;="&amp;(J272),Master3!$A:$A,"&lt;="&amp;O272-1)</f>
        <v>0</v>
      </c>
      <c r="M272" s="93">
        <f>SUMIFS(Master3!BK:BK,Master3!BJ:BJ,I272)</f>
        <v>0</v>
      </c>
      <c r="N272" s="100" t="str">
        <f>IFERROR(_xlfn.XLOOKUP(O272,Master3!$A:$A,Master3!$B:$B)," ")</f>
        <v xml:space="preserve"> </v>
      </c>
      <c r="O272" s="92" t="str">
        <f t="shared" si="49"/>
        <v/>
      </c>
      <c r="P272" s="92">
        <f>SUMIFS(Master3!$V:$V,Master3!$A:$A,"&gt;="&amp;O272,Master3!$A:$A,"&lt;="&amp; S272)</f>
        <v>0</v>
      </c>
      <c r="Q272" s="92">
        <f>SUMIFS(Master3!$H:$H,Master3!$A:$A,"&gt;="&amp;O272,Master3!$A:$A,"&lt;="&amp; S272)</f>
        <v>0</v>
      </c>
      <c r="R272" s="92">
        <f>SUMIFS(Master3!AZ:AZ,Master3!AY:AY,N272)</f>
        <v>0</v>
      </c>
      <c r="S272" s="93" t="str">
        <f t="shared" si="50"/>
        <v/>
      </c>
      <c r="T272" s="112" t="e">
        <f>_xlfn.XLOOKUP(U272,Master3!B:B,Master3!A:A)</f>
        <v>#N/A</v>
      </c>
      <c r="U272" s="103"/>
      <c r="V272" s="109">
        <f>SUMIFS(Master3!X:X,Master3!$A:$A,"&gt;="&amp;(T272),Master3!$A:$A,"&lt;="&amp;Z272-1)</f>
        <v>0</v>
      </c>
      <c r="W272" s="107">
        <f>SUMIFS(Master3!I:I,Master3!$A:$A,"&gt;="&amp;(T272),Master3!$A:$A,"&lt;="&amp;Z272-1)</f>
        <v>0</v>
      </c>
      <c r="X272" s="108">
        <f>SUMIFS(Master3!BC:BC,Master3!BB:BB,U272)</f>
        <v>0</v>
      </c>
      <c r="Y272" s="110" t="str">
        <f>IFERROR(_xlfn.XLOOKUP(Z272,Master3!$A:$A,Master3!$B:$B),"")</f>
        <v/>
      </c>
      <c r="Z272" s="107" t="str">
        <f t="shared" si="51"/>
        <v/>
      </c>
      <c r="AA272" s="107">
        <f>SUMIFS(Master3!$X:$X,Master3!$A:$A,"&gt;="&amp;(Z272),Master3!$A:$A,"&lt;="&amp;AE272-1)</f>
        <v>0</v>
      </c>
      <c r="AB272" s="107">
        <f>SUMIFS(Master3!$I:$I,Master3!$A:$A,"&gt;="&amp;(Z272),Master3!$A:$A,"&lt;="&amp;AE272-1)</f>
        <v>0</v>
      </c>
      <c r="AC272" s="108">
        <f>SUMIFS(Master3!BM:BM,Master3!BL:BL,Y272)</f>
        <v>0</v>
      </c>
      <c r="AD272" s="110" t="str">
        <f>IFERROR(_xlfn.XLOOKUP(AE272,Master3!$A:$A,Master3!$B:$B)," ")</f>
        <v xml:space="preserve"> </v>
      </c>
      <c r="AE272" s="107" t="str">
        <f t="shared" si="52"/>
        <v/>
      </c>
      <c r="AF272" s="109">
        <f>SUMIFS(Master3!$X:$X,Master3!$A:$A,"&gt;"&amp;(AE272),Master3!$A:$A,"&lt;="&amp; AI272)</f>
        <v>0</v>
      </c>
      <c r="AG272" s="107">
        <f>SUMIFS(Master3!$I:$I,Master3!$A:$A,"&gt;"&amp;(AE272),Master3!$A:$A,"&lt;="&amp; AI272)</f>
        <v>0</v>
      </c>
      <c r="AH272" s="107">
        <f>SUMIFS(Master3!BC:BC,Master3!BB:BB,AD272)</f>
        <v>0</v>
      </c>
      <c r="AI272" s="108" t="str">
        <f t="shared" si="53"/>
        <v/>
      </c>
      <c r="AJ272" s="112" t="e">
        <f>_xlfn.XLOOKUP(AK272,Master3!B:B,Master3!A:A)</f>
        <v>#N/A</v>
      </c>
      <c r="AK272" s="106"/>
      <c r="AL272" s="67">
        <f>SUMIFS(Master3!$Z:$Z,Master3!$A:$A,"&gt;="&amp;(AJ272),Master3!$A:$A,"&lt;="&amp;AP272-1)</f>
        <v>0</v>
      </c>
      <c r="AM272" s="67">
        <f>SUMIFS(Master3!$J:$J,Master3!$A:$A,"&gt;="&amp;(AJ272),Master3!$A:$A,"&lt;="&amp;AP272-1)</f>
        <v>0</v>
      </c>
      <c r="AN272" s="93">
        <f>SUMIFS(Master3!BF:BF,Master3!BE:BE,AK272)</f>
        <v>0</v>
      </c>
      <c r="AO272" s="100" t="str">
        <f>IFERROR(_xlfn.XLOOKUP(AP272,Master3!$A:$A,Master3!$B:$B),"")</f>
        <v/>
      </c>
      <c r="AP272" s="92" t="str">
        <f t="shared" si="54"/>
        <v/>
      </c>
      <c r="AQ272" s="67">
        <f>SUMIFS(Master3!$Z:$Z,Master3!$A:$A,"&gt;"&amp;(AP272),Master3!$A:$A,"&lt;="&amp;AU272-1)</f>
        <v>0</v>
      </c>
      <c r="AR272" s="67">
        <f>SUMIFS(Master3!$J:$J,Master3!$A:$A,"&gt;"&amp;(AP272),Master3!$A:$A,"&lt;="&amp;AU272-1)</f>
        <v>0</v>
      </c>
      <c r="AS272" s="93">
        <f>SUMIFS(Master3!BO:BO,Master3!BN:BN,AO272)</f>
        <v>0</v>
      </c>
      <c r="AT272" s="100" t="str">
        <f>IFERROR(_xlfn.XLOOKUP(AU272,Master3!$A:$A,Master3!$B:$B)," ")</f>
        <v xml:space="preserve"> </v>
      </c>
      <c r="AU272" s="92" t="str">
        <f t="shared" si="55"/>
        <v/>
      </c>
      <c r="AV272" s="67">
        <f>SUMIFS(Master3!$Z:$Z,Master3!$A:$A,"&gt;"&amp;AU272,Master3!$A:$A,"&lt;="&amp; AY272)</f>
        <v>0</v>
      </c>
      <c r="AW272" s="67">
        <f>SUMIFS(Master3!$J:$J,Master3!$A:$A,"&gt;"&amp;AU272,Master3!$A:$A,"&lt;="&amp; AY272)</f>
        <v>0</v>
      </c>
      <c r="AX272" s="92">
        <f>SUMIFS(Master3!BF:BF,Master3!BE:BE,AT272)</f>
        <v>0</v>
      </c>
      <c r="AY272" s="93" t="str">
        <f t="shared" si="56"/>
        <v/>
      </c>
      <c r="AZ272" s="112" t="e">
        <f>_xlfn.XLOOKUP(BA272,Master3!B:B,Master3!A:A)</f>
        <v>#N/A</v>
      </c>
      <c r="BA272" s="103"/>
      <c r="BB272" s="107">
        <f>SUMIFS(Master3!AR:AR,Master3!$A:$A,"&gt;="&amp;(AZ272),Master3!$A:$A,"&lt;="&amp;BF272-1)</f>
        <v>0</v>
      </c>
      <c r="BC272" s="109">
        <f>SUMIFS(Master3!$K:$K,Master3!$A:$A,"&gt;="&amp;(AZ272),Master3!$A:$A,"&lt;="&amp;BF272-1)</f>
        <v>0</v>
      </c>
      <c r="BD272" s="108">
        <f>SUMIFS(Master3!BI:BI,Master3!BH:BH,BA272)</f>
        <v>0</v>
      </c>
      <c r="BE272" s="110" t="str">
        <f>IFERROR(_xlfn.XLOOKUP(BF272,Master3!$A:$A,Master3!$B:$B),"")</f>
        <v/>
      </c>
      <c r="BF272" s="107" t="str">
        <f t="shared" si="57"/>
        <v/>
      </c>
      <c r="BG272" s="107">
        <f>SUMIFS(Master3!AR:AR,Master3!$A:$A,"&gt;="&amp;(BF272),Master3!$A:$A,"&lt;="&amp;BK272-1)</f>
        <v>0</v>
      </c>
      <c r="BH272" s="109">
        <f>SUMIFS(Master3!$K:$K,Master3!$A:$A,"&gt;="&amp;(BF272),Master3!$A:$A,"&lt;="&amp;BK272-1)</f>
        <v>0</v>
      </c>
      <c r="BI272" s="108">
        <f>SUMIFS(Master3!BQ:BQ,Master3!BP:BP,BE272)</f>
        <v>0</v>
      </c>
      <c r="BJ272" s="110" t="str">
        <f>IFERROR(_xlfn.XLOOKUP(BK272,Master3!$A:$A,Master3!$B:$B)," ")</f>
        <v xml:space="preserve"> </v>
      </c>
      <c r="BK272" s="107" t="str">
        <f t="shared" si="58"/>
        <v/>
      </c>
      <c r="BL272" s="107">
        <f>SUMIFS(Master3!$AU:$AU,Master3!$A:$A,"&gt;"&amp;(BK272),Master3!$A:$A,"&lt;="&amp; BO272)</f>
        <v>0</v>
      </c>
      <c r="BM272" s="109">
        <f>SUMIFS(Master3!$K:$K,Master3!$A:$A,"&gt;"&amp;(BK272),Master3!$A:$A,"&lt;="&amp; BO272)</f>
        <v>0</v>
      </c>
      <c r="BN272" s="107">
        <f>SUMIFS(Master3!BI:BI,Master3!BH:BH,BJ272)</f>
        <v>0</v>
      </c>
      <c r="BO272" s="108" t="str">
        <f t="shared" si="59"/>
        <v/>
      </c>
    </row>
    <row r="273" spans="1:67" x14ac:dyDescent="0.25">
      <c r="A273" s="86">
        <v>44406.40625</v>
      </c>
      <c r="B273" s="111" t="e">
        <f>_xlfn.XLOOKUP(C273,Master3!B:B,Master3!A:A)</f>
        <v>#N/A</v>
      </c>
      <c r="C273" s="106"/>
      <c r="D273" s="91" t="str">
        <f>IFERROR(_xlfn.XLOOKUP(B273,Master3!A:A,Master3!G:G),"")</f>
        <v/>
      </c>
      <c r="E273" s="94" t="str">
        <f>IFERROR(AVERAGEIFS(Master3!$U:$U,Master3!$A:$A,"&gt;"&amp;(B273-1),Master3!$A:$A,"&lt;="&amp;S273),"")</f>
        <v/>
      </c>
      <c r="F273" s="98">
        <f>SUMIFS(Master3!$V:$V,Master3!$A:$A,"&gt;="&amp;(B273),Master3!$A:$A,"&lt;="&amp;J273-1)</f>
        <v>0</v>
      </c>
      <c r="G273" s="91">
        <f>SUMIFS(Master3!$H:$H,Master3!$A:$A,"&gt;="&amp;(B273),Master3!$A:$A,"&lt;="&amp;J273-1)</f>
        <v>0</v>
      </c>
      <c r="H273" s="99">
        <f>SUMIFS(Master3!AZ:AZ,Master3!AY:AY,C273)</f>
        <v>0</v>
      </c>
      <c r="I273" s="100" t="str">
        <f>IFERROR(_xlfn.XLOOKUP(J273,Master3!$A:$A,Master3!$B:$B),"")</f>
        <v/>
      </c>
      <c r="J273" s="92" t="str">
        <f t="shared" si="48"/>
        <v/>
      </c>
      <c r="K273" s="92">
        <f>SUMIFS(Master3!$V:$V,Master3!$A:$A,"&gt;="&amp;(J273),Master3!$A:$A,"&lt;="&amp;O273-1)</f>
        <v>0</v>
      </c>
      <c r="L273" s="92">
        <f>SUMIFS(Master3!$H:$H,Master3!$A:$A,"&gt;="&amp;(J273),Master3!$A:$A,"&lt;="&amp;O273-1)</f>
        <v>0</v>
      </c>
      <c r="M273" s="93">
        <f>SUMIFS(Master3!BK:BK,Master3!BJ:BJ,I273)</f>
        <v>0</v>
      </c>
      <c r="N273" s="100" t="str">
        <f>IFERROR(_xlfn.XLOOKUP(O273,Master3!$A:$A,Master3!$B:$B)," ")</f>
        <v xml:space="preserve"> </v>
      </c>
      <c r="O273" s="92" t="str">
        <f t="shared" si="49"/>
        <v/>
      </c>
      <c r="P273" s="92">
        <f>SUMIFS(Master3!$V:$V,Master3!$A:$A,"&gt;="&amp;O273,Master3!$A:$A,"&lt;="&amp; S273)</f>
        <v>0</v>
      </c>
      <c r="Q273" s="92">
        <f>SUMIFS(Master3!$H:$H,Master3!$A:$A,"&gt;="&amp;O273,Master3!$A:$A,"&lt;="&amp; S273)</f>
        <v>0</v>
      </c>
      <c r="R273" s="92">
        <f>SUMIFS(Master3!AZ:AZ,Master3!AY:AY,N273)</f>
        <v>0</v>
      </c>
      <c r="S273" s="93" t="str">
        <f t="shared" si="50"/>
        <v/>
      </c>
      <c r="T273" s="112" t="e">
        <f>_xlfn.XLOOKUP(U273,Master3!B:B,Master3!A:A)</f>
        <v>#N/A</v>
      </c>
      <c r="U273" s="103"/>
      <c r="V273" s="109">
        <f>SUMIFS(Master3!X:X,Master3!$A:$A,"&gt;="&amp;(T273),Master3!$A:$A,"&lt;="&amp;Z273-1)</f>
        <v>0</v>
      </c>
      <c r="W273" s="107">
        <f>SUMIFS(Master3!I:I,Master3!$A:$A,"&gt;="&amp;(T273),Master3!$A:$A,"&lt;="&amp;Z273-1)</f>
        <v>0</v>
      </c>
      <c r="X273" s="108">
        <f>SUMIFS(Master3!BC:BC,Master3!BB:BB,U273)</f>
        <v>0</v>
      </c>
      <c r="Y273" s="110" t="str">
        <f>IFERROR(_xlfn.XLOOKUP(Z273,Master3!$A:$A,Master3!$B:$B),"")</f>
        <v/>
      </c>
      <c r="Z273" s="107" t="str">
        <f t="shared" si="51"/>
        <v/>
      </c>
      <c r="AA273" s="107">
        <f>SUMIFS(Master3!$X:$X,Master3!$A:$A,"&gt;="&amp;(Z273),Master3!$A:$A,"&lt;="&amp;AE273-1)</f>
        <v>0</v>
      </c>
      <c r="AB273" s="107">
        <f>SUMIFS(Master3!$I:$I,Master3!$A:$A,"&gt;="&amp;(Z273),Master3!$A:$A,"&lt;="&amp;AE273-1)</f>
        <v>0</v>
      </c>
      <c r="AC273" s="108">
        <f>SUMIFS(Master3!BM:BM,Master3!BL:BL,Y273)</f>
        <v>0</v>
      </c>
      <c r="AD273" s="110" t="str">
        <f>IFERROR(_xlfn.XLOOKUP(AE273,Master3!$A:$A,Master3!$B:$B)," ")</f>
        <v xml:space="preserve"> </v>
      </c>
      <c r="AE273" s="107" t="str">
        <f t="shared" si="52"/>
        <v/>
      </c>
      <c r="AF273" s="109">
        <f>SUMIFS(Master3!$X:$X,Master3!$A:$A,"&gt;"&amp;(AE273),Master3!$A:$A,"&lt;="&amp; AI273)</f>
        <v>0</v>
      </c>
      <c r="AG273" s="107">
        <f>SUMIFS(Master3!$I:$I,Master3!$A:$A,"&gt;"&amp;(AE273),Master3!$A:$A,"&lt;="&amp; AI273)</f>
        <v>0</v>
      </c>
      <c r="AH273" s="107">
        <f>SUMIFS(Master3!BC:BC,Master3!BB:BB,AD273)</f>
        <v>0</v>
      </c>
      <c r="AI273" s="108" t="str">
        <f t="shared" si="53"/>
        <v/>
      </c>
      <c r="AJ273" s="112" t="e">
        <f>_xlfn.XLOOKUP(AK273,Master3!B:B,Master3!A:A)</f>
        <v>#N/A</v>
      </c>
      <c r="AK273" s="106"/>
      <c r="AL273" s="67">
        <f>SUMIFS(Master3!$Z:$Z,Master3!$A:$A,"&gt;="&amp;(AJ273),Master3!$A:$A,"&lt;="&amp;AP273-1)</f>
        <v>0</v>
      </c>
      <c r="AM273" s="67">
        <f>SUMIFS(Master3!$J:$J,Master3!$A:$A,"&gt;="&amp;(AJ273),Master3!$A:$A,"&lt;="&amp;AP273-1)</f>
        <v>0</v>
      </c>
      <c r="AN273" s="93">
        <f>SUMIFS(Master3!BF:BF,Master3!BE:BE,AK273)</f>
        <v>0</v>
      </c>
      <c r="AO273" s="100" t="str">
        <f>IFERROR(_xlfn.XLOOKUP(AP273,Master3!$A:$A,Master3!$B:$B),"")</f>
        <v/>
      </c>
      <c r="AP273" s="92" t="str">
        <f t="shared" si="54"/>
        <v/>
      </c>
      <c r="AQ273" s="67">
        <f>SUMIFS(Master3!$Z:$Z,Master3!$A:$A,"&gt;"&amp;(AP273),Master3!$A:$A,"&lt;="&amp;AU273-1)</f>
        <v>0</v>
      </c>
      <c r="AR273" s="67">
        <f>SUMIFS(Master3!$J:$J,Master3!$A:$A,"&gt;"&amp;(AP273),Master3!$A:$A,"&lt;="&amp;AU273-1)</f>
        <v>0</v>
      </c>
      <c r="AS273" s="93">
        <f>SUMIFS(Master3!BO:BO,Master3!BN:BN,AO273)</f>
        <v>0</v>
      </c>
      <c r="AT273" s="100" t="str">
        <f>IFERROR(_xlfn.XLOOKUP(AU273,Master3!$A:$A,Master3!$B:$B)," ")</f>
        <v xml:space="preserve"> </v>
      </c>
      <c r="AU273" s="92" t="str">
        <f t="shared" si="55"/>
        <v/>
      </c>
      <c r="AV273" s="67">
        <f>SUMIFS(Master3!$Z:$Z,Master3!$A:$A,"&gt;"&amp;AU273,Master3!$A:$A,"&lt;="&amp; AY273)</f>
        <v>0</v>
      </c>
      <c r="AW273" s="67">
        <f>SUMIFS(Master3!$J:$J,Master3!$A:$A,"&gt;"&amp;AU273,Master3!$A:$A,"&lt;="&amp; AY273)</f>
        <v>0</v>
      </c>
      <c r="AX273" s="92">
        <f>SUMIFS(Master3!BF:BF,Master3!BE:BE,AT273)</f>
        <v>0</v>
      </c>
      <c r="AY273" s="93" t="str">
        <f t="shared" si="56"/>
        <v/>
      </c>
      <c r="AZ273" s="112" t="e">
        <f>_xlfn.XLOOKUP(BA273,Master3!B:B,Master3!A:A)</f>
        <v>#N/A</v>
      </c>
      <c r="BA273" s="103">
        <v>44406.40625</v>
      </c>
      <c r="BB273" s="107">
        <f>SUMIFS(Master3!AR:AR,Master3!$A:$A,"&gt;="&amp;(AZ273),Master3!$A:$A,"&lt;="&amp;BF273-1)</f>
        <v>0</v>
      </c>
      <c r="BC273" s="109">
        <f>SUMIFS(Master3!$K:$K,Master3!$A:$A,"&gt;="&amp;(AZ273),Master3!$A:$A,"&lt;="&amp;BF273-1)</f>
        <v>0</v>
      </c>
      <c r="BD273" s="108">
        <f>SUMIFS(Master3!BI:BI,Master3!BH:BH,BA273)</f>
        <v>0</v>
      </c>
      <c r="BE273" s="110" t="str">
        <f>IFERROR(_xlfn.XLOOKUP(BF273,Master3!$A:$A,Master3!$B:$B),"")</f>
        <v/>
      </c>
      <c r="BF273" s="107" t="str">
        <f t="shared" si="57"/>
        <v/>
      </c>
      <c r="BG273" s="107">
        <f>SUMIFS(Master3!AR:AR,Master3!$A:$A,"&gt;="&amp;(BF273),Master3!$A:$A,"&lt;="&amp;BK273-1)</f>
        <v>0</v>
      </c>
      <c r="BH273" s="109">
        <f>SUMIFS(Master3!$K:$K,Master3!$A:$A,"&gt;="&amp;(BF273),Master3!$A:$A,"&lt;="&amp;BK273-1)</f>
        <v>0</v>
      </c>
      <c r="BI273" s="108">
        <f>SUMIFS(Master3!BQ:BQ,Master3!BP:BP,BE273)</f>
        <v>0</v>
      </c>
      <c r="BJ273" s="110" t="str">
        <f>IFERROR(_xlfn.XLOOKUP(BK273,Master3!$A:$A,Master3!$B:$B)," ")</f>
        <v xml:space="preserve"> </v>
      </c>
      <c r="BK273" s="107" t="str">
        <f t="shared" si="58"/>
        <v/>
      </c>
      <c r="BL273" s="107">
        <f>SUMIFS(Master3!$AU:$AU,Master3!$A:$A,"&gt;"&amp;(BK273),Master3!$A:$A,"&lt;="&amp; BO273)</f>
        <v>0</v>
      </c>
      <c r="BM273" s="109">
        <f>SUMIFS(Master3!$K:$K,Master3!$A:$A,"&gt;"&amp;(BK273),Master3!$A:$A,"&lt;="&amp; BO273)</f>
        <v>0</v>
      </c>
      <c r="BN273" s="107">
        <f>SUMIFS(Master3!BI:BI,Master3!BH:BH,BJ273)</f>
        <v>0</v>
      </c>
      <c r="BO273" s="108" t="str">
        <f t="shared" si="59"/>
        <v/>
      </c>
    </row>
    <row r="274" spans="1:67" x14ac:dyDescent="0.25">
      <c r="A274" s="86">
        <v>44406.416666666664</v>
      </c>
      <c r="B274" s="111" t="e">
        <f>_xlfn.XLOOKUP(C274,Master3!B:B,Master3!A:A)</f>
        <v>#N/A</v>
      </c>
      <c r="C274" s="106"/>
      <c r="D274" s="91" t="str">
        <f>IFERROR(_xlfn.XLOOKUP(B274,Master3!A:A,Master3!G:G),"")</f>
        <v/>
      </c>
      <c r="E274" s="94" t="str">
        <f>IFERROR(AVERAGEIFS(Master3!$U:$U,Master3!$A:$A,"&gt;"&amp;(B274-1),Master3!$A:$A,"&lt;="&amp;S274),"")</f>
        <v/>
      </c>
      <c r="F274" s="98">
        <f>SUMIFS(Master3!$V:$V,Master3!$A:$A,"&gt;="&amp;(B274),Master3!$A:$A,"&lt;="&amp;J274-1)</f>
        <v>0</v>
      </c>
      <c r="G274" s="91">
        <f>SUMIFS(Master3!$H:$H,Master3!$A:$A,"&gt;="&amp;(B274),Master3!$A:$A,"&lt;="&amp;J274-1)</f>
        <v>0</v>
      </c>
      <c r="H274" s="99">
        <f>SUMIFS(Master3!AZ:AZ,Master3!AY:AY,C274)</f>
        <v>0</v>
      </c>
      <c r="I274" s="100" t="str">
        <f>IFERROR(_xlfn.XLOOKUP(J274,Master3!$A:$A,Master3!$B:$B),"")</f>
        <v/>
      </c>
      <c r="J274" s="92" t="str">
        <f t="shared" si="48"/>
        <v/>
      </c>
      <c r="K274" s="92">
        <f>SUMIFS(Master3!$V:$V,Master3!$A:$A,"&gt;="&amp;(J274),Master3!$A:$A,"&lt;="&amp;O274-1)</f>
        <v>0</v>
      </c>
      <c r="L274" s="92">
        <f>SUMIFS(Master3!$H:$H,Master3!$A:$A,"&gt;="&amp;(J274),Master3!$A:$A,"&lt;="&amp;O274-1)</f>
        <v>0</v>
      </c>
      <c r="M274" s="93">
        <f>SUMIFS(Master3!BK:BK,Master3!BJ:BJ,I274)</f>
        <v>0</v>
      </c>
      <c r="N274" s="100" t="str">
        <f>IFERROR(_xlfn.XLOOKUP(O274,Master3!$A:$A,Master3!$B:$B)," ")</f>
        <v xml:space="preserve"> </v>
      </c>
      <c r="O274" s="92" t="str">
        <f t="shared" si="49"/>
        <v/>
      </c>
      <c r="P274" s="92">
        <f>SUMIFS(Master3!$V:$V,Master3!$A:$A,"&gt;="&amp;O274,Master3!$A:$A,"&lt;="&amp; S274)</f>
        <v>0</v>
      </c>
      <c r="Q274" s="92">
        <f>SUMIFS(Master3!$H:$H,Master3!$A:$A,"&gt;="&amp;O274,Master3!$A:$A,"&lt;="&amp; S274)</f>
        <v>0</v>
      </c>
      <c r="R274" s="92">
        <f>SUMIFS(Master3!AZ:AZ,Master3!AY:AY,N274)</f>
        <v>0</v>
      </c>
      <c r="S274" s="93" t="str">
        <f t="shared" si="50"/>
        <v/>
      </c>
      <c r="T274" s="112" t="e">
        <f>_xlfn.XLOOKUP(U274,Master3!B:B,Master3!A:A)</f>
        <v>#N/A</v>
      </c>
      <c r="U274" s="103">
        <v>44406.416666666664</v>
      </c>
      <c r="V274" s="109">
        <f>SUMIFS(Master3!X:X,Master3!$A:$A,"&gt;="&amp;(T274),Master3!$A:$A,"&lt;="&amp;Z274-1)</f>
        <v>0</v>
      </c>
      <c r="W274" s="107">
        <f>SUMIFS(Master3!I:I,Master3!$A:$A,"&gt;="&amp;(T274),Master3!$A:$A,"&lt;="&amp;Z274-1)</f>
        <v>0</v>
      </c>
      <c r="X274" s="108">
        <f>SUMIFS(Master3!BC:BC,Master3!BB:BB,U274)</f>
        <v>0</v>
      </c>
      <c r="Y274" s="110" t="str">
        <f>IFERROR(_xlfn.XLOOKUP(Z274,Master3!$A:$A,Master3!$B:$B),"")</f>
        <v/>
      </c>
      <c r="Z274" s="107" t="str">
        <f t="shared" si="51"/>
        <v/>
      </c>
      <c r="AA274" s="107">
        <f>SUMIFS(Master3!$X:$X,Master3!$A:$A,"&gt;="&amp;(Z274),Master3!$A:$A,"&lt;="&amp;AE274-1)</f>
        <v>0</v>
      </c>
      <c r="AB274" s="107">
        <f>SUMIFS(Master3!$I:$I,Master3!$A:$A,"&gt;="&amp;(Z274),Master3!$A:$A,"&lt;="&amp;AE274-1)</f>
        <v>0</v>
      </c>
      <c r="AC274" s="108">
        <f>SUMIFS(Master3!BM:BM,Master3!BL:BL,Y274)</f>
        <v>0</v>
      </c>
      <c r="AD274" s="110" t="str">
        <f>IFERROR(_xlfn.XLOOKUP(AE274,Master3!$A:$A,Master3!$B:$B)," ")</f>
        <v xml:space="preserve"> </v>
      </c>
      <c r="AE274" s="107" t="str">
        <f t="shared" si="52"/>
        <v/>
      </c>
      <c r="AF274" s="109">
        <f>SUMIFS(Master3!$X:$X,Master3!$A:$A,"&gt;"&amp;(AE274),Master3!$A:$A,"&lt;="&amp; AI274)</f>
        <v>0</v>
      </c>
      <c r="AG274" s="107">
        <f>SUMIFS(Master3!$I:$I,Master3!$A:$A,"&gt;"&amp;(AE274),Master3!$A:$A,"&lt;="&amp; AI274)</f>
        <v>0</v>
      </c>
      <c r="AH274" s="107">
        <f>SUMIFS(Master3!BC:BC,Master3!BB:BB,AD274)</f>
        <v>0</v>
      </c>
      <c r="AI274" s="108" t="str">
        <f t="shared" si="53"/>
        <v/>
      </c>
      <c r="AJ274" s="112" t="e">
        <f>_xlfn.XLOOKUP(AK274,Master3!B:B,Master3!A:A)</f>
        <v>#N/A</v>
      </c>
      <c r="AK274" s="106">
        <v>44406.416666666664</v>
      </c>
      <c r="AL274" s="67">
        <f>SUMIFS(Master3!$Z:$Z,Master3!$A:$A,"&gt;="&amp;(AJ274),Master3!$A:$A,"&lt;="&amp;AP274-1)</f>
        <v>0</v>
      </c>
      <c r="AM274" s="67">
        <f>SUMIFS(Master3!$J:$J,Master3!$A:$A,"&gt;="&amp;(AJ274),Master3!$A:$A,"&lt;="&amp;AP274-1)</f>
        <v>0</v>
      </c>
      <c r="AN274" s="93">
        <f>SUMIFS(Master3!BF:BF,Master3!BE:BE,AK274)</f>
        <v>0</v>
      </c>
      <c r="AO274" s="100" t="str">
        <f>IFERROR(_xlfn.XLOOKUP(AP274,Master3!$A:$A,Master3!$B:$B),"")</f>
        <v/>
      </c>
      <c r="AP274" s="92" t="str">
        <f t="shared" si="54"/>
        <v/>
      </c>
      <c r="AQ274" s="67">
        <f>SUMIFS(Master3!$Z:$Z,Master3!$A:$A,"&gt;"&amp;(AP274),Master3!$A:$A,"&lt;="&amp;AU274-1)</f>
        <v>0</v>
      </c>
      <c r="AR274" s="67">
        <f>SUMIFS(Master3!$J:$J,Master3!$A:$A,"&gt;"&amp;(AP274),Master3!$A:$A,"&lt;="&amp;AU274-1)</f>
        <v>0</v>
      </c>
      <c r="AS274" s="93">
        <f>SUMIFS(Master3!BO:BO,Master3!BN:BN,AO274)</f>
        <v>0</v>
      </c>
      <c r="AT274" s="100" t="str">
        <f>IFERROR(_xlfn.XLOOKUP(AU274,Master3!$A:$A,Master3!$B:$B)," ")</f>
        <v xml:space="preserve"> </v>
      </c>
      <c r="AU274" s="92" t="str">
        <f t="shared" si="55"/>
        <v/>
      </c>
      <c r="AV274" s="67">
        <f>SUMIFS(Master3!$Z:$Z,Master3!$A:$A,"&gt;"&amp;AU274,Master3!$A:$A,"&lt;="&amp; AY274)</f>
        <v>0</v>
      </c>
      <c r="AW274" s="67">
        <f>SUMIFS(Master3!$J:$J,Master3!$A:$A,"&gt;"&amp;AU274,Master3!$A:$A,"&lt;="&amp; AY274)</f>
        <v>0</v>
      </c>
      <c r="AX274" s="92">
        <f>SUMIFS(Master3!BF:BF,Master3!BE:BE,AT274)</f>
        <v>0</v>
      </c>
      <c r="AY274" s="93" t="str">
        <f t="shared" si="56"/>
        <v/>
      </c>
      <c r="AZ274" s="112" t="e">
        <f>_xlfn.XLOOKUP(BA274,Master3!B:B,Master3!A:A)</f>
        <v>#N/A</v>
      </c>
      <c r="BA274" s="103"/>
      <c r="BB274" s="107">
        <f>SUMIFS(Master3!AR:AR,Master3!$A:$A,"&gt;="&amp;(AZ274),Master3!$A:$A,"&lt;="&amp;BF274-1)</f>
        <v>0</v>
      </c>
      <c r="BC274" s="109">
        <f>SUMIFS(Master3!$K:$K,Master3!$A:$A,"&gt;="&amp;(AZ274),Master3!$A:$A,"&lt;="&amp;BF274-1)</f>
        <v>0</v>
      </c>
      <c r="BD274" s="108">
        <f>SUMIFS(Master3!BI:BI,Master3!BH:BH,BA274)</f>
        <v>0</v>
      </c>
      <c r="BE274" s="110" t="str">
        <f>IFERROR(_xlfn.XLOOKUP(BF274,Master3!$A:$A,Master3!$B:$B),"")</f>
        <v/>
      </c>
      <c r="BF274" s="107" t="str">
        <f t="shared" si="57"/>
        <v/>
      </c>
      <c r="BG274" s="107">
        <f>SUMIFS(Master3!AR:AR,Master3!$A:$A,"&gt;="&amp;(BF274),Master3!$A:$A,"&lt;="&amp;BK274-1)</f>
        <v>0</v>
      </c>
      <c r="BH274" s="109">
        <f>SUMIFS(Master3!$K:$K,Master3!$A:$A,"&gt;="&amp;(BF274),Master3!$A:$A,"&lt;="&amp;BK274-1)</f>
        <v>0</v>
      </c>
      <c r="BI274" s="108">
        <f>SUMIFS(Master3!BQ:BQ,Master3!BP:BP,BE274)</f>
        <v>0</v>
      </c>
      <c r="BJ274" s="110" t="str">
        <f>IFERROR(_xlfn.XLOOKUP(BK274,Master3!$A:$A,Master3!$B:$B)," ")</f>
        <v xml:space="preserve"> </v>
      </c>
      <c r="BK274" s="107" t="str">
        <f t="shared" si="58"/>
        <v/>
      </c>
      <c r="BL274" s="107">
        <f>SUMIFS(Master3!$AU:$AU,Master3!$A:$A,"&gt;"&amp;(BK274),Master3!$A:$A,"&lt;="&amp; BO274)</f>
        <v>0</v>
      </c>
      <c r="BM274" s="109">
        <f>SUMIFS(Master3!$K:$K,Master3!$A:$A,"&gt;"&amp;(BK274),Master3!$A:$A,"&lt;="&amp; BO274)</f>
        <v>0</v>
      </c>
      <c r="BN274" s="107">
        <f>SUMIFS(Master3!BI:BI,Master3!BH:BH,BJ274)</f>
        <v>0</v>
      </c>
      <c r="BO274" s="108" t="str">
        <f t="shared" si="59"/>
        <v/>
      </c>
    </row>
    <row r="275" spans="1:67" x14ac:dyDescent="0.25">
      <c r="A275" s="86">
        <v>44410.989583333336</v>
      </c>
      <c r="B275" s="111" t="e">
        <f>_xlfn.XLOOKUP(C275,Master3!B:B,Master3!A:A)</f>
        <v>#N/A</v>
      </c>
      <c r="C275" s="106">
        <v>44410.989583333336</v>
      </c>
      <c r="D275" s="91" t="str">
        <f>IFERROR(_xlfn.XLOOKUP(B275,Master3!A:A,Master3!G:G),"")</f>
        <v/>
      </c>
      <c r="E275" s="94" t="str">
        <f>IFERROR(AVERAGEIFS(Master3!$U:$U,Master3!$A:$A,"&gt;"&amp;(B275-1),Master3!$A:$A,"&lt;="&amp;S275),"")</f>
        <v/>
      </c>
      <c r="F275" s="98">
        <f>SUMIFS(Master3!$V:$V,Master3!$A:$A,"&gt;="&amp;(B275),Master3!$A:$A,"&lt;="&amp;J275-1)</f>
        <v>0</v>
      </c>
      <c r="G275" s="91">
        <f>SUMIFS(Master3!$H:$H,Master3!$A:$A,"&gt;="&amp;(B275),Master3!$A:$A,"&lt;="&amp;J275-1)</f>
        <v>0</v>
      </c>
      <c r="H275" s="99">
        <f>SUMIFS(Master3!AZ:AZ,Master3!AY:AY,C275)</f>
        <v>0</v>
      </c>
      <c r="I275" s="100" t="str">
        <f>IFERROR(_xlfn.XLOOKUP(J275,Master3!$A:$A,Master3!$B:$B),"")</f>
        <v/>
      </c>
      <c r="J275" s="92" t="str">
        <f t="shared" si="48"/>
        <v/>
      </c>
      <c r="K275" s="92">
        <f>SUMIFS(Master3!$V:$V,Master3!$A:$A,"&gt;="&amp;(J275),Master3!$A:$A,"&lt;="&amp;O275-1)</f>
        <v>0</v>
      </c>
      <c r="L275" s="92">
        <f>SUMIFS(Master3!$H:$H,Master3!$A:$A,"&gt;="&amp;(J275),Master3!$A:$A,"&lt;="&amp;O275-1)</f>
        <v>0</v>
      </c>
      <c r="M275" s="93">
        <f>SUMIFS(Master3!BK:BK,Master3!BJ:BJ,I275)</f>
        <v>0</v>
      </c>
      <c r="N275" s="100" t="str">
        <f>IFERROR(_xlfn.XLOOKUP(O275,Master3!$A:$A,Master3!$B:$B)," ")</f>
        <v xml:space="preserve"> </v>
      </c>
      <c r="O275" s="92" t="str">
        <f t="shared" si="49"/>
        <v/>
      </c>
      <c r="P275" s="92">
        <f>SUMIFS(Master3!$V:$V,Master3!$A:$A,"&gt;="&amp;O275,Master3!$A:$A,"&lt;="&amp; S275)</f>
        <v>0</v>
      </c>
      <c r="Q275" s="92">
        <f>SUMIFS(Master3!$H:$H,Master3!$A:$A,"&gt;="&amp;O275,Master3!$A:$A,"&lt;="&amp; S275)</f>
        <v>0</v>
      </c>
      <c r="R275" s="92">
        <f>SUMIFS(Master3!AZ:AZ,Master3!AY:AY,N275)</f>
        <v>0</v>
      </c>
      <c r="S275" s="93" t="str">
        <f t="shared" si="50"/>
        <v/>
      </c>
      <c r="T275" s="112" t="e">
        <f>_xlfn.XLOOKUP(U275,Master3!B:B,Master3!A:A)</f>
        <v>#N/A</v>
      </c>
      <c r="U275" s="103"/>
      <c r="V275" s="109">
        <f>SUMIFS(Master3!X:X,Master3!$A:$A,"&gt;="&amp;(T275),Master3!$A:$A,"&lt;="&amp;Z275-1)</f>
        <v>0</v>
      </c>
      <c r="W275" s="107">
        <f>SUMIFS(Master3!I:I,Master3!$A:$A,"&gt;="&amp;(T275),Master3!$A:$A,"&lt;="&amp;Z275-1)</f>
        <v>0</v>
      </c>
      <c r="X275" s="108">
        <f>SUMIFS(Master3!BC:BC,Master3!BB:BB,U275)</f>
        <v>0</v>
      </c>
      <c r="Y275" s="110" t="str">
        <f>IFERROR(_xlfn.XLOOKUP(Z275,Master3!$A:$A,Master3!$B:$B),"")</f>
        <v/>
      </c>
      <c r="Z275" s="107" t="str">
        <f t="shared" si="51"/>
        <v/>
      </c>
      <c r="AA275" s="107">
        <f>SUMIFS(Master3!$X:$X,Master3!$A:$A,"&gt;="&amp;(Z275),Master3!$A:$A,"&lt;="&amp;AE275-1)</f>
        <v>0</v>
      </c>
      <c r="AB275" s="107">
        <f>SUMIFS(Master3!$I:$I,Master3!$A:$A,"&gt;="&amp;(Z275),Master3!$A:$A,"&lt;="&amp;AE275-1)</f>
        <v>0</v>
      </c>
      <c r="AC275" s="108">
        <f>SUMIFS(Master3!BM:BM,Master3!BL:BL,Y275)</f>
        <v>0</v>
      </c>
      <c r="AD275" s="110" t="str">
        <f>IFERROR(_xlfn.XLOOKUP(AE275,Master3!$A:$A,Master3!$B:$B)," ")</f>
        <v xml:space="preserve"> </v>
      </c>
      <c r="AE275" s="107" t="str">
        <f t="shared" si="52"/>
        <v/>
      </c>
      <c r="AF275" s="109">
        <f>SUMIFS(Master3!$X:$X,Master3!$A:$A,"&gt;"&amp;(AE275),Master3!$A:$A,"&lt;="&amp; AI275)</f>
        <v>0</v>
      </c>
      <c r="AG275" s="107">
        <f>SUMIFS(Master3!$I:$I,Master3!$A:$A,"&gt;"&amp;(AE275),Master3!$A:$A,"&lt;="&amp; AI275)</f>
        <v>0</v>
      </c>
      <c r="AH275" s="107">
        <f>SUMIFS(Master3!BC:BC,Master3!BB:BB,AD275)</f>
        <v>0</v>
      </c>
      <c r="AI275" s="108" t="str">
        <f t="shared" si="53"/>
        <v/>
      </c>
      <c r="AJ275" s="112" t="e">
        <f>_xlfn.XLOOKUP(AK275,Master3!B:B,Master3!A:A)</f>
        <v>#N/A</v>
      </c>
      <c r="AK275" s="106"/>
      <c r="AL275" s="67">
        <f>SUMIFS(Master3!$Z:$Z,Master3!$A:$A,"&gt;="&amp;(AJ275),Master3!$A:$A,"&lt;="&amp;AP275-1)</f>
        <v>0</v>
      </c>
      <c r="AM275" s="67">
        <f>SUMIFS(Master3!$J:$J,Master3!$A:$A,"&gt;="&amp;(AJ275),Master3!$A:$A,"&lt;="&amp;AP275-1)</f>
        <v>0</v>
      </c>
      <c r="AN275" s="93">
        <f>SUMIFS(Master3!BF:BF,Master3!BE:BE,AK275)</f>
        <v>0</v>
      </c>
      <c r="AO275" s="100" t="str">
        <f>IFERROR(_xlfn.XLOOKUP(AP275,Master3!$A:$A,Master3!$B:$B),"")</f>
        <v/>
      </c>
      <c r="AP275" s="92" t="str">
        <f t="shared" si="54"/>
        <v/>
      </c>
      <c r="AQ275" s="67">
        <f>SUMIFS(Master3!$Z:$Z,Master3!$A:$A,"&gt;"&amp;(AP275),Master3!$A:$A,"&lt;="&amp;AU275-1)</f>
        <v>0</v>
      </c>
      <c r="AR275" s="67">
        <f>SUMIFS(Master3!$J:$J,Master3!$A:$A,"&gt;"&amp;(AP275),Master3!$A:$A,"&lt;="&amp;AU275-1)</f>
        <v>0</v>
      </c>
      <c r="AS275" s="93">
        <f>SUMIFS(Master3!BO:BO,Master3!BN:BN,AO275)</f>
        <v>0</v>
      </c>
      <c r="AT275" s="100" t="str">
        <f>IFERROR(_xlfn.XLOOKUP(AU275,Master3!$A:$A,Master3!$B:$B)," ")</f>
        <v xml:space="preserve"> </v>
      </c>
      <c r="AU275" s="92" t="str">
        <f t="shared" si="55"/>
        <v/>
      </c>
      <c r="AV275" s="67">
        <f>SUMIFS(Master3!$Z:$Z,Master3!$A:$A,"&gt;"&amp;AU275,Master3!$A:$A,"&lt;="&amp; AY275)</f>
        <v>0</v>
      </c>
      <c r="AW275" s="67">
        <f>SUMIFS(Master3!$J:$J,Master3!$A:$A,"&gt;"&amp;AU275,Master3!$A:$A,"&lt;="&amp; AY275)</f>
        <v>0</v>
      </c>
      <c r="AX275" s="92">
        <f>SUMIFS(Master3!BF:BF,Master3!BE:BE,AT275)</f>
        <v>0</v>
      </c>
      <c r="AY275" s="93" t="str">
        <f t="shared" si="56"/>
        <v/>
      </c>
      <c r="AZ275" s="112" t="e">
        <f>_xlfn.XLOOKUP(BA275,Master3!B:B,Master3!A:A)</f>
        <v>#N/A</v>
      </c>
      <c r="BA275" s="103"/>
      <c r="BB275" s="107">
        <f>SUMIFS(Master3!AR:AR,Master3!$A:$A,"&gt;="&amp;(AZ275),Master3!$A:$A,"&lt;="&amp;BF275-1)</f>
        <v>0</v>
      </c>
      <c r="BC275" s="109">
        <f>SUMIFS(Master3!$K:$K,Master3!$A:$A,"&gt;="&amp;(AZ275),Master3!$A:$A,"&lt;="&amp;BF275-1)</f>
        <v>0</v>
      </c>
      <c r="BD275" s="108">
        <f>SUMIFS(Master3!BI:BI,Master3!BH:BH,BA275)</f>
        <v>0</v>
      </c>
      <c r="BE275" s="110" t="str">
        <f>IFERROR(_xlfn.XLOOKUP(BF275,Master3!$A:$A,Master3!$B:$B),"")</f>
        <v/>
      </c>
      <c r="BF275" s="107" t="str">
        <f t="shared" si="57"/>
        <v/>
      </c>
      <c r="BG275" s="107">
        <f>SUMIFS(Master3!AR:AR,Master3!$A:$A,"&gt;="&amp;(BF275),Master3!$A:$A,"&lt;="&amp;BK275-1)</f>
        <v>0</v>
      </c>
      <c r="BH275" s="109">
        <f>SUMIFS(Master3!$K:$K,Master3!$A:$A,"&gt;="&amp;(BF275),Master3!$A:$A,"&lt;="&amp;BK275-1)</f>
        <v>0</v>
      </c>
      <c r="BI275" s="108">
        <f>SUMIFS(Master3!BQ:BQ,Master3!BP:BP,BE275)</f>
        <v>0</v>
      </c>
      <c r="BJ275" s="110" t="str">
        <f>IFERROR(_xlfn.XLOOKUP(BK275,Master3!$A:$A,Master3!$B:$B)," ")</f>
        <v xml:space="preserve"> </v>
      </c>
      <c r="BK275" s="107" t="str">
        <f t="shared" si="58"/>
        <v/>
      </c>
      <c r="BL275" s="107">
        <f>SUMIFS(Master3!$AU:$AU,Master3!$A:$A,"&gt;"&amp;(BK275),Master3!$A:$A,"&lt;="&amp; BO275)</f>
        <v>0</v>
      </c>
      <c r="BM275" s="109">
        <f>SUMIFS(Master3!$K:$K,Master3!$A:$A,"&gt;"&amp;(BK275),Master3!$A:$A,"&lt;="&amp; BO275)</f>
        <v>0</v>
      </c>
      <c r="BN275" s="107">
        <f>SUMIFS(Master3!BI:BI,Master3!BH:BH,BJ275)</f>
        <v>0</v>
      </c>
      <c r="BO275" s="108" t="str">
        <f t="shared" si="59"/>
        <v/>
      </c>
    </row>
    <row r="276" spans="1:67" x14ac:dyDescent="0.25">
      <c r="A276" s="86">
        <v>44411.083333333336</v>
      </c>
      <c r="B276" s="111" t="e">
        <f>_xlfn.XLOOKUP(C276,Master3!B:B,Master3!A:A)</f>
        <v>#N/A</v>
      </c>
      <c r="C276" s="106"/>
      <c r="D276" s="91" t="str">
        <f>IFERROR(_xlfn.XLOOKUP(B276,Master3!A:A,Master3!G:G),"")</f>
        <v/>
      </c>
      <c r="E276" s="94" t="str">
        <f>IFERROR(AVERAGEIFS(Master3!$U:$U,Master3!$A:$A,"&gt;"&amp;(B276-1),Master3!$A:$A,"&lt;="&amp;S276),"")</f>
        <v/>
      </c>
      <c r="F276" s="98">
        <f>SUMIFS(Master3!$V:$V,Master3!$A:$A,"&gt;="&amp;(B276),Master3!$A:$A,"&lt;="&amp;J276-1)</f>
        <v>0</v>
      </c>
      <c r="G276" s="91">
        <f>SUMIFS(Master3!$H:$H,Master3!$A:$A,"&gt;="&amp;(B276),Master3!$A:$A,"&lt;="&amp;J276-1)</f>
        <v>0</v>
      </c>
      <c r="H276" s="99">
        <f>SUMIFS(Master3!AZ:AZ,Master3!AY:AY,C276)</f>
        <v>0</v>
      </c>
      <c r="I276" s="100" t="str">
        <f>IFERROR(_xlfn.XLOOKUP(J276,Master3!$A:$A,Master3!$B:$B),"")</f>
        <v/>
      </c>
      <c r="J276" s="92" t="str">
        <f t="shared" si="48"/>
        <v/>
      </c>
      <c r="K276" s="92">
        <f>SUMIFS(Master3!$V:$V,Master3!$A:$A,"&gt;="&amp;(J276),Master3!$A:$A,"&lt;="&amp;O276-1)</f>
        <v>0</v>
      </c>
      <c r="L276" s="92">
        <f>SUMIFS(Master3!$H:$H,Master3!$A:$A,"&gt;="&amp;(J276),Master3!$A:$A,"&lt;="&amp;O276-1)</f>
        <v>0</v>
      </c>
      <c r="M276" s="93">
        <f>SUMIFS(Master3!BK:BK,Master3!BJ:BJ,I276)</f>
        <v>0</v>
      </c>
      <c r="N276" s="100" t="str">
        <f>IFERROR(_xlfn.XLOOKUP(O276,Master3!$A:$A,Master3!$B:$B)," ")</f>
        <v xml:space="preserve"> </v>
      </c>
      <c r="O276" s="92" t="str">
        <f t="shared" si="49"/>
        <v/>
      </c>
      <c r="P276" s="92">
        <f>SUMIFS(Master3!$V:$V,Master3!$A:$A,"&gt;="&amp;O276,Master3!$A:$A,"&lt;="&amp; S276)</f>
        <v>0</v>
      </c>
      <c r="Q276" s="92">
        <f>SUMIFS(Master3!$H:$H,Master3!$A:$A,"&gt;="&amp;O276,Master3!$A:$A,"&lt;="&amp; S276)</f>
        <v>0</v>
      </c>
      <c r="R276" s="92">
        <f>SUMIFS(Master3!AZ:AZ,Master3!AY:AY,N276)</f>
        <v>0</v>
      </c>
      <c r="S276" s="93" t="str">
        <f t="shared" si="50"/>
        <v/>
      </c>
      <c r="T276" s="112" t="e">
        <f>_xlfn.XLOOKUP(U276,Master3!B:B,Master3!A:A)</f>
        <v>#N/A</v>
      </c>
      <c r="U276" s="103">
        <v>44411.083333333336</v>
      </c>
      <c r="V276" s="109">
        <f>SUMIFS(Master3!X:X,Master3!$A:$A,"&gt;="&amp;(T276),Master3!$A:$A,"&lt;="&amp;Z276-1)</f>
        <v>0</v>
      </c>
      <c r="W276" s="107">
        <f>SUMIFS(Master3!I:I,Master3!$A:$A,"&gt;="&amp;(T276),Master3!$A:$A,"&lt;="&amp;Z276-1)</f>
        <v>0</v>
      </c>
      <c r="X276" s="108">
        <f>SUMIFS(Master3!BC:BC,Master3!BB:BB,U276)</f>
        <v>0</v>
      </c>
      <c r="Y276" s="110" t="str">
        <f>IFERROR(_xlfn.XLOOKUP(Z276,Master3!$A:$A,Master3!$B:$B),"")</f>
        <v/>
      </c>
      <c r="Z276" s="107" t="str">
        <f t="shared" si="51"/>
        <v/>
      </c>
      <c r="AA276" s="107">
        <f>SUMIFS(Master3!$X:$X,Master3!$A:$A,"&gt;="&amp;(Z276),Master3!$A:$A,"&lt;="&amp;AE276-1)</f>
        <v>0</v>
      </c>
      <c r="AB276" s="107">
        <f>SUMIFS(Master3!$I:$I,Master3!$A:$A,"&gt;="&amp;(Z276),Master3!$A:$A,"&lt;="&amp;AE276-1)</f>
        <v>0</v>
      </c>
      <c r="AC276" s="108">
        <f>SUMIFS(Master3!BM:BM,Master3!BL:BL,Y276)</f>
        <v>0</v>
      </c>
      <c r="AD276" s="110" t="str">
        <f>IFERROR(_xlfn.XLOOKUP(AE276,Master3!$A:$A,Master3!$B:$B)," ")</f>
        <v xml:space="preserve"> </v>
      </c>
      <c r="AE276" s="107" t="str">
        <f t="shared" si="52"/>
        <v/>
      </c>
      <c r="AF276" s="109">
        <f>SUMIFS(Master3!$X:$X,Master3!$A:$A,"&gt;"&amp;(AE276),Master3!$A:$A,"&lt;="&amp; AI276)</f>
        <v>0</v>
      </c>
      <c r="AG276" s="107">
        <f>SUMIFS(Master3!$I:$I,Master3!$A:$A,"&gt;"&amp;(AE276),Master3!$A:$A,"&lt;="&amp; AI276)</f>
        <v>0</v>
      </c>
      <c r="AH276" s="107">
        <f>SUMIFS(Master3!BC:BC,Master3!BB:BB,AD276)</f>
        <v>0</v>
      </c>
      <c r="AI276" s="108" t="str">
        <f t="shared" si="53"/>
        <v/>
      </c>
      <c r="AJ276" s="112" t="e">
        <f>_xlfn.XLOOKUP(AK276,Master3!B:B,Master3!A:A)</f>
        <v>#N/A</v>
      </c>
      <c r="AK276" s="106"/>
      <c r="AL276" s="67">
        <f>SUMIFS(Master3!$Z:$Z,Master3!$A:$A,"&gt;="&amp;(AJ276),Master3!$A:$A,"&lt;="&amp;AP276-1)</f>
        <v>0</v>
      </c>
      <c r="AM276" s="67">
        <f>SUMIFS(Master3!$J:$J,Master3!$A:$A,"&gt;="&amp;(AJ276),Master3!$A:$A,"&lt;="&amp;AP276-1)</f>
        <v>0</v>
      </c>
      <c r="AN276" s="93">
        <f>SUMIFS(Master3!BF:BF,Master3!BE:BE,AK276)</f>
        <v>0</v>
      </c>
      <c r="AO276" s="100" t="str">
        <f>IFERROR(_xlfn.XLOOKUP(AP276,Master3!$A:$A,Master3!$B:$B),"")</f>
        <v/>
      </c>
      <c r="AP276" s="92" t="str">
        <f t="shared" si="54"/>
        <v/>
      </c>
      <c r="AQ276" s="67">
        <f>SUMIFS(Master3!$Z:$Z,Master3!$A:$A,"&gt;"&amp;(AP276),Master3!$A:$A,"&lt;="&amp;AU276-1)</f>
        <v>0</v>
      </c>
      <c r="AR276" s="67">
        <f>SUMIFS(Master3!$J:$J,Master3!$A:$A,"&gt;"&amp;(AP276),Master3!$A:$A,"&lt;="&amp;AU276-1)</f>
        <v>0</v>
      </c>
      <c r="AS276" s="93">
        <f>SUMIFS(Master3!BO:BO,Master3!BN:BN,AO276)</f>
        <v>0</v>
      </c>
      <c r="AT276" s="100" t="str">
        <f>IFERROR(_xlfn.XLOOKUP(AU276,Master3!$A:$A,Master3!$B:$B)," ")</f>
        <v xml:space="preserve"> </v>
      </c>
      <c r="AU276" s="92" t="str">
        <f t="shared" si="55"/>
        <v/>
      </c>
      <c r="AV276" s="67">
        <f>SUMIFS(Master3!$Z:$Z,Master3!$A:$A,"&gt;"&amp;AU276,Master3!$A:$A,"&lt;="&amp; AY276)</f>
        <v>0</v>
      </c>
      <c r="AW276" s="67">
        <f>SUMIFS(Master3!$J:$J,Master3!$A:$A,"&gt;"&amp;AU276,Master3!$A:$A,"&lt;="&amp; AY276)</f>
        <v>0</v>
      </c>
      <c r="AX276" s="92">
        <f>SUMIFS(Master3!BF:BF,Master3!BE:BE,AT276)</f>
        <v>0</v>
      </c>
      <c r="AY276" s="93" t="str">
        <f t="shared" si="56"/>
        <v/>
      </c>
      <c r="AZ276" s="112" t="e">
        <f>_xlfn.XLOOKUP(BA276,Master3!B:B,Master3!A:A)</f>
        <v>#N/A</v>
      </c>
      <c r="BA276" s="103"/>
      <c r="BB276" s="107">
        <f>SUMIFS(Master3!AR:AR,Master3!$A:$A,"&gt;="&amp;(AZ276),Master3!$A:$A,"&lt;="&amp;BF276-1)</f>
        <v>0</v>
      </c>
      <c r="BC276" s="109">
        <f>SUMIFS(Master3!$K:$K,Master3!$A:$A,"&gt;="&amp;(AZ276),Master3!$A:$A,"&lt;="&amp;BF276-1)</f>
        <v>0</v>
      </c>
      <c r="BD276" s="108">
        <f>SUMIFS(Master3!BI:BI,Master3!BH:BH,BA276)</f>
        <v>0</v>
      </c>
      <c r="BE276" s="110" t="str">
        <f>IFERROR(_xlfn.XLOOKUP(BF276,Master3!$A:$A,Master3!$B:$B),"")</f>
        <v/>
      </c>
      <c r="BF276" s="107" t="str">
        <f t="shared" si="57"/>
        <v/>
      </c>
      <c r="BG276" s="107">
        <f>SUMIFS(Master3!AR:AR,Master3!$A:$A,"&gt;="&amp;(BF276),Master3!$A:$A,"&lt;="&amp;BK276-1)</f>
        <v>0</v>
      </c>
      <c r="BH276" s="109">
        <f>SUMIFS(Master3!$K:$K,Master3!$A:$A,"&gt;="&amp;(BF276),Master3!$A:$A,"&lt;="&amp;BK276-1)</f>
        <v>0</v>
      </c>
      <c r="BI276" s="108">
        <f>SUMIFS(Master3!BQ:BQ,Master3!BP:BP,BE276)</f>
        <v>0</v>
      </c>
      <c r="BJ276" s="110" t="str">
        <f>IFERROR(_xlfn.XLOOKUP(BK276,Master3!$A:$A,Master3!$B:$B)," ")</f>
        <v xml:space="preserve"> </v>
      </c>
      <c r="BK276" s="107" t="str">
        <f t="shared" si="58"/>
        <v/>
      </c>
      <c r="BL276" s="107">
        <f>SUMIFS(Master3!$AU:$AU,Master3!$A:$A,"&gt;"&amp;(BK276),Master3!$A:$A,"&lt;="&amp; BO276)</f>
        <v>0</v>
      </c>
      <c r="BM276" s="109">
        <f>SUMIFS(Master3!$K:$K,Master3!$A:$A,"&gt;"&amp;(BK276),Master3!$A:$A,"&lt;="&amp; BO276)</f>
        <v>0</v>
      </c>
      <c r="BN276" s="107">
        <f>SUMIFS(Master3!BI:BI,Master3!BH:BH,BJ276)</f>
        <v>0</v>
      </c>
      <c r="BO276" s="108" t="str">
        <f t="shared" si="59"/>
        <v/>
      </c>
    </row>
    <row r="277" spans="1:67" x14ac:dyDescent="0.25">
      <c r="A277" s="86">
        <v>44411.138888888891</v>
      </c>
      <c r="B277" s="111" t="e">
        <f>_xlfn.XLOOKUP(C277,Master3!B:B,Master3!A:A)</f>
        <v>#N/A</v>
      </c>
      <c r="C277" s="106"/>
      <c r="D277" s="91" t="str">
        <f>IFERROR(_xlfn.XLOOKUP(B277,Master3!A:A,Master3!G:G),"")</f>
        <v/>
      </c>
      <c r="E277" s="94" t="str">
        <f>IFERROR(AVERAGEIFS(Master3!$U:$U,Master3!$A:$A,"&gt;"&amp;(B277-1),Master3!$A:$A,"&lt;="&amp;S277),"")</f>
        <v/>
      </c>
      <c r="F277" s="98">
        <f>SUMIFS(Master3!$V:$V,Master3!$A:$A,"&gt;="&amp;(B277),Master3!$A:$A,"&lt;="&amp;J277-1)</f>
        <v>0</v>
      </c>
      <c r="G277" s="91">
        <f>SUMIFS(Master3!$H:$H,Master3!$A:$A,"&gt;="&amp;(B277),Master3!$A:$A,"&lt;="&amp;J277-1)</f>
        <v>0</v>
      </c>
      <c r="H277" s="99">
        <f>SUMIFS(Master3!AZ:AZ,Master3!AY:AY,C277)</f>
        <v>0</v>
      </c>
      <c r="I277" s="100" t="str">
        <f>IFERROR(_xlfn.XLOOKUP(J277,Master3!$A:$A,Master3!$B:$B),"")</f>
        <v/>
      </c>
      <c r="J277" s="92" t="str">
        <f t="shared" si="48"/>
        <v/>
      </c>
      <c r="K277" s="92">
        <f>SUMIFS(Master3!$V:$V,Master3!$A:$A,"&gt;="&amp;(J277),Master3!$A:$A,"&lt;="&amp;O277-1)</f>
        <v>0</v>
      </c>
      <c r="L277" s="92">
        <f>SUMIFS(Master3!$H:$H,Master3!$A:$A,"&gt;="&amp;(J277),Master3!$A:$A,"&lt;="&amp;O277-1)</f>
        <v>0</v>
      </c>
      <c r="M277" s="93">
        <f>SUMIFS(Master3!BK:BK,Master3!BJ:BJ,I277)</f>
        <v>0</v>
      </c>
      <c r="N277" s="100" t="str">
        <f>IFERROR(_xlfn.XLOOKUP(O277,Master3!$A:$A,Master3!$B:$B)," ")</f>
        <v xml:space="preserve"> </v>
      </c>
      <c r="O277" s="92" t="str">
        <f t="shared" si="49"/>
        <v/>
      </c>
      <c r="P277" s="92">
        <f>SUMIFS(Master3!$V:$V,Master3!$A:$A,"&gt;="&amp;O277,Master3!$A:$A,"&lt;="&amp; S277)</f>
        <v>0</v>
      </c>
      <c r="Q277" s="92">
        <f>SUMIFS(Master3!$H:$H,Master3!$A:$A,"&gt;="&amp;O277,Master3!$A:$A,"&lt;="&amp; S277)</f>
        <v>0</v>
      </c>
      <c r="R277" s="92">
        <f>SUMIFS(Master3!AZ:AZ,Master3!AY:AY,N277)</f>
        <v>0</v>
      </c>
      <c r="S277" s="93" t="str">
        <f t="shared" si="50"/>
        <v/>
      </c>
      <c r="T277" s="112" t="e">
        <f>_xlfn.XLOOKUP(U277,Master3!B:B,Master3!A:A)</f>
        <v>#N/A</v>
      </c>
      <c r="U277" s="103"/>
      <c r="V277" s="109">
        <f>SUMIFS(Master3!X:X,Master3!$A:$A,"&gt;="&amp;(T277),Master3!$A:$A,"&lt;="&amp;Z277-1)</f>
        <v>0</v>
      </c>
      <c r="W277" s="107">
        <f>SUMIFS(Master3!I:I,Master3!$A:$A,"&gt;="&amp;(T277),Master3!$A:$A,"&lt;="&amp;Z277-1)</f>
        <v>0</v>
      </c>
      <c r="X277" s="108">
        <f>SUMIFS(Master3!BC:BC,Master3!BB:BB,U277)</f>
        <v>0</v>
      </c>
      <c r="Y277" s="110" t="str">
        <f>IFERROR(_xlfn.XLOOKUP(Z277,Master3!$A:$A,Master3!$B:$B),"")</f>
        <v/>
      </c>
      <c r="Z277" s="107" t="str">
        <f t="shared" si="51"/>
        <v/>
      </c>
      <c r="AA277" s="107">
        <f>SUMIFS(Master3!$X:$X,Master3!$A:$A,"&gt;="&amp;(Z277),Master3!$A:$A,"&lt;="&amp;AE277-1)</f>
        <v>0</v>
      </c>
      <c r="AB277" s="107">
        <f>SUMIFS(Master3!$I:$I,Master3!$A:$A,"&gt;="&amp;(Z277),Master3!$A:$A,"&lt;="&amp;AE277-1)</f>
        <v>0</v>
      </c>
      <c r="AC277" s="108">
        <f>SUMIFS(Master3!BM:BM,Master3!BL:BL,Y277)</f>
        <v>0</v>
      </c>
      <c r="AD277" s="110" t="str">
        <f>IFERROR(_xlfn.XLOOKUP(AE277,Master3!$A:$A,Master3!$B:$B)," ")</f>
        <v xml:space="preserve"> </v>
      </c>
      <c r="AE277" s="107" t="str">
        <f t="shared" si="52"/>
        <v/>
      </c>
      <c r="AF277" s="109">
        <f>SUMIFS(Master3!$X:$X,Master3!$A:$A,"&gt;"&amp;(AE277),Master3!$A:$A,"&lt;="&amp; AI277)</f>
        <v>0</v>
      </c>
      <c r="AG277" s="107">
        <f>SUMIFS(Master3!$I:$I,Master3!$A:$A,"&gt;"&amp;(AE277),Master3!$A:$A,"&lt;="&amp; AI277)</f>
        <v>0</v>
      </c>
      <c r="AH277" s="107">
        <f>SUMIFS(Master3!BC:BC,Master3!BB:BB,AD277)</f>
        <v>0</v>
      </c>
      <c r="AI277" s="108" t="str">
        <f t="shared" si="53"/>
        <v/>
      </c>
      <c r="AJ277" s="112" t="e">
        <f>_xlfn.XLOOKUP(AK277,Master3!B:B,Master3!A:A)</f>
        <v>#N/A</v>
      </c>
      <c r="AK277" s="106"/>
      <c r="AL277" s="67">
        <f>SUMIFS(Master3!$Z:$Z,Master3!$A:$A,"&gt;="&amp;(AJ277),Master3!$A:$A,"&lt;="&amp;AP277-1)</f>
        <v>0</v>
      </c>
      <c r="AM277" s="67">
        <f>SUMIFS(Master3!$J:$J,Master3!$A:$A,"&gt;="&amp;(AJ277),Master3!$A:$A,"&lt;="&amp;AP277-1)</f>
        <v>0</v>
      </c>
      <c r="AN277" s="93">
        <f>SUMIFS(Master3!BF:BF,Master3!BE:BE,AK277)</f>
        <v>0</v>
      </c>
      <c r="AO277" s="100" t="str">
        <f>IFERROR(_xlfn.XLOOKUP(AP277,Master3!$A:$A,Master3!$B:$B),"")</f>
        <v/>
      </c>
      <c r="AP277" s="92" t="str">
        <f t="shared" si="54"/>
        <v/>
      </c>
      <c r="AQ277" s="67">
        <f>SUMIFS(Master3!$Z:$Z,Master3!$A:$A,"&gt;"&amp;(AP277),Master3!$A:$A,"&lt;="&amp;AU277-1)</f>
        <v>0</v>
      </c>
      <c r="AR277" s="67">
        <f>SUMIFS(Master3!$J:$J,Master3!$A:$A,"&gt;"&amp;(AP277),Master3!$A:$A,"&lt;="&amp;AU277-1)</f>
        <v>0</v>
      </c>
      <c r="AS277" s="93">
        <f>SUMIFS(Master3!BO:BO,Master3!BN:BN,AO277)</f>
        <v>0</v>
      </c>
      <c r="AT277" s="100" t="str">
        <f>IFERROR(_xlfn.XLOOKUP(AU277,Master3!$A:$A,Master3!$B:$B)," ")</f>
        <v xml:space="preserve"> </v>
      </c>
      <c r="AU277" s="92" t="str">
        <f t="shared" si="55"/>
        <v/>
      </c>
      <c r="AV277" s="67">
        <f>SUMIFS(Master3!$Z:$Z,Master3!$A:$A,"&gt;"&amp;AU277,Master3!$A:$A,"&lt;="&amp; AY277)</f>
        <v>0</v>
      </c>
      <c r="AW277" s="67">
        <f>SUMIFS(Master3!$J:$J,Master3!$A:$A,"&gt;"&amp;AU277,Master3!$A:$A,"&lt;="&amp; AY277)</f>
        <v>0</v>
      </c>
      <c r="AX277" s="92">
        <f>SUMIFS(Master3!BF:BF,Master3!BE:BE,AT277)</f>
        <v>0</v>
      </c>
      <c r="AY277" s="93" t="str">
        <f t="shared" si="56"/>
        <v/>
      </c>
      <c r="AZ277" s="112" t="e">
        <f>_xlfn.XLOOKUP(BA277,Master3!B:B,Master3!A:A)</f>
        <v>#N/A</v>
      </c>
      <c r="BA277" s="103">
        <v>44411.138888888891</v>
      </c>
      <c r="BB277" s="107">
        <f>SUMIFS(Master3!AR:AR,Master3!$A:$A,"&gt;="&amp;(AZ277),Master3!$A:$A,"&lt;="&amp;BF277-1)</f>
        <v>0</v>
      </c>
      <c r="BC277" s="109">
        <f>SUMIFS(Master3!$K:$K,Master3!$A:$A,"&gt;="&amp;(AZ277),Master3!$A:$A,"&lt;="&amp;BF277-1)</f>
        <v>0</v>
      </c>
      <c r="BD277" s="108">
        <f>SUMIFS(Master3!BI:BI,Master3!BH:BH,BA277)</f>
        <v>0</v>
      </c>
      <c r="BE277" s="110" t="str">
        <f>IFERROR(_xlfn.XLOOKUP(BF277,Master3!$A:$A,Master3!$B:$B),"")</f>
        <v/>
      </c>
      <c r="BF277" s="107" t="str">
        <f t="shared" si="57"/>
        <v/>
      </c>
      <c r="BG277" s="107">
        <f>SUMIFS(Master3!AR:AR,Master3!$A:$A,"&gt;="&amp;(BF277),Master3!$A:$A,"&lt;="&amp;BK277-1)</f>
        <v>0</v>
      </c>
      <c r="BH277" s="109">
        <f>SUMIFS(Master3!$K:$K,Master3!$A:$A,"&gt;="&amp;(BF277),Master3!$A:$A,"&lt;="&amp;BK277-1)</f>
        <v>0</v>
      </c>
      <c r="BI277" s="108">
        <f>SUMIFS(Master3!BQ:BQ,Master3!BP:BP,BE277)</f>
        <v>0</v>
      </c>
      <c r="BJ277" s="110" t="str">
        <f>IFERROR(_xlfn.XLOOKUP(BK277,Master3!$A:$A,Master3!$B:$B)," ")</f>
        <v xml:space="preserve"> </v>
      </c>
      <c r="BK277" s="107" t="str">
        <f t="shared" si="58"/>
        <v/>
      </c>
      <c r="BL277" s="107">
        <f>SUMIFS(Master3!$AU:$AU,Master3!$A:$A,"&gt;"&amp;(BK277),Master3!$A:$A,"&lt;="&amp; BO277)</f>
        <v>0</v>
      </c>
      <c r="BM277" s="109">
        <f>SUMIFS(Master3!$K:$K,Master3!$A:$A,"&gt;"&amp;(BK277),Master3!$A:$A,"&lt;="&amp; BO277)</f>
        <v>0</v>
      </c>
      <c r="BN277" s="107">
        <f>SUMIFS(Master3!BI:BI,Master3!BH:BH,BJ277)</f>
        <v>0</v>
      </c>
      <c r="BO277" s="108" t="str">
        <f t="shared" si="59"/>
        <v/>
      </c>
    </row>
    <row r="278" spans="1:67" x14ac:dyDescent="0.25">
      <c r="A278" s="86">
        <v>44411.413194444445</v>
      </c>
      <c r="B278" s="111" t="e">
        <f>_xlfn.XLOOKUP(C278,Master3!B:B,Master3!A:A)</f>
        <v>#N/A</v>
      </c>
      <c r="C278" s="106"/>
      <c r="D278" s="91" t="str">
        <f>IFERROR(_xlfn.XLOOKUP(B278,Master3!A:A,Master3!G:G),"")</f>
        <v/>
      </c>
      <c r="E278" s="94" t="str">
        <f>IFERROR(AVERAGEIFS(Master3!$U:$U,Master3!$A:$A,"&gt;"&amp;(B278-1),Master3!$A:$A,"&lt;="&amp;S278),"")</f>
        <v/>
      </c>
      <c r="F278" s="98">
        <f>SUMIFS(Master3!$V:$V,Master3!$A:$A,"&gt;="&amp;(B278),Master3!$A:$A,"&lt;="&amp;J278-1)</f>
        <v>0</v>
      </c>
      <c r="G278" s="91">
        <f>SUMIFS(Master3!$H:$H,Master3!$A:$A,"&gt;="&amp;(B278),Master3!$A:$A,"&lt;="&amp;J278-1)</f>
        <v>0</v>
      </c>
      <c r="H278" s="99">
        <f>SUMIFS(Master3!AZ:AZ,Master3!AY:AY,C278)</f>
        <v>0</v>
      </c>
      <c r="I278" s="100" t="str">
        <f>IFERROR(_xlfn.XLOOKUP(J278,Master3!$A:$A,Master3!$B:$B),"")</f>
        <v/>
      </c>
      <c r="J278" s="92" t="str">
        <f t="shared" si="48"/>
        <v/>
      </c>
      <c r="K278" s="92">
        <f>SUMIFS(Master3!$V:$V,Master3!$A:$A,"&gt;="&amp;(J278),Master3!$A:$A,"&lt;="&amp;O278-1)</f>
        <v>0</v>
      </c>
      <c r="L278" s="92">
        <f>SUMIFS(Master3!$H:$H,Master3!$A:$A,"&gt;="&amp;(J278),Master3!$A:$A,"&lt;="&amp;O278-1)</f>
        <v>0</v>
      </c>
      <c r="M278" s="93">
        <f>SUMIFS(Master3!BK:BK,Master3!BJ:BJ,I278)</f>
        <v>0</v>
      </c>
      <c r="N278" s="100" t="str">
        <f>IFERROR(_xlfn.XLOOKUP(O278,Master3!$A:$A,Master3!$B:$B)," ")</f>
        <v xml:space="preserve"> </v>
      </c>
      <c r="O278" s="92" t="str">
        <f t="shared" si="49"/>
        <v/>
      </c>
      <c r="P278" s="92">
        <f>SUMIFS(Master3!$V:$V,Master3!$A:$A,"&gt;="&amp;O278,Master3!$A:$A,"&lt;="&amp; S278)</f>
        <v>0</v>
      </c>
      <c r="Q278" s="92">
        <f>SUMIFS(Master3!$H:$H,Master3!$A:$A,"&gt;="&amp;O278,Master3!$A:$A,"&lt;="&amp; S278)</f>
        <v>0</v>
      </c>
      <c r="R278" s="92">
        <f>SUMIFS(Master3!AZ:AZ,Master3!AY:AY,N278)</f>
        <v>0</v>
      </c>
      <c r="S278" s="93" t="str">
        <f t="shared" si="50"/>
        <v/>
      </c>
      <c r="T278" s="112" t="e">
        <f>_xlfn.XLOOKUP(U278,Master3!B:B,Master3!A:A)</f>
        <v>#N/A</v>
      </c>
      <c r="U278" s="103"/>
      <c r="V278" s="109">
        <f>SUMIFS(Master3!X:X,Master3!$A:$A,"&gt;="&amp;(T278),Master3!$A:$A,"&lt;="&amp;Z278-1)</f>
        <v>0</v>
      </c>
      <c r="W278" s="107">
        <f>SUMIFS(Master3!I:I,Master3!$A:$A,"&gt;="&amp;(T278),Master3!$A:$A,"&lt;="&amp;Z278-1)</f>
        <v>0</v>
      </c>
      <c r="X278" s="108">
        <f>SUMIFS(Master3!BC:BC,Master3!BB:BB,U278)</f>
        <v>0</v>
      </c>
      <c r="Y278" s="110" t="str">
        <f>IFERROR(_xlfn.XLOOKUP(Z278,Master3!$A:$A,Master3!$B:$B),"")</f>
        <v/>
      </c>
      <c r="Z278" s="107" t="str">
        <f t="shared" si="51"/>
        <v/>
      </c>
      <c r="AA278" s="107">
        <f>SUMIFS(Master3!$X:$X,Master3!$A:$A,"&gt;="&amp;(Z278),Master3!$A:$A,"&lt;="&amp;AE278-1)</f>
        <v>0</v>
      </c>
      <c r="AB278" s="107">
        <f>SUMIFS(Master3!$I:$I,Master3!$A:$A,"&gt;="&amp;(Z278),Master3!$A:$A,"&lt;="&amp;AE278-1)</f>
        <v>0</v>
      </c>
      <c r="AC278" s="108">
        <f>SUMIFS(Master3!BM:BM,Master3!BL:BL,Y278)</f>
        <v>0</v>
      </c>
      <c r="AD278" s="110" t="str">
        <f>IFERROR(_xlfn.XLOOKUP(AE278,Master3!$A:$A,Master3!$B:$B)," ")</f>
        <v xml:space="preserve"> </v>
      </c>
      <c r="AE278" s="107" t="str">
        <f t="shared" si="52"/>
        <v/>
      </c>
      <c r="AF278" s="109">
        <f>SUMIFS(Master3!$X:$X,Master3!$A:$A,"&gt;"&amp;(AE278),Master3!$A:$A,"&lt;="&amp; AI278)</f>
        <v>0</v>
      </c>
      <c r="AG278" s="107">
        <f>SUMIFS(Master3!$I:$I,Master3!$A:$A,"&gt;"&amp;(AE278),Master3!$A:$A,"&lt;="&amp; AI278)</f>
        <v>0</v>
      </c>
      <c r="AH278" s="107">
        <f>SUMIFS(Master3!BC:BC,Master3!BB:BB,AD278)</f>
        <v>0</v>
      </c>
      <c r="AI278" s="108" t="str">
        <f t="shared" si="53"/>
        <v/>
      </c>
      <c r="AJ278" s="112" t="e">
        <f>_xlfn.XLOOKUP(AK278,Master3!B:B,Master3!A:A)</f>
        <v>#N/A</v>
      </c>
      <c r="AK278" s="106">
        <v>44411.413194444445</v>
      </c>
      <c r="AL278" s="67">
        <f>SUMIFS(Master3!$Z:$Z,Master3!$A:$A,"&gt;="&amp;(AJ278),Master3!$A:$A,"&lt;="&amp;AP278-1)</f>
        <v>0</v>
      </c>
      <c r="AM278" s="67">
        <f>SUMIFS(Master3!$J:$J,Master3!$A:$A,"&gt;="&amp;(AJ278),Master3!$A:$A,"&lt;="&amp;AP278-1)</f>
        <v>0</v>
      </c>
      <c r="AN278" s="93">
        <f>SUMIFS(Master3!BF:BF,Master3!BE:BE,AK278)</f>
        <v>0</v>
      </c>
      <c r="AO278" s="100" t="str">
        <f>IFERROR(_xlfn.XLOOKUP(AP278,Master3!$A:$A,Master3!$B:$B),"")</f>
        <v/>
      </c>
      <c r="AP278" s="92" t="str">
        <f t="shared" si="54"/>
        <v/>
      </c>
      <c r="AQ278" s="67">
        <f>SUMIFS(Master3!$Z:$Z,Master3!$A:$A,"&gt;"&amp;(AP278),Master3!$A:$A,"&lt;="&amp;AU278-1)</f>
        <v>0</v>
      </c>
      <c r="AR278" s="67">
        <f>SUMIFS(Master3!$J:$J,Master3!$A:$A,"&gt;"&amp;(AP278),Master3!$A:$A,"&lt;="&amp;AU278-1)</f>
        <v>0</v>
      </c>
      <c r="AS278" s="93">
        <f>SUMIFS(Master3!BO:BO,Master3!BN:BN,AO278)</f>
        <v>0</v>
      </c>
      <c r="AT278" s="100" t="str">
        <f>IFERROR(_xlfn.XLOOKUP(AU278,Master3!$A:$A,Master3!$B:$B)," ")</f>
        <v xml:space="preserve"> </v>
      </c>
      <c r="AU278" s="92" t="str">
        <f t="shared" si="55"/>
        <v/>
      </c>
      <c r="AV278" s="67">
        <f>SUMIFS(Master3!$Z:$Z,Master3!$A:$A,"&gt;"&amp;AU278,Master3!$A:$A,"&lt;="&amp; AY278)</f>
        <v>0</v>
      </c>
      <c r="AW278" s="67">
        <f>SUMIFS(Master3!$J:$J,Master3!$A:$A,"&gt;"&amp;AU278,Master3!$A:$A,"&lt;="&amp; AY278)</f>
        <v>0</v>
      </c>
      <c r="AX278" s="92">
        <f>SUMIFS(Master3!BF:BF,Master3!BE:BE,AT278)</f>
        <v>0</v>
      </c>
      <c r="AY278" s="93" t="str">
        <f t="shared" si="56"/>
        <v/>
      </c>
      <c r="AZ278" s="112" t="e">
        <f>_xlfn.XLOOKUP(BA278,Master3!B:B,Master3!A:A)</f>
        <v>#N/A</v>
      </c>
      <c r="BA278" s="103"/>
      <c r="BB278" s="107">
        <f>SUMIFS(Master3!AR:AR,Master3!$A:$A,"&gt;="&amp;(AZ278),Master3!$A:$A,"&lt;="&amp;BF278-1)</f>
        <v>0</v>
      </c>
      <c r="BC278" s="109">
        <f>SUMIFS(Master3!$K:$K,Master3!$A:$A,"&gt;="&amp;(AZ278),Master3!$A:$A,"&lt;="&amp;BF278-1)</f>
        <v>0</v>
      </c>
      <c r="BD278" s="108">
        <f>SUMIFS(Master3!BI:BI,Master3!BH:BH,BA278)</f>
        <v>0</v>
      </c>
      <c r="BE278" s="110" t="str">
        <f>IFERROR(_xlfn.XLOOKUP(BF278,Master3!$A:$A,Master3!$B:$B),"")</f>
        <v/>
      </c>
      <c r="BF278" s="107" t="str">
        <f t="shared" si="57"/>
        <v/>
      </c>
      <c r="BG278" s="107">
        <f>SUMIFS(Master3!AR:AR,Master3!$A:$A,"&gt;="&amp;(BF278),Master3!$A:$A,"&lt;="&amp;BK278-1)</f>
        <v>0</v>
      </c>
      <c r="BH278" s="109">
        <f>SUMIFS(Master3!$K:$K,Master3!$A:$A,"&gt;="&amp;(BF278),Master3!$A:$A,"&lt;="&amp;BK278-1)</f>
        <v>0</v>
      </c>
      <c r="BI278" s="108">
        <f>SUMIFS(Master3!BQ:BQ,Master3!BP:BP,BE278)</f>
        <v>0</v>
      </c>
      <c r="BJ278" s="110" t="str">
        <f>IFERROR(_xlfn.XLOOKUP(BK278,Master3!$A:$A,Master3!$B:$B)," ")</f>
        <v xml:space="preserve"> </v>
      </c>
      <c r="BK278" s="107" t="str">
        <f t="shared" si="58"/>
        <v/>
      </c>
      <c r="BL278" s="107">
        <f>SUMIFS(Master3!$AU:$AU,Master3!$A:$A,"&gt;"&amp;(BK278),Master3!$A:$A,"&lt;="&amp; BO278)</f>
        <v>0</v>
      </c>
      <c r="BM278" s="109">
        <f>SUMIFS(Master3!$K:$K,Master3!$A:$A,"&gt;"&amp;(BK278),Master3!$A:$A,"&lt;="&amp; BO278)</f>
        <v>0</v>
      </c>
      <c r="BN278" s="107">
        <f>SUMIFS(Master3!BI:BI,Master3!BH:BH,BJ278)</f>
        <v>0</v>
      </c>
      <c r="BO278" s="108" t="str">
        <f t="shared" si="59"/>
        <v/>
      </c>
    </row>
    <row r="279" spans="1:67" x14ac:dyDescent="0.25">
      <c r="A279" s="86">
        <v>44412.204861111109</v>
      </c>
      <c r="B279" s="111" t="e">
        <f>_xlfn.XLOOKUP(C279,Master3!B:B,Master3!A:A)</f>
        <v>#N/A</v>
      </c>
      <c r="C279" s="106">
        <v>44412.204861111109</v>
      </c>
      <c r="D279" s="91" t="str">
        <f>IFERROR(_xlfn.XLOOKUP(B279,Master3!A:A,Master3!G:G),"")</f>
        <v/>
      </c>
      <c r="E279" s="94" t="str">
        <f>IFERROR(AVERAGEIFS(Master3!$U:$U,Master3!$A:$A,"&gt;"&amp;(B279-1),Master3!$A:$A,"&lt;="&amp;S279),"")</f>
        <v/>
      </c>
      <c r="F279" s="98">
        <f>SUMIFS(Master3!$V:$V,Master3!$A:$A,"&gt;="&amp;(B279),Master3!$A:$A,"&lt;="&amp;J279-1)</f>
        <v>0</v>
      </c>
      <c r="G279" s="91">
        <f>SUMIFS(Master3!$H:$H,Master3!$A:$A,"&gt;="&amp;(B279),Master3!$A:$A,"&lt;="&amp;J279-1)</f>
        <v>0</v>
      </c>
      <c r="H279" s="99">
        <f>SUMIFS(Master3!AZ:AZ,Master3!AY:AY,C279)</f>
        <v>0</v>
      </c>
      <c r="I279" s="100" t="str">
        <f>IFERROR(_xlfn.XLOOKUP(J279,Master3!$A:$A,Master3!$B:$B),"")</f>
        <v/>
      </c>
      <c r="J279" s="92" t="str">
        <f t="shared" si="48"/>
        <v/>
      </c>
      <c r="K279" s="92">
        <f>SUMIFS(Master3!$V:$V,Master3!$A:$A,"&gt;="&amp;(J279),Master3!$A:$A,"&lt;="&amp;O279-1)</f>
        <v>0</v>
      </c>
      <c r="L279" s="92">
        <f>SUMIFS(Master3!$H:$H,Master3!$A:$A,"&gt;="&amp;(J279),Master3!$A:$A,"&lt;="&amp;O279-1)</f>
        <v>0</v>
      </c>
      <c r="M279" s="93">
        <f>SUMIFS(Master3!BK:BK,Master3!BJ:BJ,I279)</f>
        <v>0</v>
      </c>
      <c r="N279" s="100" t="str">
        <f>IFERROR(_xlfn.XLOOKUP(O279,Master3!$A:$A,Master3!$B:$B)," ")</f>
        <v xml:space="preserve"> </v>
      </c>
      <c r="O279" s="92" t="str">
        <f t="shared" si="49"/>
        <v/>
      </c>
      <c r="P279" s="92">
        <f>SUMIFS(Master3!$V:$V,Master3!$A:$A,"&gt;="&amp;O279,Master3!$A:$A,"&lt;="&amp; S279)</f>
        <v>0</v>
      </c>
      <c r="Q279" s="92">
        <f>SUMIFS(Master3!$H:$H,Master3!$A:$A,"&gt;="&amp;O279,Master3!$A:$A,"&lt;="&amp; S279)</f>
        <v>0</v>
      </c>
      <c r="R279" s="92">
        <f>SUMIFS(Master3!AZ:AZ,Master3!AY:AY,N279)</f>
        <v>0</v>
      </c>
      <c r="S279" s="93" t="str">
        <f t="shared" si="50"/>
        <v/>
      </c>
      <c r="T279" s="112" t="e">
        <f>_xlfn.XLOOKUP(U279,Master3!B:B,Master3!A:A)</f>
        <v>#N/A</v>
      </c>
      <c r="U279" s="103"/>
      <c r="V279" s="109">
        <f>SUMIFS(Master3!X:X,Master3!$A:$A,"&gt;="&amp;(T279),Master3!$A:$A,"&lt;="&amp;Z279-1)</f>
        <v>0</v>
      </c>
      <c r="W279" s="107">
        <f>SUMIFS(Master3!I:I,Master3!$A:$A,"&gt;="&amp;(T279),Master3!$A:$A,"&lt;="&amp;Z279-1)</f>
        <v>0</v>
      </c>
      <c r="X279" s="108">
        <f>SUMIFS(Master3!BC:BC,Master3!BB:BB,U279)</f>
        <v>0</v>
      </c>
      <c r="Y279" s="110" t="str">
        <f>IFERROR(_xlfn.XLOOKUP(Z279,Master3!$A:$A,Master3!$B:$B),"")</f>
        <v/>
      </c>
      <c r="Z279" s="107" t="str">
        <f t="shared" si="51"/>
        <v/>
      </c>
      <c r="AA279" s="107">
        <f>SUMIFS(Master3!$X:$X,Master3!$A:$A,"&gt;="&amp;(Z279),Master3!$A:$A,"&lt;="&amp;AE279-1)</f>
        <v>0</v>
      </c>
      <c r="AB279" s="107">
        <f>SUMIFS(Master3!$I:$I,Master3!$A:$A,"&gt;="&amp;(Z279),Master3!$A:$A,"&lt;="&amp;AE279-1)</f>
        <v>0</v>
      </c>
      <c r="AC279" s="108">
        <f>SUMIFS(Master3!BM:BM,Master3!BL:BL,Y279)</f>
        <v>0</v>
      </c>
      <c r="AD279" s="110" t="str">
        <f>IFERROR(_xlfn.XLOOKUP(AE279,Master3!$A:$A,Master3!$B:$B)," ")</f>
        <v xml:space="preserve"> </v>
      </c>
      <c r="AE279" s="107" t="str">
        <f t="shared" si="52"/>
        <v/>
      </c>
      <c r="AF279" s="109">
        <f>SUMIFS(Master3!$X:$X,Master3!$A:$A,"&gt;"&amp;(AE279),Master3!$A:$A,"&lt;="&amp; AI279)</f>
        <v>0</v>
      </c>
      <c r="AG279" s="107">
        <f>SUMIFS(Master3!$I:$I,Master3!$A:$A,"&gt;"&amp;(AE279),Master3!$A:$A,"&lt;="&amp; AI279)</f>
        <v>0</v>
      </c>
      <c r="AH279" s="107">
        <f>SUMIFS(Master3!BC:BC,Master3!BB:BB,AD279)</f>
        <v>0</v>
      </c>
      <c r="AI279" s="108" t="str">
        <f t="shared" si="53"/>
        <v/>
      </c>
      <c r="AJ279" s="112" t="e">
        <f>_xlfn.XLOOKUP(AK279,Master3!B:B,Master3!A:A)</f>
        <v>#N/A</v>
      </c>
      <c r="AK279" s="106"/>
      <c r="AL279" s="67">
        <f>SUMIFS(Master3!$Z:$Z,Master3!$A:$A,"&gt;="&amp;(AJ279),Master3!$A:$A,"&lt;="&amp;AP279-1)</f>
        <v>0</v>
      </c>
      <c r="AM279" s="67">
        <f>SUMIFS(Master3!$J:$J,Master3!$A:$A,"&gt;="&amp;(AJ279),Master3!$A:$A,"&lt;="&amp;AP279-1)</f>
        <v>0</v>
      </c>
      <c r="AN279" s="93">
        <f>SUMIFS(Master3!BF:BF,Master3!BE:BE,AK279)</f>
        <v>0</v>
      </c>
      <c r="AO279" s="100" t="str">
        <f>IFERROR(_xlfn.XLOOKUP(AP279,Master3!$A:$A,Master3!$B:$B),"")</f>
        <v/>
      </c>
      <c r="AP279" s="92" t="str">
        <f t="shared" si="54"/>
        <v/>
      </c>
      <c r="AQ279" s="67">
        <f>SUMIFS(Master3!$Z:$Z,Master3!$A:$A,"&gt;"&amp;(AP279),Master3!$A:$A,"&lt;="&amp;AU279-1)</f>
        <v>0</v>
      </c>
      <c r="AR279" s="67">
        <f>SUMIFS(Master3!$J:$J,Master3!$A:$A,"&gt;"&amp;(AP279),Master3!$A:$A,"&lt;="&amp;AU279-1)</f>
        <v>0</v>
      </c>
      <c r="AS279" s="93">
        <f>SUMIFS(Master3!BO:BO,Master3!BN:BN,AO279)</f>
        <v>0</v>
      </c>
      <c r="AT279" s="100" t="str">
        <f>IFERROR(_xlfn.XLOOKUP(AU279,Master3!$A:$A,Master3!$B:$B)," ")</f>
        <v xml:space="preserve"> </v>
      </c>
      <c r="AU279" s="92" t="str">
        <f t="shared" si="55"/>
        <v/>
      </c>
      <c r="AV279" s="67">
        <f>SUMIFS(Master3!$Z:$Z,Master3!$A:$A,"&gt;"&amp;AU279,Master3!$A:$A,"&lt;="&amp; AY279)</f>
        <v>0</v>
      </c>
      <c r="AW279" s="67">
        <f>SUMIFS(Master3!$J:$J,Master3!$A:$A,"&gt;"&amp;AU279,Master3!$A:$A,"&lt;="&amp; AY279)</f>
        <v>0</v>
      </c>
      <c r="AX279" s="92">
        <f>SUMIFS(Master3!BF:BF,Master3!BE:BE,AT279)</f>
        <v>0</v>
      </c>
      <c r="AY279" s="93" t="str">
        <f t="shared" si="56"/>
        <v/>
      </c>
      <c r="AZ279" s="112" t="e">
        <f>_xlfn.XLOOKUP(BA279,Master3!B:B,Master3!A:A)</f>
        <v>#N/A</v>
      </c>
      <c r="BA279" s="103"/>
      <c r="BB279" s="107">
        <f>SUMIFS(Master3!AR:AR,Master3!$A:$A,"&gt;="&amp;(AZ279),Master3!$A:$A,"&lt;="&amp;BF279-1)</f>
        <v>0</v>
      </c>
      <c r="BC279" s="109">
        <f>SUMIFS(Master3!$K:$K,Master3!$A:$A,"&gt;="&amp;(AZ279),Master3!$A:$A,"&lt;="&amp;BF279-1)</f>
        <v>0</v>
      </c>
      <c r="BD279" s="108">
        <f>SUMIFS(Master3!BI:BI,Master3!BH:BH,BA279)</f>
        <v>0</v>
      </c>
      <c r="BE279" s="110" t="str">
        <f>IFERROR(_xlfn.XLOOKUP(BF279,Master3!$A:$A,Master3!$B:$B),"")</f>
        <v/>
      </c>
      <c r="BF279" s="107" t="str">
        <f t="shared" si="57"/>
        <v/>
      </c>
      <c r="BG279" s="107">
        <f>SUMIFS(Master3!AR:AR,Master3!$A:$A,"&gt;="&amp;(BF279),Master3!$A:$A,"&lt;="&amp;BK279-1)</f>
        <v>0</v>
      </c>
      <c r="BH279" s="109">
        <f>SUMIFS(Master3!$K:$K,Master3!$A:$A,"&gt;="&amp;(BF279),Master3!$A:$A,"&lt;="&amp;BK279-1)</f>
        <v>0</v>
      </c>
      <c r="BI279" s="108">
        <f>SUMIFS(Master3!BQ:BQ,Master3!BP:BP,BE279)</f>
        <v>0</v>
      </c>
      <c r="BJ279" s="110" t="str">
        <f>IFERROR(_xlfn.XLOOKUP(BK279,Master3!$A:$A,Master3!$B:$B)," ")</f>
        <v xml:space="preserve"> </v>
      </c>
      <c r="BK279" s="107" t="str">
        <f t="shared" si="58"/>
        <v/>
      </c>
      <c r="BL279" s="107">
        <f>SUMIFS(Master3!$AU:$AU,Master3!$A:$A,"&gt;"&amp;(BK279),Master3!$A:$A,"&lt;="&amp; BO279)</f>
        <v>0</v>
      </c>
      <c r="BM279" s="109">
        <f>SUMIFS(Master3!$K:$K,Master3!$A:$A,"&gt;"&amp;(BK279),Master3!$A:$A,"&lt;="&amp; BO279)</f>
        <v>0</v>
      </c>
      <c r="BN279" s="107">
        <f>SUMIFS(Master3!BI:BI,Master3!BH:BH,BJ279)</f>
        <v>0</v>
      </c>
      <c r="BO279" s="108" t="str">
        <f t="shared" si="59"/>
        <v/>
      </c>
    </row>
    <row r="280" spans="1:67" x14ac:dyDescent="0.25">
      <c r="A280" s="86">
        <v>44412.243055555555</v>
      </c>
      <c r="B280" s="111" t="e">
        <f>_xlfn.XLOOKUP(C280,Master3!B:B,Master3!A:A)</f>
        <v>#N/A</v>
      </c>
      <c r="C280" s="106"/>
      <c r="D280" s="91" t="str">
        <f>IFERROR(_xlfn.XLOOKUP(B280,Master3!A:A,Master3!G:G),"")</f>
        <v/>
      </c>
      <c r="E280" s="94" t="str">
        <f>IFERROR(AVERAGEIFS(Master3!$U:$U,Master3!$A:$A,"&gt;"&amp;(B280-1),Master3!$A:$A,"&lt;="&amp;S280),"")</f>
        <v/>
      </c>
      <c r="F280" s="98">
        <f>SUMIFS(Master3!$V:$V,Master3!$A:$A,"&gt;="&amp;(B280),Master3!$A:$A,"&lt;="&amp;J280-1)</f>
        <v>0</v>
      </c>
      <c r="G280" s="91">
        <f>SUMIFS(Master3!$H:$H,Master3!$A:$A,"&gt;="&amp;(B280),Master3!$A:$A,"&lt;="&amp;J280-1)</f>
        <v>0</v>
      </c>
      <c r="H280" s="99">
        <f>SUMIFS(Master3!AZ:AZ,Master3!AY:AY,C280)</f>
        <v>0</v>
      </c>
      <c r="I280" s="100" t="str">
        <f>IFERROR(_xlfn.XLOOKUP(J280,Master3!$A:$A,Master3!$B:$B),"")</f>
        <v/>
      </c>
      <c r="J280" s="92" t="str">
        <f t="shared" si="48"/>
        <v/>
      </c>
      <c r="K280" s="92">
        <f>SUMIFS(Master3!$V:$V,Master3!$A:$A,"&gt;="&amp;(J280),Master3!$A:$A,"&lt;="&amp;O280-1)</f>
        <v>0</v>
      </c>
      <c r="L280" s="92">
        <f>SUMIFS(Master3!$H:$H,Master3!$A:$A,"&gt;="&amp;(J280),Master3!$A:$A,"&lt;="&amp;O280-1)</f>
        <v>0</v>
      </c>
      <c r="M280" s="93">
        <f>SUMIFS(Master3!BK:BK,Master3!BJ:BJ,I280)</f>
        <v>0</v>
      </c>
      <c r="N280" s="100" t="str">
        <f>IFERROR(_xlfn.XLOOKUP(O280,Master3!$A:$A,Master3!$B:$B)," ")</f>
        <v xml:space="preserve"> </v>
      </c>
      <c r="O280" s="92" t="str">
        <f t="shared" si="49"/>
        <v/>
      </c>
      <c r="P280" s="92">
        <f>SUMIFS(Master3!$V:$V,Master3!$A:$A,"&gt;="&amp;O280,Master3!$A:$A,"&lt;="&amp; S280)</f>
        <v>0</v>
      </c>
      <c r="Q280" s="92">
        <f>SUMIFS(Master3!$H:$H,Master3!$A:$A,"&gt;="&amp;O280,Master3!$A:$A,"&lt;="&amp; S280)</f>
        <v>0</v>
      </c>
      <c r="R280" s="92">
        <f>SUMIFS(Master3!AZ:AZ,Master3!AY:AY,N280)</f>
        <v>0</v>
      </c>
      <c r="S280" s="93" t="str">
        <f t="shared" si="50"/>
        <v/>
      </c>
      <c r="T280" s="112" t="e">
        <f>_xlfn.XLOOKUP(U280,Master3!B:B,Master3!A:A)</f>
        <v>#N/A</v>
      </c>
      <c r="U280" s="103"/>
      <c r="V280" s="109">
        <f>SUMIFS(Master3!X:X,Master3!$A:$A,"&gt;="&amp;(T280),Master3!$A:$A,"&lt;="&amp;Z280-1)</f>
        <v>0</v>
      </c>
      <c r="W280" s="107">
        <f>SUMIFS(Master3!I:I,Master3!$A:$A,"&gt;="&amp;(T280),Master3!$A:$A,"&lt;="&amp;Z280-1)</f>
        <v>0</v>
      </c>
      <c r="X280" s="108">
        <f>SUMIFS(Master3!BC:BC,Master3!BB:BB,U280)</f>
        <v>0</v>
      </c>
      <c r="Y280" s="110" t="str">
        <f>IFERROR(_xlfn.XLOOKUP(Z280,Master3!$A:$A,Master3!$B:$B),"")</f>
        <v/>
      </c>
      <c r="Z280" s="107" t="str">
        <f t="shared" si="51"/>
        <v/>
      </c>
      <c r="AA280" s="107">
        <f>SUMIFS(Master3!$X:$X,Master3!$A:$A,"&gt;="&amp;(Z280),Master3!$A:$A,"&lt;="&amp;AE280-1)</f>
        <v>0</v>
      </c>
      <c r="AB280" s="107">
        <f>SUMIFS(Master3!$I:$I,Master3!$A:$A,"&gt;="&amp;(Z280),Master3!$A:$A,"&lt;="&amp;AE280-1)</f>
        <v>0</v>
      </c>
      <c r="AC280" s="108">
        <f>SUMIFS(Master3!BM:BM,Master3!BL:BL,Y280)</f>
        <v>0</v>
      </c>
      <c r="AD280" s="110" t="str">
        <f>IFERROR(_xlfn.XLOOKUP(AE280,Master3!$A:$A,Master3!$B:$B)," ")</f>
        <v xml:space="preserve"> </v>
      </c>
      <c r="AE280" s="107" t="str">
        <f t="shared" si="52"/>
        <v/>
      </c>
      <c r="AF280" s="109">
        <f>SUMIFS(Master3!$X:$X,Master3!$A:$A,"&gt;"&amp;(AE280),Master3!$A:$A,"&lt;="&amp; AI280)</f>
        <v>0</v>
      </c>
      <c r="AG280" s="107">
        <f>SUMIFS(Master3!$I:$I,Master3!$A:$A,"&gt;"&amp;(AE280),Master3!$A:$A,"&lt;="&amp; AI280)</f>
        <v>0</v>
      </c>
      <c r="AH280" s="107">
        <f>SUMIFS(Master3!BC:BC,Master3!BB:BB,AD280)</f>
        <v>0</v>
      </c>
      <c r="AI280" s="108" t="str">
        <f t="shared" si="53"/>
        <v/>
      </c>
      <c r="AJ280" s="112" t="e">
        <f>_xlfn.XLOOKUP(AK280,Master3!B:B,Master3!A:A)</f>
        <v>#N/A</v>
      </c>
      <c r="AK280" s="106"/>
      <c r="AL280" s="67">
        <f>SUMIFS(Master3!$Z:$Z,Master3!$A:$A,"&gt;="&amp;(AJ280),Master3!$A:$A,"&lt;="&amp;AP280-1)</f>
        <v>0</v>
      </c>
      <c r="AM280" s="67">
        <f>SUMIFS(Master3!$J:$J,Master3!$A:$A,"&gt;="&amp;(AJ280),Master3!$A:$A,"&lt;="&amp;AP280-1)</f>
        <v>0</v>
      </c>
      <c r="AN280" s="93">
        <f>SUMIFS(Master3!BF:BF,Master3!BE:BE,AK280)</f>
        <v>0</v>
      </c>
      <c r="AO280" s="100" t="str">
        <f>IFERROR(_xlfn.XLOOKUP(AP280,Master3!$A:$A,Master3!$B:$B),"")</f>
        <v/>
      </c>
      <c r="AP280" s="92" t="str">
        <f t="shared" si="54"/>
        <v/>
      </c>
      <c r="AQ280" s="67">
        <f>SUMIFS(Master3!$Z:$Z,Master3!$A:$A,"&gt;"&amp;(AP280),Master3!$A:$A,"&lt;="&amp;AU280-1)</f>
        <v>0</v>
      </c>
      <c r="AR280" s="67">
        <f>SUMIFS(Master3!$J:$J,Master3!$A:$A,"&gt;"&amp;(AP280),Master3!$A:$A,"&lt;="&amp;AU280-1)</f>
        <v>0</v>
      </c>
      <c r="AS280" s="93">
        <f>SUMIFS(Master3!BO:BO,Master3!BN:BN,AO280)</f>
        <v>0</v>
      </c>
      <c r="AT280" s="100" t="str">
        <f>IFERROR(_xlfn.XLOOKUP(AU280,Master3!$A:$A,Master3!$B:$B)," ")</f>
        <v xml:space="preserve"> </v>
      </c>
      <c r="AU280" s="92" t="str">
        <f t="shared" si="55"/>
        <v/>
      </c>
      <c r="AV280" s="67">
        <f>SUMIFS(Master3!$Z:$Z,Master3!$A:$A,"&gt;"&amp;AU280,Master3!$A:$A,"&lt;="&amp; AY280)</f>
        <v>0</v>
      </c>
      <c r="AW280" s="67">
        <f>SUMIFS(Master3!$J:$J,Master3!$A:$A,"&gt;"&amp;AU280,Master3!$A:$A,"&lt;="&amp; AY280)</f>
        <v>0</v>
      </c>
      <c r="AX280" s="92">
        <f>SUMIFS(Master3!BF:BF,Master3!BE:BE,AT280)</f>
        <v>0</v>
      </c>
      <c r="AY280" s="93" t="str">
        <f t="shared" si="56"/>
        <v/>
      </c>
      <c r="AZ280" s="112" t="e">
        <f>_xlfn.XLOOKUP(BA280,Master3!B:B,Master3!A:A)</f>
        <v>#N/A</v>
      </c>
      <c r="BA280" s="103">
        <v>44412.243055555555</v>
      </c>
      <c r="BB280" s="107">
        <f>SUMIFS(Master3!AR:AR,Master3!$A:$A,"&gt;="&amp;(AZ280),Master3!$A:$A,"&lt;="&amp;BF280-1)</f>
        <v>0</v>
      </c>
      <c r="BC280" s="109">
        <f>SUMIFS(Master3!$K:$K,Master3!$A:$A,"&gt;="&amp;(AZ280),Master3!$A:$A,"&lt;="&amp;BF280-1)</f>
        <v>0</v>
      </c>
      <c r="BD280" s="108">
        <f>SUMIFS(Master3!BI:BI,Master3!BH:BH,BA280)</f>
        <v>0</v>
      </c>
      <c r="BE280" s="110" t="str">
        <f>IFERROR(_xlfn.XLOOKUP(BF280,Master3!$A:$A,Master3!$B:$B),"")</f>
        <v/>
      </c>
      <c r="BF280" s="107" t="str">
        <f t="shared" si="57"/>
        <v/>
      </c>
      <c r="BG280" s="107">
        <f>SUMIFS(Master3!AR:AR,Master3!$A:$A,"&gt;="&amp;(BF280),Master3!$A:$A,"&lt;="&amp;BK280-1)</f>
        <v>0</v>
      </c>
      <c r="BH280" s="109">
        <f>SUMIFS(Master3!$K:$K,Master3!$A:$A,"&gt;="&amp;(BF280),Master3!$A:$A,"&lt;="&amp;BK280-1)</f>
        <v>0</v>
      </c>
      <c r="BI280" s="108">
        <f>SUMIFS(Master3!BQ:BQ,Master3!BP:BP,BE280)</f>
        <v>0</v>
      </c>
      <c r="BJ280" s="110" t="str">
        <f>IFERROR(_xlfn.XLOOKUP(BK280,Master3!$A:$A,Master3!$B:$B)," ")</f>
        <v xml:space="preserve"> </v>
      </c>
      <c r="BK280" s="107" t="str">
        <f t="shared" si="58"/>
        <v/>
      </c>
      <c r="BL280" s="107">
        <f>SUMIFS(Master3!$AU:$AU,Master3!$A:$A,"&gt;"&amp;(BK280),Master3!$A:$A,"&lt;="&amp; BO280)</f>
        <v>0</v>
      </c>
      <c r="BM280" s="109">
        <f>SUMIFS(Master3!$K:$K,Master3!$A:$A,"&gt;"&amp;(BK280),Master3!$A:$A,"&lt;="&amp; BO280)</f>
        <v>0</v>
      </c>
      <c r="BN280" s="107">
        <f>SUMIFS(Master3!BI:BI,Master3!BH:BH,BJ280)</f>
        <v>0</v>
      </c>
      <c r="BO280" s="108" t="str">
        <f t="shared" si="59"/>
        <v/>
      </c>
    </row>
    <row r="281" spans="1:67" x14ac:dyDescent="0.25">
      <c r="A281" s="86">
        <v>44412.246527777781</v>
      </c>
      <c r="B281" s="111" t="e">
        <f>_xlfn.XLOOKUP(C281,Master3!B:B,Master3!A:A)</f>
        <v>#N/A</v>
      </c>
      <c r="C281" s="106"/>
      <c r="D281" s="91" t="str">
        <f>IFERROR(_xlfn.XLOOKUP(B281,Master3!A:A,Master3!G:G),"")</f>
        <v/>
      </c>
      <c r="E281" s="94" t="str">
        <f>IFERROR(AVERAGEIFS(Master3!$U:$U,Master3!$A:$A,"&gt;"&amp;(B281-1),Master3!$A:$A,"&lt;="&amp;S281),"")</f>
        <v/>
      </c>
      <c r="F281" s="98">
        <f>SUMIFS(Master3!$V:$V,Master3!$A:$A,"&gt;="&amp;(B281),Master3!$A:$A,"&lt;="&amp;J281-1)</f>
        <v>0</v>
      </c>
      <c r="G281" s="91">
        <f>SUMIFS(Master3!$H:$H,Master3!$A:$A,"&gt;="&amp;(B281),Master3!$A:$A,"&lt;="&amp;J281-1)</f>
        <v>0</v>
      </c>
      <c r="H281" s="99">
        <f>SUMIFS(Master3!AZ:AZ,Master3!AY:AY,C281)</f>
        <v>0</v>
      </c>
      <c r="I281" s="100" t="str">
        <f>IFERROR(_xlfn.XLOOKUP(J281,Master3!$A:$A,Master3!$B:$B),"")</f>
        <v/>
      </c>
      <c r="J281" s="92" t="str">
        <f t="shared" si="48"/>
        <v/>
      </c>
      <c r="K281" s="92">
        <f>SUMIFS(Master3!$V:$V,Master3!$A:$A,"&gt;="&amp;(J281),Master3!$A:$A,"&lt;="&amp;O281-1)</f>
        <v>0</v>
      </c>
      <c r="L281" s="92">
        <f>SUMIFS(Master3!$H:$H,Master3!$A:$A,"&gt;="&amp;(J281),Master3!$A:$A,"&lt;="&amp;O281-1)</f>
        <v>0</v>
      </c>
      <c r="M281" s="93">
        <f>SUMIFS(Master3!BK:BK,Master3!BJ:BJ,I281)</f>
        <v>0</v>
      </c>
      <c r="N281" s="100" t="str">
        <f>IFERROR(_xlfn.XLOOKUP(O281,Master3!$A:$A,Master3!$B:$B)," ")</f>
        <v xml:space="preserve"> </v>
      </c>
      <c r="O281" s="92" t="str">
        <f t="shared" si="49"/>
        <v/>
      </c>
      <c r="P281" s="92">
        <f>SUMIFS(Master3!$V:$V,Master3!$A:$A,"&gt;="&amp;O281,Master3!$A:$A,"&lt;="&amp; S281)</f>
        <v>0</v>
      </c>
      <c r="Q281" s="92">
        <f>SUMIFS(Master3!$H:$H,Master3!$A:$A,"&gt;="&amp;O281,Master3!$A:$A,"&lt;="&amp; S281)</f>
        <v>0</v>
      </c>
      <c r="R281" s="92">
        <f>SUMIFS(Master3!AZ:AZ,Master3!AY:AY,N281)</f>
        <v>0</v>
      </c>
      <c r="S281" s="93" t="str">
        <f t="shared" si="50"/>
        <v/>
      </c>
      <c r="T281" s="112" t="e">
        <f>_xlfn.XLOOKUP(U281,Master3!B:B,Master3!A:A)</f>
        <v>#N/A</v>
      </c>
      <c r="U281" s="103">
        <v>44412.246527777781</v>
      </c>
      <c r="V281" s="109">
        <f>SUMIFS(Master3!X:X,Master3!$A:$A,"&gt;="&amp;(T281),Master3!$A:$A,"&lt;="&amp;Z281-1)</f>
        <v>0</v>
      </c>
      <c r="W281" s="107">
        <f>SUMIFS(Master3!I:I,Master3!$A:$A,"&gt;="&amp;(T281),Master3!$A:$A,"&lt;="&amp;Z281-1)</f>
        <v>0</v>
      </c>
      <c r="X281" s="108">
        <f>SUMIFS(Master3!BC:BC,Master3!BB:BB,U281)</f>
        <v>0</v>
      </c>
      <c r="Y281" s="110" t="str">
        <f>IFERROR(_xlfn.XLOOKUP(Z281,Master3!$A:$A,Master3!$B:$B),"")</f>
        <v/>
      </c>
      <c r="Z281" s="107" t="str">
        <f t="shared" si="51"/>
        <v/>
      </c>
      <c r="AA281" s="107">
        <f>SUMIFS(Master3!$X:$X,Master3!$A:$A,"&gt;="&amp;(Z281),Master3!$A:$A,"&lt;="&amp;AE281-1)</f>
        <v>0</v>
      </c>
      <c r="AB281" s="107">
        <f>SUMIFS(Master3!$I:$I,Master3!$A:$A,"&gt;="&amp;(Z281),Master3!$A:$A,"&lt;="&amp;AE281-1)</f>
        <v>0</v>
      </c>
      <c r="AC281" s="108">
        <f>SUMIFS(Master3!BM:BM,Master3!BL:BL,Y281)</f>
        <v>0</v>
      </c>
      <c r="AD281" s="110" t="str">
        <f>IFERROR(_xlfn.XLOOKUP(AE281,Master3!$A:$A,Master3!$B:$B)," ")</f>
        <v xml:space="preserve"> </v>
      </c>
      <c r="AE281" s="107" t="str">
        <f t="shared" si="52"/>
        <v/>
      </c>
      <c r="AF281" s="109">
        <f>SUMIFS(Master3!$X:$X,Master3!$A:$A,"&gt;"&amp;(AE281),Master3!$A:$A,"&lt;="&amp; AI281)</f>
        <v>0</v>
      </c>
      <c r="AG281" s="107">
        <f>SUMIFS(Master3!$I:$I,Master3!$A:$A,"&gt;"&amp;(AE281),Master3!$A:$A,"&lt;="&amp; AI281)</f>
        <v>0</v>
      </c>
      <c r="AH281" s="107">
        <f>SUMIFS(Master3!BC:BC,Master3!BB:BB,AD281)</f>
        <v>0</v>
      </c>
      <c r="AI281" s="108" t="str">
        <f t="shared" si="53"/>
        <v/>
      </c>
      <c r="AJ281" s="112" t="e">
        <f>_xlfn.XLOOKUP(AK281,Master3!B:B,Master3!A:A)</f>
        <v>#N/A</v>
      </c>
      <c r="AK281" s="106">
        <v>44412.246527777781</v>
      </c>
      <c r="AL281" s="67">
        <f>SUMIFS(Master3!$Z:$Z,Master3!$A:$A,"&gt;="&amp;(AJ281),Master3!$A:$A,"&lt;="&amp;AP281-1)</f>
        <v>0</v>
      </c>
      <c r="AM281" s="67">
        <f>SUMIFS(Master3!$J:$J,Master3!$A:$A,"&gt;="&amp;(AJ281),Master3!$A:$A,"&lt;="&amp;AP281-1)</f>
        <v>0</v>
      </c>
      <c r="AN281" s="93">
        <f>SUMIFS(Master3!BF:BF,Master3!BE:BE,AK281)</f>
        <v>0</v>
      </c>
      <c r="AO281" s="100" t="str">
        <f>IFERROR(_xlfn.XLOOKUP(AP281,Master3!$A:$A,Master3!$B:$B),"")</f>
        <v/>
      </c>
      <c r="AP281" s="92" t="str">
        <f t="shared" si="54"/>
        <v/>
      </c>
      <c r="AQ281" s="67">
        <f>SUMIFS(Master3!$Z:$Z,Master3!$A:$A,"&gt;"&amp;(AP281),Master3!$A:$A,"&lt;="&amp;AU281-1)</f>
        <v>0</v>
      </c>
      <c r="AR281" s="67">
        <f>SUMIFS(Master3!$J:$J,Master3!$A:$A,"&gt;"&amp;(AP281),Master3!$A:$A,"&lt;="&amp;AU281-1)</f>
        <v>0</v>
      </c>
      <c r="AS281" s="93">
        <f>SUMIFS(Master3!BO:BO,Master3!BN:BN,AO281)</f>
        <v>0</v>
      </c>
      <c r="AT281" s="100" t="str">
        <f>IFERROR(_xlfn.XLOOKUP(AU281,Master3!$A:$A,Master3!$B:$B)," ")</f>
        <v xml:space="preserve"> </v>
      </c>
      <c r="AU281" s="92" t="str">
        <f t="shared" si="55"/>
        <v/>
      </c>
      <c r="AV281" s="67">
        <f>SUMIFS(Master3!$Z:$Z,Master3!$A:$A,"&gt;"&amp;AU281,Master3!$A:$A,"&lt;="&amp; AY281)</f>
        <v>0</v>
      </c>
      <c r="AW281" s="67">
        <f>SUMIFS(Master3!$J:$J,Master3!$A:$A,"&gt;"&amp;AU281,Master3!$A:$A,"&lt;="&amp; AY281)</f>
        <v>0</v>
      </c>
      <c r="AX281" s="92">
        <f>SUMIFS(Master3!BF:BF,Master3!BE:BE,AT281)</f>
        <v>0</v>
      </c>
      <c r="AY281" s="93" t="str">
        <f t="shared" si="56"/>
        <v/>
      </c>
      <c r="AZ281" s="112" t="e">
        <f>_xlfn.XLOOKUP(BA281,Master3!B:B,Master3!A:A)</f>
        <v>#N/A</v>
      </c>
      <c r="BA281" s="103"/>
      <c r="BB281" s="107">
        <f>SUMIFS(Master3!AR:AR,Master3!$A:$A,"&gt;="&amp;(AZ281),Master3!$A:$A,"&lt;="&amp;BF281-1)</f>
        <v>0</v>
      </c>
      <c r="BC281" s="109">
        <f>SUMIFS(Master3!$K:$K,Master3!$A:$A,"&gt;="&amp;(AZ281),Master3!$A:$A,"&lt;="&amp;BF281-1)</f>
        <v>0</v>
      </c>
      <c r="BD281" s="108">
        <f>SUMIFS(Master3!BI:BI,Master3!BH:BH,BA281)</f>
        <v>0</v>
      </c>
      <c r="BE281" s="110" t="str">
        <f>IFERROR(_xlfn.XLOOKUP(BF281,Master3!$A:$A,Master3!$B:$B),"")</f>
        <v/>
      </c>
      <c r="BF281" s="107" t="str">
        <f t="shared" si="57"/>
        <v/>
      </c>
      <c r="BG281" s="107">
        <f>SUMIFS(Master3!AR:AR,Master3!$A:$A,"&gt;="&amp;(BF281),Master3!$A:$A,"&lt;="&amp;BK281-1)</f>
        <v>0</v>
      </c>
      <c r="BH281" s="109">
        <f>SUMIFS(Master3!$K:$K,Master3!$A:$A,"&gt;="&amp;(BF281),Master3!$A:$A,"&lt;="&amp;BK281-1)</f>
        <v>0</v>
      </c>
      <c r="BI281" s="108">
        <f>SUMIFS(Master3!BQ:BQ,Master3!BP:BP,BE281)</f>
        <v>0</v>
      </c>
      <c r="BJ281" s="110" t="str">
        <f>IFERROR(_xlfn.XLOOKUP(BK281,Master3!$A:$A,Master3!$B:$B)," ")</f>
        <v xml:space="preserve"> </v>
      </c>
      <c r="BK281" s="107" t="str">
        <f t="shared" si="58"/>
        <v/>
      </c>
      <c r="BL281" s="107">
        <f>SUMIFS(Master3!$AU:$AU,Master3!$A:$A,"&gt;"&amp;(BK281),Master3!$A:$A,"&lt;="&amp; BO281)</f>
        <v>0</v>
      </c>
      <c r="BM281" s="109">
        <f>SUMIFS(Master3!$K:$K,Master3!$A:$A,"&gt;"&amp;(BK281),Master3!$A:$A,"&lt;="&amp; BO281)</f>
        <v>0</v>
      </c>
      <c r="BN281" s="107">
        <f>SUMIFS(Master3!BI:BI,Master3!BH:BH,BJ281)</f>
        <v>0</v>
      </c>
      <c r="BO281" s="108" t="str">
        <f t="shared" si="59"/>
        <v/>
      </c>
    </row>
    <row r="282" spans="1:67" x14ac:dyDescent="0.25">
      <c r="A282" s="86">
        <v>44413.163194444445</v>
      </c>
      <c r="B282" s="111" t="e">
        <f>_xlfn.XLOOKUP(C282,Master3!B:B,Master3!A:A)</f>
        <v>#N/A</v>
      </c>
      <c r="C282" s="106">
        <v>44413.163194444445</v>
      </c>
      <c r="D282" s="91" t="str">
        <f>IFERROR(_xlfn.XLOOKUP(B282,Master3!A:A,Master3!G:G),"")</f>
        <v/>
      </c>
      <c r="E282" s="94" t="str">
        <f>IFERROR(AVERAGEIFS(Master3!$U:$U,Master3!$A:$A,"&gt;"&amp;(B282-1),Master3!$A:$A,"&lt;="&amp;S282),"")</f>
        <v/>
      </c>
      <c r="F282" s="98">
        <f>SUMIFS(Master3!$V:$V,Master3!$A:$A,"&gt;="&amp;(B282),Master3!$A:$A,"&lt;="&amp;J282-1)</f>
        <v>0</v>
      </c>
      <c r="G282" s="91">
        <f>SUMIFS(Master3!$H:$H,Master3!$A:$A,"&gt;="&amp;(B282),Master3!$A:$A,"&lt;="&amp;J282-1)</f>
        <v>0</v>
      </c>
      <c r="H282" s="99">
        <f>SUMIFS(Master3!AZ:AZ,Master3!AY:AY,C282)</f>
        <v>0</v>
      </c>
      <c r="I282" s="100" t="str">
        <f>IFERROR(_xlfn.XLOOKUP(J282,Master3!$A:$A,Master3!$B:$B),"")</f>
        <v/>
      </c>
      <c r="J282" s="92" t="str">
        <f t="shared" si="48"/>
        <v/>
      </c>
      <c r="K282" s="92">
        <f>SUMIFS(Master3!$V:$V,Master3!$A:$A,"&gt;="&amp;(J282),Master3!$A:$A,"&lt;="&amp;O282-1)</f>
        <v>0</v>
      </c>
      <c r="L282" s="92">
        <f>SUMIFS(Master3!$H:$H,Master3!$A:$A,"&gt;="&amp;(J282),Master3!$A:$A,"&lt;="&amp;O282-1)</f>
        <v>0</v>
      </c>
      <c r="M282" s="93">
        <f>SUMIFS(Master3!BK:BK,Master3!BJ:BJ,I282)</f>
        <v>0</v>
      </c>
      <c r="N282" s="100" t="str">
        <f>IFERROR(_xlfn.XLOOKUP(O282,Master3!$A:$A,Master3!$B:$B)," ")</f>
        <v xml:space="preserve"> </v>
      </c>
      <c r="O282" s="92" t="str">
        <f t="shared" si="49"/>
        <v/>
      </c>
      <c r="P282" s="92">
        <f>SUMIFS(Master3!$V:$V,Master3!$A:$A,"&gt;="&amp;O282,Master3!$A:$A,"&lt;="&amp; S282)</f>
        <v>0</v>
      </c>
      <c r="Q282" s="92">
        <f>SUMIFS(Master3!$H:$H,Master3!$A:$A,"&gt;="&amp;O282,Master3!$A:$A,"&lt;="&amp; S282)</f>
        <v>0</v>
      </c>
      <c r="R282" s="92">
        <f>SUMIFS(Master3!AZ:AZ,Master3!AY:AY,N282)</f>
        <v>0</v>
      </c>
      <c r="S282" s="93" t="str">
        <f t="shared" si="50"/>
        <v/>
      </c>
      <c r="T282" s="112" t="e">
        <f>_xlfn.XLOOKUP(U282,Master3!B:B,Master3!A:A)</f>
        <v>#N/A</v>
      </c>
      <c r="U282" s="103"/>
      <c r="V282" s="109">
        <f>SUMIFS(Master3!X:X,Master3!$A:$A,"&gt;="&amp;(T282),Master3!$A:$A,"&lt;="&amp;Z282-1)</f>
        <v>0</v>
      </c>
      <c r="W282" s="107">
        <f>SUMIFS(Master3!I:I,Master3!$A:$A,"&gt;="&amp;(T282),Master3!$A:$A,"&lt;="&amp;Z282-1)</f>
        <v>0</v>
      </c>
      <c r="X282" s="108">
        <f>SUMIFS(Master3!BC:BC,Master3!BB:BB,U282)</f>
        <v>0</v>
      </c>
      <c r="Y282" s="110" t="str">
        <f>IFERROR(_xlfn.XLOOKUP(Z282,Master3!$A:$A,Master3!$B:$B),"")</f>
        <v/>
      </c>
      <c r="Z282" s="107" t="str">
        <f t="shared" si="51"/>
        <v/>
      </c>
      <c r="AA282" s="107">
        <f>SUMIFS(Master3!$X:$X,Master3!$A:$A,"&gt;="&amp;(Z282),Master3!$A:$A,"&lt;="&amp;AE282-1)</f>
        <v>0</v>
      </c>
      <c r="AB282" s="107">
        <f>SUMIFS(Master3!$I:$I,Master3!$A:$A,"&gt;="&amp;(Z282),Master3!$A:$A,"&lt;="&amp;AE282-1)</f>
        <v>0</v>
      </c>
      <c r="AC282" s="108">
        <f>SUMIFS(Master3!BM:BM,Master3!BL:BL,Y282)</f>
        <v>0</v>
      </c>
      <c r="AD282" s="110" t="str">
        <f>IFERROR(_xlfn.XLOOKUP(AE282,Master3!$A:$A,Master3!$B:$B)," ")</f>
        <v xml:space="preserve"> </v>
      </c>
      <c r="AE282" s="107" t="str">
        <f t="shared" si="52"/>
        <v/>
      </c>
      <c r="AF282" s="109">
        <f>SUMIFS(Master3!$X:$X,Master3!$A:$A,"&gt;"&amp;(AE282),Master3!$A:$A,"&lt;="&amp; AI282)</f>
        <v>0</v>
      </c>
      <c r="AG282" s="107">
        <f>SUMIFS(Master3!$I:$I,Master3!$A:$A,"&gt;"&amp;(AE282),Master3!$A:$A,"&lt;="&amp; AI282)</f>
        <v>0</v>
      </c>
      <c r="AH282" s="107">
        <f>SUMIFS(Master3!BC:BC,Master3!BB:BB,AD282)</f>
        <v>0</v>
      </c>
      <c r="AI282" s="108" t="str">
        <f t="shared" si="53"/>
        <v/>
      </c>
      <c r="AJ282" s="112" t="e">
        <f>_xlfn.XLOOKUP(AK282,Master3!B:B,Master3!A:A)</f>
        <v>#N/A</v>
      </c>
      <c r="AK282" s="106"/>
      <c r="AL282" s="67">
        <f>SUMIFS(Master3!$Z:$Z,Master3!$A:$A,"&gt;="&amp;(AJ282),Master3!$A:$A,"&lt;="&amp;AP282-1)</f>
        <v>0</v>
      </c>
      <c r="AM282" s="67">
        <f>SUMIFS(Master3!$J:$J,Master3!$A:$A,"&gt;="&amp;(AJ282),Master3!$A:$A,"&lt;="&amp;AP282-1)</f>
        <v>0</v>
      </c>
      <c r="AN282" s="93">
        <f>SUMIFS(Master3!BF:BF,Master3!BE:BE,AK282)</f>
        <v>0</v>
      </c>
      <c r="AO282" s="100" t="str">
        <f>IFERROR(_xlfn.XLOOKUP(AP282,Master3!$A:$A,Master3!$B:$B),"")</f>
        <v/>
      </c>
      <c r="AP282" s="92" t="str">
        <f t="shared" si="54"/>
        <v/>
      </c>
      <c r="AQ282" s="67">
        <f>SUMIFS(Master3!$Z:$Z,Master3!$A:$A,"&gt;"&amp;(AP282),Master3!$A:$A,"&lt;="&amp;AU282-1)</f>
        <v>0</v>
      </c>
      <c r="AR282" s="67">
        <f>SUMIFS(Master3!$J:$J,Master3!$A:$A,"&gt;"&amp;(AP282),Master3!$A:$A,"&lt;="&amp;AU282-1)</f>
        <v>0</v>
      </c>
      <c r="AS282" s="93">
        <f>SUMIFS(Master3!BO:BO,Master3!BN:BN,AO282)</f>
        <v>0</v>
      </c>
      <c r="AT282" s="100" t="str">
        <f>IFERROR(_xlfn.XLOOKUP(AU282,Master3!$A:$A,Master3!$B:$B)," ")</f>
        <v xml:space="preserve"> </v>
      </c>
      <c r="AU282" s="92" t="str">
        <f t="shared" si="55"/>
        <v/>
      </c>
      <c r="AV282" s="67">
        <f>SUMIFS(Master3!$Z:$Z,Master3!$A:$A,"&gt;"&amp;AU282,Master3!$A:$A,"&lt;="&amp; AY282)</f>
        <v>0</v>
      </c>
      <c r="AW282" s="67">
        <f>SUMIFS(Master3!$J:$J,Master3!$A:$A,"&gt;"&amp;AU282,Master3!$A:$A,"&lt;="&amp; AY282)</f>
        <v>0</v>
      </c>
      <c r="AX282" s="92">
        <f>SUMIFS(Master3!BF:BF,Master3!BE:BE,AT282)</f>
        <v>0</v>
      </c>
      <c r="AY282" s="93" t="str">
        <f t="shared" si="56"/>
        <v/>
      </c>
      <c r="AZ282" s="112" t="e">
        <f>_xlfn.XLOOKUP(BA282,Master3!B:B,Master3!A:A)</f>
        <v>#N/A</v>
      </c>
      <c r="BA282" s="103"/>
      <c r="BB282" s="107">
        <f>SUMIFS(Master3!AR:AR,Master3!$A:$A,"&gt;="&amp;(AZ282),Master3!$A:$A,"&lt;="&amp;BF282-1)</f>
        <v>0</v>
      </c>
      <c r="BC282" s="109">
        <f>SUMIFS(Master3!$K:$K,Master3!$A:$A,"&gt;="&amp;(AZ282),Master3!$A:$A,"&lt;="&amp;BF282-1)</f>
        <v>0</v>
      </c>
      <c r="BD282" s="108">
        <f>SUMIFS(Master3!BI:BI,Master3!BH:BH,BA282)</f>
        <v>0</v>
      </c>
      <c r="BE282" s="110" t="str">
        <f>IFERROR(_xlfn.XLOOKUP(BF282,Master3!$A:$A,Master3!$B:$B),"")</f>
        <v/>
      </c>
      <c r="BF282" s="107" t="str">
        <f t="shared" si="57"/>
        <v/>
      </c>
      <c r="BG282" s="107">
        <f>SUMIFS(Master3!AR:AR,Master3!$A:$A,"&gt;="&amp;(BF282),Master3!$A:$A,"&lt;="&amp;BK282-1)</f>
        <v>0</v>
      </c>
      <c r="BH282" s="109">
        <f>SUMIFS(Master3!$K:$K,Master3!$A:$A,"&gt;="&amp;(BF282),Master3!$A:$A,"&lt;="&amp;BK282-1)</f>
        <v>0</v>
      </c>
      <c r="BI282" s="108">
        <f>SUMIFS(Master3!BQ:BQ,Master3!BP:BP,BE282)</f>
        <v>0</v>
      </c>
      <c r="BJ282" s="110" t="str">
        <f>IFERROR(_xlfn.XLOOKUP(BK282,Master3!$A:$A,Master3!$B:$B)," ")</f>
        <v xml:space="preserve"> </v>
      </c>
      <c r="BK282" s="107" t="str">
        <f t="shared" si="58"/>
        <v/>
      </c>
      <c r="BL282" s="107">
        <f>SUMIFS(Master3!$AU:$AU,Master3!$A:$A,"&gt;"&amp;(BK282),Master3!$A:$A,"&lt;="&amp; BO282)</f>
        <v>0</v>
      </c>
      <c r="BM282" s="109">
        <f>SUMIFS(Master3!$K:$K,Master3!$A:$A,"&gt;"&amp;(BK282),Master3!$A:$A,"&lt;="&amp; BO282)</f>
        <v>0</v>
      </c>
      <c r="BN282" s="107">
        <f>SUMIFS(Master3!BI:BI,Master3!BH:BH,BJ282)</f>
        <v>0</v>
      </c>
      <c r="BO282" s="108" t="str">
        <f t="shared" si="59"/>
        <v/>
      </c>
    </row>
    <row r="283" spans="1:67" x14ac:dyDescent="0.25">
      <c r="A283" s="86">
        <v>44413.204861111109</v>
      </c>
      <c r="B283" s="111" t="e">
        <f>_xlfn.XLOOKUP(C283,Master3!B:B,Master3!A:A)</f>
        <v>#N/A</v>
      </c>
      <c r="C283" s="106"/>
      <c r="D283" s="91" t="str">
        <f>IFERROR(_xlfn.XLOOKUP(B283,Master3!A:A,Master3!G:G),"")</f>
        <v/>
      </c>
      <c r="E283" s="94" t="str">
        <f>IFERROR(AVERAGEIFS(Master3!$U:$U,Master3!$A:$A,"&gt;"&amp;(B283-1),Master3!$A:$A,"&lt;="&amp;S283),"")</f>
        <v/>
      </c>
      <c r="F283" s="98">
        <f>SUMIFS(Master3!$V:$V,Master3!$A:$A,"&gt;="&amp;(B283),Master3!$A:$A,"&lt;="&amp;J283-1)</f>
        <v>0</v>
      </c>
      <c r="G283" s="91">
        <f>SUMIFS(Master3!$H:$H,Master3!$A:$A,"&gt;="&amp;(B283),Master3!$A:$A,"&lt;="&amp;J283-1)</f>
        <v>0</v>
      </c>
      <c r="H283" s="99">
        <f>SUMIFS(Master3!AZ:AZ,Master3!AY:AY,C283)</f>
        <v>0</v>
      </c>
      <c r="I283" s="100" t="str">
        <f>IFERROR(_xlfn.XLOOKUP(J283,Master3!$A:$A,Master3!$B:$B),"")</f>
        <v/>
      </c>
      <c r="J283" s="92" t="str">
        <f t="shared" si="48"/>
        <v/>
      </c>
      <c r="K283" s="92">
        <f>SUMIFS(Master3!$V:$V,Master3!$A:$A,"&gt;="&amp;(J283),Master3!$A:$A,"&lt;="&amp;O283-1)</f>
        <v>0</v>
      </c>
      <c r="L283" s="92">
        <f>SUMIFS(Master3!$H:$H,Master3!$A:$A,"&gt;="&amp;(J283),Master3!$A:$A,"&lt;="&amp;O283-1)</f>
        <v>0</v>
      </c>
      <c r="M283" s="93">
        <f>SUMIFS(Master3!BK:BK,Master3!BJ:BJ,I283)</f>
        <v>0</v>
      </c>
      <c r="N283" s="100" t="str">
        <f>IFERROR(_xlfn.XLOOKUP(O283,Master3!$A:$A,Master3!$B:$B)," ")</f>
        <v xml:space="preserve"> </v>
      </c>
      <c r="O283" s="92" t="str">
        <f t="shared" si="49"/>
        <v/>
      </c>
      <c r="P283" s="92">
        <f>SUMIFS(Master3!$V:$V,Master3!$A:$A,"&gt;="&amp;O283,Master3!$A:$A,"&lt;="&amp; S283)</f>
        <v>0</v>
      </c>
      <c r="Q283" s="92">
        <f>SUMIFS(Master3!$H:$H,Master3!$A:$A,"&gt;="&amp;O283,Master3!$A:$A,"&lt;="&amp; S283)</f>
        <v>0</v>
      </c>
      <c r="R283" s="92">
        <f>SUMIFS(Master3!AZ:AZ,Master3!AY:AY,N283)</f>
        <v>0</v>
      </c>
      <c r="S283" s="93" t="str">
        <f t="shared" si="50"/>
        <v/>
      </c>
      <c r="T283" s="112" t="e">
        <f>_xlfn.XLOOKUP(U283,Master3!B:B,Master3!A:A)</f>
        <v>#N/A</v>
      </c>
      <c r="U283" s="103"/>
      <c r="V283" s="109">
        <f>SUMIFS(Master3!X:X,Master3!$A:$A,"&gt;="&amp;(T283),Master3!$A:$A,"&lt;="&amp;Z283-1)</f>
        <v>0</v>
      </c>
      <c r="W283" s="107">
        <f>SUMIFS(Master3!I:I,Master3!$A:$A,"&gt;="&amp;(T283),Master3!$A:$A,"&lt;="&amp;Z283-1)</f>
        <v>0</v>
      </c>
      <c r="X283" s="108">
        <f>SUMIFS(Master3!BC:BC,Master3!BB:BB,U283)</f>
        <v>0</v>
      </c>
      <c r="Y283" s="110" t="str">
        <f>IFERROR(_xlfn.XLOOKUP(Z283,Master3!$A:$A,Master3!$B:$B),"")</f>
        <v/>
      </c>
      <c r="Z283" s="107" t="str">
        <f t="shared" si="51"/>
        <v/>
      </c>
      <c r="AA283" s="107">
        <f>SUMIFS(Master3!$X:$X,Master3!$A:$A,"&gt;="&amp;(Z283),Master3!$A:$A,"&lt;="&amp;AE283-1)</f>
        <v>0</v>
      </c>
      <c r="AB283" s="107">
        <f>SUMIFS(Master3!$I:$I,Master3!$A:$A,"&gt;="&amp;(Z283),Master3!$A:$A,"&lt;="&amp;AE283-1)</f>
        <v>0</v>
      </c>
      <c r="AC283" s="108">
        <f>SUMIFS(Master3!BM:BM,Master3!BL:BL,Y283)</f>
        <v>0</v>
      </c>
      <c r="AD283" s="110" t="str">
        <f>IFERROR(_xlfn.XLOOKUP(AE283,Master3!$A:$A,Master3!$B:$B)," ")</f>
        <v xml:space="preserve"> </v>
      </c>
      <c r="AE283" s="107" t="str">
        <f t="shared" si="52"/>
        <v/>
      </c>
      <c r="AF283" s="109">
        <f>SUMIFS(Master3!$X:$X,Master3!$A:$A,"&gt;"&amp;(AE283),Master3!$A:$A,"&lt;="&amp; AI283)</f>
        <v>0</v>
      </c>
      <c r="AG283" s="107">
        <f>SUMIFS(Master3!$I:$I,Master3!$A:$A,"&gt;"&amp;(AE283),Master3!$A:$A,"&lt;="&amp; AI283)</f>
        <v>0</v>
      </c>
      <c r="AH283" s="107">
        <f>SUMIFS(Master3!BC:BC,Master3!BB:BB,AD283)</f>
        <v>0</v>
      </c>
      <c r="AI283" s="108" t="str">
        <f t="shared" si="53"/>
        <v/>
      </c>
      <c r="AJ283" s="112" t="e">
        <f>_xlfn.XLOOKUP(AK283,Master3!B:B,Master3!A:A)</f>
        <v>#N/A</v>
      </c>
      <c r="AK283" s="106"/>
      <c r="AL283" s="67">
        <f>SUMIFS(Master3!$Z:$Z,Master3!$A:$A,"&gt;="&amp;(AJ283),Master3!$A:$A,"&lt;="&amp;AP283-1)</f>
        <v>0</v>
      </c>
      <c r="AM283" s="67">
        <f>SUMIFS(Master3!$J:$J,Master3!$A:$A,"&gt;="&amp;(AJ283),Master3!$A:$A,"&lt;="&amp;AP283-1)</f>
        <v>0</v>
      </c>
      <c r="AN283" s="93">
        <f>SUMIFS(Master3!BF:BF,Master3!BE:BE,AK283)</f>
        <v>0</v>
      </c>
      <c r="AO283" s="100" t="str">
        <f>IFERROR(_xlfn.XLOOKUP(AP283,Master3!$A:$A,Master3!$B:$B),"")</f>
        <v/>
      </c>
      <c r="AP283" s="92" t="str">
        <f t="shared" si="54"/>
        <v/>
      </c>
      <c r="AQ283" s="67">
        <f>SUMIFS(Master3!$Z:$Z,Master3!$A:$A,"&gt;"&amp;(AP283),Master3!$A:$A,"&lt;="&amp;AU283-1)</f>
        <v>0</v>
      </c>
      <c r="AR283" s="67">
        <f>SUMIFS(Master3!$J:$J,Master3!$A:$A,"&gt;"&amp;(AP283),Master3!$A:$A,"&lt;="&amp;AU283-1)</f>
        <v>0</v>
      </c>
      <c r="AS283" s="93">
        <f>SUMIFS(Master3!BO:BO,Master3!BN:BN,AO283)</f>
        <v>0</v>
      </c>
      <c r="AT283" s="100" t="str">
        <f>IFERROR(_xlfn.XLOOKUP(AU283,Master3!$A:$A,Master3!$B:$B)," ")</f>
        <v xml:space="preserve"> </v>
      </c>
      <c r="AU283" s="92" t="str">
        <f t="shared" si="55"/>
        <v/>
      </c>
      <c r="AV283" s="67">
        <f>SUMIFS(Master3!$Z:$Z,Master3!$A:$A,"&gt;"&amp;AU283,Master3!$A:$A,"&lt;="&amp; AY283)</f>
        <v>0</v>
      </c>
      <c r="AW283" s="67">
        <f>SUMIFS(Master3!$J:$J,Master3!$A:$A,"&gt;"&amp;AU283,Master3!$A:$A,"&lt;="&amp; AY283)</f>
        <v>0</v>
      </c>
      <c r="AX283" s="92">
        <f>SUMIFS(Master3!BF:BF,Master3!BE:BE,AT283)</f>
        <v>0</v>
      </c>
      <c r="AY283" s="93" t="str">
        <f t="shared" si="56"/>
        <v/>
      </c>
      <c r="AZ283" s="112" t="e">
        <f>_xlfn.XLOOKUP(BA283,Master3!B:B,Master3!A:A)</f>
        <v>#N/A</v>
      </c>
      <c r="BA283" s="103">
        <v>44413.204861111109</v>
      </c>
      <c r="BB283" s="107">
        <f>SUMIFS(Master3!AR:AR,Master3!$A:$A,"&gt;="&amp;(AZ283),Master3!$A:$A,"&lt;="&amp;BF283-1)</f>
        <v>0</v>
      </c>
      <c r="BC283" s="109">
        <f>SUMIFS(Master3!$K:$K,Master3!$A:$A,"&gt;="&amp;(AZ283),Master3!$A:$A,"&lt;="&amp;BF283-1)</f>
        <v>0</v>
      </c>
      <c r="BD283" s="108">
        <f>SUMIFS(Master3!BI:BI,Master3!BH:BH,BA283)</f>
        <v>0</v>
      </c>
      <c r="BE283" s="110" t="str">
        <f>IFERROR(_xlfn.XLOOKUP(BF283,Master3!$A:$A,Master3!$B:$B),"")</f>
        <v/>
      </c>
      <c r="BF283" s="107" t="str">
        <f t="shared" si="57"/>
        <v/>
      </c>
      <c r="BG283" s="107">
        <f>SUMIFS(Master3!AR:AR,Master3!$A:$A,"&gt;="&amp;(BF283),Master3!$A:$A,"&lt;="&amp;BK283-1)</f>
        <v>0</v>
      </c>
      <c r="BH283" s="109">
        <f>SUMIFS(Master3!$K:$K,Master3!$A:$A,"&gt;="&amp;(BF283),Master3!$A:$A,"&lt;="&amp;BK283-1)</f>
        <v>0</v>
      </c>
      <c r="BI283" s="108">
        <f>SUMIFS(Master3!BQ:BQ,Master3!BP:BP,BE283)</f>
        <v>0</v>
      </c>
      <c r="BJ283" s="110" t="str">
        <f>IFERROR(_xlfn.XLOOKUP(BK283,Master3!$A:$A,Master3!$B:$B)," ")</f>
        <v xml:space="preserve"> </v>
      </c>
      <c r="BK283" s="107" t="str">
        <f t="shared" si="58"/>
        <v/>
      </c>
      <c r="BL283" s="107">
        <f>SUMIFS(Master3!$AU:$AU,Master3!$A:$A,"&gt;"&amp;(BK283),Master3!$A:$A,"&lt;="&amp; BO283)</f>
        <v>0</v>
      </c>
      <c r="BM283" s="109">
        <f>SUMIFS(Master3!$K:$K,Master3!$A:$A,"&gt;"&amp;(BK283),Master3!$A:$A,"&lt;="&amp; BO283)</f>
        <v>0</v>
      </c>
      <c r="BN283" s="107">
        <f>SUMIFS(Master3!BI:BI,Master3!BH:BH,BJ283)</f>
        <v>0</v>
      </c>
      <c r="BO283" s="108" t="str">
        <f t="shared" si="59"/>
        <v/>
      </c>
    </row>
    <row r="284" spans="1:67" x14ac:dyDescent="0.25">
      <c r="A284" s="86">
        <v>44413.208333333336</v>
      </c>
      <c r="B284" s="111" t="e">
        <f>_xlfn.XLOOKUP(C284,Master3!B:B,Master3!A:A)</f>
        <v>#N/A</v>
      </c>
      <c r="C284" s="106"/>
      <c r="D284" s="91" t="str">
        <f>IFERROR(_xlfn.XLOOKUP(B284,Master3!A:A,Master3!G:G),"")</f>
        <v/>
      </c>
      <c r="E284" s="94" t="str">
        <f>IFERROR(AVERAGEIFS(Master3!$U:$U,Master3!$A:$A,"&gt;"&amp;(B284-1),Master3!$A:$A,"&lt;="&amp;S284),"")</f>
        <v/>
      </c>
      <c r="F284" s="98">
        <f>SUMIFS(Master3!$V:$V,Master3!$A:$A,"&gt;="&amp;(B284),Master3!$A:$A,"&lt;="&amp;J284-1)</f>
        <v>0</v>
      </c>
      <c r="G284" s="91">
        <f>SUMIFS(Master3!$H:$H,Master3!$A:$A,"&gt;="&amp;(B284),Master3!$A:$A,"&lt;="&amp;J284-1)</f>
        <v>0</v>
      </c>
      <c r="H284" s="99">
        <f>SUMIFS(Master3!AZ:AZ,Master3!AY:AY,C284)</f>
        <v>0</v>
      </c>
      <c r="I284" s="100" t="str">
        <f>IFERROR(_xlfn.XLOOKUP(J284,Master3!$A:$A,Master3!$B:$B),"")</f>
        <v/>
      </c>
      <c r="J284" s="92" t="str">
        <f t="shared" si="48"/>
        <v/>
      </c>
      <c r="K284" s="92">
        <f>SUMIFS(Master3!$V:$V,Master3!$A:$A,"&gt;="&amp;(J284),Master3!$A:$A,"&lt;="&amp;O284-1)</f>
        <v>0</v>
      </c>
      <c r="L284" s="92">
        <f>SUMIFS(Master3!$H:$H,Master3!$A:$A,"&gt;="&amp;(J284),Master3!$A:$A,"&lt;="&amp;O284-1)</f>
        <v>0</v>
      </c>
      <c r="M284" s="93">
        <f>SUMIFS(Master3!BK:BK,Master3!BJ:BJ,I284)</f>
        <v>0</v>
      </c>
      <c r="N284" s="100" t="str">
        <f>IFERROR(_xlfn.XLOOKUP(O284,Master3!$A:$A,Master3!$B:$B)," ")</f>
        <v xml:space="preserve"> </v>
      </c>
      <c r="O284" s="92" t="str">
        <f t="shared" si="49"/>
        <v/>
      </c>
      <c r="P284" s="92">
        <f>SUMIFS(Master3!$V:$V,Master3!$A:$A,"&gt;="&amp;O284,Master3!$A:$A,"&lt;="&amp; S284)</f>
        <v>0</v>
      </c>
      <c r="Q284" s="92">
        <f>SUMIFS(Master3!$H:$H,Master3!$A:$A,"&gt;="&amp;O284,Master3!$A:$A,"&lt;="&amp; S284)</f>
        <v>0</v>
      </c>
      <c r="R284" s="92">
        <f>SUMIFS(Master3!AZ:AZ,Master3!AY:AY,N284)</f>
        <v>0</v>
      </c>
      <c r="S284" s="93" t="str">
        <f t="shared" si="50"/>
        <v/>
      </c>
      <c r="T284" s="112" t="e">
        <f>_xlfn.XLOOKUP(U284,Master3!B:B,Master3!A:A)</f>
        <v>#N/A</v>
      </c>
      <c r="U284" s="103">
        <v>44413.208333333336</v>
      </c>
      <c r="V284" s="109">
        <f>SUMIFS(Master3!X:X,Master3!$A:$A,"&gt;="&amp;(T284),Master3!$A:$A,"&lt;="&amp;Z284-1)</f>
        <v>0</v>
      </c>
      <c r="W284" s="107">
        <f>SUMIFS(Master3!I:I,Master3!$A:$A,"&gt;="&amp;(T284),Master3!$A:$A,"&lt;="&amp;Z284-1)</f>
        <v>0</v>
      </c>
      <c r="X284" s="108">
        <f>SUMIFS(Master3!BC:BC,Master3!BB:BB,U284)</f>
        <v>0</v>
      </c>
      <c r="Y284" s="110" t="str">
        <f>IFERROR(_xlfn.XLOOKUP(Z284,Master3!$A:$A,Master3!$B:$B),"")</f>
        <v/>
      </c>
      <c r="Z284" s="107" t="str">
        <f t="shared" si="51"/>
        <v/>
      </c>
      <c r="AA284" s="107">
        <f>SUMIFS(Master3!$X:$X,Master3!$A:$A,"&gt;="&amp;(Z284),Master3!$A:$A,"&lt;="&amp;AE284-1)</f>
        <v>0</v>
      </c>
      <c r="AB284" s="107">
        <f>SUMIFS(Master3!$I:$I,Master3!$A:$A,"&gt;="&amp;(Z284),Master3!$A:$A,"&lt;="&amp;AE284-1)</f>
        <v>0</v>
      </c>
      <c r="AC284" s="108">
        <f>SUMIFS(Master3!BM:BM,Master3!BL:BL,Y284)</f>
        <v>0</v>
      </c>
      <c r="AD284" s="110" t="str">
        <f>IFERROR(_xlfn.XLOOKUP(AE284,Master3!$A:$A,Master3!$B:$B)," ")</f>
        <v xml:space="preserve"> </v>
      </c>
      <c r="AE284" s="107" t="str">
        <f t="shared" si="52"/>
        <v/>
      </c>
      <c r="AF284" s="109">
        <f>SUMIFS(Master3!$X:$X,Master3!$A:$A,"&gt;"&amp;(AE284),Master3!$A:$A,"&lt;="&amp; AI284)</f>
        <v>0</v>
      </c>
      <c r="AG284" s="107">
        <f>SUMIFS(Master3!$I:$I,Master3!$A:$A,"&gt;"&amp;(AE284),Master3!$A:$A,"&lt;="&amp; AI284)</f>
        <v>0</v>
      </c>
      <c r="AH284" s="107">
        <f>SUMIFS(Master3!BC:BC,Master3!BB:BB,AD284)</f>
        <v>0</v>
      </c>
      <c r="AI284" s="108" t="str">
        <f t="shared" si="53"/>
        <v/>
      </c>
      <c r="AJ284" s="112" t="e">
        <f>_xlfn.XLOOKUP(AK284,Master3!B:B,Master3!A:A)</f>
        <v>#N/A</v>
      </c>
      <c r="AK284" s="106">
        <v>44413.208333333336</v>
      </c>
      <c r="AL284" s="67">
        <f>SUMIFS(Master3!$Z:$Z,Master3!$A:$A,"&gt;="&amp;(AJ284),Master3!$A:$A,"&lt;="&amp;AP284-1)</f>
        <v>0</v>
      </c>
      <c r="AM284" s="67">
        <f>SUMIFS(Master3!$J:$J,Master3!$A:$A,"&gt;="&amp;(AJ284),Master3!$A:$A,"&lt;="&amp;AP284-1)</f>
        <v>0</v>
      </c>
      <c r="AN284" s="93">
        <f>SUMIFS(Master3!BF:BF,Master3!BE:BE,AK284)</f>
        <v>0</v>
      </c>
      <c r="AO284" s="100" t="str">
        <f>IFERROR(_xlfn.XLOOKUP(AP284,Master3!$A:$A,Master3!$B:$B),"")</f>
        <v/>
      </c>
      <c r="AP284" s="92" t="str">
        <f t="shared" si="54"/>
        <v/>
      </c>
      <c r="AQ284" s="67">
        <f>SUMIFS(Master3!$Z:$Z,Master3!$A:$A,"&gt;"&amp;(AP284),Master3!$A:$A,"&lt;="&amp;AU284-1)</f>
        <v>0</v>
      </c>
      <c r="AR284" s="67">
        <f>SUMIFS(Master3!$J:$J,Master3!$A:$A,"&gt;"&amp;(AP284),Master3!$A:$A,"&lt;="&amp;AU284-1)</f>
        <v>0</v>
      </c>
      <c r="AS284" s="93">
        <f>SUMIFS(Master3!BO:BO,Master3!BN:BN,AO284)</f>
        <v>0</v>
      </c>
      <c r="AT284" s="100" t="str">
        <f>IFERROR(_xlfn.XLOOKUP(AU284,Master3!$A:$A,Master3!$B:$B)," ")</f>
        <v xml:space="preserve"> </v>
      </c>
      <c r="AU284" s="92" t="str">
        <f t="shared" si="55"/>
        <v/>
      </c>
      <c r="AV284" s="67">
        <f>SUMIFS(Master3!$Z:$Z,Master3!$A:$A,"&gt;"&amp;AU284,Master3!$A:$A,"&lt;="&amp; AY284)</f>
        <v>0</v>
      </c>
      <c r="AW284" s="67">
        <f>SUMIFS(Master3!$J:$J,Master3!$A:$A,"&gt;"&amp;AU284,Master3!$A:$A,"&lt;="&amp; AY284)</f>
        <v>0</v>
      </c>
      <c r="AX284" s="92">
        <f>SUMIFS(Master3!BF:BF,Master3!BE:BE,AT284)</f>
        <v>0</v>
      </c>
      <c r="AY284" s="93" t="str">
        <f t="shared" si="56"/>
        <v/>
      </c>
      <c r="AZ284" s="112" t="e">
        <f>_xlfn.XLOOKUP(BA284,Master3!B:B,Master3!A:A)</f>
        <v>#N/A</v>
      </c>
      <c r="BA284" s="103"/>
      <c r="BB284" s="107">
        <f>SUMIFS(Master3!AR:AR,Master3!$A:$A,"&gt;="&amp;(AZ284),Master3!$A:$A,"&lt;="&amp;BF284-1)</f>
        <v>0</v>
      </c>
      <c r="BC284" s="109">
        <f>SUMIFS(Master3!$K:$K,Master3!$A:$A,"&gt;="&amp;(AZ284),Master3!$A:$A,"&lt;="&amp;BF284-1)</f>
        <v>0</v>
      </c>
      <c r="BD284" s="108">
        <f>SUMIFS(Master3!BI:BI,Master3!BH:BH,BA284)</f>
        <v>0</v>
      </c>
      <c r="BE284" s="110" t="str">
        <f>IFERROR(_xlfn.XLOOKUP(BF284,Master3!$A:$A,Master3!$B:$B),"")</f>
        <v/>
      </c>
      <c r="BF284" s="107" t="str">
        <f t="shared" si="57"/>
        <v/>
      </c>
      <c r="BG284" s="107">
        <f>SUMIFS(Master3!AR:AR,Master3!$A:$A,"&gt;="&amp;(BF284),Master3!$A:$A,"&lt;="&amp;BK284-1)</f>
        <v>0</v>
      </c>
      <c r="BH284" s="109">
        <f>SUMIFS(Master3!$K:$K,Master3!$A:$A,"&gt;="&amp;(BF284),Master3!$A:$A,"&lt;="&amp;BK284-1)</f>
        <v>0</v>
      </c>
      <c r="BI284" s="108">
        <f>SUMIFS(Master3!BQ:BQ,Master3!BP:BP,BE284)</f>
        <v>0</v>
      </c>
      <c r="BJ284" s="110" t="str">
        <f>IFERROR(_xlfn.XLOOKUP(BK284,Master3!$A:$A,Master3!$B:$B)," ")</f>
        <v xml:space="preserve"> </v>
      </c>
      <c r="BK284" s="107" t="str">
        <f t="shared" si="58"/>
        <v/>
      </c>
      <c r="BL284" s="107">
        <f>SUMIFS(Master3!$AU:$AU,Master3!$A:$A,"&gt;"&amp;(BK284),Master3!$A:$A,"&lt;="&amp; BO284)</f>
        <v>0</v>
      </c>
      <c r="BM284" s="109">
        <f>SUMIFS(Master3!$K:$K,Master3!$A:$A,"&gt;"&amp;(BK284),Master3!$A:$A,"&lt;="&amp; BO284)</f>
        <v>0</v>
      </c>
      <c r="BN284" s="107">
        <f>SUMIFS(Master3!BI:BI,Master3!BH:BH,BJ284)</f>
        <v>0</v>
      </c>
      <c r="BO284" s="108" t="str">
        <f t="shared" si="59"/>
        <v/>
      </c>
    </row>
    <row r="285" spans="1:67" x14ac:dyDescent="0.25">
      <c r="A285" s="86">
        <v>44414.159722222219</v>
      </c>
      <c r="B285" s="111" t="e">
        <f>_xlfn.XLOOKUP(C285,Master3!B:B,Master3!A:A)</f>
        <v>#N/A</v>
      </c>
      <c r="C285" s="106">
        <v>44414.159722222219</v>
      </c>
      <c r="D285" s="91" t="str">
        <f>IFERROR(_xlfn.XLOOKUP(B285,Master3!A:A,Master3!G:G),"")</f>
        <v/>
      </c>
      <c r="E285" s="94" t="str">
        <f>IFERROR(AVERAGEIFS(Master3!$U:$U,Master3!$A:$A,"&gt;"&amp;(B285-1),Master3!$A:$A,"&lt;="&amp;S285),"")</f>
        <v/>
      </c>
      <c r="F285" s="98">
        <f>SUMIFS(Master3!$V:$V,Master3!$A:$A,"&gt;="&amp;(B285),Master3!$A:$A,"&lt;="&amp;J285-1)</f>
        <v>0</v>
      </c>
      <c r="G285" s="91">
        <f>SUMIFS(Master3!$H:$H,Master3!$A:$A,"&gt;="&amp;(B285),Master3!$A:$A,"&lt;="&amp;J285-1)</f>
        <v>0</v>
      </c>
      <c r="H285" s="99">
        <f>SUMIFS(Master3!AZ:AZ,Master3!AY:AY,C285)</f>
        <v>0</v>
      </c>
      <c r="I285" s="100" t="str">
        <f>IFERROR(_xlfn.XLOOKUP(J285,Master3!$A:$A,Master3!$B:$B),"")</f>
        <v/>
      </c>
      <c r="J285" s="92" t="str">
        <f t="shared" si="48"/>
        <v/>
      </c>
      <c r="K285" s="92">
        <f>SUMIFS(Master3!$V:$V,Master3!$A:$A,"&gt;="&amp;(J285),Master3!$A:$A,"&lt;="&amp;O285-1)</f>
        <v>0</v>
      </c>
      <c r="L285" s="92">
        <f>SUMIFS(Master3!$H:$H,Master3!$A:$A,"&gt;="&amp;(J285),Master3!$A:$A,"&lt;="&amp;O285-1)</f>
        <v>0</v>
      </c>
      <c r="M285" s="93">
        <f>SUMIFS(Master3!BK:BK,Master3!BJ:BJ,I285)</f>
        <v>0</v>
      </c>
      <c r="N285" s="100" t="str">
        <f>IFERROR(_xlfn.XLOOKUP(O285,Master3!$A:$A,Master3!$B:$B)," ")</f>
        <v xml:space="preserve"> </v>
      </c>
      <c r="O285" s="92" t="str">
        <f t="shared" si="49"/>
        <v/>
      </c>
      <c r="P285" s="92">
        <f>SUMIFS(Master3!$V:$V,Master3!$A:$A,"&gt;="&amp;O285,Master3!$A:$A,"&lt;="&amp; S285)</f>
        <v>0</v>
      </c>
      <c r="Q285" s="92">
        <f>SUMIFS(Master3!$H:$H,Master3!$A:$A,"&gt;="&amp;O285,Master3!$A:$A,"&lt;="&amp; S285)</f>
        <v>0</v>
      </c>
      <c r="R285" s="92">
        <f>SUMIFS(Master3!AZ:AZ,Master3!AY:AY,N285)</f>
        <v>0</v>
      </c>
      <c r="S285" s="93" t="str">
        <f t="shared" si="50"/>
        <v/>
      </c>
      <c r="T285" s="112" t="e">
        <f>_xlfn.XLOOKUP(U285,Master3!B:B,Master3!A:A)</f>
        <v>#N/A</v>
      </c>
      <c r="U285" s="103"/>
      <c r="V285" s="109">
        <f>SUMIFS(Master3!X:X,Master3!$A:$A,"&gt;="&amp;(T285),Master3!$A:$A,"&lt;="&amp;Z285-1)</f>
        <v>0</v>
      </c>
      <c r="W285" s="107">
        <f>SUMIFS(Master3!I:I,Master3!$A:$A,"&gt;="&amp;(T285),Master3!$A:$A,"&lt;="&amp;Z285-1)</f>
        <v>0</v>
      </c>
      <c r="X285" s="108">
        <f>SUMIFS(Master3!BC:BC,Master3!BB:BB,U285)</f>
        <v>0</v>
      </c>
      <c r="Y285" s="110" t="str">
        <f>IFERROR(_xlfn.XLOOKUP(Z285,Master3!$A:$A,Master3!$B:$B),"")</f>
        <v/>
      </c>
      <c r="Z285" s="107" t="str">
        <f t="shared" si="51"/>
        <v/>
      </c>
      <c r="AA285" s="107">
        <f>SUMIFS(Master3!$X:$X,Master3!$A:$A,"&gt;="&amp;(Z285),Master3!$A:$A,"&lt;="&amp;AE285-1)</f>
        <v>0</v>
      </c>
      <c r="AB285" s="107">
        <f>SUMIFS(Master3!$I:$I,Master3!$A:$A,"&gt;="&amp;(Z285),Master3!$A:$A,"&lt;="&amp;AE285-1)</f>
        <v>0</v>
      </c>
      <c r="AC285" s="108">
        <f>SUMIFS(Master3!BM:BM,Master3!BL:BL,Y285)</f>
        <v>0</v>
      </c>
      <c r="AD285" s="110" t="str">
        <f>IFERROR(_xlfn.XLOOKUP(AE285,Master3!$A:$A,Master3!$B:$B)," ")</f>
        <v xml:space="preserve"> </v>
      </c>
      <c r="AE285" s="107" t="str">
        <f t="shared" si="52"/>
        <v/>
      </c>
      <c r="AF285" s="109">
        <f>SUMIFS(Master3!$X:$X,Master3!$A:$A,"&gt;"&amp;(AE285),Master3!$A:$A,"&lt;="&amp; AI285)</f>
        <v>0</v>
      </c>
      <c r="AG285" s="107">
        <f>SUMIFS(Master3!$I:$I,Master3!$A:$A,"&gt;"&amp;(AE285),Master3!$A:$A,"&lt;="&amp; AI285)</f>
        <v>0</v>
      </c>
      <c r="AH285" s="107">
        <f>SUMIFS(Master3!BC:BC,Master3!BB:BB,AD285)</f>
        <v>0</v>
      </c>
      <c r="AI285" s="108" t="str">
        <f t="shared" si="53"/>
        <v/>
      </c>
      <c r="AJ285" s="112" t="e">
        <f>_xlfn.XLOOKUP(AK285,Master3!B:B,Master3!A:A)</f>
        <v>#N/A</v>
      </c>
      <c r="AK285" s="106"/>
      <c r="AL285" s="67">
        <f>SUMIFS(Master3!$Z:$Z,Master3!$A:$A,"&gt;="&amp;(AJ285),Master3!$A:$A,"&lt;="&amp;AP285-1)</f>
        <v>0</v>
      </c>
      <c r="AM285" s="67">
        <f>SUMIFS(Master3!$J:$J,Master3!$A:$A,"&gt;="&amp;(AJ285),Master3!$A:$A,"&lt;="&amp;AP285-1)</f>
        <v>0</v>
      </c>
      <c r="AN285" s="93">
        <f>SUMIFS(Master3!BF:BF,Master3!BE:BE,AK285)</f>
        <v>0</v>
      </c>
      <c r="AO285" s="100" t="str">
        <f>IFERROR(_xlfn.XLOOKUP(AP285,Master3!$A:$A,Master3!$B:$B),"")</f>
        <v/>
      </c>
      <c r="AP285" s="92" t="str">
        <f t="shared" si="54"/>
        <v/>
      </c>
      <c r="AQ285" s="67">
        <f>SUMIFS(Master3!$Z:$Z,Master3!$A:$A,"&gt;"&amp;(AP285),Master3!$A:$A,"&lt;="&amp;AU285-1)</f>
        <v>0</v>
      </c>
      <c r="AR285" s="67">
        <f>SUMIFS(Master3!$J:$J,Master3!$A:$A,"&gt;"&amp;(AP285),Master3!$A:$A,"&lt;="&amp;AU285-1)</f>
        <v>0</v>
      </c>
      <c r="AS285" s="93">
        <f>SUMIFS(Master3!BO:BO,Master3!BN:BN,AO285)</f>
        <v>0</v>
      </c>
      <c r="AT285" s="100" t="str">
        <f>IFERROR(_xlfn.XLOOKUP(AU285,Master3!$A:$A,Master3!$B:$B)," ")</f>
        <v xml:space="preserve"> </v>
      </c>
      <c r="AU285" s="92" t="str">
        <f t="shared" si="55"/>
        <v/>
      </c>
      <c r="AV285" s="67">
        <f>SUMIFS(Master3!$Z:$Z,Master3!$A:$A,"&gt;"&amp;AU285,Master3!$A:$A,"&lt;="&amp; AY285)</f>
        <v>0</v>
      </c>
      <c r="AW285" s="67">
        <f>SUMIFS(Master3!$J:$J,Master3!$A:$A,"&gt;"&amp;AU285,Master3!$A:$A,"&lt;="&amp; AY285)</f>
        <v>0</v>
      </c>
      <c r="AX285" s="92">
        <f>SUMIFS(Master3!BF:BF,Master3!BE:BE,AT285)</f>
        <v>0</v>
      </c>
      <c r="AY285" s="93" t="str">
        <f t="shared" si="56"/>
        <v/>
      </c>
      <c r="AZ285" s="112" t="e">
        <f>_xlfn.XLOOKUP(BA285,Master3!B:B,Master3!A:A)</f>
        <v>#N/A</v>
      </c>
      <c r="BA285" s="103"/>
      <c r="BB285" s="107">
        <f>SUMIFS(Master3!AR:AR,Master3!$A:$A,"&gt;="&amp;(AZ285),Master3!$A:$A,"&lt;="&amp;BF285-1)</f>
        <v>0</v>
      </c>
      <c r="BC285" s="109">
        <f>SUMIFS(Master3!$K:$K,Master3!$A:$A,"&gt;="&amp;(AZ285),Master3!$A:$A,"&lt;="&amp;BF285-1)</f>
        <v>0</v>
      </c>
      <c r="BD285" s="108">
        <f>SUMIFS(Master3!BI:BI,Master3!BH:BH,BA285)</f>
        <v>0</v>
      </c>
      <c r="BE285" s="110" t="str">
        <f>IFERROR(_xlfn.XLOOKUP(BF285,Master3!$A:$A,Master3!$B:$B),"")</f>
        <v/>
      </c>
      <c r="BF285" s="107" t="str">
        <f t="shared" si="57"/>
        <v/>
      </c>
      <c r="BG285" s="107">
        <f>SUMIFS(Master3!AR:AR,Master3!$A:$A,"&gt;="&amp;(BF285),Master3!$A:$A,"&lt;="&amp;BK285-1)</f>
        <v>0</v>
      </c>
      <c r="BH285" s="109">
        <f>SUMIFS(Master3!$K:$K,Master3!$A:$A,"&gt;="&amp;(BF285),Master3!$A:$A,"&lt;="&amp;BK285-1)</f>
        <v>0</v>
      </c>
      <c r="BI285" s="108">
        <f>SUMIFS(Master3!BQ:BQ,Master3!BP:BP,BE285)</f>
        <v>0</v>
      </c>
      <c r="BJ285" s="110" t="str">
        <f>IFERROR(_xlfn.XLOOKUP(BK285,Master3!$A:$A,Master3!$B:$B)," ")</f>
        <v xml:space="preserve"> </v>
      </c>
      <c r="BK285" s="107" t="str">
        <f t="shared" si="58"/>
        <v/>
      </c>
      <c r="BL285" s="107">
        <f>SUMIFS(Master3!$AU:$AU,Master3!$A:$A,"&gt;"&amp;(BK285),Master3!$A:$A,"&lt;="&amp; BO285)</f>
        <v>0</v>
      </c>
      <c r="BM285" s="109">
        <f>SUMIFS(Master3!$K:$K,Master3!$A:$A,"&gt;"&amp;(BK285),Master3!$A:$A,"&lt;="&amp; BO285)</f>
        <v>0</v>
      </c>
      <c r="BN285" s="107">
        <f>SUMIFS(Master3!BI:BI,Master3!BH:BH,BJ285)</f>
        <v>0</v>
      </c>
      <c r="BO285" s="108" t="str">
        <f t="shared" si="59"/>
        <v/>
      </c>
    </row>
    <row r="286" spans="1:67" x14ac:dyDescent="0.25">
      <c r="A286" s="86">
        <v>44414.197916666664</v>
      </c>
      <c r="B286" s="111" t="e">
        <f>_xlfn.XLOOKUP(C286,Master3!B:B,Master3!A:A)</f>
        <v>#N/A</v>
      </c>
      <c r="C286" s="106"/>
      <c r="D286" s="91" t="str">
        <f>IFERROR(_xlfn.XLOOKUP(B286,Master3!A:A,Master3!G:G),"")</f>
        <v/>
      </c>
      <c r="E286" s="94" t="str">
        <f>IFERROR(AVERAGEIFS(Master3!$U:$U,Master3!$A:$A,"&gt;"&amp;(B286-1),Master3!$A:$A,"&lt;="&amp;S286),"")</f>
        <v/>
      </c>
      <c r="F286" s="98">
        <f>SUMIFS(Master3!$V:$V,Master3!$A:$A,"&gt;="&amp;(B286),Master3!$A:$A,"&lt;="&amp;J286-1)</f>
        <v>0</v>
      </c>
      <c r="G286" s="91">
        <f>SUMIFS(Master3!$H:$H,Master3!$A:$A,"&gt;="&amp;(B286),Master3!$A:$A,"&lt;="&amp;J286-1)</f>
        <v>0</v>
      </c>
      <c r="H286" s="99">
        <f>SUMIFS(Master3!AZ:AZ,Master3!AY:AY,C286)</f>
        <v>0</v>
      </c>
      <c r="I286" s="100" t="str">
        <f>IFERROR(_xlfn.XLOOKUP(J286,Master3!$A:$A,Master3!$B:$B),"")</f>
        <v/>
      </c>
      <c r="J286" s="92" t="str">
        <f t="shared" si="48"/>
        <v/>
      </c>
      <c r="K286" s="92">
        <f>SUMIFS(Master3!$V:$V,Master3!$A:$A,"&gt;="&amp;(J286),Master3!$A:$A,"&lt;="&amp;O286-1)</f>
        <v>0</v>
      </c>
      <c r="L286" s="92">
        <f>SUMIFS(Master3!$H:$H,Master3!$A:$A,"&gt;="&amp;(J286),Master3!$A:$A,"&lt;="&amp;O286-1)</f>
        <v>0</v>
      </c>
      <c r="M286" s="93">
        <f>SUMIFS(Master3!BK:BK,Master3!BJ:BJ,I286)</f>
        <v>0</v>
      </c>
      <c r="N286" s="100" t="str">
        <f>IFERROR(_xlfn.XLOOKUP(O286,Master3!$A:$A,Master3!$B:$B)," ")</f>
        <v xml:space="preserve"> </v>
      </c>
      <c r="O286" s="92" t="str">
        <f t="shared" si="49"/>
        <v/>
      </c>
      <c r="P286" s="92">
        <f>SUMIFS(Master3!$V:$V,Master3!$A:$A,"&gt;="&amp;O286,Master3!$A:$A,"&lt;="&amp; S286)</f>
        <v>0</v>
      </c>
      <c r="Q286" s="92">
        <f>SUMIFS(Master3!$H:$H,Master3!$A:$A,"&gt;="&amp;O286,Master3!$A:$A,"&lt;="&amp; S286)</f>
        <v>0</v>
      </c>
      <c r="R286" s="92">
        <f>SUMIFS(Master3!AZ:AZ,Master3!AY:AY,N286)</f>
        <v>0</v>
      </c>
      <c r="S286" s="93" t="str">
        <f t="shared" si="50"/>
        <v/>
      </c>
      <c r="T286" s="112" t="e">
        <f>_xlfn.XLOOKUP(U286,Master3!B:B,Master3!A:A)</f>
        <v>#N/A</v>
      </c>
      <c r="U286" s="103"/>
      <c r="V286" s="109">
        <f>SUMIFS(Master3!X:X,Master3!$A:$A,"&gt;="&amp;(T286),Master3!$A:$A,"&lt;="&amp;Z286-1)</f>
        <v>0</v>
      </c>
      <c r="W286" s="107">
        <f>SUMIFS(Master3!I:I,Master3!$A:$A,"&gt;="&amp;(T286),Master3!$A:$A,"&lt;="&amp;Z286-1)</f>
        <v>0</v>
      </c>
      <c r="X286" s="108">
        <f>SUMIFS(Master3!BC:BC,Master3!BB:BB,U286)</f>
        <v>0</v>
      </c>
      <c r="Y286" s="110" t="str">
        <f>IFERROR(_xlfn.XLOOKUP(Z286,Master3!$A:$A,Master3!$B:$B),"")</f>
        <v/>
      </c>
      <c r="Z286" s="107" t="str">
        <f t="shared" si="51"/>
        <v/>
      </c>
      <c r="AA286" s="107">
        <f>SUMIFS(Master3!$X:$X,Master3!$A:$A,"&gt;="&amp;(Z286),Master3!$A:$A,"&lt;="&amp;AE286-1)</f>
        <v>0</v>
      </c>
      <c r="AB286" s="107">
        <f>SUMIFS(Master3!$I:$I,Master3!$A:$A,"&gt;="&amp;(Z286),Master3!$A:$A,"&lt;="&amp;AE286-1)</f>
        <v>0</v>
      </c>
      <c r="AC286" s="108">
        <f>SUMIFS(Master3!BM:BM,Master3!BL:BL,Y286)</f>
        <v>0</v>
      </c>
      <c r="AD286" s="110" t="str">
        <f>IFERROR(_xlfn.XLOOKUP(AE286,Master3!$A:$A,Master3!$B:$B)," ")</f>
        <v xml:space="preserve"> </v>
      </c>
      <c r="AE286" s="107" t="str">
        <f t="shared" si="52"/>
        <v/>
      </c>
      <c r="AF286" s="109">
        <f>SUMIFS(Master3!$X:$X,Master3!$A:$A,"&gt;"&amp;(AE286),Master3!$A:$A,"&lt;="&amp; AI286)</f>
        <v>0</v>
      </c>
      <c r="AG286" s="107">
        <f>SUMIFS(Master3!$I:$I,Master3!$A:$A,"&gt;"&amp;(AE286),Master3!$A:$A,"&lt;="&amp; AI286)</f>
        <v>0</v>
      </c>
      <c r="AH286" s="107">
        <f>SUMIFS(Master3!BC:BC,Master3!BB:BB,AD286)</f>
        <v>0</v>
      </c>
      <c r="AI286" s="108" t="str">
        <f t="shared" si="53"/>
        <v/>
      </c>
      <c r="AJ286" s="112" t="e">
        <f>_xlfn.XLOOKUP(AK286,Master3!B:B,Master3!A:A)</f>
        <v>#N/A</v>
      </c>
      <c r="AK286" s="106"/>
      <c r="AL286" s="67">
        <f>SUMIFS(Master3!$Z:$Z,Master3!$A:$A,"&gt;="&amp;(AJ286),Master3!$A:$A,"&lt;="&amp;AP286-1)</f>
        <v>0</v>
      </c>
      <c r="AM286" s="67">
        <f>SUMIFS(Master3!$J:$J,Master3!$A:$A,"&gt;="&amp;(AJ286),Master3!$A:$A,"&lt;="&amp;AP286-1)</f>
        <v>0</v>
      </c>
      <c r="AN286" s="93">
        <f>SUMIFS(Master3!BF:BF,Master3!BE:BE,AK286)</f>
        <v>0</v>
      </c>
      <c r="AO286" s="100" t="str">
        <f>IFERROR(_xlfn.XLOOKUP(AP286,Master3!$A:$A,Master3!$B:$B),"")</f>
        <v/>
      </c>
      <c r="AP286" s="92" t="str">
        <f t="shared" si="54"/>
        <v/>
      </c>
      <c r="AQ286" s="67">
        <f>SUMIFS(Master3!$Z:$Z,Master3!$A:$A,"&gt;"&amp;(AP286),Master3!$A:$A,"&lt;="&amp;AU286-1)</f>
        <v>0</v>
      </c>
      <c r="AR286" s="67">
        <f>SUMIFS(Master3!$J:$J,Master3!$A:$A,"&gt;"&amp;(AP286),Master3!$A:$A,"&lt;="&amp;AU286-1)</f>
        <v>0</v>
      </c>
      <c r="AS286" s="93">
        <f>SUMIFS(Master3!BO:BO,Master3!BN:BN,AO286)</f>
        <v>0</v>
      </c>
      <c r="AT286" s="100" t="str">
        <f>IFERROR(_xlfn.XLOOKUP(AU286,Master3!$A:$A,Master3!$B:$B)," ")</f>
        <v xml:space="preserve"> </v>
      </c>
      <c r="AU286" s="92" t="str">
        <f t="shared" si="55"/>
        <v/>
      </c>
      <c r="AV286" s="67">
        <f>SUMIFS(Master3!$Z:$Z,Master3!$A:$A,"&gt;"&amp;AU286,Master3!$A:$A,"&lt;="&amp; AY286)</f>
        <v>0</v>
      </c>
      <c r="AW286" s="67">
        <f>SUMIFS(Master3!$J:$J,Master3!$A:$A,"&gt;"&amp;AU286,Master3!$A:$A,"&lt;="&amp; AY286)</f>
        <v>0</v>
      </c>
      <c r="AX286" s="92">
        <f>SUMIFS(Master3!BF:BF,Master3!BE:BE,AT286)</f>
        <v>0</v>
      </c>
      <c r="AY286" s="93" t="str">
        <f t="shared" si="56"/>
        <v/>
      </c>
      <c r="AZ286" s="112" t="e">
        <f>_xlfn.XLOOKUP(BA286,Master3!B:B,Master3!A:A)</f>
        <v>#N/A</v>
      </c>
      <c r="BA286" s="103">
        <v>44414.197916666664</v>
      </c>
      <c r="BB286" s="107">
        <f>SUMIFS(Master3!AR:AR,Master3!$A:$A,"&gt;="&amp;(AZ286),Master3!$A:$A,"&lt;="&amp;BF286-1)</f>
        <v>0</v>
      </c>
      <c r="BC286" s="109">
        <f>SUMIFS(Master3!$K:$K,Master3!$A:$A,"&gt;="&amp;(AZ286),Master3!$A:$A,"&lt;="&amp;BF286-1)</f>
        <v>0</v>
      </c>
      <c r="BD286" s="108">
        <f>SUMIFS(Master3!BI:BI,Master3!BH:BH,BA286)</f>
        <v>0</v>
      </c>
      <c r="BE286" s="110" t="str">
        <f>IFERROR(_xlfn.XLOOKUP(BF286,Master3!$A:$A,Master3!$B:$B),"")</f>
        <v/>
      </c>
      <c r="BF286" s="107" t="str">
        <f t="shared" si="57"/>
        <v/>
      </c>
      <c r="BG286" s="107">
        <f>SUMIFS(Master3!AR:AR,Master3!$A:$A,"&gt;="&amp;(BF286),Master3!$A:$A,"&lt;="&amp;BK286-1)</f>
        <v>0</v>
      </c>
      <c r="BH286" s="109">
        <f>SUMIFS(Master3!$K:$K,Master3!$A:$A,"&gt;="&amp;(BF286),Master3!$A:$A,"&lt;="&amp;BK286-1)</f>
        <v>0</v>
      </c>
      <c r="BI286" s="108">
        <f>SUMIFS(Master3!BQ:BQ,Master3!BP:BP,BE286)</f>
        <v>0</v>
      </c>
      <c r="BJ286" s="110" t="str">
        <f>IFERROR(_xlfn.XLOOKUP(BK286,Master3!$A:$A,Master3!$B:$B)," ")</f>
        <v xml:space="preserve"> </v>
      </c>
      <c r="BK286" s="107" t="str">
        <f t="shared" si="58"/>
        <v/>
      </c>
      <c r="BL286" s="107">
        <f>SUMIFS(Master3!$AU:$AU,Master3!$A:$A,"&gt;"&amp;(BK286),Master3!$A:$A,"&lt;="&amp; BO286)</f>
        <v>0</v>
      </c>
      <c r="BM286" s="109">
        <f>SUMIFS(Master3!$K:$K,Master3!$A:$A,"&gt;"&amp;(BK286),Master3!$A:$A,"&lt;="&amp; BO286)</f>
        <v>0</v>
      </c>
      <c r="BN286" s="107">
        <f>SUMIFS(Master3!BI:BI,Master3!BH:BH,BJ286)</f>
        <v>0</v>
      </c>
      <c r="BO286" s="108" t="str">
        <f t="shared" si="59"/>
        <v/>
      </c>
    </row>
    <row r="287" spans="1:67" x14ac:dyDescent="0.25">
      <c r="A287" s="86">
        <v>44414.201388888891</v>
      </c>
      <c r="B287" s="111" t="e">
        <f>_xlfn.XLOOKUP(C287,Master3!B:B,Master3!A:A)</f>
        <v>#N/A</v>
      </c>
      <c r="C287" s="106"/>
      <c r="D287" s="91" t="str">
        <f>IFERROR(_xlfn.XLOOKUP(B287,Master3!A:A,Master3!G:G),"")</f>
        <v/>
      </c>
      <c r="E287" s="94" t="str">
        <f>IFERROR(AVERAGEIFS(Master3!$U:$U,Master3!$A:$A,"&gt;"&amp;(B287-1),Master3!$A:$A,"&lt;="&amp;S287),"")</f>
        <v/>
      </c>
      <c r="F287" s="98">
        <f>SUMIFS(Master3!$V:$V,Master3!$A:$A,"&gt;="&amp;(B287),Master3!$A:$A,"&lt;="&amp;J287-1)</f>
        <v>0</v>
      </c>
      <c r="G287" s="91">
        <f>SUMIFS(Master3!$H:$H,Master3!$A:$A,"&gt;="&amp;(B287),Master3!$A:$A,"&lt;="&amp;J287-1)</f>
        <v>0</v>
      </c>
      <c r="H287" s="99">
        <f>SUMIFS(Master3!AZ:AZ,Master3!AY:AY,C287)</f>
        <v>0</v>
      </c>
      <c r="I287" s="100" t="str">
        <f>IFERROR(_xlfn.XLOOKUP(J287,Master3!$A:$A,Master3!$B:$B),"")</f>
        <v/>
      </c>
      <c r="J287" s="92" t="str">
        <f t="shared" si="48"/>
        <v/>
      </c>
      <c r="K287" s="92">
        <f>SUMIFS(Master3!$V:$V,Master3!$A:$A,"&gt;="&amp;(J287),Master3!$A:$A,"&lt;="&amp;O287-1)</f>
        <v>0</v>
      </c>
      <c r="L287" s="92">
        <f>SUMIFS(Master3!$H:$H,Master3!$A:$A,"&gt;="&amp;(J287),Master3!$A:$A,"&lt;="&amp;O287-1)</f>
        <v>0</v>
      </c>
      <c r="M287" s="93">
        <f>SUMIFS(Master3!BK:BK,Master3!BJ:BJ,I287)</f>
        <v>0</v>
      </c>
      <c r="N287" s="100" t="str">
        <f>IFERROR(_xlfn.XLOOKUP(O287,Master3!$A:$A,Master3!$B:$B)," ")</f>
        <v xml:space="preserve"> </v>
      </c>
      <c r="O287" s="92" t="str">
        <f t="shared" si="49"/>
        <v/>
      </c>
      <c r="P287" s="92">
        <f>SUMIFS(Master3!$V:$V,Master3!$A:$A,"&gt;="&amp;O287,Master3!$A:$A,"&lt;="&amp; S287)</f>
        <v>0</v>
      </c>
      <c r="Q287" s="92">
        <f>SUMIFS(Master3!$H:$H,Master3!$A:$A,"&gt;="&amp;O287,Master3!$A:$A,"&lt;="&amp; S287)</f>
        <v>0</v>
      </c>
      <c r="R287" s="92">
        <f>SUMIFS(Master3!AZ:AZ,Master3!AY:AY,N287)</f>
        <v>0</v>
      </c>
      <c r="S287" s="93" t="str">
        <f t="shared" si="50"/>
        <v/>
      </c>
      <c r="T287" s="112" t="e">
        <f>_xlfn.XLOOKUP(U287,Master3!B:B,Master3!A:A)</f>
        <v>#N/A</v>
      </c>
      <c r="U287" s="103">
        <v>44414.201388888891</v>
      </c>
      <c r="V287" s="109">
        <f>SUMIFS(Master3!X:X,Master3!$A:$A,"&gt;="&amp;(T287),Master3!$A:$A,"&lt;="&amp;Z287-1)</f>
        <v>0</v>
      </c>
      <c r="W287" s="107">
        <f>SUMIFS(Master3!I:I,Master3!$A:$A,"&gt;="&amp;(T287),Master3!$A:$A,"&lt;="&amp;Z287-1)</f>
        <v>0</v>
      </c>
      <c r="X287" s="108">
        <f>SUMIFS(Master3!BC:BC,Master3!BB:BB,U287)</f>
        <v>0</v>
      </c>
      <c r="Y287" s="110" t="str">
        <f>IFERROR(_xlfn.XLOOKUP(Z287,Master3!$A:$A,Master3!$B:$B),"")</f>
        <v/>
      </c>
      <c r="Z287" s="107" t="str">
        <f t="shared" si="51"/>
        <v/>
      </c>
      <c r="AA287" s="107">
        <f>SUMIFS(Master3!$X:$X,Master3!$A:$A,"&gt;="&amp;(Z287),Master3!$A:$A,"&lt;="&amp;AE287-1)</f>
        <v>0</v>
      </c>
      <c r="AB287" s="107">
        <f>SUMIFS(Master3!$I:$I,Master3!$A:$A,"&gt;="&amp;(Z287),Master3!$A:$A,"&lt;="&amp;AE287-1)</f>
        <v>0</v>
      </c>
      <c r="AC287" s="108">
        <f>SUMIFS(Master3!BM:BM,Master3!BL:BL,Y287)</f>
        <v>0</v>
      </c>
      <c r="AD287" s="110" t="str">
        <f>IFERROR(_xlfn.XLOOKUP(AE287,Master3!$A:$A,Master3!$B:$B)," ")</f>
        <v xml:space="preserve"> </v>
      </c>
      <c r="AE287" s="107" t="str">
        <f t="shared" si="52"/>
        <v/>
      </c>
      <c r="AF287" s="109">
        <f>SUMIFS(Master3!$X:$X,Master3!$A:$A,"&gt;"&amp;(AE287),Master3!$A:$A,"&lt;="&amp; AI287)</f>
        <v>0</v>
      </c>
      <c r="AG287" s="107">
        <f>SUMIFS(Master3!$I:$I,Master3!$A:$A,"&gt;"&amp;(AE287),Master3!$A:$A,"&lt;="&amp; AI287)</f>
        <v>0</v>
      </c>
      <c r="AH287" s="107">
        <f>SUMIFS(Master3!BC:BC,Master3!BB:BB,AD287)</f>
        <v>0</v>
      </c>
      <c r="AI287" s="108" t="str">
        <f t="shared" si="53"/>
        <v/>
      </c>
      <c r="AJ287" s="112" t="e">
        <f>_xlfn.XLOOKUP(AK287,Master3!B:B,Master3!A:A)</f>
        <v>#N/A</v>
      </c>
      <c r="AK287" s="106"/>
      <c r="AL287" s="67">
        <f>SUMIFS(Master3!$Z:$Z,Master3!$A:$A,"&gt;="&amp;(AJ287),Master3!$A:$A,"&lt;="&amp;AP287-1)</f>
        <v>0</v>
      </c>
      <c r="AM287" s="67">
        <f>SUMIFS(Master3!$J:$J,Master3!$A:$A,"&gt;="&amp;(AJ287),Master3!$A:$A,"&lt;="&amp;AP287-1)</f>
        <v>0</v>
      </c>
      <c r="AN287" s="93">
        <f>SUMIFS(Master3!BF:BF,Master3!BE:BE,AK287)</f>
        <v>0</v>
      </c>
      <c r="AO287" s="100" t="str">
        <f>IFERROR(_xlfn.XLOOKUP(AP287,Master3!$A:$A,Master3!$B:$B),"")</f>
        <v/>
      </c>
      <c r="AP287" s="92" t="str">
        <f t="shared" si="54"/>
        <v/>
      </c>
      <c r="AQ287" s="67">
        <f>SUMIFS(Master3!$Z:$Z,Master3!$A:$A,"&gt;"&amp;(AP287),Master3!$A:$A,"&lt;="&amp;AU287-1)</f>
        <v>0</v>
      </c>
      <c r="AR287" s="67">
        <f>SUMIFS(Master3!$J:$J,Master3!$A:$A,"&gt;"&amp;(AP287),Master3!$A:$A,"&lt;="&amp;AU287-1)</f>
        <v>0</v>
      </c>
      <c r="AS287" s="93">
        <f>SUMIFS(Master3!BO:BO,Master3!BN:BN,AO287)</f>
        <v>0</v>
      </c>
      <c r="AT287" s="100" t="str">
        <f>IFERROR(_xlfn.XLOOKUP(AU287,Master3!$A:$A,Master3!$B:$B)," ")</f>
        <v xml:space="preserve"> </v>
      </c>
      <c r="AU287" s="92" t="str">
        <f t="shared" si="55"/>
        <v/>
      </c>
      <c r="AV287" s="67">
        <f>SUMIFS(Master3!$Z:$Z,Master3!$A:$A,"&gt;"&amp;AU287,Master3!$A:$A,"&lt;="&amp; AY287)</f>
        <v>0</v>
      </c>
      <c r="AW287" s="67">
        <f>SUMIFS(Master3!$J:$J,Master3!$A:$A,"&gt;"&amp;AU287,Master3!$A:$A,"&lt;="&amp; AY287)</f>
        <v>0</v>
      </c>
      <c r="AX287" s="92">
        <f>SUMIFS(Master3!BF:BF,Master3!BE:BE,AT287)</f>
        <v>0</v>
      </c>
      <c r="AY287" s="93" t="str">
        <f t="shared" si="56"/>
        <v/>
      </c>
      <c r="AZ287" s="112" t="e">
        <f>_xlfn.XLOOKUP(BA287,Master3!B:B,Master3!A:A)</f>
        <v>#N/A</v>
      </c>
      <c r="BA287" s="103"/>
      <c r="BB287" s="107">
        <f>SUMIFS(Master3!AR:AR,Master3!$A:$A,"&gt;="&amp;(AZ287),Master3!$A:$A,"&lt;="&amp;BF287-1)</f>
        <v>0</v>
      </c>
      <c r="BC287" s="109">
        <f>SUMIFS(Master3!$K:$K,Master3!$A:$A,"&gt;="&amp;(AZ287),Master3!$A:$A,"&lt;="&amp;BF287-1)</f>
        <v>0</v>
      </c>
      <c r="BD287" s="108">
        <f>SUMIFS(Master3!BI:BI,Master3!BH:BH,BA287)</f>
        <v>0</v>
      </c>
      <c r="BE287" s="110" t="str">
        <f>IFERROR(_xlfn.XLOOKUP(BF287,Master3!$A:$A,Master3!$B:$B),"")</f>
        <v/>
      </c>
      <c r="BF287" s="107" t="str">
        <f t="shared" si="57"/>
        <v/>
      </c>
      <c r="BG287" s="107">
        <f>SUMIFS(Master3!AR:AR,Master3!$A:$A,"&gt;="&amp;(BF287),Master3!$A:$A,"&lt;="&amp;BK287-1)</f>
        <v>0</v>
      </c>
      <c r="BH287" s="109">
        <f>SUMIFS(Master3!$K:$K,Master3!$A:$A,"&gt;="&amp;(BF287),Master3!$A:$A,"&lt;="&amp;BK287-1)</f>
        <v>0</v>
      </c>
      <c r="BI287" s="108">
        <f>SUMIFS(Master3!BQ:BQ,Master3!BP:BP,BE287)</f>
        <v>0</v>
      </c>
      <c r="BJ287" s="110" t="str">
        <f>IFERROR(_xlfn.XLOOKUP(BK287,Master3!$A:$A,Master3!$B:$B)," ")</f>
        <v xml:space="preserve"> </v>
      </c>
      <c r="BK287" s="107" t="str">
        <f t="shared" si="58"/>
        <v/>
      </c>
      <c r="BL287" s="107">
        <f>SUMIFS(Master3!$AU:$AU,Master3!$A:$A,"&gt;"&amp;(BK287),Master3!$A:$A,"&lt;="&amp; BO287)</f>
        <v>0</v>
      </c>
      <c r="BM287" s="109">
        <f>SUMIFS(Master3!$K:$K,Master3!$A:$A,"&gt;"&amp;(BK287),Master3!$A:$A,"&lt;="&amp; BO287)</f>
        <v>0</v>
      </c>
      <c r="BN287" s="107">
        <f>SUMIFS(Master3!BI:BI,Master3!BH:BH,BJ287)</f>
        <v>0</v>
      </c>
      <c r="BO287" s="108" t="str">
        <f t="shared" si="59"/>
        <v/>
      </c>
    </row>
    <row r="288" spans="1:67" x14ac:dyDescent="0.25">
      <c r="A288" s="86">
        <v>44414.204861111109</v>
      </c>
      <c r="B288" s="111" t="e">
        <f>_xlfn.XLOOKUP(C288,Master3!B:B,Master3!A:A)</f>
        <v>#N/A</v>
      </c>
      <c r="C288" s="106"/>
      <c r="D288" s="91" t="str">
        <f>IFERROR(_xlfn.XLOOKUP(B288,Master3!A:A,Master3!G:G),"")</f>
        <v/>
      </c>
      <c r="E288" s="94" t="str">
        <f>IFERROR(AVERAGEIFS(Master3!$U:$U,Master3!$A:$A,"&gt;"&amp;(B288-1),Master3!$A:$A,"&lt;="&amp;S288),"")</f>
        <v/>
      </c>
      <c r="F288" s="98">
        <f>SUMIFS(Master3!$V:$V,Master3!$A:$A,"&gt;="&amp;(B288),Master3!$A:$A,"&lt;="&amp;J288-1)</f>
        <v>0</v>
      </c>
      <c r="G288" s="91">
        <f>SUMIFS(Master3!$H:$H,Master3!$A:$A,"&gt;="&amp;(B288),Master3!$A:$A,"&lt;="&amp;J288-1)</f>
        <v>0</v>
      </c>
      <c r="H288" s="99">
        <f>SUMIFS(Master3!AZ:AZ,Master3!AY:AY,C288)</f>
        <v>0</v>
      </c>
      <c r="I288" s="100" t="str">
        <f>IFERROR(_xlfn.XLOOKUP(J288,Master3!$A:$A,Master3!$B:$B),"")</f>
        <v/>
      </c>
      <c r="J288" s="92" t="str">
        <f t="shared" si="48"/>
        <v/>
      </c>
      <c r="K288" s="92">
        <f>SUMIFS(Master3!$V:$V,Master3!$A:$A,"&gt;="&amp;(J288),Master3!$A:$A,"&lt;="&amp;O288-1)</f>
        <v>0</v>
      </c>
      <c r="L288" s="92">
        <f>SUMIFS(Master3!$H:$H,Master3!$A:$A,"&gt;="&amp;(J288),Master3!$A:$A,"&lt;="&amp;O288-1)</f>
        <v>0</v>
      </c>
      <c r="M288" s="93">
        <f>SUMIFS(Master3!BK:BK,Master3!BJ:BJ,I288)</f>
        <v>0</v>
      </c>
      <c r="N288" s="100" t="str">
        <f>IFERROR(_xlfn.XLOOKUP(O288,Master3!$A:$A,Master3!$B:$B)," ")</f>
        <v xml:space="preserve"> </v>
      </c>
      <c r="O288" s="92" t="str">
        <f t="shared" si="49"/>
        <v/>
      </c>
      <c r="P288" s="92">
        <f>SUMIFS(Master3!$V:$V,Master3!$A:$A,"&gt;="&amp;O288,Master3!$A:$A,"&lt;="&amp; S288)</f>
        <v>0</v>
      </c>
      <c r="Q288" s="92">
        <f>SUMIFS(Master3!$H:$H,Master3!$A:$A,"&gt;="&amp;O288,Master3!$A:$A,"&lt;="&amp; S288)</f>
        <v>0</v>
      </c>
      <c r="R288" s="92">
        <f>SUMIFS(Master3!AZ:AZ,Master3!AY:AY,N288)</f>
        <v>0</v>
      </c>
      <c r="S288" s="93" t="str">
        <f t="shared" si="50"/>
        <v/>
      </c>
      <c r="T288" s="112" t="e">
        <f>_xlfn.XLOOKUP(U288,Master3!B:B,Master3!A:A)</f>
        <v>#N/A</v>
      </c>
      <c r="U288" s="103"/>
      <c r="V288" s="109">
        <f>SUMIFS(Master3!X:X,Master3!$A:$A,"&gt;="&amp;(T288),Master3!$A:$A,"&lt;="&amp;Z288-1)</f>
        <v>0</v>
      </c>
      <c r="W288" s="107">
        <f>SUMIFS(Master3!I:I,Master3!$A:$A,"&gt;="&amp;(T288),Master3!$A:$A,"&lt;="&amp;Z288-1)</f>
        <v>0</v>
      </c>
      <c r="X288" s="108">
        <f>SUMIFS(Master3!BC:BC,Master3!BB:BB,U288)</f>
        <v>0</v>
      </c>
      <c r="Y288" s="110" t="str">
        <f>IFERROR(_xlfn.XLOOKUP(Z288,Master3!$A:$A,Master3!$B:$B),"")</f>
        <v/>
      </c>
      <c r="Z288" s="107" t="str">
        <f t="shared" si="51"/>
        <v/>
      </c>
      <c r="AA288" s="107">
        <f>SUMIFS(Master3!$X:$X,Master3!$A:$A,"&gt;="&amp;(Z288),Master3!$A:$A,"&lt;="&amp;AE288-1)</f>
        <v>0</v>
      </c>
      <c r="AB288" s="107">
        <f>SUMIFS(Master3!$I:$I,Master3!$A:$A,"&gt;="&amp;(Z288),Master3!$A:$A,"&lt;="&amp;AE288-1)</f>
        <v>0</v>
      </c>
      <c r="AC288" s="108">
        <f>SUMIFS(Master3!BM:BM,Master3!BL:BL,Y288)</f>
        <v>0</v>
      </c>
      <c r="AD288" s="110" t="str">
        <f>IFERROR(_xlfn.XLOOKUP(AE288,Master3!$A:$A,Master3!$B:$B)," ")</f>
        <v xml:space="preserve"> </v>
      </c>
      <c r="AE288" s="107" t="str">
        <f t="shared" si="52"/>
        <v/>
      </c>
      <c r="AF288" s="109">
        <f>SUMIFS(Master3!$X:$X,Master3!$A:$A,"&gt;"&amp;(AE288),Master3!$A:$A,"&lt;="&amp; AI288)</f>
        <v>0</v>
      </c>
      <c r="AG288" s="107">
        <f>SUMIFS(Master3!$I:$I,Master3!$A:$A,"&gt;"&amp;(AE288),Master3!$A:$A,"&lt;="&amp; AI288)</f>
        <v>0</v>
      </c>
      <c r="AH288" s="107">
        <f>SUMIFS(Master3!BC:BC,Master3!BB:BB,AD288)</f>
        <v>0</v>
      </c>
      <c r="AI288" s="108" t="str">
        <f t="shared" si="53"/>
        <v/>
      </c>
      <c r="AJ288" s="112" t="e">
        <f>_xlfn.XLOOKUP(AK288,Master3!B:B,Master3!A:A)</f>
        <v>#N/A</v>
      </c>
      <c r="AK288" s="106">
        <v>44414.204861111109</v>
      </c>
      <c r="AL288" s="67">
        <f>SUMIFS(Master3!$Z:$Z,Master3!$A:$A,"&gt;="&amp;(AJ288),Master3!$A:$A,"&lt;="&amp;AP288-1)</f>
        <v>0</v>
      </c>
      <c r="AM288" s="67">
        <f>SUMIFS(Master3!$J:$J,Master3!$A:$A,"&gt;="&amp;(AJ288),Master3!$A:$A,"&lt;="&amp;AP288-1)</f>
        <v>0</v>
      </c>
      <c r="AN288" s="93">
        <f>SUMIFS(Master3!BF:BF,Master3!BE:BE,AK288)</f>
        <v>0</v>
      </c>
      <c r="AO288" s="100" t="str">
        <f>IFERROR(_xlfn.XLOOKUP(AP288,Master3!$A:$A,Master3!$B:$B),"")</f>
        <v/>
      </c>
      <c r="AP288" s="92" t="str">
        <f t="shared" si="54"/>
        <v/>
      </c>
      <c r="AQ288" s="67">
        <f>SUMIFS(Master3!$Z:$Z,Master3!$A:$A,"&gt;"&amp;(AP288),Master3!$A:$A,"&lt;="&amp;AU288-1)</f>
        <v>0</v>
      </c>
      <c r="AR288" s="67">
        <f>SUMIFS(Master3!$J:$J,Master3!$A:$A,"&gt;"&amp;(AP288),Master3!$A:$A,"&lt;="&amp;AU288-1)</f>
        <v>0</v>
      </c>
      <c r="AS288" s="93">
        <f>SUMIFS(Master3!BO:BO,Master3!BN:BN,AO288)</f>
        <v>0</v>
      </c>
      <c r="AT288" s="100" t="str">
        <f>IFERROR(_xlfn.XLOOKUP(AU288,Master3!$A:$A,Master3!$B:$B)," ")</f>
        <v xml:space="preserve"> </v>
      </c>
      <c r="AU288" s="92" t="str">
        <f t="shared" si="55"/>
        <v/>
      </c>
      <c r="AV288" s="67">
        <f>SUMIFS(Master3!$Z:$Z,Master3!$A:$A,"&gt;"&amp;AU288,Master3!$A:$A,"&lt;="&amp; AY288)</f>
        <v>0</v>
      </c>
      <c r="AW288" s="67">
        <f>SUMIFS(Master3!$J:$J,Master3!$A:$A,"&gt;"&amp;AU288,Master3!$A:$A,"&lt;="&amp; AY288)</f>
        <v>0</v>
      </c>
      <c r="AX288" s="92">
        <f>SUMIFS(Master3!BF:BF,Master3!BE:BE,AT288)</f>
        <v>0</v>
      </c>
      <c r="AY288" s="93" t="str">
        <f t="shared" si="56"/>
        <v/>
      </c>
      <c r="AZ288" s="112" t="e">
        <f>_xlfn.XLOOKUP(BA288,Master3!B:B,Master3!A:A)</f>
        <v>#N/A</v>
      </c>
      <c r="BA288" s="103"/>
      <c r="BB288" s="107">
        <f>SUMIFS(Master3!AR:AR,Master3!$A:$A,"&gt;="&amp;(AZ288),Master3!$A:$A,"&lt;="&amp;BF288-1)</f>
        <v>0</v>
      </c>
      <c r="BC288" s="109">
        <f>SUMIFS(Master3!$K:$K,Master3!$A:$A,"&gt;="&amp;(AZ288),Master3!$A:$A,"&lt;="&amp;BF288-1)</f>
        <v>0</v>
      </c>
      <c r="BD288" s="108">
        <f>SUMIFS(Master3!BI:BI,Master3!BH:BH,BA288)</f>
        <v>0</v>
      </c>
      <c r="BE288" s="110" t="str">
        <f>IFERROR(_xlfn.XLOOKUP(BF288,Master3!$A:$A,Master3!$B:$B),"")</f>
        <v/>
      </c>
      <c r="BF288" s="107" t="str">
        <f t="shared" si="57"/>
        <v/>
      </c>
      <c r="BG288" s="107">
        <f>SUMIFS(Master3!AR:AR,Master3!$A:$A,"&gt;="&amp;(BF288),Master3!$A:$A,"&lt;="&amp;BK288-1)</f>
        <v>0</v>
      </c>
      <c r="BH288" s="109">
        <f>SUMIFS(Master3!$K:$K,Master3!$A:$A,"&gt;="&amp;(BF288),Master3!$A:$A,"&lt;="&amp;BK288-1)</f>
        <v>0</v>
      </c>
      <c r="BI288" s="108">
        <f>SUMIFS(Master3!BQ:BQ,Master3!BP:BP,BE288)</f>
        <v>0</v>
      </c>
      <c r="BJ288" s="110" t="str">
        <f>IFERROR(_xlfn.XLOOKUP(BK288,Master3!$A:$A,Master3!$B:$B)," ")</f>
        <v xml:space="preserve"> </v>
      </c>
      <c r="BK288" s="107" t="str">
        <f t="shared" si="58"/>
        <v/>
      </c>
      <c r="BL288" s="107">
        <f>SUMIFS(Master3!$AU:$AU,Master3!$A:$A,"&gt;"&amp;(BK288),Master3!$A:$A,"&lt;="&amp; BO288)</f>
        <v>0</v>
      </c>
      <c r="BM288" s="109">
        <f>SUMIFS(Master3!$K:$K,Master3!$A:$A,"&gt;"&amp;(BK288),Master3!$A:$A,"&lt;="&amp; BO288)</f>
        <v>0</v>
      </c>
      <c r="BN288" s="107">
        <f>SUMIFS(Master3!BI:BI,Master3!BH:BH,BJ288)</f>
        <v>0</v>
      </c>
      <c r="BO288" s="108" t="str">
        <f t="shared" si="59"/>
        <v/>
      </c>
    </row>
    <row r="289" spans="1:67" x14ac:dyDescent="0.25">
      <c r="A289" s="86">
        <v>44415.121527777781</v>
      </c>
      <c r="B289" s="111" t="e">
        <f>_xlfn.XLOOKUP(C289,Master3!B:B,Master3!A:A)</f>
        <v>#N/A</v>
      </c>
      <c r="C289" s="106">
        <v>44415.121527777781</v>
      </c>
      <c r="D289" s="91" t="str">
        <f>IFERROR(_xlfn.XLOOKUP(B289,Master3!A:A,Master3!G:G),"")</f>
        <v/>
      </c>
      <c r="E289" s="94" t="str">
        <f>IFERROR(AVERAGEIFS(Master3!$U:$U,Master3!$A:$A,"&gt;"&amp;(B289-1),Master3!$A:$A,"&lt;="&amp;S289),"")</f>
        <v/>
      </c>
      <c r="F289" s="98">
        <f>SUMIFS(Master3!$V:$V,Master3!$A:$A,"&gt;="&amp;(B289),Master3!$A:$A,"&lt;="&amp;J289-1)</f>
        <v>0</v>
      </c>
      <c r="G289" s="91">
        <f>SUMIFS(Master3!$H:$H,Master3!$A:$A,"&gt;="&amp;(B289),Master3!$A:$A,"&lt;="&amp;J289-1)</f>
        <v>0</v>
      </c>
      <c r="H289" s="99">
        <f>SUMIFS(Master3!AZ:AZ,Master3!AY:AY,C289)</f>
        <v>0</v>
      </c>
      <c r="I289" s="100" t="str">
        <f>IFERROR(_xlfn.XLOOKUP(J289,Master3!$A:$A,Master3!$B:$B),"")</f>
        <v/>
      </c>
      <c r="J289" s="92" t="str">
        <f t="shared" si="48"/>
        <v/>
      </c>
      <c r="K289" s="92">
        <f>SUMIFS(Master3!$V:$V,Master3!$A:$A,"&gt;="&amp;(J289),Master3!$A:$A,"&lt;="&amp;O289-1)</f>
        <v>0</v>
      </c>
      <c r="L289" s="92">
        <f>SUMIFS(Master3!$H:$H,Master3!$A:$A,"&gt;="&amp;(J289),Master3!$A:$A,"&lt;="&amp;O289-1)</f>
        <v>0</v>
      </c>
      <c r="M289" s="93">
        <f>SUMIFS(Master3!BK:BK,Master3!BJ:BJ,I289)</f>
        <v>0</v>
      </c>
      <c r="N289" s="100" t="str">
        <f>IFERROR(_xlfn.XLOOKUP(O289,Master3!$A:$A,Master3!$B:$B)," ")</f>
        <v xml:space="preserve"> </v>
      </c>
      <c r="O289" s="92" t="str">
        <f t="shared" si="49"/>
        <v/>
      </c>
      <c r="P289" s="92">
        <f>SUMIFS(Master3!$V:$V,Master3!$A:$A,"&gt;="&amp;O289,Master3!$A:$A,"&lt;="&amp; S289)</f>
        <v>0</v>
      </c>
      <c r="Q289" s="92">
        <f>SUMIFS(Master3!$H:$H,Master3!$A:$A,"&gt;="&amp;O289,Master3!$A:$A,"&lt;="&amp; S289)</f>
        <v>0</v>
      </c>
      <c r="R289" s="92">
        <f>SUMIFS(Master3!AZ:AZ,Master3!AY:AY,N289)</f>
        <v>0</v>
      </c>
      <c r="S289" s="93" t="str">
        <f t="shared" si="50"/>
        <v/>
      </c>
      <c r="T289" s="112" t="e">
        <f>_xlfn.XLOOKUP(U289,Master3!B:B,Master3!A:A)</f>
        <v>#N/A</v>
      </c>
      <c r="U289" s="103"/>
      <c r="V289" s="109">
        <f>SUMIFS(Master3!X:X,Master3!$A:$A,"&gt;="&amp;(T289),Master3!$A:$A,"&lt;="&amp;Z289-1)</f>
        <v>0</v>
      </c>
      <c r="W289" s="107">
        <f>SUMIFS(Master3!I:I,Master3!$A:$A,"&gt;="&amp;(T289),Master3!$A:$A,"&lt;="&amp;Z289-1)</f>
        <v>0</v>
      </c>
      <c r="X289" s="108">
        <f>SUMIFS(Master3!BC:BC,Master3!BB:BB,U289)</f>
        <v>0</v>
      </c>
      <c r="Y289" s="110" t="str">
        <f>IFERROR(_xlfn.XLOOKUP(Z289,Master3!$A:$A,Master3!$B:$B),"")</f>
        <v/>
      </c>
      <c r="Z289" s="107" t="str">
        <f t="shared" si="51"/>
        <v/>
      </c>
      <c r="AA289" s="107">
        <f>SUMIFS(Master3!$X:$X,Master3!$A:$A,"&gt;="&amp;(Z289),Master3!$A:$A,"&lt;="&amp;AE289-1)</f>
        <v>0</v>
      </c>
      <c r="AB289" s="107">
        <f>SUMIFS(Master3!$I:$I,Master3!$A:$A,"&gt;="&amp;(Z289),Master3!$A:$A,"&lt;="&amp;AE289-1)</f>
        <v>0</v>
      </c>
      <c r="AC289" s="108">
        <f>SUMIFS(Master3!BM:BM,Master3!BL:BL,Y289)</f>
        <v>0</v>
      </c>
      <c r="AD289" s="110" t="str">
        <f>IFERROR(_xlfn.XLOOKUP(AE289,Master3!$A:$A,Master3!$B:$B)," ")</f>
        <v xml:space="preserve"> </v>
      </c>
      <c r="AE289" s="107" t="str">
        <f t="shared" si="52"/>
        <v/>
      </c>
      <c r="AF289" s="109">
        <f>SUMIFS(Master3!$X:$X,Master3!$A:$A,"&gt;"&amp;(AE289),Master3!$A:$A,"&lt;="&amp; AI289)</f>
        <v>0</v>
      </c>
      <c r="AG289" s="107">
        <f>SUMIFS(Master3!$I:$I,Master3!$A:$A,"&gt;"&amp;(AE289),Master3!$A:$A,"&lt;="&amp; AI289)</f>
        <v>0</v>
      </c>
      <c r="AH289" s="107">
        <f>SUMIFS(Master3!BC:BC,Master3!BB:BB,AD289)</f>
        <v>0</v>
      </c>
      <c r="AI289" s="108" t="str">
        <f t="shared" si="53"/>
        <v/>
      </c>
      <c r="AJ289" s="112" t="e">
        <f>_xlfn.XLOOKUP(AK289,Master3!B:B,Master3!A:A)</f>
        <v>#N/A</v>
      </c>
      <c r="AK289" s="106"/>
      <c r="AL289" s="67">
        <f>SUMIFS(Master3!$Z:$Z,Master3!$A:$A,"&gt;="&amp;(AJ289),Master3!$A:$A,"&lt;="&amp;AP289-1)</f>
        <v>0</v>
      </c>
      <c r="AM289" s="67">
        <f>SUMIFS(Master3!$J:$J,Master3!$A:$A,"&gt;="&amp;(AJ289),Master3!$A:$A,"&lt;="&amp;AP289-1)</f>
        <v>0</v>
      </c>
      <c r="AN289" s="93">
        <f>SUMIFS(Master3!BF:BF,Master3!BE:BE,AK289)</f>
        <v>0</v>
      </c>
      <c r="AO289" s="100" t="str">
        <f>IFERROR(_xlfn.XLOOKUP(AP289,Master3!$A:$A,Master3!$B:$B),"")</f>
        <v/>
      </c>
      <c r="AP289" s="92" t="str">
        <f t="shared" si="54"/>
        <v/>
      </c>
      <c r="AQ289" s="67">
        <f>SUMIFS(Master3!$Z:$Z,Master3!$A:$A,"&gt;"&amp;(AP289),Master3!$A:$A,"&lt;="&amp;AU289-1)</f>
        <v>0</v>
      </c>
      <c r="AR289" s="67">
        <f>SUMIFS(Master3!$J:$J,Master3!$A:$A,"&gt;"&amp;(AP289),Master3!$A:$A,"&lt;="&amp;AU289-1)</f>
        <v>0</v>
      </c>
      <c r="AS289" s="93">
        <f>SUMIFS(Master3!BO:BO,Master3!BN:BN,AO289)</f>
        <v>0</v>
      </c>
      <c r="AT289" s="100" t="str">
        <f>IFERROR(_xlfn.XLOOKUP(AU289,Master3!$A:$A,Master3!$B:$B)," ")</f>
        <v xml:space="preserve"> </v>
      </c>
      <c r="AU289" s="92" t="str">
        <f t="shared" si="55"/>
        <v/>
      </c>
      <c r="AV289" s="67">
        <f>SUMIFS(Master3!$Z:$Z,Master3!$A:$A,"&gt;"&amp;AU289,Master3!$A:$A,"&lt;="&amp; AY289)</f>
        <v>0</v>
      </c>
      <c r="AW289" s="67">
        <f>SUMIFS(Master3!$J:$J,Master3!$A:$A,"&gt;"&amp;AU289,Master3!$A:$A,"&lt;="&amp; AY289)</f>
        <v>0</v>
      </c>
      <c r="AX289" s="92">
        <f>SUMIFS(Master3!BF:BF,Master3!BE:BE,AT289)</f>
        <v>0</v>
      </c>
      <c r="AY289" s="93" t="str">
        <f t="shared" si="56"/>
        <v/>
      </c>
      <c r="AZ289" s="112" t="e">
        <f>_xlfn.XLOOKUP(BA289,Master3!B:B,Master3!A:A)</f>
        <v>#N/A</v>
      </c>
      <c r="BA289" s="103"/>
      <c r="BB289" s="107">
        <f>SUMIFS(Master3!AR:AR,Master3!$A:$A,"&gt;="&amp;(AZ289),Master3!$A:$A,"&lt;="&amp;BF289-1)</f>
        <v>0</v>
      </c>
      <c r="BC289" s="109">
        <f>SUMIFS(Master3!$K:$K,Master3!$A:$A,"&gt;="&amp;(AZ289),Master3!$A:$A,"&lt;="&amp;BF289-1)</f>
        <v>0</v>
      </c>
      <c r="BD289" s="108">
        <f>SUMIFS(Master3!BI:BI,Master3!BH:BH,BA289)</f>
        <v>0</v>
      </c>
      <c r="BE289" s="110" t="str">
        <f>IFERROR(_xlfn.XLOOKUP(BF289,Master3!$A:$A,Master3!$B:$B),"")</f>
        <v/>
      </c>
      <c r="BF289" s="107" t="str">
        <f t="shared" si="57"/>
        <v/>
      </c>
      <c r="BG289" s="107">
        <f>SUMIFS(Master3!AR:AR,Master3!$A:$A,"&gt;="&amp;(BF289),Master3!$A:$A,"&lt;="&amp;BK289-1)</f>
        <v>0</v>
      </c>
      <c r="BH289" s="109">
        <f>SUMIFS(Master3!$K:$K,Master3!$A:$A,"&gt;="&amp;(BF289),Master3!$A:$A,"&lt;="&amp;BK289-1)</f>
        <v>0</v>
      </c>
      <c r="BI289" s="108">
        <f>SUMIFS(Master3!BQ:BQ,Master3!BP:BP,BE289)</f>
        <v>0</v>
      </c>
      <c r="BJ289" s="110" t="str">
        <f>IFERROR(_xlfn.XLOOKUP(BK289,Master3!$A:$A,Master3!$B:$B)," ")</f>
        <v xml:space="preserve"> </v>
      </c>
      <c r="BK289" s="107" t="str">
        <f t="shared" si="58"/>
        <v/>
      </c>
      <c r="BL289" s="107">
        <f>SUMIFS(Master3!$AU:$AU,Master3!$A:$A,"&gt;"&amp;(BK289),Master3!$A:$A,"&lt;="&amp; BO289)</f>
        <v>0</v>
      </c>
      <c r="BM289" s="109">
        <f>SUMIFS(Master3!$K:$K,Master3!$A:$A,"&gt;"&amp;(BK289),Master3!$A:$A,"&lt;="&amp; BO289)</f>
        <v>0</v>
      </c>
      <c r="BN289" s="107">
        <f>SUMIFS(Master3!BI:BI,Master3!BH:BH,BJ289)</f>
        <v>0</v>
      </c>
      <c r="BO289" s="108" t="str">
        <f t="shared" si="59"/>
        <v/>
      </c>
    </row>
    <row r="290" spans="1:67" x14ac:dyDescent="0.25">
      <c r="A290" s="86">
        <v>44415.163194444445</v>
      </c>
      <c r="B290" s="111" t="e">
        <f>_xlfn.XLOOKUP(C290,Master3!B:B,Master3!A:A)</f>
        <v>#N/A</v>
      </c>
      <c r="C290" s="106"/>
      <c r="D290" s="91" t="str">
        <f>IFERROR(_xlfn.XLOOKUP(B290,Master3!A:A,Master3!G:G),"")</f>
        <v/>
      </c>
      <c r="E290" s="94" t="str">
        <f>IFERROR(AVERAGEIFS(Master3!$U:$U,Master3!$A:$A,"&gt;"&amp;(B290-1),Master3!$A:$A,"&lt;="&amp;S290),"")</f>
        <v/>
      </c>
      <c r="F290" s="98">
        <f>SUMIFS(Master3!$V:$V,Master3!$A:$A,"&gt;="&amp;(B290),Master3!$A:$A,"&lt;="&amp;J290-1)</f>
        <v>0</v>
      </c>
      <c r="G290" s="91">
        <f>SUMIFS(Master3!$H:$H,Master3!$A:$A,"&gt;="&amp;(B290),Master3!$A:$A,"&lt;="&amp;J290-1)</f>
        <v>0</v>
      </c>
      <c r="H290" s="99">
        <f>SUMIFS(Master3!AZ:AZ,Master3!AY:AY,C290)</f>
        <v>0</v>
      </c>
      <c r="I290" s="100" t="str">
        <f>IFERROR(_xlfn.XLOOKUP(J290,Master3!$A:$A,Master3!$B:$B),"")</f>
        <v/>
      </c>
      <c r="J290" s="92" t="str">
        <f t="shared" si="48"/>
        <v/>
      </c>
      <c r="K290" s="92">
        <f>SUMIFS(Master3!$V:$V,Master3!$A:$A,"&gt;="&amp;(J290),Master3!$A:$A,"&lt;="&amp;O290-1)</f>
        <v>0</v>
      </c>
      <c r="L290" s="92">
        <f>SUMIFS(Master3!$H:$H,Master3!$A:$A,"&gt;="&amp;(J290),Master3!$A:$A,"&lt;="&amp;O290-1)</f>
        <v>0</v>
      </c>
      <c r="M290" s="93">
        <f>SUMIFS(Master3!BK:BK,Master3!BJ:BJ,I290)</f>
        <v>0</v>
      </c>
      <c r="N290" s="100" t="str">
        <f>IFERROR(_xlfn.XLOOKUP(O290,Master3!$A:$A,Master3!$B:$B)," ")</f>
        <v xml:space="preserve"> </v>
      </c>
      <c r="O290" s="92" t="str">
        <f t="shared" si="49"/>
        <v/>
      </c>
      <c r="P290" s="92">
        <f>SUMIFS(Master3!$V:$V,Master3!$A:$A,"&gt;="&amp;O290,Master3!$A:$A,"&lt;="&amp; S290)</f>
        <v>0</v>
      </c>
      <c r="Q290" s="92">
        <f>SUMIFS(Master3!$H:$H,Master3!$A:$A,"&gt;="&amp;O290,Master3!$A:$A,"&lt;="&amp; S290)</f>
        <v>0</v>
      </c>
      <c r="R290" s="92">
        <f>SUMIFS(Master3!AZ:AZ,Master3!AY:AY,N290)</f>
        <v>0</v>
      </c>
      <c r="S290" s="93" t="str">
        <f t="shared" si="50"/>
        <v/>
      </c>
      <c r="T290" s="112" t="e">
        <f>_xlfn.XLOOKUP(U290,Master3!B:B,Master3!A:A)</f>
        <v>#N/A</v>
      </c>
      <c r="U290" s="103">
        <v>44415.163194444445</v>
      </c>
      <c r="V290" s="109">
        <f>SUMIFS(Master3!X:X,Master3!$A:$A,"&gt;="&amp;(T290),Master3!$A:$A,"&lt;="&amp;Z290-1)</f>
        <v>0</v>
      </c>
      <c r="W290" s="107">
        <f>SUMIFS(Master3!I:I,Master3!$A:$A,"&gt;="&amp;(T290),Master3!$A:$A,"&lt;="&amp;Z290-1)</f>
        <v>0</v>
      </c>
      <c r="X290" s="108">
        <f>SUMIFS(Master3!BC:BC,Master3!BB:BB,U290)</f>
        <v>0</v>
      </c>
      <c r="Y290" s="110" t="str">
        <f>IFERROR(_xlfn.XLOOKUP(Z290,Master3!$A:$A,Master3!$B:$B),"")</f>
        <v/>
      </c>
      <c r="Z290" s="107" t="str">
        <f t="shared" si="51"/>
        <v/>
      </c>
      <c r="AA290" s="107">
        <f>SUMIFS(Master3!$X:$X,Master3!$A:$A,"&gt;="&amp;(Z290),Master3!$A:$A,"&lt;="&amp;AE290-1)</f>
        <v>0</v>
      </c>
      <c r="AB290" s="107">
        <f>SUMIFS(Master3!$I:$I,Master3!$A:$A,"&gt;="&amp;(Z290),Master3!$A:$A,"&lt;="&amp;AE290-1)</f>
        <v>0</v>
      </c>
      <c r="AC290" s="108">
        <f>SUMIFS(Master3!BM:BM,Master3!BL:BL,Y290)</f>
        <v>0</v>
      </c>
      <c r="AD290" s="110" t="str">
        <f>IFERROR(_xlfn.XLOOKUP(AE290,Master3!$A:$A,Master3!$B:$B)," ")</f>
        <v xml:space="preserve"> </v>
      </c>
      <c r="AE290" s="107" t="str">
        <f t="shared" si="52"/>
        <v/>
      </c>
      <c r="AF290" s="109">
        <f>SUMIFS(Master3!$X:$X,Master3!$A:$A,"&gt;"&amp;(AE290),Master3!$A:$A,"&lt;="&amp; AI290)</f>
        <v>0</v>
      </c>
      <c r="AG290" s="107">
        <f>SUMIFS(Master3!$I:$I,Master3!$A:$A,"&gt;"&amp;(AE290),Master3!$A:$A,"&lt;="&amp; AI290)</f>
        <v>0</v>
      </c>
      <c r="AH290" s="107">
        <f>SUMIFS(Master3!BC:BC,Master3!BB:BB,AD290)</f>
        <v>0</v>
      </c>
      <c r="AI290" s="108" t="str">
        <f t="shared" si="53"/>
        <v/>
      </c>
      <c r="AJ290" s="112" t="e">
        <f>_xlfn.XLOOKUP(AK290,Master3!B:B,Master3!A:A)</f>
        <v>#N/A</v>
      </c>
      <c r="AK290" s="106">
        <v>44415.163194444445</v>
      </c>
      <c r="AL290" s="67">
        <f>SUMIFS(Master3!$Z:$Z,Master3!$A:$A,"&gt;="&amp;(AJ290),Master3!$A:$A,"&lt;="&amp;AP290-1)</f>
        <v>0</v>
      </c>
      <c r="AM290" s="67">
        <f>SUMIFS(Master3!$J:$J,Master3!$A:$A,"&gt;="&amp;(AJ290),Master3!$A:$A,"&lt;="&amp;AP290-1)</f>
        <v>0</v>
      </c>
      <c r="AN290" s="93">
        <f>SUMIFS(Master3!BF:BF,Master3!BE:BE,AK290)</f>
        <v>0</v>
      </c>
      <c r="AO290" s="100" t="str">
        <f>IFERROR(_xlfn.XLOOKUP(AP290,Master3!$A:$A,Master3!$B:$B),"")</f>
        <v/>
      </c>
      <c r="AP290" s="92" t="str">
        <f t="shared" si="54"/>
        <v/>
      </c>
      <c r="AQ290" s="67">
        <f>SUMIFS(Master3!$Z:$Z,Master3!$A:$A,"&gt;"&amp;(AP290),Master3!$A:$A,"&lt;="&amp;AU290-1)</f>
        <v>0</v>
      </c>
      <c r="AR290" s="67">
        <f>SUMIFS(Master3!$J:$J,Master3!$A:$A,"&gt;"&amp;(AP290),Master3!$A:$A,"&lt;="&amp;AU290-1)</f>
        <v>0</v>
      </c>
      <c r="AS290" s="93">
        <f>SUMIFS(Master3!BO:BO,Master3!BN:BN,AO290)</f>
        <v>0</v>
      </c>
      <c r="AT290" s="100" t="str">
        <f>IFERROR(_xlfn.XLOOKUP(AU290,Master3!$A:$A,Master3!$B:$B)," ")</f>
        <v xml:space="preserve"> </v>
      </c>
      <c r="AU290" s="92" t="str">
        <f t="shared" si="55"/>
        <v/>
      </c>
      <c r="AV290" s="67">
        <f>SUMIFS(Master3!$Z:$Z,Master3!$A:$A,"&gt;"&amp;AU290,Master3!$A:$A,"&lt;="&amp; AY290)</f>
        <v>0</v>
      </c>
      <c r="AW290" s="67">
        <f>SUMIFS(Master3!$J:$J,Master3!$A:$A,"&gt;"&amp;AU290,Master3!$A:$A,"&lt;="&amp; AY290)</f>
        <v>0</v>
      </c>
      <c r="AX290" s="92">
        <f>SUMIFS(Master3!BF:BF,Master3!BE:BE,AT290)</f>
        <v>0</v>
      </c>
      <c r="AY290" s="93" t="str">
        <f t="shared" si="56"/>
        <v/>
      </c>
      <c r="AZ290" s="112" t="e">
        <f>_xlfn.XLOOKUP(BA290,Master3!B:B,Master3!A:A)</f>
        <v>#N/A</v>
      </c>
      <c r="BA290" s="103"/>
      <c r="BB290" s="107">
        <f>SUMIFS(Master3!AR:AR,Master3!$A:$A,"&gt;="&amp;(AZ290),Master3!$A:$A,"&lt;="&amp;BF290-1)</f>
        <v>0</v>
      </c>
      <c r="BC290" s="109">
        <f>SUMIFS(Master3!$K:$K,Master3!$A:$A,"&gt;="&amp;(AZ290),Master3!$A:$A,"&lt;="&amp;BF290-1)</f>
        <v>0</v>
      </c>
      <c r="BD290" s="108">
        <f>SUMIFS(Master3!BI:BI,Master3!BH:BH,BA290)</f>
        <v>0</v>
      </c>
      <c r="BE290" s="110" t="str">
        <f>IFERROR(_xlfn.XLOOKUP(BF290,Master3!$A:$A,Master3!$B:$B),"")</f>
        <v/>
      </c>
      <c r="BF290" s="107" t="str">
        <f t="shared" si="57"/>
        <v/>
      </c>
      <c r="BG290" s="107">
        <f>SUMIFS(Master3!AR:AR,Master3!$A:$A,"&gt;="&amp;(BF290),Master3!$A:$A,"&lt;="&amp;BK290-1)</f>
        <v>0</v>
      </c>
      <c r="BH290" s="109">
        <f>SUMIFS(Master3!$K:$K,Master3!$A:$A,"&gt;="&amp;(BF290),Master3!$A:$A,"&lt;="&amp;BK290-1)</f>
        <v>0</v>
      </c>
      <c r="BI290" s="108">
        <f>SUMIFS(Master3!BQ:BQ,Master3!BP:BP,BE290)</f>
        <v>0</v>
      </c>
      <c r="BJ290" s="110" t="str">
        <f>IFERROR(_xlfn.XLOOKUP(BK290,Master3!$A:$A,Master3!$B:$B)," ")</f>
        <v xml:space="preserve"> </v>
      </c>
      <c r="BK290" s="107" t="str">
        <f t="shared" si="58"/>
        <v/>
      </c>
      <c r="BL290" s="107">
        <f>SUMIFS(Master3!$AU:$AU,Master3!$A:$A,"&gt;"&amp;(BK290),Master3!$A:$A,"&lt;="&amp; BO290)</f>
        <v>0</v>
      </c>
      <c r="BM290" s="109">
        <f>SUMIFS(Master3!$K:$K,Master3!$A:$A,"&gt;"&amp;(BK290),Master3!$A:$A,"&lt;="&amp; BO290)</f>
        <v>0</v>
      </c>
      <c r="BN290" s="107">
        <f>SUMIFS(Master3!BI:BI,Master3!BH:BH,BJ290)</f>
        <v>0</v>
      </c>
      <c r="BO290" s="108" t="str">
        <f t="shared" si="59"/>
        <v/>
      </c>
    </row>
    <row r="291" spans="1:67" x14ac:dyDescent="0.25">
      <c r="A291" s="86">
        <v>44415.166666666664</v>
      </c>
      <c r="B291" s="111" t="e">
        <f>_xlfn.XLOOKUP(C291,Master3!B:B,Master3!A:A)</f>
        <v>#N/A</v>
      </c>
      <c r="C291" s="106"/>
      <c r="D291" s="91" t="str">
        <f>IFERROR(_xlfn.XLOOKUP(B291,Master3!A:A,Master3!G:G),"")</f>
        <v/>
      </c>
      <c r="E291" s="94" t="str">
        <f>IFERROR(AVERAGEIFS(Master3!$U:$U,Master3!$A:$A,"&gt;"&amp;(B291-1),Master3!$A:$A,"&lt;="&amp;S291),"")</f>
        <v/>
      </c>
      <c r="F291" s="98">
        <f>SUMIFS(Master3!$V:$V,Master3!$A:$A,"&gt;="&amp;(B291),Master3!$A:$A,"&lt;="&amp;J291-1)</f>
        <v>0</v>
      </c>
      <c r="G291" s="91">
        <f>SUMIFS(Master3!$H:$H,Master3!$A:$A,"&gt;="&amp;(B291),Master3!$A:$A,"&lt;="&amp;J291-1)</f>
        <v>0</v>
      </c>
      <c r="H291" s="99">
        <f>SUMIFS(Master3!AZ:AZ,Master3!AY:AY,C291)</f>
        <v>0</v>
      </c>
      <c r="I291" s="100" t="str">
        <f>IFERROR(_xlfn.XLOOKUP(J291,Master3!$A:$A,Master3!$B:$B),"")</f>
        <v/>
      </c>
      <c r="J291" s="92" t="str">
        <f t="shared" si="48"/>
        <v/>
      </c>
      <c r="K291" s="92">
        <f>SUMIFS(Master3!$V:$V,Master3!$A:$A,"&gt;="&amp;(J291),Master3!$A:$A,"&lt;="&amp;O291-1)</f>
        <v>0</v>
      </c>
      <c r="L291" s="92">
        <f>SUMIFS(Master3!$H:$H,Master3!$A:$A,"&gt;="&amp;(J291),Master3!$A:$A,"&lt;="&amp;O291-1)</f>
        <v>0</v>
      </c>
      <c r="M291" s="93">
        <f>SUMIFS(Master3!BK:BK,Master3!BJ:BJ,I291)</f>
        <v>0</v>
      </c>
      <c r="N291" s="100" t="str">
        <f>IFERROR(_xlfn.XLOOKUP(O291,Master3!$A:$A,Master3!$B:$B)," ")</f>
        <v xml:space="preserve"> </v>
      </c>
      <c r="O291" s="92" t="str">
        <f t="shared" si="49"/>
        <v/>
      </c>
      <c r="P291" s="92">
        <f>SUMIFS(Master3!$V:$V,Master3!$A:$A,"&gt;="&amp;O291,Master3!$A:$A,"&lt;="&amp; S291)</f>
        <v>0</v>
      </c>
      <c r="Q291" s="92">
        <f>SUMIFS(Master3!$H:$H,Master3!$A:$A,"&gt;="&amp;O291,Master3!$A:$A,"&lt;="&amp; S291)</f>
        <v>0</v>
      </c>
      <c r="R291" s="92">
        <f>SUMIFS(Master3!AZ:AZ,Master3!AY:AY,N291)</f>
        <v>0</v>
      </c>
      <c r="S291" s="93" t="str">
        <f t="shared" si="50"/>
        <v/>
      </c>
      <c r="T291" s="112" t="e">
        <f>_xlfn.XLOOKUP(U291,Master3!B:B,Master3!A:A)</f>
        <v>#N/A</v>
      </c>
      <c r="U291" s="103"/>
      <c r="V291" s="109">
        <f>SUMIFS(Master3!X:X,Master3!$A:$A,"&gt;="&amp;(T291),Master3!$A:$A,"&lt;="&amp;Z291-1)</f>
        <v>0</v>
      </c>
      <c r="W291" s="107">
        <f>SUMIFS(Master3!I:I,Master3!$A:$A,"&gt;="&amp;(T291),Master3!$A:$A,"&lt;="&amp;Z291-1)</f>
        <v>0</v>
      </c>
      <c r="X291" s="108">
        <f>SUMIFS(Master3!BC:BC,Master3!BB:BB,U291)</f>
        <v>0</v>
      </c>
      <c r="Y291" s="110" t="str">
        <f>IFERROR(_xlfn.XLOOKUP(Z291,Master3!$A:$A,Master3!$B:$B),"")</f>
        <v/>
      </c>
      <c r="Z291" s="107" t="str">
        <f t="shared" si="51"/>
        <v/>
      </c>
      <c r="AA291" s="107">
        <f>SUMIFS(Master3!$X:$X,Master3!$A:$A,"&gt;="&amp;(Z291),Master3!$A:$A,"&lt;="&amp;AE291-1)</f>
        <v>0</v>
      </c>
      <c r="AB291" s="107">
        <f>SUMIFS(Master3!$I:$I,Master3!$A:$A,"&gt;="&amp;(Z291),Master3!$A:$A,"&lt;="&amp;AE291-1)</f>
        <v>0</v>
      </c>
      <c r="AC291" s="108">
        <f>SUMIFS(Master3!BM:BM,Master3!BL:BL,Y291)</f>
        <v>0</v>
      </c>
      <c r="AD291" s="110" t="str">
        <f>IFERROR(_xlfn.XLOOKUP(AE291,Master3!$A:$A,Master3!$B:$B)," ")</f>
        <v xml:space="preserve"> </v>
      </c>
      <c r="AE291" s="107" t="str">
        <f t="shared" si="52"/>
        <v/>
      </c>
      <c r="AF291" s="109">
        <f>SUMIFS(Master3!$X:$X,Master3!$A:$A,"&gt;"&amp;(AE291),Master3!$A:$A,"&lt;="&amp; AI291)</f>
        <v>0</v>
      </c>
      <c r="AG291" s="107">
        <f>SUMIFS(Master3!$I:$I,Master3!$A:$A,"&gt;"&amp;(AE291),Master3!$A:$A,"&lt;="&amp; AI291)</f>
        <v>0</v>
      </c>
      <c r="AH291" s="107">
        <f>SUMIFS(Master3!BC:BC,Master3!BB:BB,AD291)</f>
        <v>0</v>
      </c>
      <c r="AI291" s="108" t="str">
        <f t="shared" si="53"/>
        <v/>
      </c>
      <c r="AJ291" s="112" t="e">
        <f>_xlfn.XLOOKUP(AK291,Master3!B:B,Master3!A:A)</f>
        <v>#N/A</v>
      </c>
      <c r="AK291" s="106"/>
      <c r="AL291" s="67">
        <f>SUMIFS(Master3!$Z:$Z,Master3!$A:$A,"&gt;="&amp;(AJ291),Master3!$A:$A,"&lt;="&amp;AP291-1)</f>
        <v>0</v>
      </c>
      <c r="AM291" s="67">
        <f>SUMIFS(Master3!$J:$J,Master3!$A:$A,"&gt;="&amp;(AJ291),Master3!$A:$A,"&lt;="&amp;AP291-1)</f>
        <v>0</v>
      </c>
      <c r="AN291" s="93">
        <f>SUMIFS(Master3!BF:BF,Master3!BE:BE,AK291)</f>
        <v>0</v>
      </c>
      <c r="AO291" s="100" t="str">
        <f>IFERROR(_xlfn.XLOOKUP(AP291,Master3!$A:$A,Master3!$B:$B),"")</f>
        <v/>
      </c>
      <c r="AP291" s="92" t="str">
        <f t="shared" si="54"/>
        <v/>
      </c>
      <c r="AQ291" s="67">
        <f>SUMIFS(Master3!$Z:$Z,Master3!$A:$A,"&gt;"&amp;(AP291),Master3!$A:$A,"&lt;="&amp;AU291-1)</f>
        <v>0</v>
      </c>
      <c r="AR291" s="67">
        <f>SUMIFS(Master3!$J:$J,Master3!$A:$A,"&gt;"&amp;(AP291),Master3!$A:$A,"&lt;="&amp;AU291-1)</f>
        <v>0</v>
      </c>
      <c r="AS291" s="93">
        <f>SUMIFS(Master3!BO:BO,Master3!BN:BN,AO291)</f>
        <v>0</v>
      </c>
      <c r="AT291" s="100" t="str">
        <f>IFERROR(_xlfn.XLOOKUP(AU291,Master3!$A:$A,Master3!$B:$B)," ")</f>
        <v xml:space="preserve"> </v>
      </c>
      <c r="AU291" s="92" t="str">
        <f t="shared" si="55"/>
        <v/>
      </c>
      <c r="AV291" s="67">
        <f>SUMIFS(Master3!$Z:$Z,Master3!$A:$A,"&gt;"&amp;AU291,Master3!$A:$A,"&lt;="&amp; AY291)</f>
        <v>0</v>
      </c>
      <c r="AW291" s="67">
        <f>SUMIFS(Master3!$J:$J,Master3!$A:$A,"&gt;"&amp;AU291,Master3!$A:$A,"&lt;="&amp; AY291)</f>
        <v>0</v>
      </c>
      <c r="AX291" s="92">
        <f>SUMIFS(Master3!BF:BF,Master3!BE:BE,AT291)</f>
        <v>0</v>
      </c>
      <c r="AY291" s="93" t="str">
        <f t="shared" si="56"/>
        <v/>
      </c>
      <c r="AZ291" s="112" t="e">
        <f>_xlfn.XLOOKUP(BA291,Master3!B:B,Master3!A:A)</f>
        <v>#N/A</v>
      </c>
      <c r="BA291" s="103">
        <v>44415.166666666664</v>
      </c>
      <c r="BB291" s="107">
        <f>SUMIFS(Master3!AR:AR,Master3!$A:$A,"&gt;="&amp;(AZ291),Master3!$A:$A,"&lt;="&amp;BF291-1)</f>
        <v>0</v>
      </c>
      <c r="BC291" s="109">
        <f>SUMIFS(Master3!$K:$K,Master3!$A:$A,"&gt;="&amp;(AZ291),Master3!$A:$A,"&lt;="&amp;BF291-1)</f>
        <v>0</v>
      </c>
      <c r="BD291" s="108">
        <f>SUMIFS(Master3!BI:BI,Master3!BH:BH,BA291)</f>
        <v>0</v>
      </c>
      <c r="BE291" s="110" t="str">
        <f>IFERROR(_xlfn.XLOOKUP(BF291,Master3!$A:$A,Master3!$B:$B),"")</f>
        <v/>
      </c>
      <c r="BF291" s="107" t="str">
        <f t="shared" si="57"/>
        <v/>
      </c>
      <c r="BG291" s="107">
        <f>SUMIFS(Master3!AR:AR,Master3!$A:$A,"&gt;="&amp;(BF291),Master3!$A:$A,"&lt;="&amp;BK291-1)</f>
        <v>0</v>
      </c>
      <c r="BH291" s="109">
        <f>SUMIFS(Master3!$K:$K,Master3!$A:$A,"&gt;="&amp;(BF291),Master3!$A:$A,"&lt;="&amp;BK291-1)</f>
        <v>0</v>
      </c>
      <c r="BI291" s="108">
        <f>SUMIFS(Master3!BQ:BQ,Master3!BP:BP,BE291)</f>
        <v>0</v>
      </c>
      <c r="BJ291" s="110" t="str">
        <f>IFERROR(_xlfn.XLOOKUP(BK291,Master3!$A:$A,Master3!$B:$B)," ")</f>
        <v xml:space="preserve"> </v>
      </c>
      <c r="BK291" s="107" t="str">
        <f t="shared" si="58"/>
        <v/>
      </c>
      <c r="BL291" s="107">
        <f>SUMIFS(Master3!$AU:$AU,Master3!$A:$A,"&gt;"&amp;(BK291),Master3!$A:$A,"&lt;="&amp; BO291)</f>
        <v>0</v>
      </c>
      <c r="BM291" s="109">
        <f>SUMIFS(Master3!$K:$K,Master3!$A:$A,"&gt;"&amp;(BK291),Master3!$A:$A,"&lt;="&amp; BO291)</f>
        <v>0</v>
      </c>
      <c r="BN291" s="107">
        <f>SUMIFS(Master3!BI:BI,Master3!BH:BH,BJ291)</f>
        <v>0</v>
      </c>
      <c r="BO291" s="108" t="str">
        <f t="shared" si="59"/>
        <v/>
      </c>
    </row>
    <row r="292" spans="1:67" x14ac:dyDescent="0.25">
      <c r="A292" s="86">
        <v>44416.239583333336</v>
      </c>
      <c r="B292" s="111" t="e">
        <f>_xlfn.XLOOKUP(C292,Master3!B:B,Master3!A:A)</f>
        <v>#N/A</v>
      </c>
      <c r="C292" s="106">
        <v>44416.239583333336</v>
      </c>
      <c r="D292" s="91" t="str">
        <f>IFERROR(_xlfn.XLOOKUP(B292,Master3!A:A,Master3!G:G),"")</f>
        <v/>
      </c>
      <c r="E292" s="94" t="str">
        <f>IFERROR(AVERAGEIFS(Master3!$U:$U,Master3!$A:$A,"&gt;"&amp;(B292-1),Master3!$A:$A,"&lt;="&amp;S292),"")</f>
        <v/>
      </c>
      <c r="F292" s="98">
        <f>SUMIFS(Master3!$V:$V,Master3!$A:$A,"&gt;="&amp;(B292),Master3!$A:$A,"&lt;="&amp;J292-1)</f>
        <v>0</v>
      </c>
      <c r="G292" s="91">
        <f>SUMIFS(Master3!$H:$H,Master3!$A:$A,"&gt;="&amp;(B292),Master3!$A:$A,"&lt;="&amp;J292-1)</f>
        <v>0</v>
      </c>
      <c r="H292" s="99">
        <f>SUMIFS(Master3!AZ:AZ,Master3!AY:AY,C292)</f>
        <v>0</v>
      </c>
      <c r="I292" s="100" t="str">
        <f>IFERROR(_xlfn.XLOOKUP(J292,Master3!$A:$A,Master3!$B:$B),"")</f>
        <v/>
      </c>
      <c r="J292" s="92" t="str">
        <f t="shared" si="48"/>
        <v/>
      </c>
      <c r="K292" s="92">
        <f>SUMIFS(Master3!$V:$V,Master3!$A:$A,"&gt;="&amp;(J292),Master3!$A:$A,"&lt;="&amp;O292-1)</f>
        <v>0</v>
      </c>
      <c r="L292" s="92">
        <f>SUMIFS(Master3!$H:$H,Master3!$A:$A,"&gt;="&amp;(J292),Master3!$A:$A,"&lt;="&amp;O292-1)</f>
        <v>0</v>
      </c>
      <c r="M292" s="93">
        <f>SUMIFS(Master3!BK:BK,Master3!BJ:BJ,I292)</f>
        <v>0</v>
      </c>
      <c r="N292" s="100" t="str">
        <f>IFERROR(_xlfn.XLOOKUP(O292,Master3!$A:$A,Master3!$B:$B)," ")</f>
        <v xml:space="preserve"> </v>
      </c>
      <c r="O292" s="92" t="str">
        <f t="shared" si="49"/>
        <v/>
      </c>
      <c r="P292" s="92">
        <f>SUMIFS(Master3!$V:$V,Master3!$A:$A,"&gt;="&amp;O292,Master3!$A:$A,"&lt;="&amp; S292)</f>
        <v>0</v>
      </c>
      <c r="Q292" s="92">
        <f>SUMIFS(Master3!$H:$H,Master3!$A:$A,"&gt;="&amp;O292,Master3!$A:$A,"&lt;="&amp; S292)</f>
        <v>0</v>
      </c>
      <c r="R292" s="92">
        <f>SUMIFS(Master3!AZ:AZ,Master3!AY:AY,N292)</f>
        <v>0</v>
      </c>
      <c r="S292" s="93" t="str">
        <f t="shared" si="50"/>
        <v/>
      </c>
      <c r="T292" s="112" t="e">
        <f>_xlfn.XLOOKUP(U292,Master3!B:B,Master3!A:A)</f>
        <v>#N/A</v>
      </c>
      <c r="U292" s="103"/>
      <c r="V292" s="109">
        <f>SUMIFS(Master3!X:X,Master3!$A:$A,"&gt;="&amp;(T292),Master3!$A:$A,"&lt;="&amp;Z292-1)</f>
        <v>0</v>
      </c>
      <c r="W292" s="107">
        <f>SUMIFS(Master3!I:I,Master3!$A:$A,"&gt;="&amp;(T292),Master3!$A:$A,"&lt;="&amp;Z292-1)</f>
        <v>0</v>
      </c>
      <c r="X292" s="108">
        <f>SUMIFS(Master3!BC:BC,Master3!BB:BB,U292)</f>
        <v>0</v>
      </c>
      <c r="Y292" s="110" t="str">
        <f>IFERROR(_xlfn.XLOOKUP(Z292,Master3!$A:$A,Master3!$B:$B),"")</f>
        <v/>
      </c>
      <c r="Z292" s="107" t="str">
        <f t="shared" si="51"/>
        <v/>
      </c>
      <c r="AA292" s="107">
        <f>SUMIFS(Master3!$X:$X,Master3!$A:$A,"&gt;="&amp;(Z292),Master3!$A:$A,"&lt;="&amp;AE292-1)</f>
        <v>0</v>
      </c>
      <c r="AB292" s="107">
        <f>SUMIFS(Master3!$I:$I,Master3!$A:$A,"&gt;="&amp;(Z292),Master3!$A:$A,"&lt;="&amp;AE292-1)</f>
        <v>0</v>
      </c>
      <c r="AC292" s="108">
        <f>SUMIFS(Master3!BM:BM,Master3!BL:BL,Y292)</f>
        <v>0</v>
      </c>
      <c r="AD292" s="110" t="str">
        <f>IFERROR(_xlfn.XLOOKUP(AE292,Master3!$A:$A,Master3!$B:$B)," ")</f>
        <v xml:space="preserve"> </v>
      </c>
      <c r="AE292" s="107" t="str">
        <f t="shared" si="52"/>
        <v/>
      </c>
      <c r="AF292" s="109">
        <f>SUMIFS(Master3!$X:$X,Master3!$A:$A,"&gt;"&amp;(AE292),Master3!$A:$A,"&lt;="&amp; AI292)</f>
        <v>0</v>
      </c>
      <c r="AG292" s="107">
        <f>SUMIFS(Master3!$I:$I,Master3!$A:$A,"&gt;"&amp;(AE292),Master3!$A:$A,"&lt;="&amp; AI292)</f>
        <v>0</v>
      </c>
      <c r="AH292" s="107">
        <f>SUMIFS(Master3!BC:BC,Master3!BB:BB,AD292)</f>
        <v>0</v>
      </c>
      <c r="AI292" s="108" t="str">
        <f t="shared" si="53"/>
        <v/>
      </c>
      <c r="AJ292" s="112" t="e">
        <f>_xlfn.XLOOKUP(AK292,Master3!B:B,Master3!A:A)</f>
        <v>#N/A</v>
      </c>
      <c r="AK292" s="106"/>
      <c r="AL292" s="67">
        <f>SUMIFS(Master3!$Z:$Z,Master3!$A:$A,"&gt;="&amp;(AJ292),Master3!$A:$A,"&lt;="&amp;AP292-1)</f>
        <v>0</v>
      </c>
      <c r="AM292" s="67">
        <f>SUMIFS(Master3!$J:$J,Master3!$A:$A,"&gt;="&amp;(AJ292),Master3!$A:$A,"&lt;="&amp;AP292-1)</f>
        <v>0</v>
      </c>
      <c r="AN292" s="93">
        <f>SUMIFS(Master3!BF:BF,Master3!BE:BE,AK292)</f>
        <v>0</v>
      </c>
      <c r="AO292" s="100" t="str">
        <f>IFERROR(_xlfn.XLOOKUP(AP292,Master3!$A:$A,Master3!$B:$B),"")</f>
        <v/>
      </c>
      <c r="AP292" s="92" t="str">
        <f t="shared" si="54"/>
        <v/>
      </c>
      <c r="AQ292" s="67">
        <f>SUMIFS(Master3!$Z:$Z,Master3!$A:$A,"&gt;"&amp;(AP292),Master3!$A:$A,"&lt;="&amp;AU292-1)</f>
        <v>0</v>
      </c>
      <c r="AR292" s="67">
        <f>SUMIFS(Master3!$J:$J,Master3!$A:$A,"&gt;"&amp;(AP292),Master3!$A:$A,"&lt;="&amp;AU292-1)</f>
        <v>0</v>
      </c>
      <c r="AS292" s="93">
        <f>SUMIFS(Master3!BO:BO,Master3!BN:BN,AO292)</f>
        <v>0</v>
      </c>
      <c r="AT292" s="100" t="str">
        <f>IFERROR(_xlfn.XLOOKUP(AU292,Master3!$A:$A,Master3!$B:$B)," ")</f>
        <v xml:space="preserve"> </v>
      </c>
      <c r="AU292" s="92" t="str">
        <f t="shared" si="55"/>
        <v/>
      </c>
      <c r="AV292" s="67">
        <f>SUMIFS(Master3!$Z:$Z,Master3!$A:$A,"&gt;"&amp;AU292,Master3!$A:$A,"&lt;="&amp; AY292)</f>
        <v>0</v>
      </c>
      <c r="AW292" s="67">
        <f>SUMIFS(Master3!$J:$J,Master3!$A:$A,"&gt;"&amp;AU292,Master3!$A:$A,"&lt;="&amp; AY292)</f>
        <v>0</v>
      </c>
      <c r="AX292" s="92">
        <f>SUMIFS(Master3!BF:BF,Master3!BE:BE,AT292)</f>
        <v>0</v>
      </c>
      <c r="AY292" s="93" t="str">
        <f t="shared" si="56"/>
        <v/>
      </c>
      <c r="AZ292" s="112" t="e">
        <f>_xlfn.XLOOKUP(BA292,Master3!B:B,Master3!A:A)</f>
        <v>#N/A</v>
      </c>
      <c r="BA292" s="103"/>
      <c r="BB292" s="107">
        <f>SUMIFS(Master3!AR:AR,Master3!$A:$A,"&gt;="&amp;(AZ292),Master3!$A:$A,"&lt;="&amp;BF292-1)</f>
        <v>0</v>
      </c>
      <c r="BC292" s="109">
        <f>SUMIFS(Master3!$K:$K,Master3!$A:$A,"&gt;="&amp;(AZ292),Master3!$A:$A,"&lt;="&amp;BF292-1)</f>
        <v>0</v>
      </c>
      <c r="BD292" s="108">
        <f>SUMIFS(Master3!BI:BI,Master3!BH:BH,BA292)</f>
        <v>0</v>
      </c>
      <c r="BE292" s="110" t="str">
        <f>IFERROR(_xlfn.XLOOKUP(BF292,Master3!$A:$A,Master3!$B:$B),"")</f>
        <v/>
      </c>
      <c r="BF292" s="107" t="str">
        <f t="shared" si="57"/>
        <v/>
      </c>
      <c r="BG292" s="107">
        <f>SUMIFS(Master3!AR:AR,Master3!$A:$A,"&gt;="&amp;(BF292),Master3!$A:$A,"&lt;="&amp;BK292-1)</f>
        <v>0</v>
      </c>
      <c r="BH292" s="109">
        <f>SUMIFS(Master3!$K:$K,Master3!$A:$A,"&gt;="&amp;(BF292),Master3!$A:$A,"&lt;="&amp;BK292-1)</f>
        <v>0</v>
      </c>
      <c r="BI292" s="108">
        <f>SUMIFS(Master3!BQ:BQ,Master3!BP:BP,BE292)</f>
        <v>0</v>
      </c>
      <c r="BJ292" s="110" t="str">
        <f>IFERROR(_xlfn.XLOOKUP(BK292,Master3!$A:$A,Master3!$B:$B)," ")</f>
        <v xml:space="preserve"> </v>
      </c>
      <c r="BK292" s="107" t="str">
        <f t="shared" si="58"/>
        <v/>
      </c>
      <c r="BL292" s="107">
        <f>SUMIFS(Master3!$AU:$AU,Master3!$A:$A,"&gt;"&amp;(BK292),Master3!$A:$A,"&lt;="&amp; BO292)</f>
        <v>0</v>
      </c>
      <c r="BM292" s="109">
        <f>SUMIFS(Master3!$K:$K,Master3!$A:$A,"&gt;"&amp;(BK292),Master3!$A:$A,"&lt;="&amp; BO292)</f>
        <v>0</v>
      </c>
      <c r="BN292" s="107">
        <f>SUMIFS(Master3!BI:BI,Master3!BH:BH,BJ292)</f>
        <v>0</v>
      </c>
      <c r="BO292" s="108" t="str">
        <f t="shared" si="59"/>
        <v/>
      </c>
    </row>
    <row r="293" spans="1:67" x14ac:dyDescent="0.25">
      <c r="A293" s="86">
        <v>44416.288194444445</v>
      </c>
      <c r="B293" s="111" t="e">
        <f>_xlfn.XLOOKUP(C293,Master3!B:B,Master3!A:A)</f>
        <v>#N/A</v>
      </c>
      <c r="C293" s="106"/>
      <c r="D293" s="91" t="str">
        <f>IFERROR(_xlfn.XLOOKUP(B293,Master3!A:A,Master3!G:G),"")</f>
        <v/>
      </c>
      <c r="E293" s="94" t="str">
        <f>IFERROR(AVERAGEIFS(Master3!$U:$U,Master3!$A:$A,"&gt;"&amp;(B293-1),Master3!$A:$A,"&lt;="&amp;S293),"")</f>
        <v/>
      </c>
      <c r="F293" s="98">
        <f>SUMIFS(Master3!$V:$V,Master3!$A:$A,"&gt;="&amp;(B293),Master3!$A:$A,"&lt;="&amp;J293-1)</f>
        <v>0</v>
      </c>
      <c r="G293" s="91">
        <f>SUMIFS(Master3!$H:$H,Master3!$A:$A,"&gt;="&amp;(B293),Master3!$A:$A,"&lt;="&amp;J293-1)</f>
        <v>0</v>
      </c>
      <c r="H293" s="99">
        <f>SUMIFS(Master3!AZ:AZ,Master3!AY:AY,C293)</f>
        <v>0</v>
      </c>
      <c r="I293" s="100" t="str">
        <f>IFERROR(_xlfn.XLOOKUP(J293,Master3!$A:$A,Master3!$B:$B),"")</f>
        <v/>
      </c>
      <c r="J293" s="92" t="str">
        <f t="shared" si="48"/>
        <v/>
      </c>
      <c r="K293" s="92">
        <f>SUMIFS(Master3!$V:$V,Master3!$A:$A,"&gt;="&amp;(J293),Master3!$A:$A,"&lt;="&amp;O293-1)</f>
        <v>0</v>
      </c>
      <c r="L293" s="92">
        <f>SUMIFS(Master3!$H:$H,Master3!$A:$A,"&gt;="&amp;(J293),Master3!$A:$A,"&lt;="&amp;O293-1)</f>
        <v>0</v>
      </c>
      <c r="M293" s="93">
        <f>SUMIFS(Master3!BK:BK,Master3!BJ:BJ,I293)</f>
        <v>0</v>
      </c>
      <c r="N293" s="100" t="str">
        <f>IFERROR(_xlfn.XLOOKUP(O293,Master3!$A:$A,Master3!$B:$B)," ")</f>
        <v xml:space="preserve"> </v>
      </c>
      <c r="O293" s="92" t="str">
        <f t="shared" si="49"/>
        <v/>
      </c>
      <c r="P293" s="92">
        <f>SUMIFS(Master3!$V:$V,Master3!$A:$A,"&gt;="&amp;O293,Master3!$A:$A,"&lt;="&amp; S293)</f>
        <v>0</v>
      </c>
      <c r="Q293" s="92">
        <f>SUMIFS(Master3!$H:$H,Master3!$A:$A,"&gt;="&amp;O293,Master3!$A:$A,"&lt;="&amp; S293)</f>
        <v>0</v>
      </c>
      <c r="R293" s="92">
        <f>SUMIFS(Master3!AZ:AZ,Master3!AY:AY,N293)</f>
        <v>0</v>
      </c>
      <c r="S293" s="93" t="str">
        <f t="shared" si="50"/>
        <v/>
      </c>
      <c r="T293" s="112" t="e">
        <f>_xlfn.XLOOKUP(U293,Master3!B:B,Master3!A:A)</f>
        <v>#N/A</v>
      </c>
      <c r="U293" s="103"/>
      <c r="V293" s="109">
        <f>SUMIFS(Master3!X:X,Master3!$A:$A,"&gt;="&amp;(T293),Master3!$A:$A,"&lt;="&amp;Z293-1)</f>
        <v>0</v>
      </c>
      <c r="W293" s="107">
        <f>SUMIFS(Master3!I:I,Master3!$A:$A,"&gt;="&amp;(T293),Master3!$A:$A,"&lt;="&amp;Z293-1)</f>
        <v>0</v>
      </c>
      <c r="X293" s="108">
        <f>SUMIFS(Master3!BC:BC,Master3!BB:BB,U293)</f>
        <v>0</v>
      </c>
      <c r="Y293" s="110" t="str">
        <f>IFERROR(_xlfn.XLOOKUP(Z293,Master3!$A:$A,Master3!$B:$B),"")</f>
        <v/>
      </c>
      <c r="Z293" s="107" t="str">
        <f t="shared" si="51"/>
        <v/>
      </c>
      <c r="AA293" s="107">
        <f>SUMIFS(Master3!$X:$X,Master3!$A:$A,"&gt;="&amp;(Z293),Master3!$A:$A,"&lt;="&amp;AE293-1)</f>
        <v>0</v>
      </c>
      <c r="AB293" s="107">
        <f>SUMIFS(Master3!$I:$I,Master3!$A:$A,"&gt;="&amp;(Z293),Master3!$A:$A,"&lt;="&amp;AE293-1)</f>
        <v>0</v>
      </c>
      <c r="AC293" s="108">
        <f>SUMIFS(Master3!BM:BM,Master3!BL:BL,Y293)</f>
        <v>0</v>
      </c>
      <c r="AD293" s="110" t="str">
        <f>IFERROR(_xlfn.XLOOKUP(AE293,Master3!$A:$A,Master3!$B:$B)," ")</f>
        <v xml:space="preserve"> </v>
      </c>
      <c r="AE293" s="107" t="str">
        <f t="shared" si="52"/>
        <v/>
      </c>
      <c r="AF293" s="109">
        <f>SUMIFS(Master3!$X:$X,Master3!$A:$A,"&gt;"&amp;(AE293),Master3!$A:$A,"&lt;="&amp; AI293)</f>
        <v>0</v>
      </c>
      <c r="AG293" s="107">
        <f>SUMIFS(Master3!$I:$I,Master3!$A:$A,"&gt;"&amp;(AE293),Master3!$A:$A,"&lt;="&amp; AI293)</f>
        <v>0</v>
      </c>
      <c r="AH293" s="107">
        <f>SUMIFS(Master3!BC:BC,Master3!BB:BB,AD293)</f>
        <v>0</v>
      </c>
      <c r="AI293" s="108" t="str">
        <f t="shared" si="53"/>
        <v/>
      </c>
      <c r="AJ293" s="112" t="e">
        <f>_xlfn.XLOOKUP(AK293,Master3!B:B,Master3!A:A)</f>
        <v>#N/A</v>
      </c>
      <c r="AK293" s="106"/>
      <c r="AL293" s="67">
        <f>SUMIFS(Master3!$Z:$Z,Master3!$A:$A,"&gt;="&amp;(AJ293),Master3!$A:$A,"&lt;="&amp;AP293-1)</f>
        <v>0</v>
      </c>
      <c r="AM293" s="67">
        <f>SUMIFS(Master3!$J:$J,Master3!$A:$A,"&gt;="&amp;(AJ293),Master3!$A:$A,"&lt;="&amp;AP293-1)</f>
        <v>0</v>
      </c>
      <c r="AN293" s="93">
        <f>SUMIFS(Master3!BF:BF,Master3!BE:BE,AK293)</f>
        <v>0</v>
      </c>
      <c r="AO293" s="100" t="str">
        <f>IFERROR(_xlfn.XLOOKUP(AP293,Master3!$A:$A,Master3!$B:$B),"")</f>
        <v/>
      </c>
      <c r="AP293" s="92" t="str">
        <f t="shared" si="54"/>
        <v/>
      </c>
      <c r="AQ293" s="67">
        <f>SUMIFS(Master3!$Z:$Z,Master3!$A:$A,"&gt;"&amp;(AP293),Master3!$A:$A,"&lt;="&amp;AU293-1)</f>
        <v>0</v>
      </c>
      <c r="AR293" s="67">
        <f>SUMIFS(Master3!$J:$J,Master3!$A:$A,"&gt;"&amp;(AP293),Master3!$A:$A,"&lt;="&amp;AU293-1)</f>
        <v>0</v>
      </c>
      <c r="AS293" s="93">
        <f>SUMIFS(Master3!BO:BO,Master3!BN:BN,AO293)</f>
        <v>0</v>
      </c>
      <c r="AT293" s="100" t="str">
        <f>IFERROR(_xlfn.XLOOKUP(AU293,Master3!$A:$A,Master3!$B:$B)," ")</f>
        <v xml:space="preserve"> </v>
      </c>
      <c r="AU293" s="92" t="str">
        <f t="shared" si="55"/>
        <v/>
      </c>
      <c r="AV293" s="67">
        <f>SUMIFS(Master3!$Z:$Z,Master3!$A:$A,"&gt;"&amp;AU293,Master3!$A:$A,"&lt;="&amp; AY293)</f>
        <v>0</v>
      </c>
      <c r="AW293" s="67">
        <f>SUMIFS(Master3!$J:$J,Master3!$A:$A,"&gt;"&amp;AU293,Master3!$A:$A,"&lt;="&amp; AY293)</f>
        <v>0</v>
      </c>
      <c r="AX293" s="92">
        <f>SUMIFS(Master3!BF:BF,Master3!BE:BE,AT293)</f>
        <v>0</v>
      </c>
      <c r="AY293" s="93" t="str">
        <f t="shared" si="56"/>
        <v/>
      </c>
      <c r="AZ293" s="112" t="e">
        <f>_xlfn.XLOOKUP(BA293,Master3!B:B,Master3!A:A)</f>
        <v>#N/A</v>
      </c>
      <c r="BA293" s="103">
        <v>44416.288194444445</v>
      </c>
      <c r="BB293" s="107">
        <f>SUMIFS(Master3!AR:AR,Master3!$A:$A,"&gt;="&amp;(AZ293),Master3!$A:$A,"&lt;="&amp;BF293-1)</f>
        <v>0</v>
      </c>
      <c r="BC293" s="109">
        <f>SUMIFS(Master3!$K:$K,Master3!$A:$A,"&gt;="&amp;(AZ293),Master3!$A:$A,"&lt;="&amp;BF293-1)</f>
        <v>0</v>
      </c>
      <c r="BD293" s="108">
        <f>SUMIFS(Master3!BI:BI,Master3!BH:BH,BA293)</f>
        <v>0</v>
      </c>
      <c r="BE293" s="110" t="str">
        <f>IFERROR(_xlfn.XLOOKUP(BF293,Master3!$A:$A,Master3!$B:$B),"")</f>
        <v/>
      </c>
      <c r="BF293" s="107" t="str">
        <f t="shared" si="57"/>
        <v/>
      </c>
      <c r="BG293" s="107">
        <f>SUMIFS(Master3!AR:AR,Master3!$A:$A,"&gt;="&amp;(BF293),Master3!$A:$A,"&lt;="&amp;BK293-1)</f>
        <v>0</v>
      </c>
      <c r="BH293" s="109">
        <f>SUMIFS(Master3!$K:$K,Master3!$A:$A,"&gt;="&amp;(BF293),Master3!$A:$A,"&lt;="&amp;BK293-1)</f>
        <v>0</v>
      </c>
      <c r="BI293" s="108">
        <f>SUMIFS(Master3!BQ:BQ,Master3!BP:BP,BE293)</f>
        <v>0</v>
      </c>
      <c r="BJ293" s="110" t="str">
        <f>IFERROR(_xlfn.XLOOKUP(BK293,Master3!$A:$A,Master3!$B:$B)," ")</f>
        <v xml:space="preserve"> </v>
      </c>
      <c r="BK293" s="107" t="str">
        <f t="shared" si="58"/>
        <v/>
      </c>
      <c r="BL293" s="107">
        <f>SUMIFS(Master3!$AU:$AU,Master3!$A:$A,"&gt;"&amp;(BK293),Master3!$A:$A,"&lt;="&amp; BO293)</f>
        <v>0</v>
      </c>
      <c r="BM293" s="109">
        <f>SUMIFS(Master3!$K:$K,Master3!$A:$A,"&gt;"&amp;(BK293),Master3!$A:$A,"&lt;="&amp; BO293)</f>
        <v>0</v>
      </c>
      <c r="BN293" s="107">
        <f>SUMIFS(Master3!BI:BI,Master3!BH:BH,BJ293)</f>
        <v>0</v>
      </c>
      <c r="BO293" s="108" t="str">
        <f t="shared" si="59"/>
        <v/>
      </c>
    </row>
    <row r="294" spans="1:67" x14ac:dyDescent="0.25">
      <c r="A294" s="86">
        <v>44416.291666666664</v>
      </c>
      <c r="B294" s="111" t="e">
        <f>_xlfn.XLOOKUP(C294,Master3!B:B,Master3!A:A)</f>
        <v>#N/A</v>
      </c>
      <c r="C294" s="106"/>
      <c r="D294" s="91" t="str">
        <f>IFERROR(_xlfn.XLOOKUP(B294,Master3!A:A,Master3!G:G),"")</f>
        <v/>
      </c>
      <c r="E294" s="94" t="str">
        <f>IFERROR(AVERAGEIFS(Master3!$U:$U,Master3!$A:$A,"&gt;"&amp;(B294-1),Master3!$A:$A,"&lt;="&amp;S294),"")</f>
        <v/>
      </c>
      <c r="F294" s="98">
        <f>SUMIFS(Master3!$V:$V,Master3!$A:$A,"&gt;="&amp;(B294),Master3!$A:$A,"&lt;="&amp;J294-1)</f>
        <v>0</v>
      </c>
      <c r="G294" s="91">
        <f>SUMIFS(Master3!$H:$H,Master3!$A:$A,"&gt;="&amp;(B294),Master3!$A:$A,"&lt;="&amp;J294-1)</f>
        <v>0</v>
      </c>
      <c r="H294" s="99">
        <f>SUMIFS(Master3!AZ:AZ,Master3!AY:AY,C294)</f>
        <v>0</v>
      </c>
      <c r="I294" s="100" t="str">
        <f>IFERROR(_xlfn.XLOOKUP(J294,Master3!$A:$A,Master3!$B:$B),"")</f>
        <v/>
      </c>
      <c r="J294" s="92" t="str">
        <f t="shared" si="48"/>
        <v/>
      </c>
      <c r="K294" s="92">
        <f>SUMIFS(Master3!$V:$V,Master3!$A:$A,"&gt;="&amp;(J294),Master3!$A:$A,"&lt;="&amp;O294-1)</f>
        <v>0</v>
      </c>
      <c r="L294" s="92">
        <f>SUMIFS(Master3!$H:$H,Master3!$A:$A,"&gt;="&amp;(J294),Master3!$A:$A,"&lt;="&amp;O294-1)</f>
        <v>0</v>
      </c>
      <c r="M294" s="93">
        <f>SUMIFS(Master3!BK:BK,Master3!BJ:BJ,I294)</f>
        <v>0</v>
      </c>
      <c r="N294" s="100" t="str">
        <f>IFERROR(_xlfn.XLOOKUP(O294,Master3!$A:$A,Master3!$B:$B)," ")</f>
        <v xml:space="preserve"> </v>
      </c>
      <c r="O294" s="92" t="str">
        <f t="shared" si="49"/>
        <v/>
      </c>
      <c r="P294" s="92">
        <f>SUMIFS(Master3!$V:$V,Master3!$A:$A,"&gt;="&amp;O294,Master3!$A:$A,"&lt;="&amp; S294)</f>
        <v>0</v>
      </c>
      <c r="Q294" s="92">
        <f>SUMIFS(Master3!$H:$H,Master3!$A:$A,"&gt;="&amp;O294,Master3!$A:$A,"&lt;="&amp; S294)</f>
        <v>0</v>
      </c>
      <c r="R294" s="92">
        <f>SUMIFS(Master3!AZ:AZ,Master3!AY:AY,N294)</f>
        <v>0</v>
      </c>
      <c r="S294" s="93" t="str">
        <f t="shared" si="50"/>
        <v/>
      </c>
      <c r="T294" s="112" t="e">
        <f>_xlfn.XLOOKUP(U294,Master3!B:B,Master3!A:A)</f>
        <v>#N/A</v>
      </c>
      <c r="U294" s="103">
        <v>44416.291666666664</v>
      </c>
      <c r="V294" s="109">
        <f>SUMIFS(Master3!X:X,Master3!$A:$A,"&gt;="&amp;(T294),Master3!$A:$A,"&lt;="&amp;Z294-1)</f>
        <v>0</v>
      </c>
      <c r="W294" s="107">
        <f>SUMIFS(Master3!I:I,Master3!$A:$A,"&gt;="&amp;(T294),Master3!$A:$A,"&lt;="&amp;Z294-1)</f>
        <v>0</v>
      </c>
      <c r="X294" s="108">
        <f>SUMIFS(Master3!BC:BC,Master3!BB:BB,U294)</f>
        <v>0</v>
      </c>
      <c r="Y294" s="110" t="str">
        <f>IFERROR(_xlfn.XLOOKUP(Z294,Master3!$A:$A,Master3!$B:$B),"")</f>
        <v/>
      </c>
      <c r="Z294" s="107" t="str">
        <f t="shared" si="51"/>
        <v/>
      </c>
      <c r="AA294" s="107">
        <f>SUMIFS(Master3!$X:$X,Master3!$A:$A,"&gt;="&amp;(Z294),Master3!$A:$A,"&lt;="&amp;AE294-1)</f>
        <v>0</v>
      </c>
      <c r="AB294" s="107">
        <f>SUMIFS(Master3!$I:$I,Master3!$A:$A,"&gt;="&amp;(Z294),Master3!$A:$A,"&lt;="&amp;AE294-1)</f>
        <v>0</v>
      </c>
      <c r="AC294" s="108">
        <f>SUMIFS(Master3!BM:BM,Master3!BL:BL,Y294)</f>
        <v>0</v>
      </c>
      <c r="AD294" s="110" t="str">
        <f>IFERROR(_xlfn.XLOOKUP(AE294,Master3!$A:$A,Master3!$B:$B)," ")</f>
        <v xml:space="preserve"> </v>
      </c>
      <c r="AE294" s="107" t="str">
        <f t="shared" si="52"/>
        <v/>
      </c>
      <c r="AF294" s="109">
        <f>SUMIFS(Master3!$X:$X,Master3!$A:$A,"&gt;"&amp;(AE294),Master3!$A:$A,"&lt;="&amp; AI294)</f>
        <v>0</v>
      </c>
      <c r="AG294" s="107">
        <f>SUMIFS(Master3!$I:$I,Master3!$A:$A,"&gt;"&amp;(AE294),Master3!$A:$A,"&lt;="&amp; AI294)</f>
        <v>0</v>
      </c>
      <c r="AH294" s="107">
        <f>SUMIFS(Master3!BC:BC,Master3!BB:BB,AD294)</f>
        <v>0</v>
      </c>
      <c r="AI294" s="108" t="str">
        <f t="shared" si="53"/>
        <v/>
      </c>
      <c r="AJ294" s="112" t="e">
        <f>_xlfn.XLOOKUP(AK294,Master3!B:B,Master3!A:A)</f>
        <v>#N/A</v>
      </c>
      <c r="AK294" s="106"/>
      <c r="AL294" s="67">
        <f>SUMIFS(Master3!$Z:$Z,Master3!$A:$A,"&gt;="&amp;(AJ294),Master3!$A:$A,"&lt;="&amp;AP294-1)</f>
        <v>0</v>
      </c>
      <c r="AM294" s="67">
        <f>SUMIFS(Master3!$J:$J,Master3!$A:$A,"&gt;="&amp;(AJ294),Master3!$A:$A,"&lt;="&amp;AP294-1)</f>
        <v>0</v>
      </c>
      <c r="AN294" s="93">
        <f>SUMIFS(Master3!BF:BF,Master3!BE:BE,AK294)</f>
        <v>0</v>
      </c>
      <c r="AO294" s="100" t="str">
        <f>IFERROR(_xlfn.XLOOKUP(AP294,Master3!$A:$A,Master3!$B:$B),"")</f>
        <v/>
      </c>
      <c r="AP294" s="92" t="str">
        <f t="shared" si="54"/>
        <v/>
      </c>
      <c r="AQ294" s="67">
        <f>SUMIFS(Master3!$Z:$Z,Master3!$A:$A,"&gt;"&amp;(AP294),Master3!$A:$A,"&lt;="&amp;AU294-1)</f>
        <v>0</v>
      </c>
      <c r="AR294" s="67">
        <f>SUMIFS(Master3!$J:$J,Master3!$A:$A,"&gt;"&amp;(AP294),Master3!$A:$A,"&lt;="&amp;AU294-1)</f>
        <v>0</v>
      </c>
      <c r="AS294" s="93">
        <f>SUMIFS(Master3!BO:BO,Master3!BN:BN,AO294)</f>
        <v>0</v>
      </c>
      <c r="AT294" s="100" t="str">
        <f>IFERROR(_xlfn.XLOOKUP(AU294,Master3!$A:$A,Master3!$B:$B)," ")</f>
        <v xml:space="preserve"> </v>
      </c>
      <c r="AU294" s="92" t="str">
        <f t="shared" si="55"/>
        <v/>
      </c>
      <c r="AV294" s="67">
        <f>SUMIFS(Master3!$Z:$Z,Master3!$A:$A,"&gt;"&amp;AU294,Master3!$A:$A,"&lt;="&amp; AY294)</f>
        <v>0</v>
      </c>
      <c r="AW294" s="67">
        <f>SUMIFS(Master3!$J:$J,Master3!$A:$A,"&gt;"&amp;AU294,Master3!$A:$A,"&lt;="&amp; AY294)</f>
        <v>0</v>
      </c>
      <c r="AX294" s="92">
        <f>SUMIFS(Master3!BF:BF,Master3!BE:BE,AT294)</f>
        <v>0</v>
      </c>
      <c r="AY294" s="93" t="str">
        <f t="shared" si="56"/>
        <v/>
      </c>
      <c r="AZ294" s="112" t="e">
        <f>_xlfn.XLOOKUP(BA294,Master3!B:B,Master3!A:A)</f>
        <v>#N/A</v>
      </c>
      <c r="BA294" s="103"/>
      <c r="BB294" s="107">
        <f>SUMIFS(Master3!AR:AR,Master3!$A:$A,"&gt;="&amp;(AZ294),Master3!$A:$A,"&lt;="&amp;BF294-1)</f>
        <v>0</v>
      </c>
      <c r="BC294" s="109">
        <f>SUMIFS(Master3!$K:$K,Master3!$A:$A,"&gt;="&amp;(AZ294),Master3!$A:$A,"&lt;="&amp;BF294-1)</f>
        <v>0</v>
      </c>
      <c r="BD294" s="108">
        <f>SUMIFS(Master3!BI:BI,Master3!BH:BH,BA294)</f>
        <v>0</v>
      </c>
      <c r="BE294" s="110" t="str">
        <f>IFERROR(_xlfn.XLOOKUP(BF294,Master3!$A:$A,Master3!$B:$B),"")</f>
        <v/>
      </c>
      <c r="BF294" s="107" t="str">
        <f t="shared" si="57"/>
        <v/>
      </c>
      <c r="BG294" s="107">
        <f>SUMIFS(Master3!AR:AR,Master3!$A:$A,"&gt;="&amp;(BF294),Master3!$A:$A,"&lt;="&amp;BK294-1)</f>
        <v>0</v>
      </c>
      <c r="BH294" s="109">
        <f>SUMIFS(Master3!$K:$K,Master3!$A:$A,"&gt;="&amp;(BF294),Master3!$A:$A,"&lt;="&amp;BK294-1)</f>
        <v>0</v>
      </c>
      <c r="BI294" s="108">
        <f>SUMIFS(Master3!BQ:BQ,Master3!BP:BP,BE294)</f>
        <v>0</v>
      </c>
      <c r="BJ294" s="110" t="str">
        <f>IFERROR(_xlfn.XLOOKUP(BK294,Master3!$A:$A,Master3!$B:$B)," ")</f>
        <v xml:space="preserve"> </v>
      </c>
      <c r="BK294" s="107" t="str">
        <f t="shared" si="58"/>
        <v/>
      </c>
      <c r="BL294" s="107">
        <f>SUMIFS(Master3!$AU:$AU,Master3!$A:$A,"&gt;"&amp;(BK294),Master3!$A:$A,"&lt;="&amp; BO294)</f>
        <v>0</v>
      </c>
      <c r="BM294" s="109">
        <f>SUMIFS(Master3!$K:$K,Master3!$A:$A,"&gt;"&amp;(BK294),Master3!$A:$A,"&lt;="&amp; BO294)</f>
        <v>0</v>
      </c>
      <c r="BN294" s="107">
        <f>SUMIFS(Master3!BI:BI,Master3!BH:BH,BJ294)</f>
        <v>0</v>
      </c>
      <c r="BO294" s="108" t="str">
        <f t="shared" si="59"/>
        <v/>
      </c>
    </row>
    <row r="295" spans="1:67" x14ac:dyDescent="0.25">
      <c r="A295" s="86">
        <v>44416.538194444445</v>
      </c>
      <c r="B295" s="111" t="e">
        <f>_xlfn.XLOOKUP(C295,Master3!B:B,Master3!A:A)</f>
        <v>#N/A</v>
      </c>
      <c r="C295" s="106"/>
      <c r="D295" s="91" t="str">
        <f>IFERROR(_xlfn.XLOOKUP(B295,Master3!A:A,Master3!G:G),"")</f>
        <v/>
      </c>
      <c r="E295" s="94" t="str">
        <f>IFERROR(AVERAGEIFS(Master3!$U:$U,Master3!$A:$A,"&gt;"&amp;(B295-1),Master3!$A:$A,"&lt;="&amp;S295),"")</f>
        <v/>
      </c>
      <c r="F295" s="98">
        <f>SUMIFS(Master3!$V:$V,Master3!$A:$A,"&gt;="&amp;(B295),Master3!$A:$A,"&lt;="&amp;J295-1)</f>
        <v>0</v>
      </c>
      <c r="G295" s="91">
        <f>SUMIFS(Master3!$H:$H,Master3!$A:$A,"&gt;="&amp;(B295),Master3!$A:$A,"&lt;="&amp;J295-1)</f>
        <v>0</v>
      </c>
      <c r="H295" s="99">
        <f>SUMIFS(Master3!AZ:AZ,Master3!AY:AY,C295)</f>
        <v>0</v>
      </c>
      <c r="I295" s="100" t="str">
        <f>IFERROR(_xlfn.XLOOKUP(J295,Master3!$A:$A,Master3!$B:$B),"")</f>
        <v/>
      </c>
      <c r="J295" s="92" t="str">
        <f t="shared" si="48"/>
        <v/>
      </c>
      <c r="K295" s="92">
        <f>SUMIFS(Master3!$V:$V,Master3!$A:$A,"&gt;="&amp;(J295),Master3!$A:$A,"&lt;="&amp;O295-1)</f>
        <v>0</v>
      </c>
      <c r="L295" s="92">
        <f>SUMIFS(Master3!$H:$H,Master3!$A:$A,"&gt;="&amp;(J295),Master3!$A:$A,"&lt;="&amp;O295-1)</f>
        <v>0</v>
      </c>
      <c r="M295" s="93">
        <f>SUMIFS(Master3!BK:BK,Master3!BJ:BJ,I295)</f>
        <v>0</v>
      </c>
      <c r="N295" s="100" t="str">
        <f>IFERROR(_xlfn.XLOOKUP(O295,Master3!$A:$A,Master3!$B:$B)," ")</f>
        <v xml:space="preserve"> </v>
      </c>
      <c r="O295" s="92" t="str">
        <f t="shared" si="49"/>
        <v/>
      </c>
      <c r="P295" s="92">
        <f>SUMIFS(Master3!$V:$V,Master3!$A:$A,"&gt;="&amp;O295,Master3!$A:$A,"&lt;="&amp; S295)</f>
        <v>0</v>
      </c>
      <c r="Q295" s="92">
        <f>SUMIFS(Master3!$H:$H,Master3!$A:$A,"&gt;="&amp;O295,Master3!$A:$A,"&lt;="&amp; S295)</f>
        <v>0</v>
      </c>
      <c r="R295" s="92">
        <f>SUMIFS(Master3!AZ:AZ,Master3!AY:AY,N295)</f>
        <v>0</v>
      </c>
      <c r="S295" s="93" t="str">
        <f t="shared" si="50"/>
        <v/>
      </c>
      <c r="T295" s="112" t="e">
        <f>_xlfn.XLOOKUP(U295,Master3!B:B,Master3!A:A)</f>
        <v>#N/A</v>
      </c>
      <c r="U295" s="103"/>
      <c r="V295" s="109">
        <f>SUMIFS(Master3!X:X,Master3!$A:$A,"&gt;="&amp;(T295),Master3!$A:$A,"&lt;="&amp;Z295-1)</f>
        <v>0</v>
      </c>
      <c r="W295" s="107">
        <f>SUMIFS(Master3!I:I,Master3!$A:$A,"&gt;="&amp;(T295),Master3!$A:$A,"&lt;="&amp;Z295-1)</f>
        <v>0</v>
      </c>
      <c r="X295" s="108">
        <f>SUMIFS(Master3!BC:BC,Master3!BB:BB,U295)</f>
        <v>0</v>
      </c>
      <c r="Y295" s="110" t="str">
        <f>IFERROR(_xlfn.XLOOKUP(Z295,Master3!$A:$A,Master3!$B:$B),"")</f>
        <v/>
      </c>
      <c r="Z295" s="107" t="str">
        <f t="shared" si="51"/>
        <v/>
      </c>
      <c r="AA295" s="107">
        <f>SUMIFS(Master3!$X:$X,Master3!$A:$A,"&gt;="&amp;(Z295),Master3!$A:$A,"&lt;="&amp;AE295-1)</f>
        <v>0</v>
      </c>
      <c r="AB295" s="107">
        <f>SUMIFS(Master3!$I:$I,Master3!$A:$A,"&gt;="&amp;(Z295),Master3!$A:$A,"&lt;="&amp;AE295-1)</f>
        <v>0</v>
      </c>
      <c r="AC295" s="108">
        <f>SUMIFS(Master3!BM:BM,Master3!BL:BL,Y295)</f>
        <v>0</v>
      </c>
      <c r="AD295" s="110" t="str">
        <f>IFERROR(_xlfn.XLOOKUP(AE295,Master3!$A:$A,Master3!$B:$B)," ")</f>
        <v xml:space="preserve"> </v>
      </c>
      <c r="AE295" s="107" t="str">
        <f t="shared" si="52"/>
        <v/>
      </c>
      <c r="AF295" s="109">
        <f>SUMIFS(Master3!$X:$X,Master3!$A:$A,"&gt;"&amp;(AE295),Master3!$A:$A,"&lt;="&amp; AI295)</f>
        <v>0</v>
      </c>
      <c r="AG295" s="107">
        <f>SUMIFS(Master3!$I:$I,Master3!$A:$A,"&gt;"&amp;(AE295),Master3!$A:$A,"&lt;="&amp; AI295)</f>
        <v>0</v>
      </c>
      <c r="AH295" s="107">
        <f>SUMIFS(Master3!BC:BC,Master3!BB:BB,AD295)</f>
        <v>0</v>
      </c>
      <c r="AI295" s="108" t="str">
        <f t="shared" si="53"/>
        <v/>
      </c>
      <c r="AJ295" s="112" t="e">
        <f>_xlfn.XLOOKUP(AK295,Master3!B:B,Master3!A:A)</f>
        <v>#N/A</v>
      </c>
      <c r="AK295" s="106">
        <v>44416.538194444445</v>
      </c>
      <c r="AL295" s="67">
        <f>SUMIFS(Master3!$Z:$Z,Master3!$A:$A,"&gt;="&amp;(AJ295),Master3!$A:$A,"&lt;="&amp;AP295-1)</f>
        <v>0</v>
      </c>
      <c r="AM295" s="67">
        <f>SUMIFS(Master3!$J:$J,Master3!$A:$A,"&gt;="&amp;(AJ295),Master3!$A:$A,"&lt;="&amp;AP295-1)</f>
        <v>0</v>
      </c>
      <c r="AN295" s="93">
        <f>SUMIFS(Master3!BF:BF,Master3!BE:BE,AK295)</f>
        <v>0</v>
      </c>
      <c r="AO295" s="100" t="str">
        <f>IFERROR(_xlfn.XLOOKUP(AP295,Master3!$A:$A,Master3!$B:$B),"")</f>
        <v/>
      </c>
      <c r="AP295" s="92" t="str">
        <f t="shared" si="54"/>
        <v/>
      </c>
      <c r="AQ295" s="67">
        <f>SUMIFS(Master3!$Z:$Z,Master3!$A:$A,"&gt;"&amp;(AP295),Master3!$A:$A,"&lt;="&amp;AU295-1)</f>
        <v>0</v>
      </c>
      <c r="AR295" s="67">
        <f>SUMIFS(Master3!$J:$J,Master3!$A:$A,"&gt;"&amp;(AP295),Master3!$A:$A,"&lt;="&amp;AU295-1)</f>
        <v>0</v>
      </c>
      <c r="AS295" s="93">
        <f>SUMIFS(Master3!BO:BO,Master3!BN:BN,AO295)</f>
        <v>0</v>
      </c>
      <c r="AT295" s="100" t="str">
        <f>IFERROR(_xlfn.XLOOKUP(AU295,Master3!$A:$A,Master3!$B:$B)," ")</f>
        <v xml:space="preserve"> </v>
      </c>
      <c r="AU295" s="92" t="str">
        <f t="shared" si="55"/>
        <v/>
      </c>
      <c r="AV295" s="67">
        <f>SUMIFS(Master3!$Z:$Z,Master3!$A:$A,"&gt;"&amp;AU295,Master3!$A:$A,"&lt;="&amp; AY295)</f>
        <v>0</v>
      </c>
      <c r="AW295" s="67">
        <f>SUMIFS(Master3!$J:$J,Master3!$A:$A,"&gt;"&amp;AU295,Master3!$A:$A,"&lt;="&amp; AY295)</f>
        <v>0</v>
      </c>
      <c r="AX295" s="92">
        <f>SUMIFS(Master3!BF:BF,Master3!BE:BE,AT295)</f>
        <v>0</v>
      </c>
      <c r="AY295" s="93" t="str">
        <f t="shared" si="56"/>
        <v/>
      </c>
      <c r="AZ295" s="112" t="e">
        <f>_xlfn.XLOOKUP(BA295,Master3!B:B,Master3!A:A)</f>
        <v>#N/A</v>
      </c>
      <c r="BA295" s="103"/>
      <c r="BB295" s="107">
        <f>SUMIFS(Master3!AR:AR,Master3!$A:$A,"&gt;="&amp;(AZ295),Master3!$A:$A,"&lt;="&amp;BF295-1)</f>
        <v>0</v>
      </c>
      <c r="BC295" s="109">
        <f>SUMIFS(Master3!$K:$K,Master3!$A:$A,"&gt;="&amp;(AZ295),Master3!$A:$A,"&lt;="&amp;BF295-1)</f>
        <v>0</v>
      </c>
      <c r="BD295" s="108">
        <f>SUMIFS(Master3!BI:BI,Master3!BH:BH,BA295)</f>
        <v>0</v>
      </c>
      <c r="BE295" s="110" t="str">
        <f>IFERROR(_xlfn.XLOOKUP(BF295,Master3!$A:$A,Master3!$B:$B),"")</f>
        <v/>
      </c>
      <c r="BF295" s="107" t="str">
        <f t="shared" si="57"/>
        <v/>
      </c>
      <c r="BG295" s="107">
        <f>SUMIFS(Master3!AR:AR,Master3!$A:$A,"&gt;="&amp;(BF295),Master3!$A:$A,"&lt;="&amp;BK295-1)</f>
        <v>0</v>
      </c>
      <c r="BH295" s="109">
        <f>SUMIFS(Master3!$K:$K,Master3!$A:$A,"&gt;="&amp;(BF295),Master3!$A:$A,"&lt;="&amp;BK295-1)</f>
        <v>0</v>
      </c>
      <c r="BI295" s="108">
        <f>SUMIFS(Master3!BQ:BQ,Master3!BP:BP,BE295)</f>
        <v>0</v>
      </c>
      <c r="BJ295" s="110" t="str">
        <f>IFERROR(_xlfn.XLOOKUP(BK295,Master3!$A:$A,Master3!$B:$B)," ")</f>
        <v xml:space="preserve"> </v>
      </c>
      <c r="BK295" s="107" t="str">
        <f t="shared" si="58"/>
        <v/>
      </c>
      <c r="BL295" s="107">
        <f>SUMIFS(Master3!$AU:$AU,Master3!$A:$A,"&gt;"&amp;(BK295),Master3!$A:$A,"&lt;="&amp; BO295)</f>
        <v>0</v>
      </c>
      <c r="BM295" s="109">
        <f>SUMIFS(Master3!$K:$K,Master3!$A:$A,"&gt;"&amp;(BK295),Master3!$A:$A,"&lt;="&amp; BO295)</f>
        <v>0</v>
      </c>
      <c r="BN295" s="107">
        <f>SUMIFS(Master3!BI:BI,Master3!BH:BH,BJ295)</f>
        <v>0</v>
      </c>
      <c r="BO295" s="108" t="str">
        <f t="shared" si="59"/>
        <v/>
      </c>
    </row>
    <row r="296" spans="1:67" x14ac:dyDescent="0.25">
      <c r="A296" s="86">
        <v>44418.125</v>
      </c>
      <c r="B296" s="111" t="e">
        <f>_xlfn.XLOOKUP(C296,Master3!B:B,Master3!A:A)</f>
        <v>#N/A</v>
      </c>
      <c r="C296" s="106">
        <v>44418.125</v>
      </c>
      <c r="D296" s="91" t="str">
        <f>IFERROR(_xlfn.XLOOKUP(B296,Master3!A:A,Master3!G:G),"")</f>
        <v/>
      </c>
      <c r="E296" s="94" t="str">
        <f>IFERROR(AVERAGEIFS(Master3!$U:$U,Master3!$A:$A,"&gt;"&amp;(B296-1),Master3!$A:$A,"&lt;="&amp;S296),"")</f>
        <v/>
      </c>
      <c r="F296" s="98">
        <f>SUMIFS(Master3!$V:$V,Master3!$A:$A,"&gt;="&amp;(B296),Master3!$A:$A,"&lt;="&amp;J296-1)</f>
        <v>0</v>
      </c>
      <c r="G296" s="91">
        <f>SUMIFS(Master3!$H:$H,Master3!$A:$A,"&gt;="&amp;(B296),Master3!$A:$A,"&lt;="&amp;J296-1)</f>
        <v>0</v>
      </c>
      <c r="H296" s="99">
        <f>SUMIFS(Master3!AZ:AZ,Master3!AY:AY,C296)</f>
        <v>0</v>
      </c>
      <c r="I296" s="100" t="str">
        <f>IFERROR(_xlfn.XLOOKUP(J296,Master3!$A:$A,Master3!$B:$B),"")</f>
        <v/>
      </c>
      <c r="J296" s="92" t="str">
        <f t="shared" si="48"/>
        <v/>
      </c>
      <c r="K296" s="92">
        <f>SUMIFS(Master3!$V:$V,Master3!$A:$A,"&gt;="&amp;(J296),Master3!$A:$A,"&lt;="&amp;O296-1)</f>
        <v>0</v>
      </c>
      <c r="L296" s="92">
        <f>SUMIFS(Master3!$H:$H,Master3!$A:$A,"&gt;="&amp;(J296),Master3!$A:$A,"&lt;="&amp;O296-1)</f>
        <v>0</v>
      </c>
      <c r="M296" s="93">
        <f>SUMIFS(Master3!BK:BK,Master3!BJ:BJ,I296)</f>
        <v>0</v>
      </c>
      <c r="N296" s="100" t="str">
        <f>IFERROR(_xlfn.XLOOKUP(O296,Master3!$A:$A,Master3!$B:$B)," ")</f>
        <v xml:space="preserve"> </v>
      </c>
      <c r="O296" s="92" t="str">
        <f t="shared" si="49"/>
        <v/>
      </c>
      <c r="P296" s="92">
        <f>SUMIFS(Master3!$V:$V,Master3!$A:$A,"&gt;="&amp;O296,Master3!$A:$A,"&lt;="&amp; S296)</f>
        <v>0</v>
      </c>
      <c r="Q296" s="92">
        <f>SUMIFS(Master3!$H:$H,Master3!$A:$A,"&gt;="&amp;O296,Master3!$A:$A,"&lt;="&amp; S296)</f>
        <v>0</v>
      </c>
      <c r="R296" s="92">
        <f>SUMIFS(Master3!AZ:AZ,Master3!AY:AY,N296)</f>
        <v>0</v>
      </c>
      <c r="S296" s="93" t="str">
        <f t="shared" si="50"/>
        <v/>
      </c>
      <c r="T296" s="112" t="e">
        <f>_xlfn.XLOOKUP(U296,Master3!B:B,Master3!A:A)</f>
        <v>#N/A</v>
      </c>
      <c r="U296" s="103"/>
      <c r="V296" s="109">
        <f>SUMIFS(Master3!X:X,Master3!$A:$A,"&gt;="&amp;(T296),Master3!$A:$A,"&lt;="&amp;Z296-1)</f>
        <v>0</v>
      </c>
      <c r="W296" s="107">
        <f>SUMIFS(Master3!I:I,Master3!$A:$A,"&gt;="&amp;(T296),Master3!$A:$A,"&lt;="&amp;Z296-1)</f>
        <v>0</v>
      </c>
      <c r="X296" s="108">
        <f>SUMIFS(Master3!BC:BC,Master3!BB:BB,U296)</f>
        <v>0</v>
      </c>
      <c r="Y296" s="110" t="str">
        <f>IFERROR(_xlfn.XLOOKUP(Z296,Master3!$A:$A,Master3!$B:$B),"")</f>
        <v/>
      </c>
      <c r="Z296" s="107" t="str">
        <f t="shared" si="51"/>
        <v/>
      </c>
      <c r="AA296" s="107">
        <f>SUMIFS(Master3!$X:$X,Master3!$A:$A,"&gt;="&amp;(Z296),Master3!$A:$A,"&lt;="&amp;AE296-1)</f>
        <v>0</v>
      </c>
      <c r="AB296" s="107">
        <f>SUMIFS(Master3!$I:$I,Master3!$A:$A,"&gt;="&amp;(Z296),Master3!$A:$A,"&lt;="&amp;AE296-1)</f>
        <v>0</v>
      </c>
      <c r="AC296" s="108">
        <f>SUMIFS(Master3!BM:BM,Master3!BL:BL,Y296)</f>
        <v>0</v>
      </c>
      <c r="AD296" s="110" t="str">
        <f>IFERROR(_xlfn.XLOOKUP(AE296,Master3!$A:$A,Master3!$B:$B)," ")</f>
        <v xml:space="preserve"> </v>
      </c>
      <c r="AE296" s="107" t="str">
        <f t="shared" si="52"/>
        <v/>
      </c>
      <c r="AF296" s="109">
        <f>SUMIFS(Master3!$X:$X,Master3!$A:$A,"&gt;"&amp;(AE296),Master3!$A:$A,"&lt;="&amp; AI296)</f>
        <v>0</v>
      </c>
      <c r="AG296" s="107">
        <f>SUMIFS(Master3!$I:$I,Master3!$A:$A,"&gt;"&amp;(AE296),Master3!$A:$A,"&lt;="&amp; AI296)</f>
        <v>0</v>
      </c>
      <c r="AH296" s="107">
        <f>SUMIFS(Master3!BC:BC,Master3!BB:BB,AD296)</f>
        <v>0</v>
      </c>
      <c r="AI296" s="108" t="str">
        <f t="shared" si="53"/>
        <v/>
      </c>
      <c r="AJ296" s="112" t="e">
        <f>_xlfn.XLOOKUP(AK296,Master3!B:B,Master3!A:A)</f>
        <v>#N/A</v>
      </c>
      <c r="AK296" s="106"/>
      <c r="AL296" s="67">
        <f>SUMIFS(Master3!$Z:$Z,Master3!$A:$A,"&gt;="&amp;(AJ296),Master3!$A:$A,"&lt;="&amp;AP296-1)</f>
        <v>0</v>
      </c>
      <c r="AM296" s="67">
        <f>SUMIFS(Master3!$J:$J,Master3!$A:$A,"&gt;="&amp;(AJ296),Master3!$A:$A,"&lt;="&amp;AP296-1)</f>
        <v>0</v>
      </c>
      <c r="AN296" s="93">
        <f>SUMIFS(Master3!BF:BF,Master3!BE:BE,AK296)</f>
        <v>0</v>
      </c>
      <c r="AO296" s="100" t="str">
        <f>IFERROR(_xlfn.XLOOKUP(AP296,Master3!$A:$A,Master3!$B:$B),"")</f>
        <v/>
      </c>
      <c r="AP296" s="92" t="str">
        <f t="shared" si="54"/>
        <v/>
      </c>
      <c r="AQ296" s="67">
        <f>SUMIFS(Master3!$Z:$Z,Master3!$A:$A,"&gt;"&amp;(AP296),Master3!$A:$A,"&lt;="&amp;AU296-1)</f>
        <v>0</v>
      </c>
      <c r="AR296" s="67">
        <f>SUMIFS(Master3!$J:$J,Master3!$A:$A,"&gt;"&amp;(AP296),Master3!$A:$A,"&lt;="&amp;AU296-1)</f>
        <v>0</v>
      </c>
      <c r="AS296" s="93">
        <f>SUMIFS(Master3!BO:BO,Master3!BN:BN,AO296)</f>
        <v>0</v>
      </c>
      <c r="AT296" s="100" t="str">
        <f>IFERROR(_xlfn.XLOOKUP(AU296,Master3!$A:$A,Master3!$B:$B)," ")</f>
        <v xml:space="preserve"> </v>
      </c>
      <c r="AU296" s="92" t="str">
        <f t="shared" si="55"/>
        <v/>
      </c>
      <c r="AV296" s="67">
        <f>SUMIFS(Master3!$Z:$Z,Master3!$A:$A,"&gt;"&amp;AU296,Master3!$A:$A,"&lt;="&amp; AY296)</f>
        <v>0</v>
      </c>
      <c r="AW296" s="67">
        <f>SUMIFS(Master3!$J:$J,Master3!$A:$A,"&gt;"&amp;AU296,Master3!$A:$A,"&lt;="&amp; AY296)</f>
        <v>0</v>
      </c>
      <c r="AX296" s="92">
        <f>SUMIFS(Master3!BF:BF,Master3!BE:BE,AT296)</f>
        <v>0</v>
      </c>
      <c r="AY296" s="93" t="str">
        <f t="shared" si="56"/>
        <v/>
      </c>
      <c r="AZ296" s="112" t="e">
        <f>_xlfn.XLOOKUP(BA296,Master3!B:B,Master3!A:A)</f>
        <v>#N/A</v>
      </c>
      <c r="BA296" s="103"/>
      <c r="BB296" s="107">
        <f>SUMIFS(Master3!AR:AR,Master3!$A:$A,"&gt;="&amp;(AZ296),Master3!$A:$A,"&lt;="&amp;BF296-1)</f>
        <v>0</v>
      </c>
      <c r="BC296" s="109">
        <f>SUMIFS(Master3!$K:$K,Master3!$A:$A,"&gt;="&amp;(AZ296),Master3!$A:$A,"&lt;="&amp;BF296-1)</f>
        <v>0</v>
      </c>
      <c r="BD296" s="108">
        <f>SUMIFS(Master3!BI:BI,Master3!BH:BH,BA296)</f>
        <v>0</v>
      </c>
      <c r="BE296" s="110" t="str">
        <f>IFERROR(_xlfn.XLOOKUP(BF296,Master3!$A:$A,Master3!$B:$B),"")</f>
        <v/>
      </c>
      <c r="BF296" s="107" t="str">
        <f t="shared" si="57"/>
        <v/>
      </c>
      <c r="BG296" s="107">
        <f>SUMIFS(Master3!AR:AR,Master3!$A:$A,"&gt;="&amp;(BF296),Master3!$A:$A,"&lt;="&amp;BK296-1)</f>
        <v>0</v>
      </c>
      <c r="BH296" s="109">
        <f>SUMIFS(Master3!$K:$K,Master3!$A:$A,"&gt;="&amp;(BF296),Master3!$A:$A,"&lt;="&amp;BK296-1)</f>
        <v>0</v>
      </c>
      <c r="BI296" s="108">
        <f>SUMIFS(Master3!BQ:BQ,Master3!BP:BP,BE296)</f>
        <v>0</v>
      </c>
      <c r="BJ296" s="110" t="str">
        <f>IFERROR(_xlfn.XLOOKUP(BK296,Master3!$A:$A,Master3!$B:$B)," ")</f>
        <v xml:space="preserve"> </v>
      </c>
      <c r="BK296" s="107" t="str">
        <f t="shared" si="58"/>
        <v/>
      </c>
      <c r="BL296" s="107">
        <f>SUMIFS(Master3!$AU:$AU,Master3!$A:$A,"&gt;"&amp;(BK296),Master3!$A:$A,"&lt;="&amp; BO296)</f>
        <v>0</v>
      </c>
      <c r="BM296" s="109">
        <f>SUMIFS(Master3!$K:$K,Master3!$A:$A,"&gt;"&amp;(BK296),Master3!$A:$A,"&lt;="&amp; BO296)</f>
        <v>0</v>
      </c>
      <c r="BN296" s="107">
        <f>SUMIFS(Master3!BI:BI,Master3!BH:BH,BJ296)</f>
        <v>0</v>
      </c>
      <c r="BO296" s="108" t="str">
        <f t="shared" si="59"/>
        <v/>
      </c>
    </row>
    <row r="297" spans="1:67" x14ac:dyDescent="0.25">
      <c r="A297" s="86">
        <v>44418.159722222219</v>
      </c>
      <c r="B297" s="111" t="e">
        <f>_xlfn.XLOOKUP(C297,Master3!B:B,Master3!A:A)</f>
        <v>#N/A</v>
      </c>
      <c r="C297" s="106"/>
      <c r="D297" s="91" t="str">
        <f>IFERROR(_xlfn.XLOOKUP(B297,Master3!A:A,Master3!G:G),"")</f>
        <v/>
      </c>
      <c r="E297" s="94" t="str">
        <f>IFERROR(AVERAGEIFS(Master3!$U:$U,Master3!$A:$A,"&gt;"&amp;(B297-1),Master3!$A:$A,"&lt;="&amp;S297),"")</f>
        <v/>
      </c>
      <c r="F297" s="98">
        <f>SUMIFS(Master3!$V:$V,Master3!$A:$A,"&gt;="&amp;(B297),Master3!$A:$A,"&lt;="&amp;J297-1)</f>
        <v>0</v>
      </c>
      <c r="G297" s="91">
        <f>SUMIFS(Master3!$H:$H,Master3!$A:$A,"&gt;="&amp;(B297),Master3!$A:$A,"&lt;="&amp;J297-1)</f>
        <v>0</v>
      </c>
      <c r="H297" s="99">
        <f>SUMIFS(Master3!AZ:AZ,Master3!AY:AY,C297)</f>
        <v>0</v>
      </c>
      <c r="I297" s="100" t="str">
        <f>IFERROR(_xlfn.XLOOKUP(J297,Master3!$A:$A,Master3!$B:$B),"")</f>
        <v/>
      </c>
      <c r="J297" s="92" t="str">
        <f t="shared" si="48"/>
        <v/>
      </c>
      <c r="K297" s="92">
        <f>SUMIFS(Master3!$V:$V,Master3!$A:$A,"&gt;="&amp;(J297),Master3!$A:$A,"&lt;="&amp;O297-1)</f>
        <v>0</v>
      </c>
      <c r="L297" s="92">
        <f>SUMIFS(Master3!$H:$H,Master3!$A:$A,"&gt;="&amp;(J297),Master3!$A:$A,"&lt;="&amp;O297-1)</f>
        <v>0</v>
      </c>
      <c r="M297" s="93">
        <f>SUMIFS(Master3!BK:BK,Master3!BJ:BJ,I297)</f>
        <v>0</v>
      </c>
      <c r="N297" s="100" t="str">
        <f>IFERROR(_xlfn.XLOOKUP(O297,Master3!$A:$A,Master3!$B:$B)," ")</f>
        <v xml:space="preserve"> </v>
      </c>
      <c r="O297" s="92" t="str">
        <f t="shared" si="49"/>
        <v/>
      </c>
      <c r="P297" s="92">
        <f>SUMIFS(Master3!$V:$V,Master3!$A:$A,"&gt;="&amp;O297,Master3!$A:$A,"&lt;="&amp; S297)</f>
        <v>0</v>
      </c>
      <c r="Q297" s="92">
        <f>SUMIFS(Master3!$H:$H,Master3!$A:$A,"&gt;="&amp;O297,Master3!$A:$A,"&lt;="&amp; S297)</f>
        <v>0</v>
      </c>
      <c r="R297" s="92">
        <f>SUMIFS(Master3!AZ:AZ,Master3!AY:AY,N297)</f>
        <v>0</v>
      </c>
      <c r="S297" s="93" t="str">
        <f t="shared" si="50"/>
        <v/>
      </c>
      <c r="T297" s="112" t="e">
        <f>_xlfn.XLOOKUP(U297,Master3!B:B,Master3!A:A)</f>
        <v>#N/A</v>
      </c>
      <c r="U297" s="103"/>
      <c r="V297" s="109">
        <f>SUMIFS(Master3!X:X,Master3!$A:$A,"&gt;="&amp;(T297),Master3!$A:$A,"&lt;="&amp;Z297-1)</f>
        <v>0</v>
      </c>
      <c r="W297" s="107">
        <f>SUMIFS(Master3!I:I,Master3!$A:$A,"&gt;="&amp;(T297),Master3!$A:$A,"&lt;="&amp;Z297-1)</f>
        <v>0</v>
      </c>
      <c r="X297" s="108">
        <f>SUMIFS(Master3!BC:BC,Master3!BB:BB,U297)</f>
        <v>0</v>
      </c>
      <c r="Y297" s="110" t="str">
        <f>IFERROR(_xlfn.XLOOKUP(Z297,Master3!$A:$A,Master3!$B:$B),"")</f>
        <v/>
      </c>
      <c r="Z297" s="107" t="str">
        <f t="shared" si="51"/>
        <v/>
      </c>
      <c r="AA297" s="107">
        <f>SUMIFS(Master3!$X:$X,Master3!$A:$A,"&gt;="&amp;(Z297),Master3!$A:$A,"&lt;="&amp;AE297-1)</f>
        <v>0</v>
      </c>
      <c r="AB297" s="107">
        <f>SUMIFS(Master3!$I:$I,Master3!$A:$A,"&gt;="&amp;(Z297),Master3!$A:$A,"&lt;="&amp;AE297-1)</f>
        <v>0</v>
      </c>
      <c r="AC297" s="108">
        <f>SUMIFS(Master3!BM:BM,Master3!BL:BL,Y297)</f>
        <v>0</v>
      </c>
      <c r="AD297" s="110" t="str">
        <f>IFERROR(_xlfn.XLOOKUP(AE297,Master3!$A:$A,Master3!$B:$B)," ")</f>
        <v xml:space="preserve"> </v>
      </c>
      <c r="AE297" s="107" t="str">
        <f t="shared" si="52"/>
        <v/>
      </c>
      <c r="AF297" s="109">
        <f>SUMIFS(Master3!$X:$X,Master3!$A:$A,"&gt;"&amp;(AE297),Master3!$A:$A,"&lt;="&amp; AI297)</f>
        <v>0</v>
      </c>
      <c r="AG297" s="107">
        <f>SUMIFS(Master3!$I:$I,Master3!$A:$A,"&gt;"&amp;(AE297),Master3!$A:$A,"&lt;="&amp; AI297)</f>
        <v>0</v>
      </c>
      <c r="AH297" s="107">
        <f>SUMIFS(Master3!BC:BC,Master3!BB:BB,AD297)</f>
        <v>0</v>
      </c>
      <c r="AI297" s="108" t="str">
        <f t="shared" si="53"/>
        <v/>
      </c>
      <c r="AJ297" s="112" t="e">
        <f>_xlfn.XLOOKUP(AK297,Master3!B:B,Master3!A:A)</f>
        <v>#N/A</v>
      </c>
      <c r="AK297" s="106"/>
      <c r="AL297" s="67">
        <f>SUMIFS(Master3!$Z:$Z,Master3!$A:$A,"&gt;="&amp;(AJ297),Master3!$A:$A,"&lt;="&amp;AP297-1)</f>
        <v>0</v>
      </c>
      <c r="AM297" s="67">
        <f>SUMIFS(Master3!$J:$J,Master3!$A:$A,"&gt;="&amp;(AJ297),Master3!$A:$A,"&lt;="&amp;AP297-1)</f>
        <v>0</v>
      </c>
      <c r="AN297" s="93">
        <f>SUMIFS(Master3!BF:BF,Master3!BE:BE,AK297)</f>
        <v>0</v>
      </c>
      <c r="AO297" s="100" t="str">
        <f>IFERROR(_xlfn.XLOOKUP(AP297,Master3!$A:$A,Master3!$B:$B),"")</f>
        <v/>
      </c>
      <c r="AP297" s="92" t="str">
        <f t="shared" si="54"/>
        <v/>
      </c>
      <c r="AQ297" s="67">
        <f>SUMIFS(Master3!$Z:$Z,Master3!$A:$A,"&gt;"&amp;(AP297),Master3!$A:$A,"&lt;="&amp;AU297-1)</f>
        <v>0</v>
      </c>
      <c r="AR297" s="67">
        <f>SUMIFS(Master3!$J:$J,Master3!$A:$A,"&gt;"&amp;(AP297),Master3!$A:$A,"&lt;="&amp;AU297-1)</f>
        <v>0</v>
      </c>
      <c r="AS297" s="93">
        <f>SUMIFS(Master3!BO:BO,Master3!BN:BN,AO297)</f>
        <v>0</v>
      </c>
      <c r="AT297" s="100" t="str">
        <f>IFERROR(_xlfn.XLOOKUP(AU297,Master3!$A:$A,Master3!$B:$B)," ")</f>
        <v xml:space="preserve"> </v>
      </c>
      <c r="AU297" s="92" t="str">
        <f t="shared" si="55"/>
        <v/>
      </c>
      <c r="AV297" s="67">
        <f>SUMIFS(Master3!$Z:$Z,Master3!$A:$A,"&gt;"&amp;AU297,Master3!$A:$A,"&lt;="&amp; AY297)</f>
        <v>0</v>
      </c>
      <c r="AW297" s="67">
        <f>SUMIFS(Master3!$J:$J,Master3!$A:$A,"&gt;"&amp;AU297,Master3!$A:$A,"&lt;="&amp; AY297)</f>
        <v>0</v>
      </c>
      <c r="AX297" s="92">
        <f>SUMIFS(Master3!BF:BF,Master3!BE:BE,AT297)</f>
        <v>0</v>
      </c>
      <c r="AY297" s="93" t="str">
        <f t="shared" si="56"/>
        <v/>
      </c>
      <c r="AZ297" s="112" t="e">
        <f>_xlfn.XLOOKUP(BA297,Master3!B:B,Master3!A:A)</f>
        <v>#N/A</v>
      </c>
      <c r="BA297" s="103">
        <v>44418.159722222219</v>
      </c>
      <c r="BB297" s="107">
        <f>SUMIFS(Master3!AR:AR,Master3!$A:$A,"&gt;="&amp;(AZ297),Master3!$A:$A,"&lt;="&amp;BF297-1)</f>
        <v>0</v>
      </c>
      <c r="BC297" s="109">
        <f>SUMIFS(Master3!$K:$K,Master3!$A:$A,"&gt;="&amp;(AZ297),Master3!$A:$A,"&lt;="&amp;BF297-1)</f>
        <v>0</v>
      </c>
      <c r="BD297" s="108">
        <f>SUMIFS(Master3!BI:BI,Master3!BH:BH,BA297)</f>
        <v>0</v>
      </c>
      <c r="BE297" s="110" t="str">
        <f>IFERROR(_xlfn.XLOOKUP(BF297,Master3!$A:$A,Master3!$B:$B),"")</f>
        <v/>
      </c>
      <c r="BF297" s="107" t="str">
        <f t="shared" si="57"/>
        <v/>
      </c>
      <c r="BG297" s="107">
        <f>SUMIFS(Master3!AR:AR,Master3!$A:$A,"&gt;="&amp;(BF297),Master3!$A:$A,"&lt;="&amp;BK297-1)</f>
        <v>0</v>
      </c>
      <c r="BH297" s="109">
        <f>SUMIFS(Master3!$K:$K,Master3!$A:$A,"&gt;="&amp;(BF297),Master3!$A:$A,"&lt;="&amp;BK297-1)</f>
        <v>0</v>
      </c>
      <c r="BI297" s="108">
        <f>SUMIFS(Master3!BQ:BQ,Master3!BP:BP,BE297)</f>
        <v>0</v>
      </c>
      <c r="BJ297" s="110" t="str">
        <f>IFERROR(_xlfn.XLOOKUP(BK297,Master3!$A:$A,Master3!$B:$B)," ")</f>
        <v xml:space="preserve"> </v>
      </c>
      <c r="BK297" s="107" t="str">
        <f t="shared" si="58"/>
        <v/>
      </c>
      <c r="BL297" s="107">
        <f>SUMIFS(Master3!$AU:$AU,Master3!$A:$A,"&gt;"&amp;(BK297),Master3!$A:$A,"&lt;="&amp; BO297)</f>
        <v>0</v>
      </c>
      <c r="BM297" s="109">
        <f>SUMIFS(Master3!$K:$K,Master3!$A:$A,"&gt;"&amp;(BK297),Master3!$A:$A,"&lt;="&amp; BO297)</f>
        <v>0</v>
      </c>
      <c r="BN297" s="107">
        <f>SUMIFS(Master3!BI:BI,Master3!BH:BH,BJ297)</f>
        <v>0</v>
      </c>
      <c r="BO297" s="108" t="str">
        <f t="shared" si="59"/>
        <v/>
      </c>
    </row>
    <row r="298" spans="1:67" x14ac:dyDescent="0.25">
      <c r="A298" s="86">
        <v>44418.166666666664</v>
      </c>
      <c r="B298" s="111" t="e">
        <f>_xlfn.XLOOKUP(C298,Master3!B:B,Master3!A:A)</f>
        <v>#N/A</v>
      </c>
      <c r="C298" s="106"/>
      <c r="D298" s="91" t="str">
        <f>IFERROR(_xlfn.XLOOKUP(B298,Master3!A:A,Master3!G:G),"")</f>
        <v/>
      </c>
      <c r="E298" s="94" t="str">
        <f>IFERROR(AVERAGEIFS(Master3!$U:$U,Master3!$A:$A,"&gt;"&amp;(B298-1),Master3!$A:$A,"&lt;="&amp;S298),"")</f>
        <v/>
      </c>
      <c r="F298" s="98">
        <f>SUMIFS(Master3!$V:$V,Master3!$A:$A,"&gt;="&amp;(B298),Master3!$A:$A,"&lt;="&amp;J298-1)</f>
        <v>0</v>
      </c>
      <c r="G298" s="91">
        <f>SUMIFS(Master3!$H:$H,Master3!$A:$A,"&gt;="&amp;(B298),Master3!$A:$A,"&lt;="&amp;J298-1)</f>
        <v>0</v>
      </c>
      <c r="H298" s="99">
        <f>SUMIFS(Master3!AZ:AZ,Master3!AY:AY,C298)</f>
        <v>0</v>
      </c>
      <c r="I298" s="100" t="str">
        <f>IFERROR(_xlfn.XLOOKUP(J298,Master3!$A:$A,Master3!$B:$B),"")</f>
        <v/>
      </c>
      <c r="J298" s="92" t="str">
        <f t="shared" si="48"/>
        <v/>
      </c>
      <c r="K298" s="92">
        <f>SUMIFS(Master3!$V:$V,Master3!$A:$A,"&gt;="&amp;(J298),Master3!$A:$A,"&lt;="&amp;O298-1)</f>
        <v>0</v>
      </c>
      <c r="L298" s="92">
        <f>SUMIFS(Master3!$H:$H,Master3!$A:$A,"&gt;="&amp;(J298),Master3!$A:$A,"&lt;="&amp;O298-1)</f>
        <v>0</v>
      </c>
      <c r="M298" s="93">
        <f>SUMIFS(Master3!BK:BK,Master3!BJ:BJ,I298)</f>
        <v>0</v>
      </c>
      <c r="N298" s="100" t="str">
        <f>IFERROR(_xlfn.XLOOKUP(O298,Master3!$A:$A,Master3!$B:$B)," ")</f>
        <v xml:space="preserve"> </v>
      </c>
      <c r="O298" s="92" t="str">
        <f t="shared" si="49"/>
        <v/>
      </c>
      <c r="P298" s="92">
        <f>SUMIFS(Master3!$V:$V,Master3!$A:$A,"&gt;="&amp;O298,Master3!$A:$A,"&lt;="&amp; S298)</f>
        <v>0</v>
      </c>
      <c r="Q298" s="92">
        <f>SUMIFS(Master3!$H:$H,Master3!$A:$A,"&gt;="&amp;O298,Master3!$A:$A,"&lt;="&amp; S298)</f>
        <v>0</v>
      </c>
      <c r="R298" s="92">
        <f>SUMIFS(Master3!AZ:AZ,Master3!AY:AY,N298)</f>
        <v>0</v>
      </c>
      <c r="S298" s="93" t="str">
        <f t="shared" si="50"/>
        <v/>
      </c>
      <c r="T298" s="112" t="e">
        <f>_xlfn.XLOOKUP(U298,Master3!B:B,Master3!A:A)</f>
        <v>#N/A</v>
      </c>
      <c r="U298" s="103">
        <v>44418.166666666664</v>
      </c>
      <c r="V298" s="109">
        <f>SUMIFS(Master3!X:X,Master3!$A:$A,"&gt;="&amp;(T298),Master3!$A:$A,"&lt;="&amp;Z298-1)</f>
        <v>0</v>
      </c>
      <c r="W298" s="107">
        <f>SUMIFS(Master3!I:I,Master3!$A:$A,"&gt;="&amp;(T298),Master3!$A:$A,"&lt;="&amp;Z298-1)</f>
        <v>0</v>
      </c>
      <c r="X298" s="108">
        <f>SUMIFS(Master3!BC:BC,Master3!BB:BB,U298)</f>
        <v>0</v>
      </c>
      <c r="Y298" s="110" t="str">
        <f>IFERROR(_xlfn.XLOOKUP(Z298,Master3!$A:$A,Master3!$B:$B),"")</f>
        <v/>
      </c>
      <c r="Z298" s="107" t="str">
        <f t="shared" si="51"/>
        <v/>
      </c>
      <c r="AA298" s="107">
        <f>SUMIFS(Master3!$X:$X,Master3!$A:$A,"&gt;="&amp;(Z298),Master3!$A:$A,"&lt;="&amp;AE298-1)</f>
        <v>0</v>
      </c>
      <c r="AB298" s="107">
        <f>SUMIFS(Master3!$I:$I,Master3!$A:$A,"&gt;="&amp;(Z298),Master3!$A:$A,"&lt;="&amp;AE298-1)</f>
        <v>0</v>
      </c>
      <c r="AC298" s="108">
        <f>SUMIFS(Master3!BM:BM,Master3!BL:BL,Y298)</f>
        <v>0</v>
      </c>
      <c r="AD298" s="110" t="str">
        <f>IFERROR(_xlfn.XLOOKUP(AE298,Master3!$A:$A,Master3!$B:$B)," ")</f>
        <v xml:space="preserve"> </v>
      </c>
      <c r="AE298" s="107" t="str">
        <f t="shared" si="52"/>
        <v/>
      </c>
      <c r="AF298" s="109">
        <f>SUMIFS(Master3!$X:$X,Master3!$A:$A,"&gt;"&amp;(AE298),Master3!$A:$A,"&lt;="&amp; AI298)</f>
        <v>0</v>
      </c>
      <c r="AG298" s="107">
        <f>SUMIFS(Master3!$I:$I,Master3!$A:$A,"&gt;"&amp;(AE298),Master3!$A:$A,"&lt;="&amp; AI298)</f>
        <v>0</v>
      </c>
      <c r="AH298" s="107">
        <f>SUMIFS(Master3!BC:BC,Master3!BB:BB,AD298)</f>
        <v>0</v>
      </c>
      <c r="AI298" s="108" t="str">
        <f t="shared" si="53"/>
        <v/>
      </c>
      <c r="AJ298" s="112" t="e">
        <f>_xlfn.XLOOKUP(AK298,Master3!B:B,Master3!A:A)</f>
        <v>#N/A</v>
      </c>
      <c r="AK298" s="106">
        <v>44418.166666666664</v>
      </c>
      <c r="AL298" s="67">
        <f>SUMIFS(Master3!$Z:$Z,Master3!$A:$A,"&gt;="&amp;(AJ298),Master3!$A:$A,"&lt;="&amp;AP298-1)</f>
        <v>0</v>
      </c>
      <c r="AM298" s="67">
        <f>SUMIFS(Master3!$J:$J,Master3!$A:$A,"&gt;="&amp;(AJ298),Master3!$A:$A,"&lt;="&amp;AP298-1)</f>
        <v>0</v>
      </c>
      <c r="AN298" s="93">
        <f>SUMIFS(Master3!BF:BF,Master3!BE:BE,AK298)</f>
        <v>0</v>
      </c>
      <c r="AO298" s="100" t="str">
        <f>IFERROR(_xlfn.XLOOKUP(AP298,Master3!$A:$A,Master3!$B:$B),"")</f>
        <v/>
      </c>
      <c r="AP298" s="92" t="str">
        <f t="shared" si="54"/>
        <v/>
      </c>
      <c r="AQ298" s="67">
        <f>SUMIFS(Master3!$Z:$Z,Master3!$A:$A,"&gt;"&amp;(AP298),Master3!$A:$A,"&lt;="&amp;AU298-1)</f>
        <v>0</v>
      </c>
      <c r="AR298" s="67">
        <f>SUMIFS(Master3!$J:$J,Master3!$A:$A,"&gt;"&amp;(AP298),Master3!$A:$A,"&lt;="&amp;AU298-1)</f>
        <v>0</v>
      </c>
      <c r="AS298" s="93">
        <f>SUMIFS(Master3!BO:BO,Master3!BN:BN,AO298)</f>
        <v>0</v>
      </c>
      <c r="AT298" s="100" t="str">
        <f>IFERROR(_xlfn.XLOOKUP(AU298,Master3!$A:$A,Master3!$B:$B)," ")</f>
        <v xml:space="preserve"> </v>
      </c>
      <c r="AU298" s="92" t="str">
        <f t="shared" si="55"/>
        <v/>
      </c>
      <c r="AV298" s="67">
        <f>SUMIFS(Master3!$Z:$Z,Master3!$A:$A,"&gt;"&amp;AU298,Master3!$A:$A,"&lt;="&amp; AY298)</f>
        <v>0</v>
      </c>
      <c r="AW298" s="67">
        <f>SUMIFS(Master3!$J:$J,Master3!$A:$A,"&gt;"&amp;AU298,Master3!$A:$A,"&lt;="&amp; AY298)</f>
        <v>0</v>
      </c>
      <c r="AX298" s="92">
        <f>SUMIFS(Master3!BF:BF,Master3!BE:BE,AT298)</f>
        <v>0</v>
      </c>
      <c r="AY298" s="93" t="str">
        <f t="shared" si="56"/>
        <v/>
      </c>
      <c r="AZ298" s="112" t="e">
        <f>_xlfn.XLOOKUP(BA298,Master3!B:B,Master3!A:A)</f>
        <v>#N/A</v>
      </c>
      <c r="BA298" s="103"/>
      <c r="BB298" s="107">
        <f>SUMIFS(Master3!AR:AR,Master3!$A:$A,"&gt;="&amp;(AZ298),Master3!$A:$A,"&lt;="&amp;BF298-1)</f>
        <v>0</v>
      </c>
      <c r="BC298" s="109">
        <f>SUMIFS(Master3!$K:$K,Master3!$A:$A,"&gt;="&amp;(AZ298),Master3!$A:$A,"&lt;="&amp;BF298-1)</f>
        <v>0</v>
      </c>
      <c r="BD298" s="108">
        <f>SUMIFS(Master3!BI:BI,Master3!BH:BH,BA298)</f>
        <v>0</v>
      </c>
      <c r="BE298" s="110" t="str">
        <f>IFERROR(_xlfn.XLOOKUP(BF298,Master3!$A:$A,Master3!$B:$B),"")</f>
        <v/>
      </c>
      <c r="BF298" s="107" t="str">
        <f t="shared" si="57"/>
        <v/>
      </c>
      <c r="BG298" s="107">
        <f>SUMIFS(Master3!AR:AR,Master3!$A:$A,"&gt;="&amp;(BF298),Master3!$A:$A,"&lt;="&amp;BK298-1)</f>
        <v>0</v>
      </c>
      <c r="BH298" s="109">
        <f>SUMIFS(Master3!$K:$K,Master3!$A:$A,"&gt;="&amp;(BF298),Master3!$A:$A,"&lt;="&amp;BK298-1)</f>
        <v>0</v>
      </c>
      <c r="BI298" s="108">
        <f>SUMIFS(Master3!BQ:BQ,Master3!BP:BP,BE298)</f>
        <v>0</v>
      </c>
      <c r="BJ298" s="110" t="str">
        <f>IFERROR(_xlfn.XLOOKUP(BK298,Master3!$A:$A,Master3!$B:$B)," ")</f>
        <v xml:space="preserve"> </v>
      </c>
      <c r="BK298" s="107" t="str">
        <f t="shared" si="58"/>
        <v/>
      </c>
      <c r="BL298" s="107">
        <f>SUMIFS(Master3!$AU:$AU,Master3!$A:$A,"&gt;"&amp;(BK298),Master3!$A:$A,"&lt;="&amp; BO298)</f>
        <v>0</v>
      </c>
      <c r="BM298" s="109">
        <f>SUMIFS(Master3!$K:$K,Master3!$A:$A,"&gt;"&amp;(BK298),Master3!$A:$A,"&lt;="&amp; BO298)</f>
        <v>0</v>
      </c>
      <c r="BN298" s="107">
        <f>SUMIFS(Master3!BI:BI,Master3!BH:BH,BJ298)</f>
        <v>0</v>
      </c>
      <c r="BO298" s="108" t="str">
        <f t="shared" si="59"/>
        <v/>
      </c>
    </row>
    <row r="299" spans="1:67" x14ac:dyDescent="0.25">
      <c r="A299" s="86">
        <v>44422.375</v>
      </c>
      <c r="B299" s="111" t="e">
        <f>_xlfn.XLOOKUP(C299,Master3!B:B,Master3!A:A)</f>
        <v>#N/A</v>
      </c>
      <c r="C299" s="106">
        <v>44422.375</v>
      </c>
      <c r="D299" s="91" t="str">
        <f>IFERROR(_xlfn.XLOOKUP(B299,Master3!A:A,Master3!G:G),"")</f>
        <v/>
      </c>
      <c r="E299" s="94" t="str">
        <f>IFERROR(AVERAGEIFS(Master3!$U:$U,Master3!$A:$A,"&gt;"&amp;(B299-1),Master3!$A:$A,"&lt;="&amp;S299),"")</f>
        <v/>
      </c>
      <c r="F299" s="98">
        <f>SUMIFS(Master3!$V:$V,Master3!$A:$A,"&gt;="&amp;(B299),Master3!$A:$A,"&lt;="&amp;J299-1)</f>
        <v>0</v>
      </c>
      <c r="G299" s="91">
        <f>SUMIFS(Master3!$H:$H,Master3!$A:$A,"&gt;="&amp;(B299),Master3!$A:$A,"&lt;="&amp;J299-1)</f>
        <v>0</v>
      </c>
      <c r="H299" s="99">
        <f>SUMIFS(Master3!AZ:AZ,Master3!AY:AY,C299)</f>
        <v>0</v>
      </c>
      <c r="I299" s="100" t="str">
        <f>IFERROR(_xlfn.XLOOKUP(J299,Master3!$A:$A,Master3!$B:$B),"")</f>
        <v/>
      </c>
      <c r="J299" s="92" t="str">
        <f t="shared" si="48"/>
        <v/>
      </c>
      <c r="K299" s="92">
        <f>SUMIFS(Master3!$V:$V,Master3!$A:$A,"&gt;="&amp;(J299),Master3!$A:$A,"&lt;="&amp;O299-1)</f>
        <v>0</v>
      </c>
      <c r="L299" s="92">
        <f>SUMIFS(Master3!$H:$H,Master3!$A:$A,"&gt;="&amp;(J299),Master3!$A:$A,"&lt;="&amp;O299-1)</f>
        <v>0</v>
      </c>
      <c r="M299" s="93">
        <f>SUMIFS(Master3!BK:BK,Master3!BJ:BJ,I299)</f>
        <v>0</v>
      </c>
      <c r="N299" s="100" t="str">
        <f>IFERROR(_xlfn.XLOOKUP(O299,Master3!$A:$A,Master3!$B:$B)," ")</f>
        <v xml:space="preserve"> </v>
      </c>
      <c r="O299" s="92" t="str">
        <f t="shared" si="49"/>
        <v/>
      </c>
      <c r="P299" s="92">
        <f>SUMIFS(Master3!$V:$V,Master3!$A:$A,"&gt;="&amp;O299,Master3!$A:$A,"&lt;="&amp; S299)</f>
        <v>0</v>
      </c>
      <c r="Q299" s="92">
        <f>SUMIFS(Master3!$H:$H,Master3!$A:$A,"&gt;="&amp;O299,Master3!$A:$A,"&lt;="&amp; S299)</f>
        <v>0</v>
      </c>
      <c r="R299" s="92">
        <f>SUMIFS(Master3!AZ:AZ,Master3!AY:AY,N299)</f>
        <v>0</v>
      </c>
      <c r="S299" s="93" t="str">
        <f t="shared" si="50"/>
        <v/>
      </c>
      <c r="T299" s="112" t="e">
        <f>_xlfn.XLOOKUP(U299,Master3!B:B,Master3!A:A)</f>
        <v>#N/A</v>
      </c>
      <c r="U299" s="103"/>
      <c r="V299" s="109">
        <f>SUMIFS(Master3!X:X,Master3!$A:$A,"&gt;="&amp;(T299),Master3!$A:$A,"&lt;="&amp;Z299-1)</f>
        <v>0</v>
      </c>
      <c r="W299" s="107">
        <f>SUMIFS(Master3!I:I,Master3!$A:$A,"&gt;="&amp;(T299),Master3!$A:$A,"&lt;="&amp;Z299-1)</f>
        <v>0</v>
      </c>
      <c r="X299" s="108">
        <f>SUMIFS(Master3!BC:BC,Master3!BB:BB,U299)</f>
        <v>0</v>
      </c>
      <c r="Y299" s="110" t="str">
        <f>IFERROR(_xlfn.XLOOKUP(Z299,Master3!$A:$A,Master3!$B:$B),"")</f>
        <v/>
      </c>
      <c r="Z299" s="107" t="str">
        <f t="shared" si="51"/>
        <v/>
      </c>
      <c r="AA299" s="107">
        <f>SUMIFS(Master3!$X:$X,Master3!$A:$A,"&gt;="&amp;(Z299),Master3!$A:$A,"&lt;="&amp;AE299-1)</f>
        <v>0</v>
      </c>
      <c r="AB299" s="107">
        <f>SUMIFS(Master3!$I:$I,Master3!$A:$A,"&gt;="&amp;(Z299),Master3!$A:$A,"&lt;="&amp;AE299-1)</f>
        <v>0</v>
      </c>
      <c r="AC299" s="108">
        <f>SUMIFS(Master3!BM:BM,Master3!BL:BL,Y299)</f>
        <v>0</v>
      </c>
      <c r="AD299" s="110" t="str">
        <f>IFERROR(_xlfn.XLOOKUP(AE299,Master3!$A:$A,Master3!$B:$B)," ")</f>
        <v xml:space="preserve"> </v>
      </c>
      <c r="AE299" s="107" t="str">
        <f t="shared" si="52"/>
        <v/>
      </c>
      <c r="AF299" s="109">
        <f>SUMIFS(Master3!$X:$X,Master3!$A:$A,"&gt;"&amp;(AE299),Master3!$A:$A,"&lt;="&amp; AI299)</f>
        <v>0</v>
      </c>
      <c r="AG299" s="107">
        <f>SUMIFS(Master3!$I:$I,Master3!$A:$A,"&gt;"&amp;(AE299),Master3!$A:$A,"&lt;="&amp; AI299)</f>
        <v>0</v>
      </c>
      <c r="AH299" s="107">
        <f>SUMIFS(Master3!BC:BC,Master3!BB:BB,AD299)</f>
        <v>0</v>
      </c>
      <c r="AI299" s="108" t="str">
        <f t="shared" si="53"/>
        <v/>
      </c>
      <c r="AJ299" s="112" t="e">
        <f>_xlfn.XLOOKUP(AK299,Master3!B:B,Master3!A:A)</f>
        <v>#N/A</v>
      </c>
      <c r="AK299" s="106"/>
      <c r="AL299" s="67">
        <f>SUMIFS(Master3!$Z:$Z,Master3!$A:$A,"&gt;="&amp;(AJ299),Master3!$A:$A,"&lt;="&amp;AP299-1)</f>
        <v>0</v>
      </c>
      <c r="AM299" s="67">
        <f>SUMIFS(Master3!$J:$J,Master3!$A:$A,"&gt;="&amp;(AJ299),Master3!$A:$A,"&lt;="&amp;AP299-1)</f>
        <v>0</v>
      </c>
      <c r="AN299" s="93">
        <f>SUMIFS(Master3!BF:BF,Master3!BE:BE,AK299)</f>
        <v>0</v>
      </c>
      <c r="AO299" s="100" t="str">
        <f>IFERROR(_xlfn.XLOOKUP(AP299,Master3!$A:$A,Master3!$B:$B),"")</f>
        <v/>
      </c>
      <c r="AP299" s="92" t="str">
        <f t="shared" si="54"/>
        <v/>
      </c>
      <c r="AQ299" s="67">
        <f>SUMIFS(Master3!$Z:$Z,Master3!$A:$A,"&gt;"&amp;(AP299),Master3!$A:$A,"&lt;="&amp;AU299-1)</f>
        <v>0</v>
      </c>
      <c r="AR299" s="67">
        <f>SUMIFS(Master3!$J:$J,Master3!$A:$A,"&gt;"&amp;(AP299),Master3!$A:$A,"&lt;="&amp;AU299-1)</f>
        <v>0</v>
      </c>
      <c r="AS299" s="93">
        <f>SUMIFS(Master3!BO:BO,Master3!BN:BN,AO299)</f>
        <v>0</v>
      </c>
      <c r="AT299" s="100" t="str">
        <f>IFERROR(_xlfn.XLOOKUP(AU299,Master3!$A:$A,Master3!$B:$B)," ")</f>
        <v xml:space="preserve"> </v>
      </c>
      <c r="AU299" s="92" t="str">
        <f t="shared" si="55"/>
        <v/>
      </c>
      <c r="AV299" s="67">
        <f>SUMIFS(Master3!$Z:$Z,Master3!$A:$A,"&gt;"&amp;AU299,Master3!$A:$A,"&lt;="&amp; AY299)</f>
        <v>0</v>
      </c>
      <c r="AW299" s="67">
        <f>SUMIFS(Master3!$J:$J,Master3!$A:$A,"&gt;"&amp;AU299,Master3!$A:$A,"&lt;="&amp; AY299)</f>
        <v>0</v>
      </c>
      <c r="AX299" s="92">
        <f>SUMIFS(Master3!BF:BF,Master3!BE:BE,AT299)</f>
        <v>0</v>
      </c>
      <c r="AY299" s="93" t="str">
        <f t="shared" si="56"/>
        <v/>
      </c>
      <c r="AZ299" s="112" t="e">
        <f>_xlfn.XLOOKUP(BA299,Master3!B:B,Master3!A:A)</f>
        <v>#N/A</v>
      </c>
      <c r="BA299" s="103"/>
      <c r="BB299" s="107">
        <f>SUMIFS(Master3!AR:AR,Master3!$A:$A,"&gt;="&amp;(AZ299),Master3!$A:$A,"&lt;="&amp;BF299-1)</f>
        <v>0</v>
      </c>
      <c r="BC299" s="109">
        <f>SUMIFS(Master3!$K:$K,Master3!$A:$A,"&gt;="&amp;(AZ299),Master3!$A:$A,"&lt;="&amp;BF299-1)</f>
        <v>0</v>
      </c>
      <c r="BD299" s="108">
        <f>SUMIFS(Master3!BI:BI,Master3!BH:BH,BA299)</f>
        <v>0</v>
      </c>
      <c r="BE299" s="110" t="str">
        <f>IFERROR(_xlfn.XLOOKUP(BF299,Master3!$A:$A,Master3!$B:$B),"")</f>
        <v/>
      </c>
      <c r="BF299" s="107" t="str">
        <f t="shared" si="57"/>
        <v/>
      </c>
      <c r="BG299" s="107">
        <f>SUMIFS(Master3!AR:AR,Master3!$A:$A,"&gt;="&amp;(BF299),Master3!$A:$A,"&lt;="&amp;BK299-1)</f>
        <v>0</v>
      </c>
      <c r="BH299" s="109">
        <f>SUMIFS(Master3!$K:$K,Master3!$A:$A,"&gt;="&amp;(BF299),Master3!$A:$A,"&lt;="&amp;BK299-1)</f>
        <v>0</v>
      </c>
      <c r="BI299" s="108">
        <f>SUMIFS(Master3!BQ:BQ,Master3!BP:BP,BE299)</f>
        <v>0</v>
      </c>
      <c r="BJ299" s="110" t="str">
        <f>IFERROR(_xlfn.XLOOKUP(BK299,Master3!$A:$A,Master3!$B:$B)," ")</f>
        <v xml:space="preserve"> </v>
      </c>
      <c r="BK299" s="107" t="str">
        <f t="shared" si="58"/>
        <v/>
      </c>
      <c r="BL299" s="107">
        <f>SUMIFS(Master3!$AU:$AU,Master3!$A:$A,"&gt;"&amp;(BK299),Master3!$A:$A,"&lt;="&amp; BO299)</f>
        <v>0</v>
      </c>
      <c r="BM299" s="109">
        <f>SUMIFS(Master3!$K:$K,Master3!$A:$A,"&gt;"&amp;(BK299),Master3!$A:$A,"&lt;="&amp; BO299)</f>
        <v>0</v>
      </c>
      <c r="BN299" s="107">
        <f>SUMIFS(Master3!BI:BI,Master3!BH:BH,BJ299)</f>
        <v>0</v>
      </c>
      <c r="BO299" s="108" t="str">
        <f t="shared" si="59"/>
        <v/>
      </c>
    </row>
    <row r="300" spans="1:67" x14ac:dyDescent="0.25">
      <c r="A300" s="86">
        <v>44422.413194444445</v>
      </c>
      <c r="B300" s="111" t="e">
        <f>_xlfn.XLOOKUP(C300,Master3!B:B,Master3!A:A)</f>
        <v>#N/A</v>
      </c>
      <c r="C300" s="106"/>
      <c r="D300" s="91" t="str">
        <f>IFERROR(_xlfn.XLOOKUP(B300,Master3!A:A,Master3!G:G),"")</f>
        <v/>
      </c>
      <c r="E300" s="94" t="str">
        <f>IFERROR(AVERAGEIFS(Master3!$U:$U,Master3!$A:$A,"&gt;"&amp;(B300-1),Master3!$A:$A,"&lt;="&amp;S300),"")</f>
        <v/>
      </c>
      <c r="F300" s="98">
        <f>SUMIFS(Master3!$V:$V,Master3!$A:$A,"&gt;="&amp;(B300),Master3!$A:$A,"&lt;="&amp;J300-1)</f>
        <v>0</v>
      </c>
      <c r="G300" s="91">
        <f>SUMIFS(Master3!$H:$H,Master3!$A:$A,"&gt;="&amp;(B300),Master3!$A:$A,"&lt;="&amp;J300-1)</f>
        <v>0</v>
      </c>
      <c r="H300" s="99">
        <f>SUMIFS(Master3!AZ:AZ,Master3!AY:AY,C300)</f>
        <v>0</v>
      </c>
      <c r="I300" s="100" t="str">
        <f>IFERROR(_xlfn.XLOOKUP(J300,Master3!$A:$A,Master3!$B:$B),"")</f>
        <v/>
      </c>
      <c r="J300" s="92" t="str">
        <f t="shared" si="48"/>
        <v/>
      </c>
      <c r="K300" s="92">
        <f>SUMIFS(Master3!$V:$V,Master3!$A:$A,"&gt;="&amp;(J300),Master3!$A:$A,"&lt;="&amp;O300-1)</f>
        <v>0</v>
      </c>
      <c r="L300" s="92">
        <f>SUMIFS(Master3!$H:$H,Master3!$A:$A,"&gt;="&amp;(J300),Master3!$A:$A,"&lt;="&amp;O300-1)</f>
        <v>0</v>
      </c>
      <c r="M300" s="93">
        <f>SUMIFS(Master3!BK:BK,Master3!BJ:BJ,I300)</f>
        <v>0</v>
      </c>
      <c r="N300" s="100" t="str">
        <f>IFERROR(_xlfn.XLOOKUP(O300,Master3!$A:$A,Master3!$B:$B)," ")</f>
        <v xml:space="preserve"> </v>
      </c>
      <c r="O300" s="92" t="str">
        <f t="shared" si="49"/>
        <v/>
      </c>
      <c r="P300" s="92">
        <f>SUMIFS(Master3!$V:$V,Master3!$A:$A,"&gt;="&amp;O300,Master3!$A:$A,"&lt;="&amp; S300)</f>
        <v>0</v>
      </c>
      <c r="Q300" s="92">
        <f>SUMIFS(Master3!$H:$H,Master3!$A:$A,"&gt;="&amp;O300,Master3!$A:$A,"&lt;="&amp; S300)</f>
        <v>0</v>
      </c>
      <c r="R300" s="92">
        <f>SUMIFS(Master3!AZ:AZ,Master3!AY:AY,N300)</f>
        <v>0</v>
      </c>
      <c r="S300" s="93" t="str">
        <f t="shared" si="50"/>
        <v/>
      </c>
      <c r="T300" s="112" t="e">
        <f>_xlfn.XLOOKUP(U300,Master3!B:B,Master3!A:A)</f>
        <v>#N/A</v>
      </c>
      <c r="U300" s="103"/>
      <c r="V300" s="109">
        <f>SUMIFS(Master3!X:X,Master3!$A:$A,"&gt;="&amp;(T300),Master3!$A:$A,"&lt;="&amp;Z300-1)</f>
        <v>0</v>
      </c>
      <c r="W300" s="107">
        <f>SUMIFS(Master3!I:I,Master3!$A:$A,"&gt;="&amp;(T300),Master3!$A:$A,"&lt;="&amp;Z300-1)</f>
        <v>0</v>
      </c>
      <c r="X300" s="108">
        <f>SUMIFS(Master3!BC:BC,Master3!BB:BB,U300)</f>
        <v>0</v>
      </c>
      <c r="Y300" s="110" t="str">
        <f>IFERROR(_xlfn.XLOOKUP(Z300,Master3!$A:$A,Master3!$B:$B),"")</f>
        <v/>
      </c>
      <c r="Z300" s="107" t="str">
        <f t="shared" si="51"/>
        <v/>
      </c>
      <c r="AA300" s="107">
        <f>SUMIFS(Master3!$X:$X,Master3!$A:$A,"&gt;="&amp;(Z300),Master3!$A:$A,"&lt;="&amp;AE300-1)</f>
        <v>0</v>
      </c>
      <c r="AB300" s="107">
        <f>SUMIFS(Master3!$I:$I,Master3!$A:$A,"&gt;="&amp;(Z300),Master3!$A:$A,"&lt;="&amp;AE300-1)</f>
        <v>0</v>
      </c>
      <c r="AC300" s="108">
        <f>SUMIFS(Master3!BM:BM,Master3!BL:BL,Y300)</f>
        <v>0</v>
      </c>
      <c r="AD300" s="110" t="str">
        <f>IFERROR(_xlfn.XLOOKUP(AE300,Master3!$A:$A,Master3!$B:$B)," ")</f>
        <v xml:space="preserve"> </v>
      </c>
      <c r="AE300" s="107" t="str">
        <f t="shared" si="52"/>
        <v/>
      </c>
      <c r="AF300" s="109">
        <f>SUMIFS(Master3!$X:$X,Master3!$A:$A,"&gt;"&amp;(AE300),Master3!$A:$A,"&lt;="&amp; AI300)</f>
        <v>0</v>
      </c>
      <c r="AG300" s="107">
        <f>SUMIFS(Master3!$I:$I,Master3!$A:$A,"&gt;"&amp;(AE300),Master3!$A:$A,"&lt;="&amp; AI300)</f>
        <v>0</v>
      </c>
      <c r="AH300" s="107">
        <f>SUMIFS(Master3!BC:BC,Master3!BB:BB,AD300)</f>
        <v>0</v>
      </c>
      <c r="AI300" s="108" t="str">
        <f t="shared" si="53"/>
        <v/>
      </c>
      <c r="AJ300" s="112" t="e">
        <f>_xlfn.XLOOKUP(AK300,Master3!B:B,Master3!A:A)</f>
        <v>#N/A</v>
      </c>
      <c r="AK300" s="106"/>
      <c r="AL300" s="67">
        <f>SUMIFS(Master3!$Z:$Z,Master3!$A:$A,"&gt;="&amp;(AJ300),Master3!$A:$A,"&lt;="&amp;AP300-1)</f>
        <v>0</v>
      </c>
      <c r="AM300" s="67">
        <f>SUMIFS(Master3!$J:$J,Master3!$A:$A,"&gt;="&amp;(AJ300),Master3!$A:$A,"&lt;="&amp;AP300-1)</f>
        <v>0</v>
      </c>
      <c r="AN300" s="93">
        <f>SUMIFS(Master3!BF:BF,Master3!BE:BE,AK300)</f>
        <v>0</v>
      </c>
      <c r="AO300" s="100" t="str">
        <f>IFERROR(_xlfn.XLOOKUP(AP300,Master3!$A:$A,Master3!$B:$B),"")</f>
        <v/>
      </c>
      <c r="AP300" s="92" t="str">
        <f t="shared" si="54"/>
        <v/>
      </c>
      <c r="AQ300" s="67">
        <f>SUMIFS(Master3!$Z:$Z,Master3!$A:$A,"&gt;"&amp;(AP300),Master3!$A:$A,"&lt;="&amp;AU300-1)</f>
        <v>0</v>
      </c>
      <c r="AR300" s="67">
        <f>SUMIFS(Master3!$J:$J,Master3!$A:$A,"&gt;"&amp;(AP300),Master3!$A:$A,"&lt;="&amp;AU300-1)</f>
        <v>0</v>
      </c>
      <c r="AS300" s="93">
        <f>SUMIFS(Master3!BO:BO,Master3!BN:BN,AO300)</f>
        <v>0</v>
      </c>
      <c r="AT300" s="100" t="str">
        <f>IFERROR(_xlfn.XLOOKUP(AU300,Master3!$A:$A,Master3!$B:$B)," ")</f>
        <v xml:space="preserve"> </v>
      </c>
      <c r="AU300" s="92" t="str">
        <f t="shared" si="55"/>
        <v/>
      </c>
      <c r="AV300" s="67">
        <f>SUMIFS(Master3!$Z:$Z,Master3!$A:$A,"&gt;"&amp;AU300,Master3!$A:$A,"&lt;="&amp; AY300)</f>
        <v>0</v>
      </c>
      <c r="AW300" s="67">
        <f>SUMIFS(Master3!$J:$J,Master3!$A:$A,"&gt;"&amp;AU300,Master3!$A:$A,"&lt;="&amp; AY300)</f>
        <v>0</v>
      </c>
      <c r="AX300" s="92">
        <f>SUMIFS(Master3!BF:BF,Master3!BE:BE,AT300)</f>
        <v>0</v>
      </c>
      <c r="AY300" s="93" t="str">
        <f t="shared" si="56"/>
        <v/>
      </c>
      <c r="AZ300" s="112" t="e">
        <f>_xlfn.XLOOKUP(BA300,Master3!B:B,Master3!A:A)</f>
        <v>#N/A</v>
      </c>
      <c r="BA300" s="103">
        <v>44422.413194444445</v>
      </c>
      <c r="BB300" s="107">
        <f>SUMIFS(Master3!AR:AR,Master3!$A:$A,"&gt;="&amp;(AZ300),Master3!$A:$A,"&lt;="&amp;BF300-1)</f>
        <v>0</v>
      </c>
      <c r="BC300" s="109">
        <f>SUMIFS(Master3!$K:$K,Master3!$A:$A,"&gt;="&amp;(AZ300),Master3!$A:$A,"&lt;="&amp;BF300-1)</f>
        <v>0</v>
      </c>
      <c r="BD300" s="108">
        <f>SUMIFS(Master3!BI:BI,Master3!BH:BH,BA300)</f>
        <v>0</v>
      </c>
      <c r="BE300" s="110" t="str">
        <f>IFERROR(_xlfn.XLOOKUP(BF300,Master3!$A:$A,Master3!$B:$B),"")</f>
        <v/>
      </c>
      <c r="BF300" s="107" t="str">
        <f t="shared" si="57"/>
        <v/>
      </c>
      <c r="BG300" s="107">
        <f>SUMIFS(Master3!AR:AR,Master3!$A:$A,"&gt;="&amp;(BF300),Master3!$A:$A,"&lt;="&amp;BK300-1)</f>
        <v>0</v>
      </c>
      <c r="BH300" s="109">
        <f>SUMIFS(Master3!$K:$K,Master3!$A:$A,"&gt;="&amp;(BF300),Master3!$A:$A,"&lt;="&amp;BK300-1)</f>
        <v>0</v>
      </c>
      <c r="BI300" s="108">
        <f>SUMIFS(Master3!BQ:BQ,Master3!BP:BP,BE300)</f>
        <v>0</v>
      </c>
      <c r="BJ300" s="110" t="str">
        <f>IFERROR(_xlfn.XLOOKUP(BK300,Master3!$A:$A,Master3!$B:$B)," ")</f>
        <v xml:space="preserve"> </v>
      </c>
      <c r="BK300" s="107" t="str">
        <f t="shared" si="58"/>
        <v/>
      </c>
      <c r="BL300" s="107">
        <f>SUMIFS(Master3!$AU:$AU,Master3!$A:$A,"&gt;"&amp;(BK300),Master3!$A:$A,"&lt;="&amp; BO300)</f>
        <v>0</v>
      </c>
      <c r="BM300" s="109">
        <f>SUMIFS(Master3!$K:$K,Master3!$A:$A,"&gt;"&amp;(BK300),Master3!$A:$A,"&lt;="&amp; BO300)</f>
        <v>0</v>
      </c>
      <c r="BN300" s="107">
        <f>SUMIFS(Master3!BI:BI,Master3!BH:BH,BJ300)</f>
        <v>0</v>
      </c>
      <c r="BO300" s="108" t="str">
        <f t="shared" si="59"/>
        <v/>
      </c>
    </row>
    <row r="301" spans="1:67" x14ac:dyDescent="0.25">
      <c r="A301" s="86">
        <v>44422.416666666664</v>
      </c>
      <c r="B301" s="111" t="e">
        <f>_xlfn.XLOOKUP(C301,Master3!B:B,Master3!A:A)</f>
        <v>#N/A</v>
      </c>
      <c r="C301" s="106"/>
      <c r="D301" s="91" t="str">
        <f>IFERROR(_xlfn.XLOOKUP(B301,Master3!A:A,Master3!G:G),"")</f>
        <v/>
      </c>
      <c r="E301" s="94" t="str">
        <f>IFERROR(AVERAGEIFS(Master3!$U:$U,Master3!$A:$A,"&gt;"&amp;(B301-1),Master3!$A:$A,"&lt;="&amp;S301),"")</f>
        <v/>
      </c>
      <c r="F301" s="98">
        <f>SUMIFS(Master3!$V:$V,Master3!$A:$A,"&gt;="&amp;(B301),Master3!$A:$A,"&lt;="&amp;J301-1)</f>
        <v>0</v>
      </c>
      <c r="G301" s="91">
        <f>SUMIFS(Master3!$H:$H,Master3!$A:$A,"&gt;="&amp;(B301),Master3!$A:$A,"&lt;="&amp;J301-1)</f>
        <v>0</v>
      </c>
      <c r="H301" s="99">
        <f>SUMIFS(Master3!AZ:AZ,Master3!AY:AY,C301)</f>
        <v>0</v>
      </c>
      <c r="I301" s="100" t="str">
        <f>IFERROR(_xlfn.XLOOKUP(J301,Master3!$A:$A,Master3!$B:$B),"")</f>
        <v/>
      </c>
      <c r="J301" s="92" t="str">
        <f t="shared" si="48"/>
        <v/>
      </c>
      <c r="K301" s="92">
        <f>SUMIFS(Master3!$V:$V,Master3!$A:$A,"&gt;="&amp;(J301),Master3!$A:$A,"&lt;="&amp;O301-1)</f>
        <v>0</v>
      </c>
      <c r="L301" s="92">
        <f>SUMIFS(Master3!$H:$H,Master3!$A:$A,"&gt;="&amp;(J301),Master3!$A:$A,"&lt;="&amp;O301-1)</f>
        <v>0</v>
      </c>
      <c r="M301" s="93">
        <f>SUMIFS(Master3!BK:BK,Master3!BJ:BJ,I301)</f>
        <v>0</v>
      </c>
      <c r="N301" s="100" t="str">
        <f>IFERROR(_xlfn.XLOOKUP(O301,Master3!$A:$A,Master3!$B:$B)," ")</f>
        <v xml:space="preserve"> </v>
      </c>
      <c r="O301" s="92" t="str">
        <f t="shared" si="49"/>
        <v/>
      </c>
      <c r="P301" s="92">
        <f>SUMIFS(Master3!$V:$V,Master3!$A:$A,"&gt;="&amp;O301,Master3!$A:$A,"&lt;="&amp; S301)</f>
        <v>0</v>
      </c>
      <c r="Q301" s="92">
        <f>SUMIFS(Master3!$H:$H,Master3!$A:$A,"&gt;="&amp;O301,Master3!$A:$A,"&lt;="&amp; S301)</f>
        <v>0</v>
      </c>
      <c r="R301" s="92">
        <f>SUMIFS(Master3!AZ:AZ,Master3!AY:AY,N301)</f>
        <v>0</v>
      </c>
      <c r="S301" s="93" t="str">
        <f t="shared" si="50"/>
        <v/>
      </c>
      <c r="T301" s="112" t="e">
        <f>_xlfn.XLOOKUP(U301,Master3!B:B,Master3!A:A)</f>
        <v>#N/A</v>
      </c>
      <c r="U301" s="103">
        <v>44422.416666666664</v>
      </c>
      <c r="V301" s="109">
        <f>SUMIFS(Master3!X:X,Master3!$A:$A,"&gt;="&amp;(T301),Master3!$A:$A,"&lt;="&amp;Z301-1)</f>
        <v>0</v>
      </c>
      <c r="W301" s="107">
        <f>SUMIFS(Master3!I:I,Master3!$A:$A,"&gt;="&amp;(T301),Master3!$A:$A,"&lt;="&amp;Z301-1)</f>
        <v>0</v>
      </c>
      <c r="X301" s="108">
        <f>SUMIFS(Master3!BC:BC,Master3!BB:BB,U301)</f>
        <v>0</v>
      </c>
      <c r="Y301" s="110" t="str">
        <f>IFERROR(_xlfn.XLOOKUP(Z301,Master3!$A:$A,Master3!$B:$B),"")</f>
        <v/>
      </c>
      <c r="Z301" s="107" t="str">
        <f t="shared" si="51"/>
        <v/>
      </c>
      <c r="AA301" s="107">
        <f>SUMIFS(Master3!$X:$X,Master3!$A:$A,"&gt;="&amp;(Z301),Master3!$A:$A,"&lt;="&amp;AE301-1)</f>
        <v>0</v>
      </c>
      <c r="AB301" s="107">
        <f>SUMIFS(Master3!$I:$I,Master3!$A:$A,"&gt;="&amp;(Z301),Master3!$A:$A,"&lt;="&amp;AE301-1)</f>
        <v>0</v>
      </c>
      <c r="AC301" s="108">
        <f>SUMIFS(Master3!BM:BM,Master3!BL:BL,Y301)</f>
        <v>0</v>
      </c>
      <c r="AD301" s="110" t="str">
        <f>IFERROR(_xlfn.XLOOKUP(AE301,Master3!$A:$A,Master3!$B:$B)," ")</f>
        <v xml:space="preserve"> </v>
      </c>
      <c r="AE301" s="107" t="str">
        <f t="shared" si="52"/>
        <v/>
      </c>
      <c r="AF301" s="109">
        <f>SUMIFS(Master3!$X:$X,Master3!$A:$A,"&gt;"&amp;(AE301),Master3!$A:$A,"&lt;="&amp; AI301)</f>
        <v>0</v>
      </c>
      <c r="AG301" s="107">
        <f>SUMIFS(Master3!$I:$I,Master3!$A:$A,"&gt;"&amp;(AE301),Master3!$A:$A,"&lt;="&amp; AI301)</f>
        <v>0</v>
      </c>
      <c r="AH301" s="107">
        <f>SUMIFS(Master3!BC:BC,Master3!BB:BB,AD301)</f>
        <v>0</v>
      </c>
      <c r="AI301" s="108" t="str">
        <f t="shared" si="53"/>
        <v/>
      </c>
      <c r="AJ301" s="112" t="e">
        <f>_xlfn.XLOOKUP(AK301,Master3!B:B,Master3!A:A)</f>
        <v>#N/A</v>
      </c>
      <c r="AK301" s="106">
        <v>44422.416666666664</v>
      </c>
      <c r="AL301" s="67">
        <f>SUMIFS(Master3!$Z:$Z,Master3!$A:$A,"&gt;="&amp;(AJ301),Master3!$A:$A,"&lt;="&amp;AP301-1)</f>
        <v>0</v>
      </c>
      <c r="AM301" s="67">
        <f>SUMIFS(Master3!$J:$J,Master3!$A:$A,"&gt;="&amp;(AJ301),Master3!$A:$A,"&lt;="&amp;AP301-1)</f>
        <v>0</v>
      </c>
      <c r="AN301" s="93">
        <f>SUMIFS(Master3!BF:BF,Master3!BE:BE,AK301)</f>
        <v>0</v>
      </c>
      <c r="AO301" s="100" t="str">
        <f>IFERROR(_xlfn.XLOOKUP(AP301,Master3!$A:$A,Master3!$B:$B),"")</f>
        <v/>
      </c>
      <c r="AP301" s="92" t="str">
        <f t="shared" si="54"/>
        <v/>
      </c>
      <c r="AQ301" s="67">
        <f>SUMIFS(Master3!$Z:$Z,Master3!$A:$A,"&gt;"&amp;(AP301),Master3!$A:$A,"&lt;="&amp;AU301-1)</f>
        <v>0</v>
      </c>
      <c r="AR301" s="67">
        <f>SUMIFS(Master3!$J:$J,Master3!$A:$A,"&gt;"&amp;(AP301),Master3!$A:$A,"&lt;="&amp;AU301-1)</f>
        <v>0</v>
      </c>
      <c r="AS301" s="93">
        <f>SUMIFS(Master3!BO:BO,Master3!BN:BN,AO301)</f>
        <v>0</v>
      </c>
      <c r="AT301" s="100" t="str">
        <f>IFERROR(_xlfn.XLOOKUP(AU301,Master3!$A:$A,Master3!$B:$B)," ")</f>
        <v xml:space="preserve"> </v>
      </c>
      <c r="AU301" s="92" t="str">
        <f t="shared" si="55"/>
        <v/>
      </c>
      <c r="AV301" s="67">
        <f>SUMIFS(Master3!$Z:$Z,Master3!$A:$A,"&gt;"&amp;AU301,Master3!$A:$A,"&lt;="&amp; AY301)</f>
        <v>0</v>
      </c>
      <c r="AW301" s="67">
        <f>SUMIFS(Master3!$J:$J,Master3!$A:$A,"&gt;"&amp;AU301,Master3!$A:$A,"&lt;="&amp; AY301)</f>
        <v>0</v>
      </c>
      <c r="AX301" s="92">
        <f>SUMIFS(Master3!BF:BF,Master3!BE:BE,AT301)</f>
        <v>0</v>
      </c>
      <c r="AY301" s="93" t="str">
        <f t="shared" si="56"/>
        <v/>
      </c>
      <c r="AZ301" s="112" t="e">
        <f>_xlfn.XLOOKUP(BA301,Master3!B:B,Master3!A:A)</f>
        <v>#N/A</v>
      </c>
      <c r="BA301" s="103"/>
      <c r="BB301" s="107">
        <f>SUMIFS(Master3!AR:AR,Master3!$A:$A,"&gt;="&amp;(AZ301),Master3!$A:$A,"&lt;="&amp;BF301-1)</f>
        <v>0</v>
      </c>
      <c r="BC301" s="109">
        <f>SUMIFS(Master3!$K:$K,Master3!$A:$A,"&gt;="&amp;(AZ301),Master3!$A:$A,"&lt;="&amp;BF301-1)</f>
        <v>0</v>
      </c>
      <c r="BD301" s="108">
        <f>SUMIFS(Master3!BI:BI,Master3!BH:BH,BA301)</f>
        <v>0</v>
      </c>
      <c r="BE301" s="110" t="str">
        <f>IFERROR(_xlfn.XLOOKUP(BF301,Master3!$A:$A,Master3!$B:$B),"")</f>
        <v/>
      </c>
      <c r="BF301" s="107" t="str">
        <f t="shared" si="57"/>
        <v/>
      </c>
      <c r="BG301" s="107">
        <f>SUMIFS(Master3!AR:AR,Master3!$A:$A,"&gt;="&amp;(BF301),Master3!$A:$A,"&lt;="&amp;BK301-1)</f>
        <v>0</v>
      </c>
      <c r="BH301" s="109">
        <f>SUMIFS(Master3!$K:$K,Master3!$A:$A,"&gt;="&amp;(BF301),Master3!$A:$A,"&lt;="&amp;BK301-1)</f>
        <v>0</v>
      </c>
      <c r="BI301" s="108">
        <f>SUMIFS(Master3!BQ:BQ,Master3!BP:BP,BE301)</f>
        <v>0</v>
      </c>
      <c r="BJ301" s="110" t="str">
        <f>IFERROR(_xlfn.XLOOKUP(BK301,Master3!$A:$A,Master3!$B:$B)," ")</f>
        <v xml:space="preserve"> </v>
      </c>
      <c r="BK301" s="107" t="str">
        <f t="shared" si="58"/>
        <v/>
      </c>
      <c r="BL301" s="107">
        <f>SUMIFS(Master3!$AU:$AU,Master3!$A:$A,"&gt;"&amp;(BK301),Master3!$A:$A,"&lt;="&amp; BO301)</f>
        <v>0</v>
      </c>
      <c r="BM301" s="109">
        <f>SUMIFS(Master3!$K:$K,Master3!$A:$A,"&gt;"&amp;(BK301),Master3!$A:$A,"&lt;="&amp; BO301)</f>
        <v>0</v>
      </c>
      <c r="BN301" s="107">
        <f>SUMIFS(Master3!BI:BI,Master3!BH:BH,BJ301)</f>
        <v>0</v>
      </c>
      <c r="BO301" s="108" t="str">
        <f t="shared" si="59"/>
        <v/>
      </c>
    </row>
    <row r="302" spans="1:67" x14ac:dyDescent="0.25">
      <c r="A302" s="86">
        <v>44423.288194444445</v>
      </c>
      <c r="B302" s="111" t="e">
        <f>_xlfn.XLOOKUP(C302,Master3!B:B,Master3!A:A)</f>
        <v>#N/A</v>
      </c>
      <c r="C302" s="106">
        <v>44423.288194444445</v>
      </c>
      <c r="D302" s="91" t="str">
        <f>IFERROR(_xlfn.XLOOKUP(B302,Master3!A:A,Master3!G:G),"")</f>
        <v/>
      </c>
      <c r="E302" s="94" t="str">
        <f>IFERROR(AVERAGEIFS(Master3!$U:$U,Master3!$A:$A,"&gt;"&amp;(B302-1),Master3!$A:$A,"&lt;="&amp;S302),"")</f>
        <v/>
      </c>
      <c r="F302" s="98">
        <f>SUMIFS(Master3!$V:$V,Master3!$A:$A,"&gt;="&amp;(B302),Master3!$A:$A,"&lt;="&amp;J302-1)</f>
        <v>0</v>
      </c>
      <c r="G302" s="91">
        <f>SUMIFS(Master3!$H:$H,Master3!$A:$A,"&gt;="&amp;(B302),Master3!$A:$A,"&lt;="&amp;J302-1)</f>
        <v>0</v>
      </c>
      <c r="H302" s="99">
        <f>SUMIFS(Master3!AZ:AZ,Master3!AY:AY,C302)</f>
        <v>0</v>
      </c>
      <c r="I302" s="100" t="str">
        <f>IFERROR(_xlfn.XLOOKUP(J302,Master3!$A:$A,Master3!$B:$B),"")</f>
        <v/>
      </c>
      <c r="J302" s="92" t="str">
        <f t="shared" si="48"/>
        <v/>
      </c>
      <c r="K302" s="92">
        <f>SUMIFS(Master3!$V:$V,Master3!$A:$A,"&gt;="&amp;(J302),Master3!$A:$A,"&lt;="&amp;O302-1)</f>
        <v>0</v>
      </c>
      <c r="L302" s="92">
        <f>SUMIFS(Master3!$H:$H,Master3!$A:$A,"&gt;="&amp;(J302),Master3!$A:$A,"&lt;="&amp;O302-1)</f>
        <v>0</v>
      </c>
      <c r="M302" s="93">
        <f>SUMIFS(Master3!BK:BK,Master3!BJ:BJ,I302)</f>
        <v>0</v>
      </c>
      <c r="N302" s="100" t="str">
        <f>IFERROR(_xlfn.XLOOKUP(O302,Master3!$A:$A,Master3!$B:$B)," ")</f>
        <v xml:space="preserve"> </v>
      </c>
      <c r="O302" s="92" t="str">
        <f t="shared" si="49"/>
        <v/>
      </c>
      <c r="P302" s="92">
        <f>SUMIFS(Master3!$V:$V,Master3!$A:$A,"&gt;="&amp;O302,Master3!$A:$A,"&lt;="&amp; S302)</f>
        <v>0</v>
      </c>
      <c r="Q302" s="92">
        <f>SUMIFS(Master3!$H:$H,Master3!$A:$A,"&gt;="&amp;O302,Master3!$A:$A,"&lt;="&amp; S302)</f>
        <v>0</v>
      </c>
      <c r="R302" s="92">
        <f>SUMIFS(Master3!AZ:AZ,Master3!AY:AY,N302)</f>
        <v>0</v>
      </c>
      <c r="S302" s="93" t="str">
        <f t="shared" si="50"/>
        <v/>
      </c>
      <c r="T302" s="112" t="e">
        <f>_xlfn.XLOOKUP(U302,Master3!B:B,Master3!A:A)</f>
        <v>#N/A</v>
      </c>
      <c r="U302" s="103"/>
      <c r="V302" s="109">
        <f>SUMIFS(Master3!X:X,Master3!$A:$A,"&gt;="&amp;(T302),Master3!$A:$A,"&lt;="&amp;Z302-1)</f>
        <v>0</v>
      </c>
      <c r="W302" s="107">
        <f>SUMIFS(Master3!I:I,Master3!$A:$A,"&gt;="&amp;(T302),Master3!$A:$A,"&lt;="&amp;Z302-1)</f>
        <v>0</v>
      </c>
      <c r="X302" s="108">
        <f>SUMIFS(Master3!BC:BC,Master3!BB:BB,U302)</f>
        <v>0</v>
      </c>
      <c r="Y302" s="110" t="str">
        <f>IFERROR(_xlfn.XLOOKUP(Z302,Master3!$A:$A,Master3!$B:$B),"")</f>
        <v/>
      </c>
      <c r="Z302" s="107" t="str">
        <f t="shared" si="51"/>
        <v/>
      </c>
      <c r="AA302" s="107">
        <f>SUMIFS(Master3!$X:$X,Master3!$A:$A,"&gt;="&amp;(Z302),Master3!$A:$A,"&lt;="&amp;AE302-1)</f>
        <v>0</v>
      </c>
      <c r="AB302" s="107">
        <f>SUMIFS(Master3!$I:$I,Master3!$A:$A,"&gt;="&amp;(Z302),Master3!$A:$A,"&lt;="&amp;AE302-1)</f>
        <v>0</v>
      </c>
      <c r="AC302" s="108">
        <f>SUMIFS(Master3!BM:BM,Master3!BL:BL,Y302)</f>
        <v>0</v>
      </c>
      <c r="AD302" s="110" t="str">
        <f>IFERROR(_xlfn.XLOOKUP(AE302,Master3!$A:$A,Master3!$B:$B)," ")</f>
        <v xml:space="preserve"> </v>
      </c>
      <c r="AE302" s="107" t="str">
        <f t="shared" si="52"/>
        <v/>
      </c>
      <c r="AF302" s="109">
        <f>SUMIFS(Master3!$X:$X,Master3!$A:$A,"&gt;"&amp;(AE302),Master3!$A:$A,"&lt;="&amp; AI302)</f>
        <v>0</v>
      </c>
      <c r="AG302" s="107">
        <f>SUMIFS(Master3!$I:$I,Master3!$A:$A,"&gt;"&amp;(AE302),Master3!$A:$A,"&lt;="&amp; AI302)</f>
        <v>0</v>
      </c>
      <c r="AH302" s="107">
        <f>SUMIFS(Master3!BC:BC,Master3!BB:BB,AD302)</f>
        <v>0</v>
      </c>
      <c r="AI302" s="108" t="str">
        <f t="shared" si="53"/>
        <v/>
      </c>
      <c r="AJ302" s="112" t="e">
        <f>_xlfn.XLOOKUP(AK302,Master3!B:B,Master3!A:A)</f>
        <v>#N/A</v>
      </c>
      <c r="AK302" s="106"/>
      <c r="AL302" s="67">
        <f>SUMIFS(Master3!$Z:$Z,Master3!$A:$A,"&gt;="&amp;(AJ302),Master3!$A:$A,"&lt;="&amp;AP302-1)</f>
        <v>0</v>
      </c>
      <c r="AM302" s="67">
        <f>SUMIFS(Master3!$J:$J,Master3!$A:$A,"&gt;="&amp;(AJ302),Master3!$A:$A,"&lt;="&amp;AP302-1)</f>
        <v>0</v>
      </c>
      <c r="AN302" s="93">
        <f>SUMIFS(Master3!BF:BF,Master3!BE:BE,AK302)</f>
        <v>0</v>
      </c>
      <c r="AO302" s="100" t="str">
        <f>IFERROR(_xlfn.XLOOKUP(AP302,Master3!$A:$A,Master3!$B:$B),"")</f>
        <v/>
      </c>
      <c r="AP302" s="92" t="str">
        <f t="shared" si="54"/>
        <v/>
      </c>
      <c r="AQ302" s="67">
        <f>SUMIFS(Master3!$Z:$Z,Master3!$A:$A,"&gt;"&amp;(AP302),Master3!$A:$A,"&lt;="&amp;AU302-1)</f>
        <v>0</v>
      </c>
      <c r="AR302" s="67">
        <f>SUMIFS(Master3!$J:$J,Master3!$A:$A,"&gt;"&amp;(AP302),Master3!$A:$A,"&lt;="&amp;AU302-1)</f>
        <v>0</v>
      </c>
      <c r="AS302" s="93">
        <f>SUMIFS(Master3!BO:BO,Master3!BN:BN,AO302)</f>
        <v>0</v>
      </c>
      <c r="AT302" s="100" t="str">
        <f>IFERROR(_xlfn.XLOOKUP(AU302,Master3!$A:$A,Master3!$B:$B)," ")</f>
        <v xml:space="preserve"> </v>
      </c>
      <c r="AU302" s="92" t="str">
        <f t="shared" si="55"/>
        <v/>
      </c>
      <c r="AV302" s="67">
        <f>SUMIFS(Master3!$Z:$Z,Master3!$A:$A,"&gt;"&amp;AU302,Master3!$A:$A,"&lt;="&amp; AY302)</f>
        <v>0</v>
      </c>
      <c r="AW302" s="67">
        <f>SUMIFS(Master3!$J:$J,Master3!$A:$A,"&gt;"&amp;AU302,Master3!$A:$A,"&lt;="&amp; AY302)</f>
        <v>0</v>
      </c>
      <c r="AX302" s="92">
        <f>SUMIFS(Master3!BF:BF,Master3!BE:BE,AT302)</f>
        <v>0</v>
      </c>
      <c r="AY302" s="93" t="str">
        <f t="shared" si="56"/>
        <v/>
      </c>
      <c r="AZ302" s="112" t="e">
        <f>_xlfn.XLOOKUP(BA302,Master3!B:B,Master3!A:A)</f>
        <v>#N/A</v>
      </c>
      <c r="BA302" s="103"/>
      <c r="BB302" s="107">
        <f>SUMIFS(Master3!AR:AR,Master3!$A:$A,"&gt;="&amp;(AZ302),Master3!$A:$A,"&lt;="&amp;BF302-1)</f>
        <v>0</v>
      </c>
      <c r="BC302" s="109">
        <f>SUMIFS(Master3!$K:$K,Master3!$A:$A,"&gt;="&amp;(AZ302),Master3!$A:$A,"&lt;="&amp;BF302-1)</f>
        <v>0</v>
      </c>
      <c r="BD302" s="108">
        <f>SUMIFS(Master3!BI:BI,Master3!BH:BH,BA302)</f>
        <v>0</v>
      </c>
      <c r="BE302" s="110" t="str">
        <f>IFERROR(_xlfn.XLOOKUP(BF302,Master3!$A:$A,Master3!$B:$B),"")</f>
        <v/>
      </c>
      <c r="BF302" s="107" t="str">
        <f t="shared" si="57"/>
        <v/>
      </c>
      <c r="BG302" s="107">
        <f>SUMIFS(Master3!AR:AR,Master3!$A:$A,"&gt;="&amp;(BF302),Master3!$A:$A,"&lt;="&amp;BK302-1)</f>
        <v>0</v>
      </c>
      <c r="BH302" s="109">
        <f>SUMIFS(Master3!$K:$K,Master3!$A:$A,"&gt;="&amp;(BF302),Master3!$A:$A,"&lt;="&amp;BK302-1)</f>
        <v>0</v>
      </c>
      <c r="BI302" s="108">
        <f>SUMIFS(Master3!BQ:BQ,Master3!BP:BP,BE302)</f>
        <v>0</v>
      </c>
      <c r="BJ302" s="110" t="str">
        <f>IFERROR(_xlfn.XLOOKUP(BK302,Master3!$A:$A,Master3!$B:$B)," ")</f>
        <v xml:space="preserve"> </v>
      </c>
      <c r="BK302" s="107" t="str">
        <f t="shared" si="58"/>
        <v/>
      </c>
      <c r="BL302" s="107">
        <f>SUMIFS(Master3!$AU:$AU,Master3!$A:$A,"&gt;"&amp;(BK302),Master3!$A:$A,"&lt;="&amp; BO302)</f>
        <v>0</v>
      </c>
      <c r="BM302" s="109">
        <f>SUMIFS(Master3!$K:$K,Master3!$A:$A,"&gt;"&amp;(BK302),Master3!$A:$A,"&lt;="&amp; BO302)</f>
        <v>0</v>
      </c>
      <c r="BN302" s="107">
        <f>SUMIFS(Master3!BI:BI,Master3!BH:BH,BJ302)</f>
        <v>0</v>
      </c>
      <c r="BO302" s="108" t="str">
        <f t="shared" si="59"/>
        <v/>
      </c>
    </row>
    <row r="303" spans="1:67" x14ac:dyDescent="0.25">
      <c r="A303" s="86">
        <v>44423.326388888891</v>
      </c>
      <c r="B303" s="111" t="e">
        <f>_xlfn.XLOOKUP(C303,Master3!B:B,Master3!A:A)</f>
        <v>#N/A</v>
      </c>
      <c r="C303" s="106"/>
      <c r="D303" s="91" t="str">
        <f>IFERROR(_xlfn.XLOOKUP(B303,Master3!A:A,Master3!G:G),"")</f>
        <v/>
      </c>
      <c r="E303" s="94" t="str">
        <f>IFERROR(AVERAGEIFS(Master3!$U:$U,Master3!$A:$A,"&gt;"&amp;(B303-1),Master3!$A:$A,"&lt;="&amp;S303),"")</f>
        <v/>
      </c>
      <c r="F303" s="98">
        <f>SUMIFS(Master3!$V:$V,Master3!$A:$A,"&gt;="&amp;(B303),Master3!$A:$A,"&lt;="&amp;J303-1)</f>
        <v>0</v>
      </c>
      <c r="G303" s="91">
        <f>SUMIFS(Master3!$H:$H,Master3!$A:$A,"&gt;="&amp;(B303),Master3!$A:$A,"&lt;="&amp;J303-1)</f>
        <v>0</v>
      </c>
      <c r="H303" s="99">
        <f>SUMIFS(Master3!AZ:AZ,Master3!AY:AY,C303)</f>
        <v>0</v>
      </c>
      <c r="I303" s="100" t="str">
        <f>IFERROR(_xlfn.XLOOKUP(J303,Master3!$A:$A,Master3!$B:$B),"")</f>
        <v/>
      </c>
      <c r="J303" s="92" t="str">
        <f t="shared" si="48"/>
        <v/>
      </c>
      <c r="K303" s="92">
        <f>SUMIFS(Master3!$V:$V,Master3!$A:$A,"&gt;="&amp;(J303),Master3!$A:$A,"&lt;="&amp;O303-1)</f>
        <v>0</v>
      </c>
      <c r="L303" s="92">
        <f>SUMIFS(Master3!$H:$H,Master3!$A:$A,"&gt;="&amp;(J303),Master3!$A:$A,"&lt;="&amp;O303-1)</f>
        <v>0</v>
      </c>
      <c r="M303" s="93">
        <f>SUMIFS(Master3!BK:BK,Master3!BJ:BJ,I303)</f>
        <v>0</v>
      </c>
      <c r="N303" s="100" t="str">
        <f>IFERROR(_xlfn.XLOOKUP(O303,Master3!$A:$A,Master3!$B:$B)," ")</f>
        <v xml:space="preserve"> </v>
      </c>
      <c r="O303" s="92" t="str">
        <f t="shared" si="49"/>
        <v/>
      </c>
      <c r="P303" s="92">
        <f>SUMIFS(Master3!$V:$V,Master3!$A:$A,"&gt;="&amp;O303,Master3!$A:$A,"&lt;="&amp; S303)</f>
        <v>0</v>
      </c>
      <c r="Q303" s="92">
        <f>SUMIFS(Master3!$H:$H,Master3!$A:$A,"&gt;="&amp;O303,Master3!$A:$A,"&lt;="&amp; S303)</f>
        <v>0</v>
      </c>
      <c r="R303" s="92">
        <f>SUMIFS(Master3!AZ:AZ,Master3!AY:AY,N303)</f>
        <v>0</v>
      </c>
      <c r="S303" s="93" t="str">
        <f t="shared" si="50"/>
        <v/>
      </c>
      <c r="T303" s="112" t="e">
        <f>_xlfn.XLOOKUP(U303,Master3!B:B,Master3!A:A)</f>
        <v>#N/A</v>
      </c>
      <c r="U303" s="103"/>
      <c r="V303" s="109">
        <f>SUMIFS(Master3!X:X,Master3!$A:$A,"&gt;="&amp;(T303),Master3!$A:$A,"&lt;="&amp;Z303-1)</f>
        <v>0</v>
      </c>
      <c r="W303" s="107">
        <f>SUMIFS(Master3!I:I,Master3!$A:$A,"&gt;="&amp;(T303),Master3!$A:$A,"&lt;="&amp;Z303-1)</f>
        <v>0</v>
      </c>
      <c r="X303" s="108">
        <f>SUMIFS(Master3!BC:BC,Master3!BB:BB,U303)</f>
        <v>0</v>
      </c>
      <c r="Y303" s="110" t="str">
        <f>IFERROR(_xlfn.XLOOKUP(Z303,Master3!$A:$A,Master3!$B:$B),"")</f>
        <v/>
      </c>
      <c r="Z303" s="107" t="str">
        <f t="shared" si="51"/>
        <v/>
      </c>
      <c r="AA303" s="107">
        <f>SUMIFS(Master3!$X:$X,Master3!$A:$A,"&gt;="&amp;(Z303),Master3!$A:$A,"&lt;="&amp;AE303-1)</f>
        <v>0</v>
      </c>
      <c r="AB303" s="107">
        <f>SUMIFS(Master3!$I:$I,Master3!$A:$A,"&gt;="&amp;(Z303),Master3!$A:$A,"&lt;="&amp;AE303-1)</f>
        <v>0</v>
      </c>
      <c r="AC303" s="108">
        <f>SUMIFS(Master3!BM:BM,Master3!BL:BL,Y303)</f>
        <v>0</v>
      </c>
      <c r="AD303" s="110" t="str">
        <f>IFERROR(_xlfn.XLOOKUP(AE303,Master3!$A:$A,Master3!$B:$B)," ")</f>
        <v xml:space="preserve"> </v>
      </c>
      <c r="AE303" s="107" t="str">
        <f t="shared" si="52"/>
        <v/>
      </c>
      <c r="AF303" s="109">
        <f>SUMIFS(Master3!$X:$X,Master3!$A:$A,"&gt;"&amp;(AE303),Master3!$A:$A,"&lt;="&amp; AI303)</f>
        <v>0</v>
      </c>
      <c r="AG303" s="107">
        <f>SUMIFS(Master3!$I:$I,Master3!$A:$A,"&gt;"&amp;(AE303),Master3!$A:$A,"&lt;="&amp; AI303)</f>
        <v>0</v>
      </c>
      <c r="AH303" s="107">
        <f>SUMIFS(Master3!BC:BC,Master3!BB:BB,AD303)</f>
        <v>0</v>
      </c>
      <c r="AI303" s="108" t="str">
        <f t="shared" si="53"/>
        <v/>
      </c>
      <c r="AJ303" s="112" t="e">
        <f>_xlfn.XLOOKUP(AK303,Master3!B:B,Master3!A:A)</f>
        <v>#N/A</v>
      </c>
      <c r="AK303" s="106"/>
      <c r="AL303" s="67">
        <f>SUMIFS(Master3!$Z:$Z,Master3!$A:$A,"&gt;="&amp;(AJ303),Master3!$A:$A,"&lt;="&amp;AP303-1)</f>
        <v>0</v>
      </c>
      <c r="AM303" s="67">
        <f>SUMIFS(Master3!$J:$J,Master3!$A:$A,"&gt;="&amp;(AJ303),Master3!$A:$A,"&lt;="&amp;AP303-1)</f>
        <v>0</v>
      </c>
      <c r="AN303" s="93">
        <f>SUMIFS(Master3!BF:BF,Master3!BE:BE,AK303)</f>
        <v>0</v>
      </c>
      <c r="AO303" s="100" t="str">
        <f>IFERROR(_xlfn.XLOOKUP(AP303,Master3!$A:$A,Master3!$B:$B),"")</f>
        <v/>
      </c>
      <c r="AP303" s="92" t="str">
        <f t="shared" si="54"/>
        <v/>
      </c>
      <c r="AQ303" s="67">
        <f>SUMIFS(Master3!$Z:$Z,Master3!$A:$A,"&gt;"&amp;(AP303),Master3!$A:$A,"&lt;="&amp;AU303-1)</f>
        <v>0</v>
      </c>
      <c r="AR303" s="67">
        <f>SUMIFS(Master3!$J:$J,Master3!$A:$A,"&gt;"&amp;(AP303),Master3!$A:$A,"&lt;="&amp;AU303-1)</f>
        <v>0</v>
      </c>
      <c r="AS303" s="93">
        <f>SUMIFS(Master3!BO:BO,Master3!BN:BN,AO303)</f>
        <v>0</v>
      </c>
      <c r="AT303" s="100" t="str">
        <f>IFERROR(_xlfn.XLOOKUP(AU303,Master3!$A:$A,Master3!$B:$B)," ")</f>
        <v xml:space="preserve"> </v>
      </c>
      <c r="AU303" s="92" t="str">
        <f t="shared" si="55"/>
        <v/>
      </c>
      <c r="AV303" s="67">
        <f>SUMIFS(Master3!$Z:$Z,Master3!$A:$A,"&gt;"&amp;AU303,Master3!$A:$A,"&lt;="&amp; AY303)</f>
        <v>0</v>
      </c>
      <c r="AW303" s="67">
        <f>SUMIFS(Master3!$J:$J,Master3!$A:$A,"&gt;"&amp;AU303,Master3!$A:$A,"&lt;="&amp; AY303)</f>
        <v>0</v>
      </c>
      <c r="AX303" s="92">
        <f>SUMIFS(Master3!BF:BF,Master3!BE:BE,AT303)</f>
        <v>0</v>
      </c>
      <c r="AY303" s="93" t="str">
        <f t="shared" si="56"/>
        <v/>
      </c>
      <c r="AZ303" s="112" t="e">
        <f>_xlfn.XLOOKUP(BA303,Master3!B:B,Master3!A:A)</f>
        <v>#N/A</v>
      </c>
      <c r="BA303" s="103">
        <v>44423.326388888891</v>
      </c>
      <c r="BB303" s="107">
        <f>SUMIFS(Master3!AR:AR,Master3!$A:$A,"&gt;="&amp;(AZ303),Master3!$A:$A,"&lt;="&amp;BF303-1)</f>
        <v>0</v>
      </c>
      <c r="BC303" s="109">
        <f>SUMIFS(Master3!$K:$K,Master3!$A:$A,"&gt;="&amp;(AZ303),Master3!$A:$A,"&lt;="&amp;BF303-1)</f>
        <v>0</v>
      </c>
      <c r="BD303" s="108">
        <f>SUMIFS(Master3!BI:BI,Master3!BH:BH,BA303)</f>
        <v>0</v>
      </c>
      <c r="BE303" s="110" t="str">
        <f>IFERROR(_xlfn.XLOOKUP(BF303,Master3!$A:$A,Master3!$B:$B),"")</f>
        <v/>
      </c>
      <c r="BF303" s="107" t="str">
        <f t="shared" si="57"/>
        <v/>
      </c>
      <c r="BG303" s="107">
        <f>SUMIFS(Master3!AR:AR,Master3!$A:$A,"&gt;="&amp;(BF303),Master3!$A:$A,"&lt;="&amp;BK303-1)</f>
        <v>0</v>
      </c>
      <c r="BH303" s="109">
        <f>SUMIFS(Master3!$K:$K,Master3!$A:$A,"&gt;="&amp;(BF303),Master3!$A:$A,"&lt;="&amp;BK303-1)</f>
        <v>0</v>
      </c>
      <c r="BI303" s="108">
        <f>SUMIFS(Master3!BQ:BQ,Master3!BP:BP,BE303)</f>
        <v>0</v>
      </c>
      <c r="BJ303" s="110" t="str">
        <f>IFERROR(_xlfn.XLOOKUP(BK303,Master3!$A:$A,Master3!$B:$B)," ")</f>
        <v xml:space="preserve"> </v>
      </c>
      <c r="BK303" s="107" t="str">
        <f t="shared" si="58"/>
        <v/>
      </c>
      <c r="BL303" s="107">
        <f>SUMIFS(Master3!$AU:$AU,Master3!$A:$A,"&gt;"&amp;(BK303),Master3!$A:$A,"&lt;="&amp; BO303)</f>
        <v>0</v>
      </c>
      <c r="BM303" s="109">
        <f>SUMIFS(Master3!$K:$K,Master3!$A:$A,"&gt;"&amp;(BK303),Master3!$A:$A,"&lt;="&amp; BO303)</f>
        <v>0</v>
      </c>
      <c r="BN303" s="107">
        <f>SUMIFS(Master3!BI:BI,Master3!BH:BH,BJ303)</f>
        <v>0</v>
      </c>
      <c r="BO303" s="108" t="str">
        <f t="shared" si="59"/>
        <v/>
      </c>
    </row>
    <row r="304" spans="1:67" x14ac:dyDescent="0.25">
      <c r="A304" s="86">
        <v>44423.329861111109</v>
      </c>
      <c r="B304" s="111" t="e">
        <f>_xlfn.XLOOKUP(C304,Master3!B:B,Master3!A:A)</f>
        <v>#N/A</v>
      </c>
      <c r="C304" s="106"/>
      <c r="D304" s="91" t="str">
        <f>IFERROR(_xlfn.XLOOKUP(B304,Master3!A:A,Master3!G:G),"")</f>
        <v/>
      </c>
      <c r="E304" s="94" t="str">
        <f>IFERROR(AVERAGEIFS(Master3!$U:$U,Master3!$A:$A,"&gt;"&amp;(B304-1),Master3!$A:$A,"&lt;="&amp;S304),"")</f>
        <v/>
      </c>
      <c r="F304" s="98">
        <f>SUMIFS(Master3!$V:$V,Master3!$A:$A,"&gt;="&amp;(B304),Master3!$A:$A,"&lt;="&amp;J304-1)</f>
        <v>0</v>
      </c>
      <c r="G304" s="91">
        <f>SUMIFS(Master3!$H:$H,Master3!$A:$A,"&gt;="&amp;(B304),Master3!$A:$A,"&lt;="&amp;J304-1)</f>
        <v>0</v>
      </c>
      <c r="H304" s="99">
        <f>SUMIFS(Master3!AZ:AZ,Master3!AY:AY,C304)</f>
        <v>0</v>
      </c>
      <c r="I304" s="100" t="str">
        <f>IFERROR(_xlfn.XLOOKUP(J304,Master3!$A:$A,Master3!$B:$B),"")</f>
        <v/>
      </c>
      <c r="J304" s="92" t="str">
        <f t="shared" si="48"/>
        <v/>
      </c>
      <c r="K304" s="92">
        <f>SUMIFS(Master3!$V:$V,Master3!$A:$A,"&gt;="&amp;(J304),Master3!$A:$A,"&lt;="&amp;O304-1)</f>
        <v>0</v>
      </c>
      <c r="L304" s="92">
        <f>SUMIFS(Master3!$H:$H,Master3!$A:$A,"&gt;="&amp;(J304),Master3!$A:$A,"&lt;="&amp;O304-1)</f>
        <v>0</v>
      </c>
      <c r="M304" s="93">
        <f>SUMIFS(Master3!BK:BK,Master3!BJ:BJ,I304)</f>
        <v>0</v>
      </c>
      <c r="N304" s="100" t="str">
        <f>IFERROR(_xlfn.XLOOKUP(O304,Master3!$A:$A,Master3!$B:$B)," ")</f>
        <v xml:space="preserve"> </v>
      </c>
      <c r="O304" s="92" t="str">
        <f t="shared" si="49"/>
        <v/>
      </c>
      <c r="P304" s="92">
        <f>SUMIFS(Master3!$V:$V,Master3!$A:$A,"&gt;="&amp;O304,Master3!$A:$A,"&lt;="&amp; S304)</f>
        <v>0</v>
      </c>
      <c r="Q304" s="92">
        <f>SUMIFS(Master3!$H:$H,Master3!$A:$A,"&gt;="&amp;O304,Master3!$A:$A,"&lt;="&amp; S304)</f>
        <v>0</v>
      </c>
      <c r="R304" s="92">
        <f>SUMIFS(Master3!AZ:AZ,Master3!AY:AY,N304)</f>
        <v>0</v>
      </c>
      <c r="S304" s="93" t="str">
        <f t="shared" si="50"/>
        <v/>
      </c>
      <c r="T304" s="112" t="e">
        <f>_xlfn.XLOOKUP(U304,Master3!B:B,Master3!A:A)</f>
        <v>#N/A</v>
      </c>
      <c r="U304" s="103">
        <v>44423.329861111109</v>
      </c>
      <c r="V304" s="109">
        <f>SUMIFS(Master3!X:X,Master3!$A:$A,"&gt;="&amp;(T304),Master3!$A:$A,"&lt;="&amp;Z304-1)</f>
        <v>0</v>
      </c>
      <c r="W304" s="107">
        <f>SUMIFS(Master3!I:I,Master3!$A:$A,"&gt;="&amp;(T304),Master3!$A:$A,"&lt;="&amp;Z304-1)</f>
        <v>0</v>
      </c>
      <c r="X304" s="108">
        <f>SUMIFS(Master3!BC:BC,Master3!BB:BB,U304)</f>
        <v>0</v>
      </c>
      <c r="Y304" s="110" t="str">
        <f>IFERROR(_xlfn.XLOOKUP(Z304,Master3!$A:$A,Master3!$B:$B),"")</f>
        <v/>
      </c>
      <c r="Z304" s="107" t="str">
        <f t="shared" si="51"/>
        <v/>
      </c>
      <c r="AA304" s="107">
        <f>SUMIFS(Master3!$X:$X,Master3!$A:$A,"&gt;="&amp;(Z304),Master3!$A:$A,"&lt;="&amp;AE304-1)</f>
        <v>0</v>
      </c>
      <c r="AB304" s="107">
        <f>SUMIFS(Master3!$I:$I,Master3!$A:$A,"&gt;="&amp;(Z304),Master3!$A:$A,"&lt;="&amp;AE304-1)</f>
        <v>0</v>
      </c>
      <c r="AC304" s="108">
        <f>SUMIFS(Master3!BM:BM,Master3!BL:BL,Y304)</f>
        <v>0</v>
      </c>
      <c r="AD304" s="110" t="str">
        <f>IFERROR(_xlfn.XLOOKUP(AE304,Master3!$A:$A,Master3!$B:$B)," ")</f>
        <v xml:space="preserve"> </v>
      </c>
      <c r="AE304" s="107" t="str">
        <f t="shared" si="52"/>
        <v/>
      </c>
      <c r="AF304" s="109">
        <f>SUMIFS(Master3!$X:$X,Master3!$A:$A,"&gt;"&amp;(AE304),Master3!$A:$A,"&lt;="&amp; AI304)</f>
        <v>0</v>
      </c>
      <c r="AG304" s="107">
        <f>SUMIFS(Master3!$I:$I,Master3!$A:$A,"&gt;"&amp;(AE304),Master3!$A:$A,"&lt;="&amp; AI304)</f>
        <v>0</v>
      </c>
      <c r="AH304" s="107">
        <f>SUMIFS(Master3!BC:BC,Master3!BB:BB,AD304)</f>
        <v>0</v>
      </c>
      <c r="AI304" s="108" t="str">
        <f t="shared" si="53"/>
        <v/>
      </c>
      <c r="AJ304" s="112" t="e">
        <f>_xlfn.XLOOKUP(AK304,Master3!B:B,Master3!A:A)</f>
        <v>#N/A</v>
      </c>
      <c r="AK304" s="106"/>
      <c r="AL304" s="67">
        <f>SUMIFS(Master3!$Z:$Z,Master3!$A:$A,"&gt;="&amp;(AJ304),Master3!$A:$A,"&lt;="&amp;AP304-1)</f>
        <v>0</v>
      </c>
      <c r="AM304" s="67">
        <f>SUMIFS(Master3!$J:$J,Master3!$A:$A,"&gt;="&amp;(AJ304),Master3!$A:$A,"&lt;="&amp;AP304-1)</f>
        <v>0</v>
      </c>
      <c r="AN304" s="93">
        <f>SUMIFS(Master3!BF:BF,Master3!BE:BE,AK304)</f>
        <v>0</v>
      </c>
      <c r="AO304" s="100" t="str">
        <f>IFERROR(_xlfn.XLOOKUP(AP304,Master3!$A:$A,Master3!$B:$B),"")</f>
        <v/>
      </c>
      <c r="AP304" s="92" t="str">
        <f t="shared" si="54"/>
        <v/>
      </c>
      <c r="AQ304" s="67">
        <f>SUMIFS(Master3!$Z:$Z,Master3!$A:$A,"&gt;"&amp;(AP304),Master3!$A:$A,"&lt;="&amp;AU304-1)</f>
        <v>0</v>
      </c>
      <c r="AR304" s="67">
        <f>SUMIFS(Master3!$J:$J,Master3!$A:$A,"&gt;"&amp;(AP304),Master3!$A:$A,"&lt;="&amp;AU304-1)</f>
        <v>0</v>
      </c>
      <c r="AS304" s="93">
        <f>SUMIFS(Master3!BO:BO,Master3!BN:BN,AO304)</f>
        <v>0</v>
      </c>
      <c r="AT304" s="100" t="str">
        <f>IFERROR(_xlfn.XLOOKUP(AU304,Master3!$A:$A,Master3!$B:$B)," ")</f>
        <v xml:space="preserve"> </v>
      </c>
      <c r="AU304" s="92" t="str">
        <f t="shared" si="55"/>
        <v/>
      </c>
      <c r="AV304" s="67">
        <f>SUMIFS(Master3!$Z:$Z,Master3!$A:$A,"&gt;"&amp;AU304,Master3!$A:$A,"&lt;="&amp; AY304)</f>
        <v>0</v>
      </c>
      <c r="AW304" s="67">
        <f>SUMIFS(Master3!$J:$J,Master3!$A:$A,"&gt;"&amp;AU304,Master3!$A:$A,"&lt;="&amp; AY304)</f>
        <v>0</v>
      </c>
      <c r="AX304" s="92">
        <f>SUMIFS(Master3!BF:BF,Master3!BE:BE,AT304)</f>
        <v>0</v>
      </c>
      <c r="AY304" s="93" t="str">
        <f t="shared" si="56"/>
        <v/>
      </c>
      <c r="AZ304" s="112" t="e">
        <f>_xlfn.XLOOKUP(BA304,Master3!B:B,Master3!A:A)</f>
        <v>#N/A</v>
      </c>
      <c r="BA304" s="103"/>
      <c r="BB304" s="107">
        <f>SUMIFS(Master3!AR:AR,Master3!$A:$A,"&gt;="&amp;(AZ304),Master3!$A:$A,"&lt;="&amp;BF304-1)</f>
        <v>0</v>
      </c>
      <c r="BC304" s="109">
        <f>SUMIFS(Master3!$K:$K,Master3!$A:$A,"&gt;="&amp;(AZ304),Master3!$A:$A,"&lt;="&amp;BF304-1)</f>
        <v>0</v>
      </c>
      <c r="BD304" s="108">
        <f>SUMIFS(Master3!BI:BI,Master3!BH:BH,BA304)</f>
        <v>0</v>
      </c>
      <c r="BE304" s="110" t="str">
        <f>IFERROR(_xlfn.XLOOKUP(BF304,Master3!$A:$A,Master3!$B:$B),"")</f>
        <v/>
      </c>
      <c r="BF304" s="107" t="str">
        <f t="shared" si="57"/>
        <v/>
      </c>
      <c r="BG304" s="107">
        <f>SUMIFS(Master3!AR:AR,Master3!$A:$A,"&gt;="&amp;(BF304),Master3!$A:$A,"&lt;="&amp;BK304-1)</f>
        <v>0</v>
      </c>
      <c r="BH304" s="109">
        <f>SUMIFS(Master3!$K:$K,Master3!$A:$A,"&gt;="&amp;(BF304),Master3!$A:$A,"&lt;="&amp;BK304-1)</f>
        <v>0</v>
      </c>
      <c r="BI304" s="108">
        <f>SUMIFS(Master3!BQ:BQ,Master3!BP:BP,BE304)</f>
        <v>0</v>
      </c>
      <c r="BJ304" s="110" t="str">
        <f>IFERROR(_xlfn.XLOOKUP(BK304,Master3!$A:$A,Master3!$B:$B)," ")</f>
        <v xml:space="preserve"> </v>
      </c>
      <c r="BK304" s="107" t="str">
        <f t="shared" si="58"/>
        <v/>
      </c>
      <c r="BL304" s="107">
        <f>SUMIFS(Master3!$AU:$AU,Master3!$A:$A,"&gt;"&amp;(BK304),Master3!$A:$A,"&lt;="&amp; BO304)</f>
        <v>0</v>
      </c>
      <c r="BM304" s="109">
        <f>SUMIFS(Master3!$K:$K,Master3!$A:$A,"&gt;"&amp;(BK304),Master3!$A:$A,"&lt;="&amp; BO304)</f>
        <v>0</v>
      </c>
      <c r="BN304" s="107">
        <f>SUMIFS(Master3!BI:BI,Master3!BH:BH,BJ304)</f>
        <v>0</v>
      </c>
      <c r="BO304" s="108" t="str">
        <f t="shared" si="59"/>
        <v/>
      </c>
    </row>
    <row r="305" spans="1:67" x14ac:dyDescent="0.25">
      <c r="A305" s="86">
        <v>44423.371527777781</v>
      </c>
      <c r="B305" s="111" t="e">
        <f>_xlfn.XLOOKUP(C305,Master3!B:B,Master3!A:A)</f>
        <v>#N/A</v>
      </c>
      <c r="C305" s="106"/>
      <c r="D305" s="91" t="str">
        <f>IFERROR(_xlfn.XLOOKUP(B305,Master3!A:A,Master3!G:G),"")</f>
        <v/>
      </c>
      <c r="E305" s="94" t="str">
        <f>IFERROR(AVERAGEIFS(Master3!$U:$U,Master3!$A:$A,"&gt;"&amp;(B305-1),Master3!$A:$A,"&lt;="&amp;S305),"")</f>
        <v/>
      </c>
      <c r="F305" s="98">
        <f>SUMIFS(Master3!$V:$V,Master3!$A:$A,"&gt;="&amp;(B305),Master3!$A:$A,"&lt;="&amp;J305-1)</f>
        <v>0</v>
      </c>
      <c r="G305" s="91">
        <f>SUMIFS(Master3!$H:$H,Master3!$A:$A,"&gt;="&amp;(B305),Master3!$A:$A,"&lt;="&amp;J305-1)</f>
        <v>0</v>
      </c>
      <c r="H305" s="99">
        <f>SUMIFS(Master3!AZ:AZ,Master3!AY:AY,C305)</f>
        <v>0</v>
      </c>
      <c r="I305" s="100" t="str">
        <f>IFERROR(_xlfn.XLOOKUP(J305,Master3!$A:$A,Master3!$B:$B),"")</f>
        <v/>
      </c>
      <c r="J305" s="92" t="str">
        <f t="shared" si="48"/>
        <v/>
      </c>
      <c r="K305" s="92">
        <f>SUMIFS(Master3!$V:$V,Master3!$A:$A,"&gt;="&amp;(J305),Master3!$A:$A,"&lt;="&amp;O305-1)</f>
        <v>0</v>
      </c>
      <c r="L305" s="92">
        <f>SUMIFS(Master3!$H:$H,Master3!$A:$A,"&gt;="&amp;(J305),Master3!$A:$A,"&lt;="&amp;O305-1)</f>
        <v>0</v>
      </c>
      <c r="M305" s="93">
        <f>SUMIFS(Master3!BK:BK,Master3!BJ:BJ,I305)</f>
        <v>0</v>
      </c>
      <c r="N305" s="100" t="str">
        <f>IFERROR(_xlfn.XLOOKUP(O305,Master3!$A:$A,Master3!$B:$B)," ")</f>
        <v xml:space="preserve"> </v>
      </c>
      <c r="O305" s="92" t="str">
        <f t="shared" si="49"/>
        <v/>
      </c>
      <c r="P305" s="92">
        <f>SUMIFS(Master3!$V:$V,Master3!$A:$A,"&gt;="&amp;O305,Master3!$A:$A,"&lt;="&amp; S305)</f>
        <v>0</v>
      </c>
      <c r="Q305" s="92">
        <f>SUMIFS(Master3!$H:$H,Master3!$A:$A,"&gt;="&amp;O305,Master3!$A:$A,"&lt;="&amp; S305)</f>
        <v>0</v>
      </c>
      <c r="R305" s="92">
        <f>SUMIFS(Master3!AZ:AZ,Master3!AY:AY,N305)</f>
        <v>0</v>
      </c>
      <c r="S305" s="93" t="str">
        <f t="shared" si="50"/>
        <v/>
      </c>
      <c r="T305" s="112" t="e">
        <f>_xlfn.XLOOKUP(U305,Master3!B:B,Master3!A:A)</f>
        <v>#N/A</v>
      </c>
      <c r="U305" s="103"/>
      <c r="V305" s="109">
        <f>SUMIFS(Master3!X:X,Master3!$A:$A,"&gt;="&amp;(T305),Master3!$A:$A,"&lt;="&amp;Z305-1)</f>
        <v>0</v>
      </c>
      <c r="W305" s="107">
        <f>SUMIFS(Master3!I:I,Master3!$A:$A,"&gt;="&amp;(T305),Master3!$A:$A,"&lt;="&amp;Z305-1)</f>
        <v>0</v>
      </c>
      <c r="X305" s="108">
        <f>SUMIFS(Master3!BC:BC,Master3!BB:BB,U305)</f>
        <v>0</v>
      </c>
      <c r="Y305" s="110" t="str">
        <f>IFERROR(_xlfn.XLOOKUP(Z305,Master3!$A:$A,Master3!$B:$B),"")</f>
        <v/>
      </c>
      <c r="Z305" s="107" t="str">
        <f t="shared" si="51"/>
        <v/>
      </c>
      <c r="AA305" s="107">
        <f>SUMIFS(Master3!$X:$X,Master3!$A:$A,"&gt;="&amp;(Z305),Master3!$A:$A,"&lt;="&amp;AE305-1)</f>
        <v>0</v>
      </c>
      <c r="AB305" s="107">
        <f>SUMIFS(Master3!$I:$I,Master3!$A:$A,"&gt;="&amp;(Z305),Master3!$A:$A,"&lt;="&amp;AE305-1)</f>
        <v>0</v>
      </c>
      <c r="AC305" s="108">
        <f>SUMIFS(Master3!BM:BM,Master3!BL:BL,Y305)</f>
        <v>0</v>
      </c>
      <c r="AD305" s="110" t="str">
        <f>IFERROR(_xlfn.XLOOKUP(AE305,Master3!$A:$A,Master3!$B:$B)," ")</f>
        <v xml:space="preserve"> </v>
      </c>
      <c r="AE305" s="107" t="str">
        <f t="shared" si="52"/>
        <v/>
      </c>
      <c r="AF305" s="109">
        <f>SUMIFS(Master3!$X:$X,Master3!$A:$A,"&gt;"&amp;(AE305),Master3!$A:$A,"&lt;="&amp; AI305)</f>
        <v>0</v>
      </c>
      <c r="AG305" s="107">
        <f>SUMIFS(Master3!$I:$I,Master3!$A:$A,"&gt;"&amp;(AE305),Master3!$A:$A,"&lt;="&amp; AI305)</f>
        <v>0</v>
      </c>
      <c r="AH305" s="107">
        <f>SUMIFS(Master3!BC:BC,Master3!BB:BB,AD305)</f>
        <v>0</v>
      </c>
      <c r="AI305" s="108" t="str">
        <f t="shared" si="53"/>
        <v/>
      </c>
      <c r="AJ305" s="112" t="e">
        <f>_xlfn.XLOOKUP(AK305,Master3!B:B,Master3!A:A)</f>
        <v>#N/A</v>
      </c>
      <c r="AK305" s="106">
        <v>44423.371527777781</v>
      </c>
      <c r="AL305" s="67">
        <f>SUMIFS(Master3!$Z:$Z,Master3!$A:$A,"&gt;="&amp;(AJ305),Master3!$A:$A,"&lt;="&amp;AP305-1)</f>
        <v>0</v>
      </c>
      <c r="AM305" s="67">
        <f>SUMIFS(Master3!$J:$J,Master3!$A:$A,"&gt;="&amp;(AJ305),Master3!$A:$A,"&lt;="&amp;AP305-1)</f>
        <v>0</v>
      </c>
      <c r="AN305" s="93">
        <f>SUMIFS(Master3!BF:BF,Master3!BE:BE,AK305)</f>
        <v>0</v>
      </c>
      <c r="AO305" s="100" t="str">
        <f>IFERROR(_xlfn.XLOOKUP(AP305,Master3!$A:$A,Master3!$B:$B),"")</f>
        <v/>
      </c>
      <c r="AP305" s="92" t="str">
        <f t="shared" si="54"/>
        <v/>
      </c>
      <c r="AQ305" s="67">
        <f>SUMIFS(Master3!$Z:$Z,Master3!$A:$A,"&gt;"&amp;(AP305),Master3!$A:$A,"&lt;="&amp;AU305-1)</f>
        <v>0</v>
      </c>
      <c r="AR305" s="67">
        <f>SUMIFS(Master3!$J:$J,Master3!$A:$A,"&gt;"&amp;(AP305),Master3!$A:$A,"&lt;="&amp;AU305-1)</f>
        <v>0</v>
      </c>
      <c r="AS305" s="93">
        <f>SUMIFS(Master3!BO:BO,Master3!BN:BN,AO305)</f>
        <v>0</v>
      </c>
      <c r="AT305" s="100" t="str">
        <f>IFERROR(_xlfn.XLOOKUP(AU305,Master3!$A:$A,Master3!$B:$B)," ")</f>
        <v xml:space="preserve"> </v>
      </c>
      <c r="AU305" s="92" t="str">
        <f t="shared" si="55"/>
        <v/>
      </c>
      <c r="AV305" s="67">
        <f>SUMIFS(Master3!$Z:$Z,Master3!$A:$A,"&gt;"&amp;AU305,Master3!$A:$A,"&lt;="&amp; AY305)</f>
        <v>0</v>
      </c>
      <c r="AW305" s="67">
        <f>SUMIFS(Master3!$J:$J,Master3!$A:$A,"&gt;"&amp;AU305,Master3!$A:$A,"&lt;="&amp; AY305)</f>
        <v>0</v>
      </c>
      <c r="AX305" s="92">
        <f>SUMIFS(Master3!BF:BF,Master3!BE:BE,AT305)</f>
        <v>0</v>
      </c>
      <c r="AY305" s="93" t="str">
        <f t="shared" si="56"/>
        <v/>
      </c>
      <c r="AZ305" s="112" t="e">
        <f>_xlfn.XLOOKUP(BA305,Master3!B:B,Master3!A:A)</f>
        <v>#N/A</v>
      </c>
      <c r="BA305" s="103"/>
      <c r="BB305" s="107">
        <f>SUMIFS(Master3!AR:AR,Master3!$A:$A,"&gt;="&amp;(AZ305),Master3!$A:$A,"&lt;="&amp;BF305-1)</f>
        <v>0</v>
      </c>
      <c r="BC305" s="109">
        <f>SUMIFS(Master3!$K:$K,Master3!$A:$A,"&gt;="&amp;(AZ305),Master3!$A:$A,"&lt;="&amp;BF305-1)</f>
        <v>0</v>
      </c>
      <c r="BD305" s="108">
        <f>SUMIFS(Master3!BI:BI,Master3!BH:BH,BA305)</f>
        <v>0</v>
      </c>
      <c r="BE305" s="110" t="str">
        <f>IFERROR(_xlfn.XLOOKUP(BF305,Master3!$A:$A,Master3!$B:$B),"")</f>
        <v/>
      </c>
      <c r="BF305" s="107" t="str">
        <f t="shared" si="57"/>
        <v/>
      </c>
      <c r="BG305" s="107">
        <f>SUMIFS(Master3!AR:AR,Master3!$A:$A,"&gt;="&amp;(BF305),Master3!$A:$A,"&lt;="&amp;BK305-1)</f>
        <v>0</v>
      </c>
      <c r="BH305" s="109">
        <f>SUMIFS(Master3!$K:$K,Master3!$A:$A,"&gt;="&amp;(BF305),Master3!$A:$A,"&lt;="&amp;BK305-1)</f>
        <v>0</v>
      </c>
      <c r="BI305" s="108">
        <f>SUMIFS(Master3!BQ:BQ,Master3!BP:BP,BE305)</f>
        <v>0</v>
      </c>
      <c r="BJ305" s="110" t="str">
        <f>IFERROR(_xlfn.XLOOKUP(BK305,Master3!$A:$A,Master3!$B:$B)," ")</f>
        <v xml:space="preserve"> </v>
      </c>
      <c r="BK305" s="107" t="str">
        <f t="shared" si="58"/>
        <v/>
      </c>
      <c r="BL305" s="107">
        <f>SUMIFS(Master3!$AU:$AU,Master3!$A:$A,"&gt;"&amp;(BK305),Master3!$A:$A,"&lt;="&amp; BO305)</f>
        <v>0</v>
      </c>
      <c r="BM305" s="109">
        <f>SUMIFS(Master3!$K:$K,Master3!$A:$A,"&gt;"&amp;(BK305),Master3!$A:$A,"&lt;="&amp; BO305)</f>
        <v>0</v>
      </c>
      <c r="BN305" s="107">
        <f>SUMIFS(Master3!BI:BI,Master3!BH:BH,BJ305)</f>
        <v>0</v>
      </c>
      <c r="BO305" s="108" t="str">
        <f t="shared" si="59"/>
        <v/>
      </c>
    </row>
    <row r="306" spans="1:67" x14ac:dyDescent="0.25">
      <c r="A306" s="86">
        <v>44424.25</v>
      </c>
      <c r="B306" s="111" t="e">
        <f>_xlfn.XLOOKUP(C306,Master3!B:B,Master3!A:A)</f>
        <v>#N/A</v>
      </c>
      <c r="C306" s="106">
        <v>44424.25</v>
      </c>
      <c r="D306" s="91" t="str">
        <f>IFERROR(_xlfn.XLOOKUP(B306,Master3!A:A,Master3!G:G),"")</f>
        <v/>
      </c>
      <c r="E306" s="94" t="str">
        <f>IFERROR(AVERAGEIFS(Master3!$U:$U,Master3!$A:$A,"&gt;"&amp;(B306-1),Master3!$A:$A,"&lt;="&amp;S306),"")</f>
        <v/>
      </c>
      <c r="F306" s="98">
        <f>SUMIFS(Master3!$V:$V,Master3!$A:$A,"&gt;="&amp;(B306),Master3!$A:$A,"&lt;="&amp;J306-1)</f>
        <v>0</v>
      </c>
      <c r="G306" s="91">
        <f>SUMIFS(Master3!$H:$H,Master3!$A:$A,"&gt;="&amp;(B306),Master3!$A:$A,"&lt;="&amp;J306-1)</f>
        <v>0</v>
      </c>
      <c r="H306" s="99">
        <f>SUMIFS(Master3!AZ:AZ,Master3!AY:AY,C306)</f>
        <v>0</v>
      </c>
      <c r="I306" s="100" t="str">
        <f>IFERROR(_xlfn.XLOOKUP(J306,Master3!$A:$A,Master3!$B:$B),"")</f>
        <v/>
      </c>
      <c r="J306" s="92" t="str">
        <f t="shared" si="48"/>
        <v/>
      </c>
      <c r="K306" s="92">
        <f>SUMIFS(Master3!$V:$V,Master3!$A:$A,"&gt;="&amp;(J306),Master3!$A:$A,"&lt;="&amp;O306-1)</f>
        <v>0</v>
      </c>
      <c r="L306" s="92">
        <f>SUMIFS(Master3!$H:$H,Master3!$A:$A,"&gt;="&amp;(J306),Master3!$A:$A,"&lt;="&amp;O306-1)</f>
        <v>0</v>
      </c>
      <c r="M306" s="93">
        <f>SUMIFS(Master3!BK:BK,Master3!BJ:BJ,I306)</f>
        <v>0</v>
      </c>
      <c r="N306" s="100" t="str">
        <f>IFERROR(_xlfn.XLOOKUP(O306,Master3!$A:$A,Master3!$B:$B)," ")</f>
        <v xml:space="preserve"> </v>
      </c>
      <c r="O306" s="92" t="str">
        <f t="shared" si="49"/>
        <v/>
      </c>
      <c r="P306" s="92">
        <f>SUMIFS(Master3!$V:$V,Master3!$A:$A,"&gt;="&amp;O306,Master3!$A:$A,"&lt;="&amp; S306)</f>
        <v>0</v>
      </c>
      <c r="Q306" s="92">
        <f>SUMIFS(Master3!$H:$H,Master3!$A:$A,"&gt;="&amp;O306,Master3!$A:$A,"&lt;="&amp; S306)</f>
        <v>0</v>
      </c>
      <c r="R306" s="92">
        <f>SUMIFS(Master3!AZ:AZ,Master3!AY:AY,N306)</f>
        <v>0</v>
      </c>
      <c r="S306" s="93" t="str">
        <f t="shared" si="50"/>
        <v/>
      </c>
      <c r="T306" s="112" t="e">
        <f>_xlfn.XLOOKUP(U306,Master3!B:B,Master3!A:A)</f>
        <v>#N/A</v>
      </c>
      <c r="U306" s="103"/>
      <c r="V306" s="109">
        <f>SUMIFS(Master3!X:X,Master3!$A:$A,"&gt;="&amp;(T306),Master3!$A:$A,"&lt;="&amp;Z306-1)</f>
        <v>0</v>
      </c>
      <c r="W306" s="107">
        <f>SUMIFS(Master3!I:I,Master3!$A:$A,"&gt;="&amp;(T306),Master3!$A:$A,"&lt;="&amp;Z306-1)</f>
        <v>0</v>
      </c>
      <c r="X306" s="108">
        <f>SUMIFS(Master3!BC:BC,Master3!BB:BB,U306)</f>
        <v>0</v>
      </c>
      <c r="Y306" s="110" t="str">
        <f>IFERROR(_xlfn.XLOOKUP(Z306,Master3!$A:$A,Master3!$B:$B),"")</f>
        <v/>
      </c>
      <c r="Z306" s="107" t="str">
        <f t="shared" si="51"/>
        <v/>
      </c>
      <c r="AA306" s="107">
        <f>SUMIFS(Master3!$X:$X,Master3!$A:$A,"&gt;="&amp;(Z306),Master3!$A:$A,"&lt;="&amp;AE306-1)</f>
        <v>0</v>
      </c>
      <c r="AB306" s="107">
        <f>SUMIFS(Master3!$I:$I,Master3!$A:$A,"&gt;="&amp;(Z306),Master3!$A:$A,"&lt;="&amp;AE306-1)</f>
        <v>0</v>
      </c>
      <c r="AC306" s="108">
        <f>SUMIFS(Master3!BM:BM,Master3!BL:BL,Y306)</f>
        <v>0</v>
      </c>
      <c r="AD306" s="110" t="str">
        <f>IFERROR(_xlfn.XLOOKUP(AE306,Master3!$A:$A,Master3!$B:$B)," ")</f>
        <v xml:space="preserve"> </v>
      </c>
      <c r="AE306" s="107" t="str">
        <f t="shared" si="52"/>
        <v/>
      </c>
      <c r="AF306" s="109">
        <f>SUMIFS(Master3!$X:$X,Master3!$A:$A,"&gt;"&amp;(AE306),Master3!$A:$A,"&lt;="&amp; AI306)</f>
        <v>0</v>
      </c>
      <c r="AG306" s="107">
        <f>SUMIFS(Master3!$I:$I,Master3!$A:$A,"&gt;"&amp;(AE306),Master3!$A:$A,"&lt;="&amp; AI306)</f>
        <v>0</v>
      </c>
      <c r="AH306" s="107">
        <f>SUMIFS(Master3!BC:BC,Master3!BB:BB,AD306)</f>
        <v>0</v>
      </c>
      <c r="AI306" s="108" t="str">
        <f t="shared" si="53"/>
        <v/>
      </c>
      <c r="AJ306" s="112" t="e">
        <f>_xlfn.XLOOKUP(AK306,Master3!B:B,Master3!A:A)</f>
        <v>#N/A</v>
      </c>
      <c r="AK306" s="106"/>
      <c r="AL306" s="67">
        <f>SUMIFS(Master3!$Z:$Z,Master3!$A:$A,"&gt;="&amp;(AJ306),Master3!$A:$A,"&lt;="&amp;AP306-1)</f>
        <v>0</v>
      </c>
      <c r="AM306" s="67">
        <f>SUMIFS(Master3!$J:$J,Master3!$A:$A,"&gt;="&amp;(AJ306),Master3!$A:$A,"&lt;="&amp;AP306-1)</f>
        <v>0</v>
      </c>
      <c r="AN306" s="93">
        <f>SUMIFS(Master3!BF:BF,Master3!BE:BE,AK306)</f>
        <v>0</v>
      </c>
      <c r="AO306" s="100" t="str">
        <f>IFERROR(_xlfn.XLOOKUP(AP306,Master3!$A:$A,Master3!$B:$B),"")</f>
        <v/>
      </c>
      <c r="AP306" s="92" t="str">
        <f t="shared" si="54"/>
        <v/>
      </c>
      <c r="AQ306" s="67">
        <f>SUMIFS(Master3!$Z:$Z,Master3!$A:$A,"&gt;"&amp;(AP306),Master3!$A:$A,"&lt;="&amp;AU306-1)</f>
        <v>0</v>
      </c>
      <c r="AR306" s="67">
        <f>SUMIFS(Master3!$J:$J,Master3!$A:$A,"&gt;"&amp;(AP306),Master3!$A:$A,"&lt;="&amp;AU306-1)</f>
        <v>0</v>
      </c>
      <c r="AS306" s="93">
        <f>SUMIFS(Master3!BO:BO,Master3!BN:BN,AO306)</f>
        <v>0</v>
      </c>
      <c r="AT306" s="100" t="str">
        <f>IFERROR(_xlfn.XLOOKUP(AU306,Master3!$A:$A,Master3!$B:$B)," ")</f>
        <v xml:space="preserve"> </v>
      </c>
      <c r="AU306" s="92" t="str">
        <f t="shared" si="55"/>
        <v/>
      </c>
      <c r="AV306" s="67">
        <f>SUMIFS(Master3!$Z:$Z,Master3!$A:$A,"&gt;"&amp;AU306,Master3!$A:$A,"&lt;="&amp; AY306)</f>
        <v>0</v>
      </c>
      <c r="AW306" s="67">
        <f>SUMIFS(Master3!$J:$J,Master3!$A:$A,"&gt;"&amp;AU306,Master3!$A:$A,"&lt;="&amp; AY306)</f>
        <v>0</v>
      </c>
      <c r="AX306" s="92">
        <f>SUMIFS(Master3!BF:BF,Master3!BE:BE,AT306)</f>
        <v>0</v>
      </c>
      <c r="AY306" s="93" t="str">
        <f t="shared" si="56"/>
        <v/>
      </c>
      <c r="AZ306" s="112" t="e">
        <f>_xlfn.XLOOKUP(BA306,Master3!B:B,Master3!A:A)</f>
        <v>#N/A</v>
      </c>
      <c r="BA306" s="103"/>
      <c r="BB306" s="107">
        <f>SUMIFS(Master3!AR:AR,Master3!$A:$A,"&gt;="&amp;(AZ306),Master3!$A:$A,"&lt;="&amp;BF306-1)</f>
        <v>0</v>
      </c>
      <c r="BC306" s="109">
        <f>SUMIFS(Master3!$K:$K,Master3!$A:$A,"&gt;="&amp;(AZ306),Master3!$A:$A,"&lt;="&amp;BF306-1)</f>
        <v>0</v>
      </c>
      <c r="BD306" s="108">
        <f>SUMIFS(Master3!BI:BI,Master3!BH:BH,BA306)</f>
        <v>0</v>
      </c>
      <c r="BE306" s="110" t="str">
        <f>IFERROR(_xlfn.XLOOKUP(BF306,Master3!$A:$A,Master3!$B:$B),"")</f>
        <v/>
      </c>
      <c r="BF306" s="107" t="str">
        <f t="shared" si="57"/>
        <v/>
      </c>
      <c r="BG306" s="107">
        <f>SUMIFS(Master3!AR:AR,Master3!$A:$A,"&gt;="&amp;(BF306),Master3!$A:$A,"&lt;="&amp;BK306-1)</f>
        <v>0</v>
      </c>
      <c r="BH306" s="109">
        <f>SUMIFS(Master3!$K:$K,Master3!$A:$A,"&gt;="&amp;(BF306),Master3!$A:$A,"&lt;="&amp;BK306-1)</f>
        <v>0</v>
      </c>
      <c r="BI306" s="108">
        <f>SUMIFS(Master3!BQ:BQ,Master3!BP:BP,BE306)</f>
        <v>0</v>
      </c>
      <c r="BJ306" s="110" t="str">
        <f>IFERROR(_xlfn.XLOOKUP(BK306,Master3!$A:$A,Master3!$B:$B)," ")</f>
        <v xml:space="preserve"> </v>
      </c>
      <c r="BK306" s="107" t="str">
        <f t="shared" si="58"/>
        <v/>
      </c>
      <c r="BL306" s="107">
        <f>SUMIFS(Master3!$AU:$AU,Master3!$A:$A,"&gt;"&amp;(BK306),Master3!$A:$A,"&lt;="&amp; BO306)</f>
        <v>0</v>
      </c>
      <c r="BM306" s="109">
        <f>SUMIFS(Master3!$K:$K,Master3!$A:$A,"&gt;"&amp;(BK306),Master3!$A:$A,"&lt;="&amp; BO306)</f>
        <v>0</v>
      </c>
      <c r="BN306" s="107">
        <f>SUMIFS(Master3!BI:BI,Master3!BH:BH,BJ306)</f>
        <v>0</v>
      </c>
      <c r="BO306" s="108" t="str">
        <f t="shared" si="59"/>
        <v/>
      </c>
    </row>
    <row r="307" spans="1:67" x14ac:dyDescent="0.25">
      <c r="A307" s="86">
        <v>44424.326388888891</v>
      </c>
      <c r="B307" s="111" t="e">
        <f>_xlfn.XLOOKUP(C307,Master3!B:B,Master3!A:A)</f>
        <v>#N/A</v>
      </c>
      <c r="C307" s="106"/>
      <c r="D307" s="91" t="str">
        <f>IFERROR(_xlfn.XLOOKUP(B307,Master3!A:A,Master3!G:G),"")</f>
        <v/>
      </c>
      <c r="E307" s="94" t="str">
        <f>IFERROR(AVERAGEIFS(Master3!$U:$U,Master3!$A:$A,"&gt;"&amp;(B307-1),Master3!$A:$A,"&lt;="&amp;S307),"")</f>
        <v/>
      </c>
      <c r="F307" s="98">
        <f>SUMIFS(Master3!$V:$V,Master3!$A:$A,"&gt;="&amp;(B307),Master3!$A:$A,"&lt;="&amp;J307-1)</f>
        <v>0</v>
      </c>
      <c r="G307" s="91">
        <f>SUMIFS(Master3!$H:$H,Master3!$A:$A,"&gt;="&amp;(B307),Master3!$A:$A,"&lt;="&amp;J307-1)</f>
        <v>0</v>
      </c>
      <c r="H307" s="99">
        <f>SUMIFS(Master3!AZ:AZ,Master3!AY:AY,C307)</f>
        <v>0</v>
      </c>
      <c r="I307" s="100" t="str">
        <f>IFERROR(_xlfn.XLOOKUP(J307,Master3!$A:$A,Master3!$B:$B),"")</f>
        <v/>
      </c>
      <c r="J307" s="92" t="str">
        <f t="shared" si="48"/>
        <v/>
      </c>
      <c r="K307" s="92">
        <f>SUMIFS(Master3!$V:$V,Master3!$A:$A,"&gt;="&amp;(J307),Master3!$A:$A,"&lt;="&amp;O307-1)</f>
        <v>0</v>
      </c>
      <c r="L307" s="92">
        <f>SUMIFS(Master3!$H:$H,Master3!$A:$A,"&gt;="&amp;(J307),Master3!$A:$A,"&lt;="&amp;O307-1)</f>
        <v>0</v>
      </c>
      <c r="M307" s="93">
        <f>SUMIFS(Master3!BK:BK,Master3!BJ:BJ,I307)</f>
        <v>0</v>
      </c>
      <c r="N307" s="100" t="str">
        <f>IFERROR(_xlfn.XLOOKUP(O307,Master3!$A:$A,Master3!$B:$B)," ")</f>
        <v xml:space="preserve"> </v>
      </c>
      <c r="O307" s="92" t="str">
        <f t="shared" si="49"/>
        <v/>
      </c>
      <c r="P307" s="92">
        <f>SUMIFS(Master3!$V:$V,Master3!$A:$A,"&gt;="&amp;O307,Master3!$A:$A,"&lt;="&amp; S307)</f>
        <v>0</v>
      </c>
      <c r="Q307" s="92">
        <f>SUMIFS(Master3!$H:$H,Master3!$A:$A,"&gt;="&amp;O307,Master3!$A:$A,"&lt;="&amp; S307)</f>
        <v>0</v>
      </c>
      <c r="R307" s="92">
        <f>SUMIFS(Master3!AZ:AZ,Master3!AY:AY,N307)</f>
        <v>0</v>
      </c>
      <c r="S307" s="93" t="str">
        <f t="shared" si="50"/>
        <v/>
      </c>
      <c r="T307" s="112" t="e">
        <f>_xlfn.XLOOKUP(U307,Master3!B:B,Master3!A:A)</f>
        <v>#N/A</v>
      </c>
      <c r="U307" s="103"/>
      <c r="V307" s="109">
        <f>SUMIFS(Master3!X:X,Master3!$A:$A,"&gt;="&amp;(T307),Master3!$A:$A,"&lt;="&amp;Z307-1)</f>
        <v>0</v>
      </c>
      <c r="W307" s="107">
        <f>SUMIFS(Master3!I:I,Master3!$A:$A,"&gt;="&amp;(T307),Master3!$A:$A,"&lt;="&amp;Z307-1)</f>
        <v>0</v>
      </c>
      <c r="X307" s="108">
        <f>SUMIFS(Master3!BC:BC,Master3!BB:BB,U307)</f>
        <v>0</v>
      </c>
      <c r="Y307" s="110" t="str">
        <f>IFERROR(_xlfn.XLOOKUP(Z307,Master3!$A:$A,Master3!$B:$B),"")</f>
        <v/>
      </c>
      <c r="Z307" s="107" t="str">
        <f t="shared" si="51"/>
        <v/>
      </c>
      <c r="AA307" s="107">
        <f>SUMIFS(Master3!$X:$X,Master3!$A:$A,"&gt;="&amp;(Z307),Master3!$A:$A,"&lt;="&amp;AE307-1)</f>
        <v>0</v>
      </c>
      <c r="AB307" s="107">
        <f>SUMIFS(Master3!$I:$I,Master3!$A:$A,"&gt;="&amp;(Z307),Master3!$A:$A,"&lt;="&amp;AE307-1)</f>
        <v>0</v>
      </c>
      <c r="AC307" s="108">
        <f>SUMIFS(Master3!BM:BM,Master3!BL:BL,Y307)</f>
        <v>0</v>
      </c>
      <c r="AD307" s="110" t="str">
        <f>IFERROR(_xlfn.XLOOKUP(AE307,Master3!$A:$A,Master3!$B:$B)," ")</f>
        <v xml:space="preserve"> </v>
      </c>
      <c r="AE307" s="107" t="str">
        <f t="shared" si="52"/>
        <v/>
      </c>
      <c r="AF307" s="109">
        <f>SUMIFS(Master3!$X:$X,Master3!$A:$A,"&gt;"&amp;(AE307),Master3!$A:$A,"&lt;="&amp; AI307)</f>
        <v>0</v>
      </c>
      <c r="AG307" s="107">
        <f>SUMIFS(Master3!$I:$I,Master3!$A:$A,"&gt;"&amp;(AE307),Master3!$A:$A,"&lt;="&amp; AI307)</f>
        <v>0</v>
      </c>
      <c r="AH307" s="107">
        <f>SUMIFS(Master3!BC:BC,Master3!BB:BB,AD307)</f>
        <v>0</v>
      </c>
      <c r="AI307" s="108" t="str">
        <f t="shared" si="53"/>
        <v/>
      </c>
      <c r="AJ307" s="112" t="e">
        <f>_xlfn.XLOOKUP(AK307,Master3!B:B,Master3!A:A)</f>
        <v>#N/A</v>
      </c>
      <c r="AK307" s="106"/>
      <c r="AL307" s="67">
        <f>SUMIFS(Master3!$Z:$Z,Master3!$A:$A,"&gt;="&amp;(AJ307),Master3!$A:$A,"&lt;="&amp;AP307-1)</f>
        <v>0</v>
      </c>
      <c r="AM307" s="67">
        <f>SUMIFS(Master3!$J:$J,Master3!$A:$A,"&gt;="&amp;(AJ307),Master3!$A:$A,"&lt;="&amp;AP307-1)</f>
        <v>0</v>
      </c>
      <c r="AN307" s="93">
        <f>SUMIFS(Master3!BF:BF,Master3!BE:BE,AK307)</f>
        <v>0</v>
      </c>
      <c r="AO307" s="100" t="str">
        <f>IFERROR(_xlfn.XLOOKUP(AP307,Master3!$A:$A,Master3!$B:$B),"")</f>
        <v/>
      </c>
      <c r="AP307" s="92" t="str">
        <f t="shared" si="54"/>
        <v/>
      </c>
      <c r="AQ307" s="67">
        <f>SUMIFS(Master3!$Z:$Z,Master3!$A:$A,"&gt;"&amp;(AP307),Master3!$A:$A,"&lt;="&amp;AU307-1)</f>
        <v>0</v>
      </c>
      <c r="AR307" s="67">
        <f>SUMIFS(Master3!$J:$J,Master3!$A:$A,"&gt;"&amp;(AP307),Master3!$A:$A,"&lt;="&amp;AU307-1)</f>
        <v>0</v>
      </c>
      <c r="AS307" s="93">
        <f>SUMIFS(Master3!BO:BO,Master3!BN:BN,AO307)</f>
        <v>0</v>
      </c>
      <c r="AT307" s="100" t="str">
        <f>IFERROR(_xlfn.XLOOKUP(AU307,Master3!$A:$A,Master3!$B:$B)," ")</f>
        <v xml:space="preserve"> </v>
      </c>
      <c r="AU307" s="92" t="str">
        <f t="shared" si="55"/>
        <v/>
      </c>
      <c r="AV307" s="67">
        <f>SUMIFS(Master3!$Z:$Z,Master3!$A:$A,"&gt;"&amp;AU307,Master3!$A:$A,"&lt;="&amp; AY307)</f>
        <v>0</v>
      </c>
      <c r="AW307" s="67">
        <f>SUMIFS(Master3!$J:$J,Master3!$A:$A,"&gt;"&amp;AU307,Master3!$A:$A,"&lt;="&amp; AY307)</f>
        <v>0</v>
      </c>
      <c r="AX307" s="92">
        <f>SUMIFS(Master3!BF:BF,Master3!BE:BE,AT307)</f>
        <v>0</v>
      </c>
      <c r="AY307" s="93" t="str">
        <f t="shared" si="56"/>
        <v/>
      </c>
      <c r="AZ307" s="112" t="e">
        <f>_xlfn.XLOOKUP(BA307,Master3!B:B,Master3!A:A)</f>
        <v>#N/A</v>
      </c>
      <c r="BA307" s="103">
        <v>44424.326388888891</v>
      </c>
      <c r="BB307" s="107">
        <f>SUMIFS(Master3!AR:AR,Master3!$A:$A,"&gt;="&amp;(AZ307),Master3!$A:$A,"&lt;="&amp;BF307-1)</f>
        <v>0</v>
      </c>
      <c r="BC307" s="109">
        <f>SUMIFS(Master3!$K:$K,Master3!$A:$A,"&gt;="&amp;(AZ307),Master3!$A:$A,"&lt;="&amp;BF307-1)</f>
        <v>0</v>
      </c>
      <c r="BD307" s="108">
        <f>SUMIFS(Master3!BI:BI,Master3!BH:BH,BA307)</f>
        <v>0</v>
      </c>
      <c r="BE307" s="110" t="str">
        <f>IFERROR(_xlfn.XLOOKUP(BF307,Master3!$A:$A,Master3!$B:$B),"")</f>
        <v/>
      </c>
      <c r="BF307" s="107" t="str">
        <f t="shared" si="57"/>
        <v/>
      </c>
      <c r="BG307" s="107">
        <f>SUMIFS(Master3!AR:AR,Master3!$A:$A,"&gt;="&amp;(BF307),Master3!$A:$A,"&lt;="&amp;BK307-1)</f>
        <v>0</v>
      </c>
      <c r="BH307" s="109">
        <f>SUMIFS(Master3!$K:$K,Master3!$A:$A,"&gt;="&amp;(BF307),Master3!$A:$A,"&lt;="&amp;BK307-1)</f>
        <v>0</v>
      </c>
      <c r="BI307" s="108">
        <f>SUMIFS(Master3!BQ:BQ,Master3!BP:BP,BE307)</f>
        <v>0</v>
      </c>
      <c r="BJ307" s="110" t="str">
        <f>IFERROR(_xlfn.XLOOKUP(BK307,Master3!$A:$A,Master3!$B:$B)," ")</f>
        <v xml:space="preserve"> </v>
      </c>
      <c r="BK307" s="107" t="str">
        <f t="shared" si="58"/>
        <v/>
      </c>
      <c r="BL307" s="107">
        <f>SUMIFS(Master3!$AU:$AU,Master3!$A:$A,"&gt;"&amp;(BK307),Master3!$A:$A,"&lt;="&amp; BO307)</f>
        <v>0</v>
      </c>
      <c r="BM307" s="109">
        <f>SUMIFS(Master3!$K:$K,Master3!$A:$A,"&gt;"&amp;(BK307),Master3!$A:$A,"&lt;="&amp; BO307)</f>
        <v>0</v>
      </c>
      <c r="BN307" s="107">
        <f>SUMIFS(Master3!BI:BI,Master3!BH:BH,BJ307)</f>
        <v>0</v>
      </c>
      <c r="BO307" s="108" t="str">
        <f t="shared" si="59"/>
        <v/>
      </c>
    </row>
    <row r="308" spans="1:67" x14ac:dyDescent="0.25">
      <c r="A308" s="86">
        <v>44424.333333333336</v>
      </c>
      <c r="B308" s="111" t="e">
        <f>_xlfn.XLOOKUP(C308,Master3!B:B,Master3!A:A)</f>
        <v>#N/A</v>
      </c>
      <c r="C308" s="106"/>
      <c r="D308" s="91" t="str">
        <f>IFERROR(_xlfn.XLOOKUP(B308,Master3!A:A,Master3!G:G),"")</f>
        <v/>
      </c>
      <c r="E308" s="94" t="str">
        <f>IFERROR(AVERAGEIFS(Master3!$U:$U,Master3!$A:$A,"&gt;"&amp;(B308-1),Master3!$A:$A,"&lt;="&amp;S308),"")</f>
        <v/>
      </c>
      <c r="F308" s="98">
        <f>SUMIFS(Master3!$V:$V,Master3!$A:$A,"&gt;="&amp;(B308),Master3!$A:$A,"&lt;="&amp;J308-1)</f>
        <v>0</v>
      </c>
      <c r="G308" s="91">
        <f>SUMIFS(Master3!$H:$H,Master3!$A:$A,"&gt;="&amp;(B308),Master3!$A:$A,"&lt;="&amp;J308-1)</f>
        <v>0</v>
      </c>
      <c r="H308" s="99">
        <f>SUMIFS(Master3!AZ:AZ,Master3!AY:AY,C308)</f>
        <v>0</v>
      </c>
      <c r="I308" s="100" t="str">
        <f>IFERROR(_xlfn.XLOOKUP(J308,Master3!$A:$A,Master3!$B:$B),"")</f>
        <v/>
      </c>
      <c r="J308" s="92" t="str">
        <f t="shared" si="48"/>
        <v/>
      </c>
      <c r="K308" s="92">
        <f>SUMIFS(Master3!$V:$V,Master3!$A:$A,"&gt;="&amp;(J308),Master3!$A:$A,"&lt;="&amp;O308-1)</f>
        <v>0</v>
      </c>
      <c r="L308" s="92">
        <f>SUMIFS(Master3!$H:$H,Master3!$A:$A,"&gt;="&amp;(J308),Master3!$A:$A,"&lt;="&amp;O308-1)</f>
        <v>0</v>
      </c>
      <c r="M308" s="93">
        <f>SUMIFS(Master3!BK:BK,Master3!BJ:BJ,I308)</f>
        <v>0</v>
      </c>
      <c r="N308" s="100" t="str">
        <f>IFERROR(_xlfn.XLOOKUP(O308,Master3!$A:$A,Master3!$B:$B)," ")</f>
        <v xml:space="preserve"> </v>
      </c>
      <c r="O308" s="92" t="str">
        <f t="shared" si="49"/>
        <v/>
      </c>
      <c r="P308" s="92">
        <f>SUMIFS(Master3!$V:$V,Master3!$A:$A,"&gt;="&amp;O308,Master3!$A:$A,"&lt;="&amp; S308)</f>
        <v>0</v>
      </c>
      <c r="Q308" s="92">
        <f>SUMIFS(Master3!$H:$H,Master3!$A:$A,"&gt;="&amp;O308,Master3!$A:$A,"&lt;="&amp; S308)</f>
        <v>0</v>
      </c>
      <c r="R308" s="92">
        <f>SUMIFS(Master3!AZ:AZ,Master3!AY:AY,N308)</f>
        <v>0</v>
      </c>
      <c r="S308" s="93" t="str">
        <f t="shared" si="50"/>
        <v/>
      </c>
      <c r="T308" s="112" t="e">
        <f>_xlfn.XLOOKUP(U308,Master3!B:B,Master3!A:A)</f>
        <v>#N/A</v>
      </c>
      <c r="U308" s="103">
        <v>44424.333333333336</v>
      </c>
      <c r="V308" s="109">
        <f>SUMIFS(Master3!X:X,Master3!$A:$A,"&gt;="&amp;(T308),Master3!$A:$A,"&lt;="&amp;Z308-1)</f>
        <v>0</v>
      </c>
      <c r="W308" s="107">
        <f>SUMIFS(Master3!I:I,Master3!$A:$A,"&gt;="&amp;(T308),Master3!$A:$A,"&lt;="&amp;Z308-1)</f>
        <v>0</v>
      </c>
      <c r="X308" s="108">
        <f>SUMIFS(Master3!BC:BC,Master3!BB:BB,U308)</f>
        <v>0</v>
      </c>
      <c r="Y308" s="110" t="str">
        <f>IFERROR(_xlfn.XLOOKUP(Z308,Master3!$A:$A,Master3!$B:$B),"")</f>
        <v/>
      </c>
      <c r="Z308" s="107" t="str">
        <f t="shared" si="51"/>
        <v/>
      </c>
      <c r="AA308" s="107">
        <f>SUMIFS(Master3!$X:$X,Master3!$A:$A,"&gt;="&amp;(Z308),Master3!$A:$A,"&lt;="&amp;AE308-1)</f>
        <v>0</v>
      </c>
      <c r="AB308" s="107">
        <f>SUMIFS(Master3!$I:$I,Master3!$A:$A,"&gt;="&amp;(Z308),Master3!$A:$A,"&lt;="&amp;AE308-1)</f>
        <v>0</v>
      </c>
      <c r="AC308" s="108">
        <f>SUMIFS(Master3!BM:BM,Master3!BL:BL,Y308)</f>
        <v>0</v>
      </c>
      <c r="AD308" s="110" t="str">
        <f>IFERROR(_xlfn.XLOOKUP(AE308,Master3!$A:$A,Master3!$B:$B)," ")</f>
        <v xml:space="preserve"> </v>
      </c>
      <c r="AE308" s="107" t="str">
        <f t="shared" si="52"/>
        <v/>
      </c>
      <c r="AF308" s="109">
        <f>SUMIFS(Master3!$X:$X,Master3!$A:$A,"&gt;"&amp;(AE308),Master3!$A:$A,"&lt;="&amp; AI308)</f>
        <v>0</v>
      </c>
      <c r="AG308" s="107">
        <f>SUMIFS(Master3!$I:$I,Master3!$A:$A,"&gt;"&amp;(AE308),Master3!$A:$A,"&lt;="&amp; AI308)</f>
        <v>0</v>
      </c>
      <c r="AH308" s="107">
        <f>SUMIFS(Master3!BC:BC,Master3!BB:BB,AD308)</f>
        <v>0</v>
      </c>
      <c r="AI308" s="108" t="str">
        <f t="shared" si="53"/>
        <v/>
      </c>
      <c r="AJ308" s="112" t="e">
        <f>_xlfn.XLOOKUP(AK308,Master3!B:B,Master3!A:A)</f>
        <v>#N/A</v>
      </c>
      <c r="AK308" s="106">
        <v>44424.333333333336</v>
      </c>
      <c r="AL308" s="67">
        <f>SUMIFS(Master3!$Z:$Z,Master3!$A:$A,"&gt;="&amp;(AJ308),Master3!$A:$A,"&lt;="&amp;AP308-1)</f>
        <v>0</v>
      </c>
      <c r="AM308" s="67">
        <f>SUMIFS(Master3!$J:$J,Master3!$A:$A,"&gt;="&amp;(AJ308),Master3!$A:$A,"&lt;="&amp;AP308-1)</f>
        <v>0</v>
      </c>
      <c r="AN308" s="93">
        <f>SUMIFS(Master3!BF:BF,Master3!BE:BE,AK308)</f>
        <v>0</v>
      </c>
      <c r="AO308" s="100" t="str">
        <f>IFERROR(_xlfn.XLOOKUP(AP308,Master3!$A:$A,Master3!$B:$B),"")</f>
        <v/>
      </c>
      <c r="AP308" s="92" t="str">
        <f t="shared" si="54"/>
        <v/>
      </c>
      <c r="AQ308" s="67">
        <f>SUMIFS(Master3!$Z:$Z,Master3!$A:$A,"&gt;"&amp;(AP308),Master3!$A:$A,"&lt;="&amp;AU308-1)</f>
        <v>0</v>
      </c>
      <c r="AR308" s="67">
        <f>SUMIFS(Master3!$J:$J,Master3!$A:$A,"&gt;"&amp;(AP308),Master3!$A:$A,"&lt;="&amp;AU308-1)</f>
        <v>0</v>
      </c>
      <c r="AS308" s="93">
        <f>SUMIFS(Master3!BO:BO,Master3!BN:BN,AO308)</f>
        <v>0</v>
      </c>
      <c r="AT308" s="100" t="str">
        <f>IFERROR(_xlfn.XLOOKUP(AU308,Master3!$A:$A,Master3!$B:$B)," ")</f>
        <v xml:space="preserve"> </v>
      </c>
      <c r="AU308" s="92" t="str">
        <f t="shared" si="55"/>
        <v/>
      </c>
      <c r="AV308" s="67">
        <f>SUMIFS(Master3!$Z:$Z,Master3!$A:$A,"&gt;"&amp;AU308,Master3!$A:$A,"&lt;="&amp; AY308)</f>
        <v>0</v>
      </c>
      <c r="AW308" s="67">
        <f>SUMIFS(Master3!$J:$J,Master3!$A:$A,"&gt;"&amp;AU308,Master3!$A:$A,"&lt;="&amp; AY308)</f>
        <v>0</v>
      </c>
      <c r="AX308" s="92">
        <f>SUMIFS(Master3!BF:BF,Master3!BE:BE,AT308)</f>
        <v>0</v>
      </c>
      <c r="AY308" s="93" t="str">
        <f t="shared" si="56"/>
        <v/>
      </c>
      <c r="AZ308" s="112" t="e">
        <f>_xlfn.XLOOKUP(BA308,Master3!B:B,Master3!A:A)</f>
        <v>#N/A</v>
      </c>
      <c r="BA308" s="103"/>
      <c r="BB308" s="107">
        <f>SUMIFS(Master3!AR:AR,Master3!$A:$A,"&gt;="&amp;(AZ308),Master3!$A:$A,"&lt;="&amp;BF308-1)</f>
        <v>0</v>
      </c>
      <c r="BC308" s="109">
        <f>SUMIFS(Master3!$K:$K,Master3!$A:$A,"&gt;="&amp;(AZ308),Master3!$A:$A,"&lt;="&amp;BF308-1)</f>
        <v>0</v>
      </c>
      <c r="BD308" s="108">
        <f>SUMIFS(Master3!BI:BI,Master3!BH:BH,BA308)</f>
        <v>0</v>
      </c>
      <c r="BE308" s="110" t="str">
        <f>IFERROR(_xlfn.XLOOKUP(BF308,Master3!$A:$A,Master3!$B:$B),"")</f>
        <v/>
      </c>
      <c r="BF308" s="107" t="str">
        <f t="shared" si="57"/>
        <v/>
      </c>
      <c r="BG308" s="107">
        <f>SUMIFS(Master3!AR:AR,Master3!$A:$A,"&gt;="&amp;(BF308),Master3!$A:$A,"&lt;="&amp;BK308-1)</f>
        <v>0</v>
      </c>
      <c r="BH308" s="109">
        <f>SUMIFS(Master3!$K:$K,Master3!$A:$A,"&gt;="&amp;(BF308),Master3!$A:$A,"&lt;="&amp;BK308-1)</f>
        <v>0</v>
      </c>
      <c r="BI308" s="108">
        <f>SUMIFS(Master3!BQ:BQ,Master3!BP:BP,BE308)</f>
        <v>0</v>
      </c>
      <c r="BJ308" s="110" t="str">
        <f>IFERROR(_xlfn.XLOOKUP(BK308,Master3!$A:$A,Master3!$B:$B)," ")</f>
        <v xml:space="preserve"> </v>
      </c>
      <c r="BK308" s="107" t="str">
        <f t="shared" si="58"/>
        <v/>
      </c>
      <c r="BL308" s="107">
        <f>SUMIFS(Master3!$AU:$AU,Master3!$A:$A,"&gt;"&amp;(BK308),Master3!$A:$A,"&lt;="&amp; BO308)</f>
        <v>0</v>
      </c>
      <c r="BM308" s="109">
        <f>SUMIFS(Master3!$K:$K,Master3!$A:$A,"&gt;"&amp;(BK308),Master3!$A:$A,"&lt;="&amp; BO308)</f>
        <v>0</v>
      </c>
      <c r="BN308" s="107">
        <f>SUMIFS(Master3!BI:BI,Master3!BH:BH,BJ308)</f>
        <v>0</v>
      </c>
      <c r="BO308" s="108" t="str">
        <f t="shared" si="59"/>
        <v/>
      </c>
    </row>
    <row r="309" spans="1:67" x14ac:dyDescent="0.25">
      <c r="A309" s="86">
        <v>44440.375</v>
      </c>
      <c r="B309" s="111" t="e">
        <f>_xlfn.XLOOKUP(C309,Master3!B:B,Master3!A:A)</f>
        <v>#N/A</v>
      </c>
      <c r="C309" s="106"/>
      <c r="D309" s="91" t="str">
        <f>IFERROR(_xlfn.XLOOKUP(B309,Master3!A:A,Master3!G:G),"")</f>
        <v/>
      </c>
      <c r="E309" s="94" t="str">
        <f>IFERROR(AVERAGEIFS(Master3!$U:$U,Master3!$A:$A,"&gt;"&amp;(B309-1),Master3!$A:$A,"&lt;="&amp;S309),"")</f>
        <v/>
      </c>
      <c r="F309" s="98">
        <f>SUMIFS(Master3!$V:$V,Master3!$A:$A,"&gt;="&amp;(B309),Master3!$A:$A,"&lt;="&amp;J309-1)</f>
        <v>0</v>
      </c>
      <c r="G309" s="91">
        <f>SUMIFS(Master3!$H:$H,Master3!$A:$A,"&gt;="&amp;(B309),Master3!$A:$A,"&lt;="&amp;J309-1)</f>
        <v>0</v>
      </c>
      <c r="H309" s="99">
        <f>SUMIFS(Master3!AZ:AZ,Master3!AY:AY,C309)</f>
        <v>0</v>
      </c>
      <c r="I309" s="100" t="str">
        <f>IFERROR(_xlfn.XLOOKUP(J309,Master3!$A:$A,Master3!$B:$B),"")</f>
        <v/>
      </c>
      <c r="J309" s="92" t="str">
        <f t="shared" si="48"/>
        <v/>
      </c>
      <c r="K309" s="92">
        <f>SUMIFS(Master3!$V:$V,Master3!$A:$A,"&gt;="&amp;(J309),Master3!$A:$A,"&lt;="&amp;O309-1)</f>
        <v>0</v>
      </c>
      <c r="L309" s="92">
        <f>SUMIFS(Master3!$H:$H,Master3!$A:$A,"&gt;="&amp;(J309),Master3!$A:$A,"&lt;="&amp;O309-1)</f>
        <v>0</v>
      </c>
      <c r="M309" s="93">
        <f>SUMIFS(Master3!BK:BK,Master3!BJ:BJ,I309)</f>
        <v>0</v>
      </c>
      <c r="N309" s="100" t="str">
        <f>IFERROR(_xlfn.XLOOKUP(O309,Master3!$A:$A,Master3!$B:$B)," ")</f>
        <v xml:space="preserve"> </v>
      </c>
      <c r="O309" s="92" t="str">
        <f t="shared" si="49"/>
        <v/>
      </c>
      <c r="P309" s="92">
        <f>SUMIFS(Master3!$V:$V,Master3!$A:$A,"&gt;="&amp;O309,Master3!$A:$A,"&lt;="&amp; S309)</f>
        <v>0</v>
      </c>
      <c r="Q309" s="92">
        <f>SUMIFS(Master3!$H:$H,Master3!$A:$A,"&gt;="&amp;O309,Master3!$A:$A,"&lt;="&amp; S309)</f>
        <v>0</v>
      </c>
      <c r="R309" s="92">
        <f>SUMIFS(Master3!AZ:AZ,Master3!AY:AY,N309)</f>
        <v>0</v>
      </c>
      <c r="S309" s="93" t="str">
        <f t="shared" si="50"/>
        <v/>
      </c>
      <c r="T309" s="112" t="e">
        <f>_xlfn.XLOOKUP(U309,Master3!B:B,Master3!A:A)</f>
        <v>#N/A</v>
      </c>
      <c r="U309" s="103"/>
      <c r="V309" s="109">
        <f>SUMIFS(Master3!X:X,Master3!$A:$A,"&gt;="&amp;(T309),Master3!$A:$A,"&lt;="&amp;Z309-1)</f>
        <v>0</v>
      </c>
      <c r="W309" s="107">
        <f>SUMIFS(Master3!I:I,Master3!$A:$A,"&gt;="&amp;(T309),Master3!$A:$A,"&lt;="&amp;Z309-1)</f>
        <v>0</v>
      </c>
      <c r="X309" s="108">
        <f>SUMIFS(Master3!BC:BC,Master3!BB:BB,U309)</f>
        <v>0</v>
      </c>
      <c r="Y309" s="110" t="str">
        <f>IFERROR(_xlfn.XLOOKUP(Z309,Master3!$A:$A,Master3!$B:$B),"")</f>
        <v/>
      </c>
      <c r="Z309" s="107" t="str">
        <f t="shared" si="51"/>
        <v/>
      </c>
      <c r="AA309" s="107">
        <f>SUMIFS(Master3!$X:$X,Master3!$A:$A,"&gt;="&amp;(Z309),Master3!$A:$A,"&lt;="&amp;AE309-1)</f>
        <v>0</v>
      </c>
      <c r="AB309" s="107">
        <f>SUMIFS(Master3!$I:$I,Master3!$A:$A,"&gt;="&amp;(Z309),Master3!$A:$A,"&lt;="&amp;AE309-1)</f>
        <v>0</v>
      </c>
      <c r="AC309" s="108">
        <f>SUMIFS(Master3!BM:BM,Master3!BL:BL,Y309)</f>
        <v>0</v>
      </c>
      <c r="AD309" s="110" t="str">
        <f>IFERROR(_xlfn.XLOOKUP(AE309,Master3!$A:$A,Master3!$B:$B)," ")</f>
        <v xml:space="preserve"> </v>
      </c>
      <c r="AE309" s="107" t="str">
        <f t="shared" si="52"/>
        <v/>
      </c>
      <c r="AF309" s="109">
        <f>SUMIFS(Master3!$X:$X,Master3!$A:$A,"&gt;"&amp;(AE309),Master3!$A:$A,"&lt;="&amp; AI309)</f>
        <v>0</v>
      </c>
      <c r="AG309" s="107">
        <f>SUMIFS(Master3!$I:$I,Master3!$A:$A,"&gt;"&amp;(AE309),Master3!$A:$A,"&lt;="&amp; AI309)</f>
        <v>0</v>
      </c>
      <c r="AH309" s="107">
        <f>SUMIFS(Master3!BC:BC,Master3!BB:BB,AD309)</f>
        <v>0</v>
      </c>
      <c r="AI309" s="108" t="str">
        <f t="shared" si="53"/>
        <v/>
      </c>
      <c r="AJ309" s="112" t="e">
        <f>_xlfn.XLOOKUP(AK309,Master3!B:B,Master3!A:A)</f>
        <v>#N/A</v>
      </c>
      <c r="AK309" s="106">
        <v>44440.375</v>
      </c>
      <c r="AL309" s="67">
        <f>SUMIFS(Master3!$Z:$Z,Master3!$A:$A,"&gt;="&amp;(AJ309),Master3!$A:$A,"&lt;="&amp;AP309-1)</f>
        <v>0</v>
      </c>
      <c r="AM309" s="67">
        <f>SUMIFS(Master3!$J:$J,Master3!$A:$A,"&gt;="&amp;(AJ309),Master3!$A:$A,"&lt;="&amp;AP309-1)</f>
        <v>0</v>
      </c>
      <c r="AN309" s="93">
        <f>SUMIFS(Master3!BF:BF,Master3!BE:BE,AK309)</f>
        <v>0</v>
      </c>
      <c r="AO309" s="100" t="str">
        <f>IFERROR(_xlfn.XLOOKUP(AP309,Master3!$A:$A,Master3!$B:$B),"")</f>
        <v/>
      </c>
      <c r="AP309" s="92" t="str">
        <f t="shared" si="54"/>
        <v/>
      </c>
      <c r="AQ309" s="67">
        <f>SUMIFS(Master3!$Z:$Z,Master3!$A:$A,"&gt;"&amp;(AP309),Master3!$A:$A,"&lt;="&amp;AU309-1)</f>
        <v>0</v>
      </c>
      <c r="AR309" s="67">
        <f>SUMIFS(Master3!$J:$J,Master3!$A:$A,"&gt;"&amp;(AP309),Master3!$A:$A,"&lt;="&amp;AU309-1)</f>
        <v>0</v>
      </c>
      <c r="AS309" s="93">
        <f>SUMIFS(Master3!BO:BO,Master3!BN:BN,AO309)</f>
        <v>0</v>
      </c>
      <c r="AT309" s="100" t="str">
        <f>IFERROR(_xlfn.XLOOKUP(AU309,Master3!$A:$A,Master3!$B:$B)," ")</f>
        <v xml:space="preserve"> </v>
      </c>
      <c r="AU309" s="92" t="str">
        <f t="shared" si="55"/>
        <v/>
      </c>
      <c r="AV309" s="67">
        <f>SUMIFS(Master3!$Z:$Z,Master3!$A:$A,"&gt;"&amp;AU309,Master3!$A:$A,"&lt;="&amp; AY309)</f>
        <v>0</v>
      </c>
      <c r="AW309" s="67">
        <f>SUMIFS(Master3!$J:$J,Master3!$A:$A,"&gt;"&amp;AU309,Master3!$A:$A,"&lt;="&amp; AY309)</f>
        <v>0</v>
      </c>
      <c r="AX309" s="92">
        <f>SUMIFS(Master3!BF:BF,Master3!BE:BE,AT309)</f>
        <v>0</v>
      </c>
      <c r="AY309" s="93" t="str">
        <f t="shared" si="56"/>
        <v/>
      </c>
      <c r="AZ309" s="112" t="e">
        <f>_xlfn.XLOOKUP(BA309,Master3!B:B,Master3!A:A)</f>
        <v>#N/A</v>
      </c>
      <c r="BA309" s="103"/>
      <c r="BB309" s="107">
        <f>SUMIFS(Master3!AR:AR,Master3!$A:$A,"&gt;="&amp;(AZ309),Master3!$A:$A,"&lt;="&amp;BF309-1)</f>
        <v>0</v>
      </c>
      <c r="BC309" s="109">
        <f>SUMIFS(Master3!$K:$K,Master3!$A:$A,"&gt;="&amp;(AZ309),Master3!$A:$A,"&lt;="&amp;BF309-1)</f>
        <v>0</v>
      </c>
      <c r="BD309" s="108">
        <f>SUMIFS(Master3!BI:BI,Master3!BH:BH,BA309)</f>
        <v>0</v>
      </c>
      <c r="BE309" s="110" t="str">
        <f>IFERROR(_xlfn.XLOOKUP(BF309,Master3!$A:$A,Master3!$B:$B),"")</f>
        <v/>
      </c>
      <c r="BF309" s="107" t="str">
        <f t="shared" si="57"/>
        <v/>
      </c>
      <c r="BG309" s="107">
        <f>SUMIFS(Master3!AR:AR,Master3!$A:$A,"&gt;="&amp;(BF309),Master3!$A:$A,"&lt;="&amp;BK309-1)</f>
        <v>0</v>
      </c>
      <c r="BH309" s="109">
        <f>SUMIFS(Master3!$K:$K,Master3!$A:$A,"&gt;="&amp;(BF309),Master3!$A:$A,"&lt;="&amp;BK309-1)</f>
        <v>0</v>
      </c>
      <c r="BI309" s="108">
        <f>SUMIFS(Master3!BQ:BQ,Master3!BP:BP,BE309)</f>
        <v>0</v>
      </c>
      <c r="BJ309" s="110" t="str">
        <f>IFERROR(_xlfn.XLOOKUP(BK309,Master3!$A:$A,Master3!$B:$B)," ")</f>
        <v xml:space="preserve"> </v>
      </c>
      <c r="BK309" s="107" t="str">
        <f t="shared" si="58"/>
        <v/>
      </c>
      <c r="BL309" s="107">
        <f>SUMIFS(Master3!$AU:$AU,Master3!$A:$A,"&gt;"&amp;(BK309),Master3!$A:$A,"&lt;="&amp; BO309)</f>
        <v>0</v>
      </c>
      <c r="BM309" s="109">
        <f>SUMIFS(Master3!$K:$K,Master3!$A:$A,"&gt;"&amp;(BK309),Master3!$A:$A,"&lt;="&amp; BO309)</f>
        <v>0</v>
      </c>
      <c r="BN309" s="107">
        <f>SUMIFS(Master3!BI:BI,Master3!BH:BH,BJ309)</f>
        <v>0</v>
      </c>
      <c r="BO309" s="108" t="str">
        <f t="shared" si="59"/>
        <v/>
      </c>
    </row>
    <row r="310" spans="1:67" x14ac:dyDescent="0.25">
      <c r="A310" s="86">
        <v>44440.451388888891</v>
      </c>
      <c r="B310" s="111" t="e">
        <f>_xlfn.XLOOKUP(C310,Master3!B:B,Master3!A:A)</f>
        <v>#N/A</v>
      </c>
      <c r="C310" s="106"/>
      <c r="D310" s="91" t="str">
        <f>IFERROR(_xlfn.XLOOKUP(B310,Master3!A:A,Master3!G:G),"")</f>
        <v/>
      </c>
      <c r="E310" s="94" t="str">
        <f>IFERROR(AVERAGEIFS(Master3!$U:$U,Master3!$A:$A,"&gt;"&amp;(B310-1),Master3!$A:$A,"&lt;="&amp;S310),"")</f>
        <v/>
      </c>
      <c r="F310" s="98">
        <f>SUMIFS(Master3!$V:$V,Master3!$A:$A,"&gt;="&amp;(B310),Master3!$A:$A,"&lt;="&amp;J310-1)</f>
        <v>0</v>
      </c>
      <c r="G310" s="91">
        <f>SUMIFS(Master3!$H:$H,Master3!$A:$A,"&gt;="&amp;(B310),Master3!$A:$A,"&lt;="&amp;J310-1)</f>
        <v>0</v>
      </c>
      <c r="H310" s="99">
        <f>SUMIFS(Master3!AZ:AZ,Master3!AY:AY,C310)</f>
        <v>0</v>
      </c>
      <c r="I310" s="100" t="str">
        <f>IFERROR(_xlfn.XLOOKUP(J310,Master3!$A:$A,Master3!$B:$B),"")</f>
        <v/>
      </c>
      <c r="J310" s="92" t="str">
        <f t="shared" si="48"/>
        <v/>
      </c>
      <c r="K310" s="92">
        <f>SUMIFS(Master3!$V:$V,Master3!$A:$A,"&gt;="&amp;(J310),Master3!$A:$A,"&lt;="&amp;O310-1)</f>
        <v>0</v>
      </c>
      <c r="L310" s="92">
        <f>SUMIFS(Master3!$H:$H,Master3!$A:$A,"&gt;="&amp;(J310),Master3!$A:$A,"&lt;="&amp;O310-1)</f>
        <v>0</v>
      </c>
      <c r="M310" s="93">
        <f>SUMIFS(Master3!BK:BK,Master3!BJ:BJ,I310)</f>
        <v>0</v>
      </c>
      <c r="N310" s="100" t="str">
        <f>IFERROR(_xlfn.XLOOKUP(O310,Master3!$A:$A,Master3!$B:$B)," ")</f>
        <v xml:space="preserve"> </v>
      </c>
      <c r="O310" s="92" t="str">
        <f t="shared" si="49"/>
        <v/>
      </c>
      <c r="P310" s="92">
        <f>SUMIFS(Master3!$V:$V,Master3!$A:$A,"&gt;="&amp;O310,Master3!$A:$A,"&lt;="&amp; S310)</f>
        <v>0</v>
      </c>
      <c r="Q310" s="92">
        <f>SUMIFS(Master3!$H:$H,Master3!$A:$A,"&gt;="&amp;O310,Master3!$A:$A,"&lt;="&amp; S310)</f>
        <v>0</v>
      </c>
      <c r="R310" s="92">
        <f>SUMIFS(Master3!AZ:AZ,Master3!AY:AY,N310)</f>
        <v>0</v>
      </c>
      <c r="S310" s="93" t="str">
        <f t="shared" si="50"/>
        <v/>
      </c>
      <c r="T310" s="112" t="e">
        <f>_xlfn.XLOOKUP(U310,Master3!B:B,Master3!A:A)</f>
        <v>#N/A</v>
      </c>
      <c r="U310" s="103"/>
      <c r="V310" s="109">
        <f>SUMIFS(Master3!X:X,Master3!$A:$A,"&gt;="&amp;(T310),Master3!$A:$A,"&lt;="&amp;Z310-1)</f>
        <v>0</v>
      </c>
      <c r="W310" s="107">
        <f>SUMIFS(Master3!I:I,Master3!$A:$A,"&gt;="&amp;(T310),Master3!$A:$A,"&lt;="&amp;Z310-1)</f>
        <v>0</v>
      </c>
      <c r="X310" s="108">
        <f>SUMIFS(Master3!BC:BC,Master3!BB:BB,U310)</f>
        <v>0</v>
      </c>
      <c r="Y310" s="110" t="str">
        <f>IFERROR(_xlfn.XLOOKUP(Z310,Master3!$A:$A,Master3!$B:$B),"")</f>
        <v/>
      </c>
      <c r="Z310" s="107" t="str">
        <f t="shared" si="51"/>
        <v/>
      </c>
      <c r="AA310" s="107">
        <f>SUMIFS(Master3!$X:$X,Master3!$A:$A,"&gt;="&amp;(Z310),Master3!$A:$A,"&lt;="&amp;AE310-1)</f>
        <v>0</v>
      </c>
      <c r="AB310" s="107">
        <f>SUMIFS(Master3!$I:$I,Master3!$A:$A,"&gt;="&amp;(Z310),Master3!$A:$A,"&lt;="&amp;AE310-1)</f>
        <v>0</v>
      </c>
      <c r="AC310" s="108">
        <f>SUMIFS(Master3!BM:BM,Master3!BL:BL,Y310)</f>
        <v>0</v>
      </c>
      <c r="AD310" s="110" t="str">
        <f>IFERROR(_xlfn.XLOOKUP(AE310,Master3!$A:$A,Master3!$B:$B)," ")</f>
        <v xml:space="preserve"> </v>
      </c>
      <c r="AE310" s="107" t="str">
        <f t="shared" si="52"/>
        <v/>
      </c>
      <c r="AF310" s="109">
        <f>SUMIFS(Master3!$X:$X,Master3!$A:$A,"&gt;"&amp;(AE310),Master3!$A:$A,"&lt;="&amp; AI310)</f>
        <v>0</v>
      </c>
      <c r="AG310" s="107">
        <f>SUMIFS(Master3!$I:$I,Master3!$A:$A,"&gt;"&amp;(AE310),Master3!$A:$A,"&lt;="&amp; AI310)</f>
        <v>0</v>
      </c>
      <c r="AH310" s="107">
        <f>SUMIFS(Master3!BC:BC,Master3!BB:BB,AD310)</f>
        <v>0</v>
      </c>
      <c r="AI310" s="108" t="str">
        <f t="shared" si="53"/>
        <v/>
      </c>
      <c r="AJ310" s="112" t="e">
        <f>_xlfn.XLOOKUP(AK310,Master3!B:B,Master3!A:A)</f>
        <v>#N/A</v>
      </c>
      <c r="AK310" s="106"/>
      <c r="AL310" s="67">
        <f>SUMIFS(Master3!$Z:$Z,Master3!$A:$A,"&gt;="&amp;(AJ310),Master3!$A:$A,"&lt;="&amp;AP310-1)</f>
        <v>0</v>
      </c>
      <c r="AM310" s="67">
        <f>SUMIFS(Master3!$J:$J,Master3!$A:$A,"&gt;="&amp;(AJ310),Master3!$A:$A,"&lt;="&amp;AP310-1)</f>
        <v>0</v>
      </c>
      <c r="AN310" s="93">
        <f>SUMIFS(Master3!BF:BF,Master3!BE:BE,AK310)</f>
        <v>0</v>
      </c>
      <c r="AO310" s="100" t="str">
        <f>IFERROR(_xlfn.XLOOKUP(AP310,Master3!$A:$A,Master3!$B:$B),"")</f>
        <v/>
      </c>
      <c r="AP310" s="92" t="str">
        <f t="shared" si="54"/>
        <v/>
      </c>
      <c r="AQ310" s="67">
        <f>SUMIFS(Master3!$Z:$Z,Master3!$A:$A,"&gt;"&amp;(AP310),Master3!$A:$A,"&lt;="&amp;AU310-1)</f>
        <v>0</v>
      </c>
      <c r="AR310" s="67">
        <f>SUMIFS(Master3!$J:$J,Master3!$A:$A,"&gt;"&amp;(AP310),Master3!$A:$A,"&lt;="&amp;AU310-1)</f>
        <v>0</v>
      </c>
      <c r="AS310" s="93">
        <f>SUMIFS(Master3!BO:BO,Master3!BN:BN,AO310)</f>
        <v>0</v>
      </c>
      <c r="AT310" s="100" t="str">
        <f>IFERROR(_xlfn.XLOOKUP(AU310,Master3!$A:$A,Master3!$B:$B)," ")</f>
        <v xml:space="preserve"> </v>
      </c>
      <c r="AU310" s="92" t="str">
        <f t="shared" si="55"/>
        <v/>
      </c>
      <c r="AV310" s="67">
        <f>SUMIFS(Master3!$Z:$Z,Master3!$A:$A,"&gt;"&amp;AU310,Master3!$A:$A,"&lt;="&amp; AY310)</f>
        <v>0</v>
      </c>
      <c r="AW310" s="67">
        <f>SUMIFS(Master3!$J:$J,Master3!$A:$A,"&gt;"&amp;AU310,Master3!$A:$A,"&lt;="&amp; AY310)</f>
        <v>0</v>
      </c>
      <c r="AX310" s="92">
        <f>SUMIFS(Master3!BF:BF,Master3!BE:BE,AT310)</f>
        <v>0</v>
      </c>
      <c r="AY310" s="93" t="str">
        <f t="shared" si="56"/>
        <v/>
      </c>
      <c r="AZ310" s="112" t="e">
        <f>_xlfn.XLOOKUP(BA310,Master3!B:B,Master3!A:A)</f>
        <v>#N/A</v>
      </c>
      <c r="BA310" s="103">
        <v>44440.451388888891</v>
      </c>
      <c r="BB310" s="107">
        <f>SUMIFS(Master3!AR:AR,Master3!$A:$A,"&gt;="&amp;(AZ310),Master3!$A:$A,"&lt;="&amp;BF310-1)</f>
        <v>0</v>
      </c>
      <c r="BC310" s="109">
        <f>SUMIFS(Master3!$K:$K,Master3!$A:$A,"&gt;="&amp;(AZ310),Master3!$A:$A,"&lt;="&amp;BF310-1)</f>
        <v>0</v>
      </c>
      <c r="BD310" s="108">
        <f>SUMIFS(Master3!BI:BI,Master3!BH:BH,BA310)</f>
        <v>0</v>
      </c>
      <c r="BE310" s="110" t="str">
        <f>IFERROR(_xlfn.XLOOKUP(BF310,Master3!$A:$A,Master3!$B:$B),"")</f>
        <v/>
      </c>
      <c r="BF310" s="107" t="str">
        <f t="shared" si="57"/>
        <v/>
      </c>
      <c r="BG310" s="107">
        <f>SUMIFS(Master3!AR:AR,Master3!$A:$A,"&gt;="&amp;(BF310),Master3!$A:$A,"&lt;="&amp;BK310-1)</f>
        <v>0</v>
      </c>
      <c r="BH310" s="109">
        <f>SUMIFS(Master3!$K:$K,Master3!$A:$A,"&gt;="&amp;(BF310),Master3!$A:$A,"&lt;="&amp;BK310-1)</f>
        <v>0</v>
      </c>
      <c r="BI310" s="108">
        <f>SUMIFS(Master3!BQ:BQ,Master3!BP:BP,BE310)</f>
        <v>0</v>
      </c>
      <c r="BJ310" s="110" t="str">
        <f>IFERROR(_xlfn.XLOOKUP(BK310,Master3!$A:$A,Master3!$B:$B)," ")</f>
        <v xml:space="preserve"> </v>
      </c>
      <c r="BK310" s="107" t="str">
        <f t="shared" si="58"/>
        <v/>
      </c>
      <c r="BL310" s="107">
        <f>SUMIFS(Master3!$AU:$AU,Master3!$A:$A,"&gt;"&amp;(BK310),Master3!$A:$A,"&lt;="&amp; BO310)</f>
        <v>0</v>
      </c>
      <c r="BM310" s="109">
        <f>SUMIFS(Master3!$K:$K,Master3!$A:$A,"&gt;"&amp;(BK310),Master3!$A:$A,"&lt;="&amp; BO310)</f>
        <v>0</v>
      </c>
      <c r="BN310" s="107">
        <f>SUMIFS(Master3!BI:BI,Master3!BH:BH,BJ310)</f>
        <v>0</v>
      </c>
      <c r="BO310" s="108" t="str">
        <f t="shared" si="59"/>
        <v/>
      </c>
    </row>
    <row r="311" spans="1:67" x14ac:dyDescent="0.25">
      <c r="A311" s="86">
        <v>44440.454861111109</v>
      </c>
      <c r="B311" s="111" t="e">
        <f>_xlfn.XLOOKUP(C311,Master3!B:B,Master3!A:A)</f>
        <v>#N/A</v>
      </c>
      <c r="C311" s="106">
        <v>44440.454861111109</v>
      </c>
      <c r="D311" s="91" t="str">
        <f>IFERROR(_xlfn.XLOOKUP(B311,Master3!A:A,Master3!G:G),"")</f>
        <v/>
      </c>
      <c r="E311" s="94" t="str">
        <f>IFERROR(AVERAGEIFS(Master3!$U:$U,Master3!$A:$A,"&gt;"&amp;(B311-1),Master3!$A:$A,"&lt;="&amp;S311),"")</f>
        <v/>
      </c>
      <c r="F311" s="98">
        <f>SUMIFS(Master3!$V:$V,Master3!$A:$A,"&gt;="&amp;(B311),Master3!$A:$A,"&lt;="&amp;J311-1)</f>
        <v>0</v>
      </c>
      <c r="G311" s="91">
        <f>SUMIFS(Master3!$H:$H,Master3!$A:$A,"&gt;="&amp;(B311),Master3!$A:$A,"&lt;="&amp;J311-1)</f>
        <v>0</v>
      </c>
      <c r="H311" s="99">
        <f>SUMIFS(Master3!AZ:AZ,Master3!AY:AY,C311)</f>
        <v>0</v>
      </c>
      <c r="I311" s="100" t="str">
        <f>IFERROR(_xlfn.XLOOKUP(J311,Master3!$A:$A,Master3!$B:$B),"")</f>
        <v/>
      </c>
      <c r="J311" s="92" t="str">
        <f t="shared" si="48"/>
        <v/>
      </c>
      <c r="K311" s="92">
        <f>SUMIFS(Master3!$V:$V,Master3!$A:$A,"&gt;="&amp;(J311),Master3!$A:$A,"&lt;="&amp;O311-1)</f>
        <v>0</v>
      </c>
      <c r="L311" s="92">
        <f>SUMIFS(Master3!$H:$H,Master3!$A:$A,"&gt;="&amp;(J311),Master3!$A:$A,"&lt;="&amp;O311-1)</f>
        <v>0</v>
      </c>
      <c r="M311" s="93">
        <f>SUMIFS(Master3!BK:BK,Master3!BJ:BJ,I311)</f>
        <v>0</v>
      </c>
      <c r="N311" s="100" t="str">
        <f>IFERROR(_xlfn.XLOOKUP(O311,Master3!$A:$A,Master3!$B:$B)," ")</f>
        <v xml:space="preserve"> </v>
      </c>
      <c r="O311" s="92" t="str">
        <f t="shared" si="49"/>
        <v/>
      </c>
      <c r="P311" s="92">
        <f>SUMIFS(Master3!$V:$V,Master3!$A:$A,"&gt;="&amp;O311,Master3!$A:$A,"&lt;="&amp; S311)</f>
        <v>0</v>
      </c>
      <c r="Q311" s="92">
        <f>SUMIFS(Master3!$H:$H,Master3!$A:$A,"&gt;="&amp;O311,Master3!$A:$A,"&lt;="&amp; S311)</f>
        <v>0</v>
      </c>
      <c r="R311" s="92">
        <f>SUMIFS(Master3!AZ:AZ,Master3!AY:AY,N311)</f>
        <v>0</v>
      </c>
      <c r="S311" s="93" t="str">
        <f t="shared" si="50"/>
        <v/>
      </c>
      <c r="T311" s="112" t="e">
        <f>_xlfn.XLOOKUP(U311,Master3!B:B,Master3!A:A)</f>
        <v>#N/A</v>
      </c>
      <c r="U311" s="103">
        <v>44440.454861111109</v>
      </c>
      <c r="V311" s="109">
        <f>SUMIFS(Master3!X:X,Master3!$A:$A,"&gt;="&amp;(T311),Master3!$A:$A,"&lt;="&amp;Z311-1)</f>
        <v>0</v>
      </c>
      <c r="W311" s="107">
        <f>SUMIFS(Master3!I:I,Master3!$A:$A,"&gt;="&amp;(T311),Master3!$A:$A,"&lt;="&amp;Z311-1)</f>
        <v>0</v>
      </c>
      <c r="X311" s="108">
        <f>SUMIFS(Master3!BC:BC,Master3!BB:BB,U311)</f>
        <v>0</v>
      </c>
      <c r="Y311" s="110" t="str">
        <f>IFERROR(_xlfn.XLOOKUP(Z311,Master3!$A:$A,Master3!$B:$B),"")</f>
        <v/>
      </c>
      <c r="Z311" s="107" t="str">
        <f t="shared" si="51"/>
        <v/>
      </c>
      <c r="AA311" s="107">
        <f>SUMIFS(Master3!$X:$X,Master3!$A:$A,"&gt;="&amp;(Z311),Master3!$A:$A,"&lt;="&amp;AE311-1)</f>
        <v>0</v>
      </c>
      <c r="AB311" s="107">
        <f>SUMIFS(Master3!$I:$I,Master3!$A:$A,"&gt;="&amp;(Z311),Master3!$A:$A,"&lt;="&amp;AE311-1)</f>
        <v>0</v>
      </c>
      <c r="AC311" s="108">
        <f>SUMIFS(Master3!BM:BM,Master3!BL:BL,Y311)</f>
        <v>0</v>
      </c>
      <c r="AD311" s="110" t="str">
        <f>IFERROR(_xlfn.XLOOKUP(AE311,Master3!$A:$A,Master3!$B:$B)," ")</f>
        <v xml:space="preserve"> </v>
      </c>
      <c r="AE311" s="107" t="str">
        <f t="shared" si="52"/>
        <v/>
      </c>
      <c r="AF311" s="109">
        <f>SUMIFS(Master3!$X:$X,Master3!$A:$A,"&gt;"&amp;(AE311),Master3!$A:$A,"&lt;="&amp; AI311)</f>
        <v>0</v>
      </c>
      <c r="AG311" s="107">
        <f>SUMIFS(Master3!$I:$I,Master3!$A:$A,"&gt;"&amp;(AE311),Master3!$A:$A,"&lt;="&amp; AI311)</f>
        <v>0</v>
      </c>
      <c r="AH311" s="107">
        <f>SUMIFS(Master3!BC:BC,Master3!BB:BB,AD311)</f>
        <v>0</v>
      </c>
      <c r="AI311" s="108" t="str">
        <f t="shared" si="53"/>
        <v/>
      </c>
      <c r="AJ311" s="112" t="e">
        <f>_xlfn.XLOOKUP(AK311,Master3!B:B,Master3!A:A)</f>
        <v>#N/A</v>
      </c>
      <c r="AK311" s="106"/>
      <c r="AL311" s="67">
        <f>SUMIFS(Master3!$Z:$Z,Master3!$A:$A,"&gt;="&amp;(AJ311),Master3!$A:$A,"&lt;="&amp;AP311-1)</f>
        <v>0</v>
      </c>
      <c r="AM311" s="67">
        <f>SUMIFS(Master3!$J:$J,Master3!$A:$A,"&gt;="&amp;(AJ311),Master3!$A:$A,"&lt;="&amp;AP311-1)</f>
        <v>0</v>
      </c>
      <c r="AN311" s="93">
        <f>SUMIFS(Master3!BF:BF,Master3!BE:BE,AK311)</f>
        <v>0</v>
      </c>
      <c r="AO311" s="100" t="str">
        <f>IFERROR(_xlfn.XLOOKUP(AP311,Master3!$A:$A,Master3!$B:$B),"")</f>
        <v/>
      </c>
      <c r="AP311" s="92" t="str">
        <f t="shared" si="54"/>
        <v/>
      </c>
      <c r="AQ311" s="67">
        <f>SUMIFS(Master3!$Z:$Z,Master3!$A:$A,"&gt;"&amp;(AP311),Master3!$A:$A,"&lt;="&amp;AU311-1)</f>
        <v>0</v>
      </c>
      <c r="AR311" s="67">
        <f>SUMIFS(Master3!$J:$J,Master3!$A:$A,"&gt;"&amp;(AP311),Master3!$A:$A,"&lt;="&amp;AU311-1)</f>
        <v>0</v>
      </c>
      <c r="AS311" s="93">
        <f>SUMIFS(Master3!BO:BO,Master3!BN:BN,AO311)</f>
        <v>0</v>
      </c>
      <c r="AT311" s="100" t="str">
        <f>IFERROR(_xlfn.XLOOKUP(AU311,Master3!$A:$A,Master3!$B:$B)," ")</f>
        <v xml:space="preserve"> </v>
      </c>
      <c r="AU311" s="92" t="str">
        <f t="shared" si="55"/>
        <v/>
      </c>
      <c r="AV311" s="67">
        <f>SUMIFS(Master3!$Z:$Z,Master3!$A:$A,"&gt;"&amp;AU311,Master3!$A:$A,"&lt;="&amp; AY311)</f>
        <v>0</v>
      </c>
      <c r="AW311" s="67">
        <f>SUMIFS(Master3!$J:$J,Master3!$A:$A,"&gt;"&amp;AU311,Master3!$A:$A,"&lt;="&amp; AY311)</f>
        <v>0</v>
      </c>
      <c r="AX311" s="92">
        <f>SUMIFS(Master3!BF:BF,Master3!BE:BE,AT311)</f>
        <v>0</v>
      </c>
      <c r="AY311" s="93" t="str">
        <f t="shared" si="56"/>
        <v/>
      </c>
      <c r="AZ311" s="112" t="e">
        <f>_xlfn.XLOOKUP(BA311,Master3!B:B,Master3!A:A)</f>
        <v>#N/A</v>
      </c>
      <c r="BA311" s="103"/>
      <c r="BB311" s="107">
        <f>SUMIFS(Master3!AR:AR,Master3!$A:$A,"&gt;="&amp;(AZ311),Master3!$A:$A,"&lt;="&amp;BF311-1)</f>
        <v>0</v>
      </c>
      <c r="BC311" s="109">
        <f>SUMIFS(Master3!$K:$K,Master3!$A:$A,"&gt;="&amp;(AZ311),Master3!$A:$A,"&lt;="&amp;BF311-1)</f>
        <v>0</v>
      </c>
      <c r="BD311" s="108">
        <f>SUMIFS(Master3!BI:BI,Master3!BH:BH,BA311)</f>
        <v>0</v>
      </c>
      <c r="BE311" s="110" t="str">
        <f>IFERROR(_xlfn.XLOOKUP(BF311,Master3!$A:$A,Master3!$B:$B),"")</f>
        <v/>
      </c>
      <c r="BF311" s="107" t="str">
        <f t="shared" si="57"/>
        <v/>
      </c>
      <c r="BG311" s="107">
        <f>SUMIFS(Master3!AR:AR,Master3!$A:$A,"&gt;="&amp;(BF311),Master3!$A:$A,"&lt;="&amp;BK311-1)</f>
        <v>0</v>
      </c>
      <c r="BH311" s="109">
        <f>SUMIFS(Master3!$K:$K,Master3!$A:$A,"&gt;="&amp;(BF311),Master3!$A:$A,"&lt;="&amp;BK311-1)</f>
        <v>0</v>
      </c>
      <c r="BI311" s="108">
        <f>SUMIFS(Master3!BQ:BQ,Master3!BP:BP,BE311)</f>
        <v>0</v>
      </c>
      <c r="BJ311" s="110" t="str">
        <f>IFERROR(_xlfn.XLOOKUP(BK311,Master3!$A:$A,Master3!$B:$B)," ")</f>
        <v xml:space="preserve"> </v>
      </c>
      <c r="BK311" s="107" t="str">
        <f t="shared" si="58"/>
        <v/>
      </c>
      <c r="BL311" s="107">
        <f>SUMIFS(Master3!$AU:$AU,Master3!$A:$A,"&gt;"&amp;(BK311),Master3!$A:$A,"&lt;="&amp; BO311)</f>
        <v>0</v>
      </c>
      <c r="BM311" s="109">
        <f>SUMIFS(Master3!$K:$K,Master3!$A:$A,"&gt;"&amp;(BK311),Master3!$A:$A,"&lt;="&amp; BO311)</f>
        <v>0</v>
      </c>
      <c r="BN311" s="107">
        <f>SUMIFS(Master3!BI:BI,Master3!BH:BH,BJ311)</f>
        <v>0</v>
      </c>
      <c r="BO311" s="108" t="str">
        <f t="shared" si="59"/>
        <v/>
      </c>
    </row>
    <row r="312" spans="1:67" x14ac:dyDescent="0.25">
      <c r="A312" s="86">
        <v>44441.25</v>
      </c>
      <c r="B312" s="111" t="e">
        <f>_xlfn.XLOOKUP(C312,Master3!B:B,Master3!A:A)</f>
        <v>#N/A</v>
      </c>
      <c r="C312" s="106"/>
      <c r="D312" s="91" t="str">
        <f>IFERROR(_xlfn.XLOOKUP(B312,Master3!A:A,Master3!G:G),"")</f>
        <v/>
      </c>
      <c r="E312" s="94" t="str">
        <f>IFERROR(AVERAGEIFS(Master3!$U:$U,Master3!$A:$A,"&gt;"&amp;(B312-1),Master3!$A:$A,"&lt;="&amp;S312),"")</f>
        <v/>
      </c>
      <c r="F312" s="98">
        <f>SUMIFS(Master3!$V:$V,Master3!$A:$A,"&gt;="&amp;(B312),Master3!$A:$A,"&lt;="&amp;J312-1)</f>
        <v>0</v>
      </c>
      <c r="G312" s="91">
        <f>SUMIFS(Master3!$H:$H,Master3!$A:$A,"&gt;="&amp;(B312),Master3!$A:$A,"&lt;="&amp;J312-1)</f>
        <v>0</v>
      </c>
      <c r="H312" s="99">
        <f>SUMIFS(Master3!AZ:AZ,Master3!AY:AY,C312)</f>
        <v>0</v>
      </c>
      <c r="I312" s="100" t="str">
        <f>IFERROR(_xlfn.XLOOKUP(J312,Master3!$A:$A,Master3!$B:$B),"")</f>
        <v/>
      </c>
      <c r="J312" s="92" t="str">
        <f t="shared" si="48"/>
        <v/>
      </c>
      <c r="K312" s="92">
        <f>SUMIFS(Master3!$V:$V,Master3!$A:$A,"&gt;="&amp;(J312),Master3!$A:$A,"&lt;="&amp;O312-1)</f>
        <v>0</v>
      </c>
      <c r="L312" s="92">
        <f>SUMIFS(Master3!$H:$H,Master3!$A:$A,"&gt;="&amp;(J312),Master3!$A:$A,"&lt;="&amp;O312-1)</f>
        <v>0</v>
      </c>
      <c r="M312" s="93">
        <f>SUMIFS(Master3!BK:BK,Master3!BJ:BJ,I312)</f>
        <v>0</v>
      </c>
      <c r="N312" s="100" t="str">
        <f>IFERROR(_xlfn.XLOOKUP(O312,Master3!$A:$A,Master3!$B:$B)," ")</f>
        <v xml:space="preserve"> </v>
      </c>
      <c r="O312" s="92" t="str">
        <f t="shared" si="49"/>
        <v/>
      </c>
      <c r="P312" s="92">
        <f>SUMIFS(Master3!$V:$V,Master3!$A:$A,"&gt;="&amp;O312,Master3!$A:$A,"&lt;="&amp; S312)</f>
        <v>0</v>
      </c>
      <c r="Q312" s="92">
        <f>SUMIFS(Master3!$H:$H,Master3!$A:$A,"&gt;="&amp;O312,Master3!$A:$A,"&lt;="&amp; S312)</f>
        <v>0</v>
      </c>
      <c r="R312" s="92">
        <f>SUMIFS(Master3!AZ:AZ,Master3!AY:AY,N312)</f>
        <v>0</v>
      </c>
      <c r="S312" s="93" t="str">
        <f t="shared" si="50"/>
        <v/>
      </c>
      <c r="T312" s="112" t="e">
        <f>_xlfn.XLOOKUP(U312,Master3!B:B,Master3!A:A)</f>
        <v>#N/A</v>
      </c>
      <c r="U312" s="103"/>
      <c r="V312" s="109">
        <f>SUMIFS(Master3!X:X,Master3!$A:$A,"&gt;="&amp;(T312),Master3!$A:$A,"&lt;="&amp;Z312-1)</f>
        <v>0</v>
      </c>
      <c r="W312" s="107">
        <f>SUMIFS(Master3!I:I,Master3!$A:$A,"&gt;="&amp;(T312),Master3!$A:$A,"&lt;="&amp;Z312-1)</f>
        <v>0</v>
      </c>
      <c r="X312" s="108">
        <f>SUMIFS(Master3!BC:BC,Master3!BB:BB,U312)</f>
        <v>0</v>
      </c>
      <c r="Y312" s="110" t="str">
        <f>IFERROR(_xlfn.XLOOKUP(Z312,Master3!$A:$A,Master3!$B:$B),"")</f>
        <v/>
      </c>
      <c r="Z312" s="107" t="str">
        <f t="shared" si="51"/>
        <v/>
      </c>
      <c r="AA312" s="107">
        <f>SUMIFS(Master3!$X:$X,Master3!$A:$A,"&gt;="&amp;(Z312),Master3!$A:$A,"&lt;="&amp;AE312-1)</f>
        <v>0</v>
      </c>
      <c r="AB312" s="107">
        <f>SUMIFS(Master3!$I:$I,Master3!$A:$A,"&gt;="&amp;(Z312),Master3!$A:$A,"&lt;="&amp;AE312-1)</f>
        <v>0</v>
      </c>
      <c r="AC312" s="108">
        <f>SUMIFS(Master3!BM:BM,Master3!BL:BL,Y312)</f>
        <v>0</v>
      </c>
      <c r="AD312" s="110" t="str">
        <f>IFERROR(_xlfn.XLOOKUP(AE312,Master3!$A:$A,Master3!$B:$B)," ")</f>
        <v xml:space="preserve"> </v>
      </c>
      <c r="AE312" s="107" t="str">
        <f t="shared" si="52"/>
        <v/>
      </c>
      <c r="AF312" s="109">
        <f>SUMIFS(Master3!$X:$X,Master3!$A:$A,"&gt;"&amp;(AE312),Master3!$A:$A,"&lt;="&amp; AI312)</f>
        <v>0</v>
      </c>
      <c r="AG312" s="107">
        <f>SUMIFS(Master3!$I:$I,Master3!$A:$A,"&gt;"&amp;(AE312),Master3!$A:$A,"&lt;="&amp; AI312)</f>
        <v>0</v>
      </c>
      <c r="AH312" s="107">
        <f>SUMIFS(Master3!BC:BC,Master3!BB:BB,AD312)</f>
        <v>0</v>
      </c>
      <c r="AI312" s="108" t="str">
        <f t="shared" si="53"/>
        <v/>
      </c>
      <c r="AJ312" s="112" t="e">
        <f>_xlfn.XLOOKUP(AK312,Master3!B:B,Master3!A:A)</f>
        <v>#N/A</v>
      </c>
      <c r="AK312" s="106">
        <v>44441.25</v>
      </c>
      <c r="AL312" s="67">
        <f>SUMIFS(Master3!$Z:$Z,Master3!$A:$A,"&gt;="&amp;(AJ312),Master3!$A:$A,"&lt;="&amp;AP312-1)</f>
        <v>0</v>
      </c>
      <c r="AM312" s="67">
        <f>SUMIFS(Master3!$J:$J,Master3!$A:$A,"&gt;="&amp;(AJ312),Master3!$A:$A,"&lt;="&amp;AP312-1)</f>
        <v>0</v>
      </c>
      <c r="AN312" s="93">
        <f>SUMIFS(Master3!BF:BF,Master3!BE:BE,AK312)</f>
        <v>0</v>
      </c>
      <c r="AO312" s="100" t="str">
        <f>IFERROR(_xlfn.XLOOKUP(AP312,Master3!$A:$A,Master3!$B:$B),"")</f>
        <v/>
      </c>
      <c r="AP312" s="92" t="str">
        <f t="shared" si="54"/>
        <v/>
      </c>
      <c r="AQ312" s="67">
        <f>SUMIFS(Master3!$Z:$Z,Master3!$A:$A,"&gt;"&amp;(AP312),Master3!$A:$A,"&lt;="&amp;AU312-1)</f>
        <v>0</v>
      </c>
      <c r="AR312" s="67">
        <f>SUMIFS(Master3!$J:$J,Master3!$A:$A,"&gt;"&amp;(AP312),Master3!$A:$A,"&lt;="&amp;AU312-1)</f>
        <v>0</v>
      </c>
      <c r="AS312" s="93">
        <f>SUMIFS(Master3!BO:BO,Master3!BN:BN,AO312)</f>
        <v>0</v>
      </c>
      <c r="AT312" s="100" t="str">
        <f>IFERROR(_xlfn.XLOOKUP(AU312,Master3!$A:$A,Master3!$B:$B)," ")</f>
        <v xml:space="preserve"> </v>
      </c>
      <c r="AU312" s="92" t="str">
        <f t="shared" si="55"/>
        <v/>
      </c>
      <c r="AV312" s="67">
        <f>SUMIFS(Master3!$Z:$Z,Master3!$A:$A,"&gt;"&amp;AU312,Master3!$A:$A,"&lt;="&amp; AY312)</f>
        <v>0</v>
      </c>
      <c r="AW312" s="67">
        <f>SUMIFS(Master3!$J:$J,Master3!$A:$A,"&gt;"&amp;AU312,Master3!$A:$A,"&lt;="&amp; AY312)</f>
        <v>0</v>
      </c>
      <c r="AX312" s="92">
        <f>SUMIFS(Master3!BF:BF,Master3!BE:BE,AT312)</f>
        <v>0</v>
      </c>
      <c r="AY312" s="93" t="str">
        <f t="shared" si="56"/>
        <v/>
      </c>
      <c r="AZ312" s="112" t="e">
        <f>_xlfn.XLOOKUP(BA312,Master3!B:B,Master3!A:A)</f>
        <v>#N/A</v>
      </c>
      <c r="BA312" s="103"/>
      <c r="BB312" s="107">
        <f>SUMIFS(Master3!AR:AR,Master3!$A:$A,"&gt;="&amp;(AZ312),Master3!$A:$A,"&lt;="&amp;BF312-1)</f>
        <v>0</v>
      </c>
      <c r="BC312" s="109">
        <f>SUMIFS(Master3!$K:$K,Master3!$A:$A,"&gt;="&amp;(AZ312),Master3!$A:$A,"&lt;="&amp;BF312-1)</f>
        <v>0</v>
      </c>
      <c r="BD312" s="108">
        <f>SUMIFS(Master3!BI:BI,Master3!BH:BH,BA312)</f>
        <v>0</v>
      </c>
      <c r="BE312" s="110" t="str">
        <f>IFERROR(_xlfn.XLOOKUP(BF312,Master3!$A:$A,Master3!$B:$B),"")</f>
        <v/>
      </c>
      <c r="BF312" s="107" t="str">
        <f t="shared" si="57"/>
        <v/>
      </c>
      <c r="BG312" s="107">
        <f>SUMIFS(Master3!AR:AR,Master3!$A:$A,"&gt;="&amp;(BF312),Master3!$A:$A,"&lt;="&amp;BK312-1)</f>
        <v>0</v>
      </c>
      <c r="BH312" s="109">
        <f>SUMIFS(Master3!$K:$K,Master3!$A:$A,"&gt;="&amp;(BF312),Master3!$A:$A,"&lt;="&amp;BK312-1)</f>
        <v>0</v>
      </c>
      <c r="BI312" s="108">
        <f>SUMIFS(Master3!BQ:BQ,Master3!BP:BP,BE312)</f>
        <v>0</v>
      </c>
      <c r="BJ312" s="110" t="str">
        <f>IFERROR(_xlfn.XLOOKUP(BK312,Master3!$A:$A,Master3!$B:$B)," ")</f>
        <v xml:space="preserve"> </v>
      </c>
      <c r="BK312" s="107" t="str">
        <f t="shared" si="58"/>
        <v/>
      </c>
      <c r="BL312" s="107">
        <f>SUMIFS(Master3!$AU:$AU,Master3!$A:$A,"&gt;"&amp;(BK312),Master3!$A:$A,"&lt;="&amp; BO312)</f>
        <v>0</v>
      </c>
      <c r="BM312" s="109">
        <f>SUMIFS(Master3!$K:$K,Master3!$A:$A,"&gt;"&amp;(BK312),Master3!$A:$A,"&lt;="&amp; BO312)</f>
        <v>0</v>
      </c>
      <c r="BN312" s="107">
        <f>SUMIFS(Master3!BI:BI,Master3!BH:BH,BJ312)</f>
        <v>0</v>
      </c>
      <c r="BO312" s="108" t="str">
        <f t="shared" si="59"/>
        <v/>
      </c>
    </row>
    <row r="313" spans="1:67" x14ac:dyDescent="0.25">
      <c r="A313" s="86">
        <v>44441.291666666664</v>
      </c>
      <c r="B313" s="111" t="e">
        <f>_xlfn.XLOOKUP(C313,Master3!B:B,Master3!A:A)</f>
        <v>#N/A</v>
      </c>
      <c r="C313" s="106"/>
      <c r="D313" s="91" t="str">
        <f>IFERROR(_xlfn.XLOOKUP(B313,Master3!A:A,Master3!G:G),"")</f>
        <v/>
      </c>
      <c r="E313" s="94" t="str">
        <f>IFERROR(AVERAGEIFS(Master3!$U:$U,Master3!$A:$A,"&gt;"&amp;(B313-1),Master3!$A:$A,"&lt;="&amp;S313),"")</f>
        <v/>
      </c>
      <c r="F313" s="98">
        <f>SUMIFS(Master3!$V:$V,Master3!$A:$A,"&gt;="&amp;(B313),Master3!$A:$A,"&lt;="&amp;J313-1)</f>
        <v>0</v>
      </c>
      <c r="G313" s="91">
        <f>SUMIFS(Master3!$H:$H,Master3!$A:$A,"&gt;="&amp;(B313),Master3!$A:$A,"&lt;="&amp;J313-1)</f>
        <v>0</v>
      </c>
      <c r="H313" s="99">
        <f>SUMIFS(Master3!AZ:AZ,Master3!AY:AY,C313)</f>
        <v>0</v>
      </c>
      <c r="I313" s="100" t="str">
        <f>IFERROR(_xlfn.XLOOKUP(J313,Master3!$A:$A,Master3!$B:$B),"")</f>
        <v/>
      </c>
      <c r="J313" s="92" t="str">
        <f t="shared" si="48"/>
        <v/>
      </c>
      <c r="K313" s="92">
        <f>SUMIFS(Master3!$V:$V,Master3!$A:$A,"&gt;="&amp;(J313),Master3!$A:$A,"&lt;="&amp;O313-1)</f>
        <v>0</v>
      </c>
      <c r="L313" s="92">
        <f>SUMIFS(Master3!$H:$H,Master3!$A:$A,"&gt;="&amp;(J313),Master3!$A:$A,"&lt;="&amp;O313-1)</f>
        <v>0</v>
      </c>
      <c r="M313" s="93">
        <f>SUMIFS(Master3!BK:BK,Master3!BJ:BJ,I313)</f>
        <v>0</v>
      </c>
      <c r="N313" s="100" t="str">
        <f>IFERROR(_xlfn.XLOOKUP(O313,Master3!$A:$A,Master3!$B:$B)," ")</f>
        <v xml:space="preserve"> </v>
      </c>
      <c r="O313" s="92" t="str">
        <f t="shared" si="49"/>
        <v/>
      </c>
      <c r="P313" s="92">
        <f>SUMIFS(Master3!$V:$V,Master3!$A:$A,"&gt;="&amp;O313,Master3!$A:$A,"&lt;="&amp; S313)</f>
        <v>0</v>
      </c>
      <c r="Q313" s="92">
        <f>SUMIFS(Master3!$H:$H,Master3!$A:$A,"&gt;="&amp;O313,Master3!$A:$A,"&lt;="&amp; S313)</f>
        <v>0</v>
      </c>
      <c r="R313" s="92">
        <f>SUMIFS(Master3!AZ:AZ,Master3!AY:AY,N313)</f>
        <v>0</v>
      </c>
      <c r="S313" s="93" t="str">
        <f t="shared" si="50"/>
        <v/>
      </c>
      <c r="T313" s="112" t="e">
        <f>_xlfn.XLOOKUP(U313,Master3!B:B,Master3!A:A)</f>
        <v>#N/A</v>
      </c>
      <c r="U313" s="103"/>
      <c r="V313" s="109">
        <f>SUMIFS(Master3!X:X,Master3!$A:$A,"&gt;="&amp;(T313),Master3!$A:$A,"&lt;="&amp;Z313-1)</f>
        <v>0</v>
      </c>
      <c r="W313" s="107">
        <f>SUMIFS(Master3!I:I,Master3!$A:$A,"&gt;="&amp;(T313),Master3!$A:$A,"&lt;="&amp;Z313-1)</f>
        <v>0</v>
      </c>
      <c r="X313" s="108">
        <f>SUMIFS(Master3!BC:BC,Master3!BB:BB,U313)</f>
        <v>0</v>
      </c>
      <c r="Y313" s="110" t="str">
        <f>IFERROR(_xlfn.XLOOKUP(Z313,Master3!$A:$A,Master3!$B:$B),"")</f>
        <v/>
      </c>
      <c r="Z313" s="107" t="str">
        <f t="shared" si="51"/>
        <v/>
      </c>
      <c r="AA313" s="107">
        <f>SUMIFS(Master3!$X:$X,Master3!$A:$A,"&gt;="&amp;(Z313),Master3!$A:$A,"&lt;="&amp;AE313-1)</f>
        <v>0</v>
      </c>
      <c r="AB313" s="107">
        <f>SUMIFS(Master3!$I:$I,Master3!$A:$A,"&gt;="&amp;(Z313),Master3!$A:$A,"&lt;="&amp;AE313-1)</f>
        <v>0</v>
      </c>
      <c r="AC313" s="108">
        <f>SUMIFS(Master3!BM:BM,Master3!BL:BL,Y313)</f>
        <v>0</v>
      </c>
      <c r="AD313" s="110" t="str">
        <f>IFERROR(_xlfn.XLOOKUP(AE313,Master3!$A:$A,Master3!$B:$B)," ")</f>
        <v xml:space="preserve"> </v>
      </c>
      <c r="AE313" s="107" t="str">
        <f t="shared" si="52"/>
        <v/>
      </c>
      <c r="AF313" s="109">
        <f>SUMIFS(Master3!$X:$X,Master3!$A:$A,"&gt;"&amp;(AE313),Master3!$A:$A,"&lt;="&amp; AI313)</f>
        <v>0</v>
      </c>
      <c r="AG313" s="107">
        <f>SUMIFS(Master3!$I:$I,Master3!$A:$A,"&gt;"&amp;(AE313),Master3!$A:$A,"&lt;="&amp; AI313)</f>
        <v>0</v>
      </c>
      <c r="AH313" s="107">
        <f>SUMIFS(Master3!BC:BC,Master3!BB:BB,AD313)</f>
        <v>0</v>
      </c>
      <c r="AI313" s="108" t="str">
        <f t="shared" si="53"/>
        <v/>
      </c>
      <c r="AJ313" s="112" t="e">
        <f>_xlfn.XLOOKUP(AK313,Master3!B:B,Master3!A:A)</f>
        <v>#N/A</v>
      </c>
      <c r="AK313" s="106"/>
      <c r="AL313" s="67">
        <f>SUMIFS(Master3!$Z:$Z,Master3!$A:$A,"&gt;="&amp;(AJ313),Master3!$A:$A,"&lt;="&amp;AP313-1)</f>
        <v>0</v>
      </c>
      <c r="AM313" s="67">
        <f>SUMIFS(Master3!$J:$J,Master3!$A:$A,"&gt;="&amp;(AJ313),Master3!$A:$A,"&lt;="&amp;AP313-1)</f>
        <v>0</v>
      </c>
      <c r="AN313" s="93">
        <f>SUMIFS(Master3!BF:BF,Master3!BE:BE,AK313)</f>
        <v>0</v>
      </c>
      <c r="AO313" s="100" t="str">
        <f>IFERROR(_xlfn.XLOOKUP(AP313,Master3!$A:$A,Master3!$B:$B),"")</f>
        <v/>
      </c>
      <c r="AP313" s="92" t="str">
        <f t="shared" si="54"/>
        <v/>
      </c>
      <c r="AQ313" s="67">
        <f>SUMIFS(Master3!$Z:$Z,Master3!$A:$A,"&gt;"&amp;(AP313),Master3!$A:$A,"&lt;="&amp;AU313-1)</f>
        <v>0</v>
      </c>
      <c r="AR313" s="67">
        <f>SUMIFS(Master3!$J:$J,Master3!$A:$A,"&gt;"&amp;(AP313),Master3!$A:$A,"&lt;="&amp;AU313-1)</f>
        <v>0</v>
      </c>
      <c r="AS313" s="93">
        <f>SUMIFS(Master3!BO:BO,Master3!BN:BN,AO313)</f>
        <v>0</v>
      </c>
      <c r="AT313" s="100" t="str">
        <f>IFERROR(_xlfn.XLOOKUP(AU313,Master3!$A:$A,Master3!$B:$B)," ")</f>
        <v xml:space="preserve"> </v>
      </c>
      <c r="AU313" s="92" t="str">
        <f t="shared" si="55"/>
        <v/>
      </c>
      <c r="AV313" s="67">
        <f>SUMIFS(Master3!$Z:$Z,Master3!$A:$A,"&gt;"&amp;AU313,Master3!$A:$A,"&lt;="&amp; AY313)</f>
        <v>0</v>
      </c>
      <c r="AW313" s="67">
        <f>SUMIFS(Master3!$J:$J,Master3!$A:$A,"&gt;"&amp;AU313,Master3!$A:$A,"&lt;="&amp; AY313)</f>
        <v>0</v>
      </c>
      <c r="AX313" s="92">
        <f>SUMIFS(Master3!BF:BF,Master3!BE:BE,AT313)</f>
        <v>0</v>
      </c>
      <c r="AY313" s="93" t="str">
        <f t="shared" si="56"/>
        <v/>
      </c>
      <c r="AZ313" s="112" t="e">
        <f>_xlfn.XLOOKUP(BA313,Master3!B:B,Master3!A:A)</f>
        <v>#N/A</v>
      </c>
      <c r="BA313" s="103">
        <v>44441.291666666664</v>
      </c>
      <c r="BB313" s="107">
        <f>SUMIFS(Master3!AR:AR,Master3!$A:$A,"&gt;="&amp;(AZ313),Master3!$A:$A,"&lt;="&amp;BF313-1)</f>
        <v>0</v>
      </c>
      <c r="BC313" s="109">
        <f>SUMIFS(Master3!$K:$K,Master3!$A:$A,"&gt;="&amp;(AZ313),Master3!$A:$A,"&lt;="&amp;BF313-1)</f>
        <v>0</v>
      </c>
      <c r="BD313" s="108">
        <f>SUMIFS(Master3!BI:BI,Master3!BH:BH,BA313)</f>
        <v>0</v>
      </c>
      <c r="BE313" s="110" t="str">
        <f>IFERROR(_xlfn.XLOOKUP(BF313,Master3!$A:$A,Master3!$B:$B),"")</f>
        <v/>
      </c>
      <c r="BF313" s="107" t="str">
        <f t="shared" si="57"/>
        <v/>
      </c>
      <c r="BG313" s="107">
        <f>SUMIFS(Master3!AR:AR,Master3!$A:$A,"&gt;="&amp;(BF313),Master3!$A:$A,"&lt;="&amp;BK313-1)</f>
        <v>0</v>
      </c>
      <c r="BH313" s="109">
        <f>SUMIFS(Master3!$K:$K,Master3!$A:$A,"&gt;="&amp;(BF313),Master3!$A:$A,"&lt;="&amp;BK313-1)</f>
        <v>0</v>
      </c>
      <c r="BI313" s="108">
        <f>SUMIFS(Master3!BQ:BQ,Master3!BP:BP,BE313)</f>
        <v>0</v>
      </c>
      <c r="BJ313" s="110" t="str">
        <f>IFERROR(_xlfn.XLOOKUP(BK313,Master3!$A:$A,Master3!$B:$B)," ")</f>
        <v xml:space="preserve"> </v>
      </c>
      <c r="BK313" s="107" t="str">
        <f t="shared" si="58"/>
        <v/>
      </c>
      <c r="BL313" s="107">
        <f>SUMIFS(Master3!$AU:$AU,Master3!$A:$A,"&gt;"&amp;(BK313),Master3!$A:$A,"&lt;="&amp; BO313)</f>
        <v>0</v>
      </c>
      <c r="BM313" s="109">
        <f>SUMIFS(Master3!$K:$K,Master3!$A:$A,"&gt;"&amp;(BK313),Master3!$A:$A,"&lt;="&amp; BO313)</f>
        <v>0</v>
      </c>
      <c r="BN313" s="107">
        <f>SUMIFS(Master3!BI:BI,Master3!BH:BH,BJ313)</f>
        <v>0</v>
      </c>
      <c r="BO313" s="108" t="str">
        <f t="shared" si="59"/>
        <v/>
      </c>
    </row>
    <row r="314" spans="1:67" x14ac:dyDescent="0.25">
      <c r="A314" s="86">
        <v>44441.378472222219</v>
      </c>
      <c r="B314" s="111" t="e">
        <f>_xlfn.XLOOKUP(C314,Master3!B:B,Master3!A:A)</f>
        <v>#N/A</v>
      </c>
      <c r="C314" s="106">
        <v>44441.378472222219</v>
      </c>
      <c r="D314" s="91" t="str">
        <f>IFERROR(_xlfn.XLOOKUP(B314,Master3!A:A,Master3!G:G),"")</f>
        <v/>
      </c>
      <c r="E314" s="94" t="str">
        <f>IFERROR(AVERAGEIFS(Master3!$U:$U,Master3!$A:$A,"&gt;"&amp;(B314-1),Master3!$A:$A,"&lt;="&amp;S314),"")</f>
        <v/>
      </c>
      <c r="F314" s="98">
        <f>SUMIFS(Master3!$V:$V,Master3!$A:$A,"&gt;="&amp;(B314),Master3!$A:$A,"&lt;="&amp;J314-1)</f>
        <v>0</v>
      </c>
      <c r="G314" s="91">
        <f>SUMIFS(Master3!$H:$H,Master3!$A:$A,"&gt;="&amp;(B314),Master3!$A:$A,"&lt;="&amp;J314-1)</f>
        <v>0</v>
      </c>
      <c r="H314" s="99">
        <f>SUMIFS(Master3!AZ:AZ,Master3!AY:AY,C314)</f>
        <v>0</v>
      </c>
      <c r="I314" s="100" t="str">
        <f>IFERROR(_xlfn.XLOOKUP(J314,Master3!$A:$A,Master3!$B:$B),"")</f>
        <v/>
      </c>
      <c r="J314" s="92" t="str">
        <f t="shared" si="48"/>
        <v/>
      </c>
      <c r="K314" s="92">
        <f>SUMIFS(Master3!$V:$V,Master3!$A:$A,"&gt;="&amp;(J314),Master3!$A:$A,"&lt;="&amp;O314-1)</f>
        <v>0</v>
      </c>
      <c r="L314" s="92">
        <f>SUMIFS(Master3!$H:$H,Master3!$A:$A,"&gt;="&amp;(J314),Master3!$A:$A,"&lt;="&amp;O314-1)</f>
        <v>0</v>
      </c>
      <c r="M314" s="93">
        <f>SUMIFS(Master3!BK:BK,Master3!BJ:BJ,I314)</f>
        <v>0</v>
      </c>
      <c r="N314" s="100" t="str">
        <f>IFERROR(_xlfn.XLOOKUP(O314,Master3!$A:$A,Master3!$B:$B)," ")</f>
        <v xml:space="preserve"> </v>
      </c>
      <c r="O314" s="92" t="str">
        <f t="shared" si="49"/>
        <v/>
      </c>
      <c r="P314" s="92">
        <f>SUMIFS(Master3!$V:$V,Master3!$A:$A,"&gt;="&amp;O314,Master3!$A:$A,"&lt;="&amp; S314)</f>
        <v>0</v>
      </c>
      <c r="Q314" s="92">
        <f>SUMIFS(Master3!$H:$H,Master3!$A:$A,"&gt;="&amp;O314,Master3!$A:$A,"&lt;="&amp; S314)</f>
        <v>0</v>
      </c>
      <c r="R314" s="92">
        <f>SUMIFS(Master3!AZ:AZ,Master3!AY:AY,N314)</f>
        <v>0</v>
      </c>
      <c r="S314" s="93" t="str">
        <f t="shared" si="50"/>
        <v/>
      </c>
      <c r="T314" s="112" t="e">
        <f>_xlfn.XLOOKUP(U314,Master3!B:B,Master3!A:A)</f>
        <v>#N/A</v>
      </c>
      <c r="U314" s="103"/>
      <c r="V314" s="109">
        <f>SUMIFS(Master3!X:X,Master3!$A:$A,"&gt;="&amp;(T314),Master3!$A:$A,"&lt;="&amp;Z314-1)</f>
        <v>0</v>
      </c>
      <c r="W314" s="107">
        <f>SUMIFS(Master3!I:I,Master3!$A:$A,"&gt;="&amp;(T314),Master3!$A:$A,"&lt;="&amp;Z314-1)</f>
        <v>0</v>
      </c>
      <c r="X314" s="108">
        <f>SUMIFS(Master3!BC:BC,Master3!BB:BB,U314)</f>
        <v>0</v>
      </c>
      <c r="Y314" s="110" t="str">
        <f>IFERROR(_xlfn.XLOOKUP(Z314,Master3!$A:$A,Master3!$B:$B),"")</f>
        <v/>
      </c>
      <c r="Z314" s="107" t="str">
        <f t="shared" si="51"/>
        <v/>
      </c>
      <c r="AA314" s="107">
        <f>SUMIFS(Master3!$X:$X,Master3!$A:$A,"&gt;="&amp;(Z314),Master3!$A:$A,"&lt;="&amp;AE314-1)</f>
        <v>0</v>
      </c>
      <c r="AB314" s="107">
        <f>SUMIFS(Master3!$I:$I,Master3!$A:$A,"&gt;="&amp;(Z314),Master3!$A:$A,"&lt;="&amp;AE314-1)</f>
        <v>0</v>
      </c>
      <c r="AC314" s="108">
        <f>SUMIFS(Master3!BM:BM,Master3!BL:BL,Y314)</f>
        <v>0</v>
      </c>
      <c r="AD314" s="110" t="str">
        <f>IFERROR(_xlfn.XLOOKUP(AE314,Master3!$A:$A,Master3!$B:$B)," ")</f>
        <v xml:space="preserve"> </v>
      </c>
      <c r="AE314" s="107" t="str">
        <f t="shared" si="52"/>
        <v/>
      </c>
      <c r="AF314" s="109">
        <f>SUMIFS(Master3!$X:$X,Master3!$A:$A,"&gt;"&amp;(AE314),Master3!$A:$A,"&lt;="&amp; AI314)</f>
        <v>0</v>
      </c>
      <c r="AG314" s="107">
        <f>SUMIFS(Master3!$I:$I,Master3!$A:$A,"&gt;"&amp;(AE314),Master3!$A:$A,"&lt;="&amp; AI314)</f>
        <v>0</v>
      </c>
      <c r="AH314" s="107">
        <f>SUMIFS(Master3!BC:BC,Master3!BB:BB,AD314)</f>
        <v>0</v>
      </c>
      <c r="AI314" s="108" t="str">
        <f t="shared" si="53"/>
        <v/>
      </c>
      <c r="AJ314" s="112" t="e">
        <f>_xlfn.XLOOKUP(AK314,Master3!B:B,Master3!A:A)</f>
        <v>#N/A</v>
      </c>
      <c r="AK314" s="106"/>
      <c r="AL314" s="67">
        <f>SUMIFS(Master3!$Z:$Z,Master3!$A:$A,"&gt;="&amp;(AJ314),Master3!$A:$A,"&lt;="&amp;AP314-1)</f>
        <v>0</v>
      </c>
      <c r="AM314" s="67">
        <f>SUMIFS(Master3!$J:$J,Master3!$A:$A,"&gt;="&amp;(AJ314),Master3!$A:$A,"&lt;="&amp;AP314-1)</f>
        <v>0</v>
      </c>
      <c r="AN314" s="93">
        <f>SUMIFS(Master3!BF:BF,Master3!BE:BE,AK314)</f>
        <v>0</v>
      </c>
      <c r="AO314" s="100" t="str">
        <f>IFERROR(_xlfn.XLOOKUP(AP314,Master3!$A:$A,Master3!$B:$B),"")</f>
        <v/>
      </c>
      <c r="AP314" s="92" t="str">
        <f t="shared" si="54"/>
        <v/>
      </c>
      <c r="AQ314" s="67">
        <f>SUMIFS(Master3!$Z:$Z,Master3!$A:$A,"&gt;"&amp;(AP314),Master3!$A:$A,"&lt;="&amp;AU314-1)</f>
        <v>0</v>
      </c>
      <c r="AR314" s="67">
        <f>SUMIFS(Master3!$J:$J,Master3!$A:$A,"&gt;"&amp;(AP314),Master3!$A:$A,"&lt;="&amp;AU314-1)</f>
        <v>0</v>
      </c>
      <c r="AS314" s="93">
        <f>SUMIFS(Master3!BO:BO,Master3!BN:BN,AO314)</f>
        <v>0</v>
      </c>
      <c r="AT314" s="100" t="str">
        <f>IFERROR(_xlfn.XLOOKUP(AU314,Master3!$A:$A,Master3!$B:$B)," ")</f>
        <v xml:space="preserve"> </v>
      </c>
      <c r="AU314" s="92" t="str">
        <f t="shared" si="55"/>
        <v/>
      </c>
      <c r="AV314" s="67">
        <f>SUMIFS(Master3!$Z:$Z,Master3!$A:$A,"&gt;"&amp;AU314,Master3!$A:$A,"&lt;="&amp; AY314)</f>
        <v>0</v>
      </c>
      <c r="AW314" s="67">
        <f>SUMIFS(Master3!$J:$J,Master3!$A:$A,"&gt;"&amp;AU314,Master3!$A:$A,"&lt;="&amp; AY314)</f>
        <v>0</v>
      </c>
      <c r="AX314" s="92">
        <f>SUMIFS(Master3!BF:BF,Master3!BE:BE,AT314)</f>
        <v>0</v>
      </c>
      <c r="AY314" s="93" t="str">
        <f t="shared" si="56"/>
        <v/>
      </c>
      <c r="AZ314" s="112" t="e">
        <f>_xlfn.XLOOKUP(BA314,Master3!B:B,Master3!A:A)</f>
        <v>#N/A</v>
      </c>
      <c r="BA314" s="103"/>
      <c r="BB314" s="107">
        <f>SUMIFS(Master3!AR:AR,Master3!$A:$A,"&gt;="&amp;(AZ314),Master3!$A:$A,"&lt;="&amp;BF314-1)</f>
        <v>0</v>
      </c>
      <c r="BC314" s="109">
        <f>SUMIFS(Master3!$K:$K,Master3!$A:$A,"&gt;="&amp;(AZ314),Master3!$A:$A,"&lt;="&amp;BF314-1)</f>
        <v>0</v>
      </c>
      <c r="BD314" s="108">
        <f>SUMIFS(Master3!BI:BI,Master3!BH:BH,BA314)</f>
        <v>0</v>
      </c>
      <c r="BE314" s="110" t="str">
        <f>IFERROR(_xlfn.XLOOKUP(BF314,Master3!$A:$A,Master3!$B:$B),"")</f>
        <v/>
      </c>
      <c r="BF314" s="107" t="str">
        <f t="shared" si="57"/>
        <v/>
      </c>
      <c r="BG314" s="107">
        <f>SUMIFS(Master3!AR:AR,Master3!$A:$A,"&gt;="&amp;(BF314),Master3!$A:$A,"&lt;="&amp;BK314-1)</f>
        <v>0</v>
      </c>
      <c r="BH314" s="109">
        <f>SUMIFS(Master3!$K:$K,Master3!$A:$A,"&gt;="&amp;(BF314),Master3!$A:$A,"&lt;="&amp;BK314-1)</f>
        <v>0</v>
      </c>
      <c r="BI314" s="108">
        <f>SUMIFS(Master3!BQ:BQ,Master3!BP:BP,BE314)</f>
        <v>0</v>
      </c>
      <c r="BJ314" s="110" t="str">
        <f>IFERROR(_xlfn.XLOOKUP(BK314,Master3!$A:$A,Master3!$B:$B)," ")</f>
        <v xml:space="preserve"> </v>
      </c>
      <c r="BK314" s="107" t="str">
        <f t="shared" si="58"/>
        <v/>
      </c>
      <c r="BL314" s="107">
        <f>SUMIFS(Master3!$AU:$AU,Master3!$A:$A,"&gt;"&amp;(BK314),Master3!$A:$A,"&lt;="&amp; BO314)</f>
        <v>0</v>
      </c>
      <c r="BM314" s="109">
        <f>SUMIFS(Master3!$K:$K,Master3!$A:$A,"&gt;"&amp;(BK314),Master3!$A:$A,"&lt;="&amp; BO314)</f>
        <v>0</v>
      </c>
      <c r="BN314" s="107">
        <f>SUMIFS(Master3!BI:BI,Master3!BH:BH,BJ314)</f>
        <v>0</v>
      </c>
      <c r="BO314" s="108" t="str">
        <f t="shared" si="59"/>
        <v/>
      </c>
    </row>
    <row r="315" spans="1:67" x14ac:dyDescent="0.25">
      <c r="A315" s="86">
        <v>44442.291666666664</v>
      </c>
      <c r="B315" s="111" t="e">
        <f>_xlfn.XLOOKUP(C315,Master3!B:B,Master3!A:A)</f>
        <v>#N/A</v>
      </c>
      <c r="C315" s="106">
        <v>44442.291666666664</v>
      </c>
      <c r="D315" s="91" t="str">
        <f>IFERROR(_xlfn.XLOOKUP(B315,Master3!A:A,Master3!G:G),"")</f>
        <v/>
      </c>
      <c r="E315" s="94" t="str">
        <f>IFERROR(AVERAGEIFS(Master3!$U:$U,Master3!$A:$A,"&gt;"&amp;(B315-1),Master3!$A:$A,"&lt;="&amp;S315),"")</f>
        <v/>
      </c>
      <c r="F315" s="98">
        <f>SUMIFS(Master3!$V:$V,Master3!$A:$A,"&gt;="&amp;(B315),Master3!$A:$A,"&lt;="&amp;J315-1)</f>
        <v>0</v>
      </c>
      <c r="G315" s="91">
        <f>SUMIFS(Master3!$H:$H,Master3!$A:$A,"&gt;="&amp;(B315),Master3!$A:$A,"&lt;="&amp;J315-1)</f>
        <v>0</v>
      </c>
      <c r="H315" s="99">
        <f>SUMIFS(Master3!AZ:AZ,Master3!AY:AY,C315)</f>
        <v>0</v>
      </c>
      <c r="I315" s="100" t="str">
        <f>IFERROR(_xlfn.XLOOKUP(J315,Master3!$A:$A,Master3!$B:$B),"")</f>
        <v/>
      </c>
      <c r="J315" s="92" t="str">
        <f t="shared" si="48"/>
        <v/>
      </c>
      <c r="K315" s="92">
        <f>SUMIFS(Master3!$V:$V,Master3!$A:$A,"&gt;="&amp;(J315),Master3!$A:$A,"&lt;="&amp;O315-1)</f>
        <v>0</v>
      </c>
      <c r="L315" s="92">
        <f>SUMIFS(Master3!$H:$H,Master3!$A:$A,"&gt;="&amp;(J315),Master3!$A:$A,"&lt;="&amp;O315-1)</f>
        <v>0</v>
      </c>
      <c r="M315" s="93">
        <f>SUMIFS(Master3!BK:BK,Master3!BJ:BJ,I315)</f>
        <v>0</v>
      </c>
      <c r="N315" s="100" t="str">
        <f>IFERROR(_xlfn.XLOOKUP(O315,Master3!$A:$A,Master3!$B:$B)," ")</f>
        <v xml:space="preserve"> </v>
      </c>
      <c r="O315" s="92" t="str">
        <f t="shared" si="49"/>
        <v/>
      </c>
      <c r="P315" s="92">
        <f>SUMIFS(Master3!$V:$V,Master3!$A:$A,"&gt;="&amp;O315,Master3!$A:$A,"&lt;="&amp; S315)</f>
        <v>0</v>
      </c>
      <c r="Q315" s="92">
        <f>SUMIFS(Master3!$H:$H,Master3!$A:$A,"&gt;="&amp;O315,Master3!$A:$A,"&lt;="&amp; S315)</f>
        <v>0</v>
      </c>
      <c r="R315" s="92">
        <f>SUMIFS(Master3!AZ:AZ,Master3!AY:AY,N315)</f>
        <v>0</v>
      </c>
      <c r="S315" s="93" t="str">
        <f t="shared" si="50"/>
        <v/>
      </c>
      <c r="T315" s="112" t="e">
        <f>_xlfn.XLOOKUP(U315,Master3!B:B,Master3!A:A)</f>
        <v>#N/A</v>
      </c>
      <c r="U315" s="103"/>
      <c r="V315" s="109">
        <f>SUMIFS(Master3!X:X,Master3!$A:$A,"&gt;="&amp;(T315),Master3!$A:$A,"&lt;="&amp;Z315-1)</f>
        <v>0</v>
      </c>
      <c r="W315" s="107">
        <f>SUMIFS(Master3!I:I,Master3!$A:$A,"&gt;="&amp;(T315),Master3!$A:$A,"&lt;="&amp;Z315-1)</f>
        <v>0</v>
      </c>
      <c r="X315" s="108">
        <f>SUMIFS(Master3!BC:BC,Master3!BB:BB,U315)</f>
        <v>0</v>
      </c>
      <c r="Y315" s="110" t="str">
        <f>IFERROR(_xlfn.XLOOKUP(Z315,Master3!$A:$A,Master3!$B:$B),"")</f>
        <v/>
      </c>
      <c r="Z315" s="107" t="str">
        <f t="shared" si="51"/>
        <v/>
      </c>
      <c r="AA315" s="107">
        <f>SUMIFS(Master3!$X:$X,Master3!$A:$A,"&gt;="&amp;(Z315),Master3!$A:$A,"&lt;="&amp;AE315-1)</f>
        <v>0</v>
      </c>
      <c r="AB315" s="107">
        <f>SUMIFS(Master3!$I:$I,Master3!$A:$A,"&gt;="&amp;(Z315),Master3!$A:$A,"&lt;="&amp;AE315-1)</f>
        <v>0</v>
      </c>
      <c r="AC315" s="108">
        <f>SUMIFS(Master3!BM:BM,Master3!BL:BL,Y315)</f>
        <v>0</v>
      </c>
      <c r="AD315" s="110" t="str">
        <f>IFERROR(_xlfn.XLOOKUP(AE315,Master3!$A:$A,Master3!$B:$B)," ")</f>
        <v xml:space="preserve"> </v>
      </c>
      <c r="AE315" s="107" t="str">
        <f t="shared" si="52"/>
        <v/>
      </c>
      <c r="AF315" s="109">
        <f>SUMIFS(Master3!$X:$X,Master3!$A:$A,"&gt;"&amp;(AE315),Master3!$A:$A,"&lt;="&amp; AI315)</f>
        <v>0</v>
      </c>
      <c r="AG315" s="107">
        <f>SUMIFS(Master3!$I:$I,Master3!$A:$A,"&gt;"&amp;(AE315),Master3!$A:$A,"&lt;="&amp; AI315)</f>
        <v>0</v>
      </c>
      <c r="AH315" s="107">
        <f>SUMIFS(Master3!BC:BC,Master3!BB:BB,AD315)</f>
        <v>0</v>
      </c>
      <c r="AI315" s="108" t="str">
        <f t="shared" si="53"/>
        <v/>
      </c>
      <c r="AJ315" s="112" t="e">
        <f>_xlfn.XLOOKUP(AK315,Master3!B:B,Master3!A:A)</f>
        <v>#N/A</v>
      </c>
      <c r="AK315" s="106"/>
      <c r="AL315" s="67">
        <f>SUMIFS(Master3!$Z:$Z,Master3!$A:$A,"&gt;="&amp;(AJ315),Master3!$A:$A,"&lt;="&amp;AP315-1)</f>
        <v>0</v>
      </c>
      <c r="AM315" s="67">
        <f>SUMIFS(Master3!$J:$J,Master3!$A:$A,"&gt;="&amp;(AJ315),Master3!$A:$A,"&lt;="&amp;AP315-1)</f>
        <v>0</v>
      </c>
      <c r="AN315" s="93">
        <f>SUMIFS(Master3!BF:BF,Master3!BE:BE,AK315)</f>
        <v>0</v>
      </c>
      <c r="AO315" s="100" t="str">
        <f>IFERROR(_xlfn.XLOOKUP(AP315,Master3!$A:$A,Master3!$B:$B),"")</f>
        <v/>
      </c>
      <c r="AP315" s="92" t="str">
        <f t="shared" si="54"/>
        <v/>
      </c>
      <c r="AQ315" s="67">
        <f>SUMIFS(Master3!$Z:$Z,Master3!$A:$A,"&gt;"&amp;(AP315),Master3!$A:$A,"&lt;="&amp;AU315-1)</f>
        <v>0</v>
      </c>
      <c r="AR315" s="67">
        <f>SUMIFS(Master3!$J:$J,Master3!$A:$A,"&gt;"&amp;(AP315),Master3!$A:$A,"&lt;="&amp;AU315-1)</f>
        <v>0</v>
      </c>
      <c r="AS315" s="93">
        <f>SUMIFS(Master3!BO:BO,Master3!BN:BN,AO315)</f>
        <v>0</v>
      </c>
      <c r="AT315" s="100" t="str">
        <f>IFERROR(_xlfn.XLOOKUP(AU315,Master3!$A:$A,Master3!$B:$B)," ")</f>
        <v xml:space="preserve"> </v>
      </c>
      <c r="AU315" s="92" t="str">
        <f t="shared" si="55"/>
        <v/>
      </c>
      <c r="AV315" s="67">
        <f>SUMIFS(Master3!$Z:$Z,Master3!$A:$A,"&gt;"&amp;AU315,Master3!$A:$A,"&lt;="&amp; AY315)</f>
        <v>0</v>
      </c>
      <c r="AW315" s="67">
        <f>SUMIFS(Master3!$J:$J,Master3!$A:$A,"&gt;"&amp;AU315,Master3!$A:$A,"&lt;="&amp; AY315)</f>
        <v>0</v>
      </c>
      <c r="AX315" s="92">
        <f>SUMIFS(Master3!BF:BF,Master3!BE:BE,AT315)</f>
        <v>0</v>
      </c>
      <c r="AY315" s="93" t="str">
        <f t="shared" si="56"/>
        <v/>
      </c>
      <c r="AZ315" s="112" t="e">
        <f>_xlfn.XLOOKUP(BA315,Master3!B:B,Master3!A:A)</f>
        <v>#N/A</v>
      </c>
      <c r="BA315" s="103"/>
      <c r="BB315" s="107">
        <f>SUMIFS(Master3!AR:AR,Master3!$A:$A,"&gt;="&amp;(AZ315),Master3!$A:$A,"&lt;="&amp;BF315-1)</f>
        <v>0</v>
      </c>
      <c r="BC315" s="109">
        <f>SUMIFS(Master3!$K:$K,Master3!$A:$A,"&gt;="&amp;(AZ315),Master3!$A:$A,"&lt;="&amp;BF315-1)</f>
        <v>0</v>
      </c>
      <c r="BD315" s="108">
        <f>SUMIFS(Master3!BI:BI,Master3!BH:BH,BA315)</f>
        <v>0</v>
      </c>
      <c r="BE315" s="110" t="str">
        <f>IFERROR(_xlfn.XLOOKUP(BF315,Master3!$A:$A,Master3!$B:$B),"")</f>
        <v/>
      </c>
      <c r="BF315" s="107" t="str">
        <f t="shared" si="57"/>
        <v/>
      </c>
      <c r="BG315" s="107">
        <f>SUMIFS(Master3!AR:AR,Master3!$A:$A,"&gt;="&amp;(BF315),Master3!$A:$A,"&lt;="&amp;BK315-1)</f>
        <v>0</v>
      </c>
      <c r="BH315" s="109">
        <f>SUMIFS(Master3!$K:$K,Master3!$A:$A,"&gt;="&amp;(BF315),Master3!$A:$A,"&lt;="&amp;BK315-1)</f>
        <v>0</v>
      </c>
      <c r="BI315" s="108">
        <f>SUMIFS(Master3!BQ:BQ,Master3!BP:BP,BE315)</f>
        <v>0</v>
      </c>
      <c r="BJ315" s="110" t="str">
        <f>IFERROR(_xlfn.XLOOKUP(BK315,Master3!$A:$A,Master3!$B:$B)," ")</f>
        <v xml:space="preserve"> </v>
      </c>
      <c r="BK315" s="107" t="str">
        <f t="shared" si="58"/>
        <v/>
      </c>
      <c r="BL315" s="107">
        <f>SUMIFS(Master3!$AU:$AU,Master3!$A:$A,"&gt;"&amp;(BK315),Master3!$A:$A,"&lt;="&amp; BO315)</f>
        <v>0</v>
      </c>
      <c r="BM315" s="109">
        <f>SUMIFS(Master3!$K:$K,Master3!$A:$A,"&gt;"&amp;(BK315),Master3!$A:$A,"&lt;="&amp; BO315)</f>
        <v>0</v>
      </c>
      <c r="BN315" s="107">
        <f>SUMIFS(Master3!BI:BI,Master3!BH:BH,BJ315)</f>
        <v>0</v>
      </c>
      <c r="BO315" s="108" t="str">
        <f t="shared" si="59"/>
        <v/>
      </c>
    </row>
    <row r="316" spans="1:67" x14ac:dyDescent="0.25">
      <c r="A316" s="86">
        <v>44442.371527777781</v>
      </c>
      <c r="B316" s="111" t="e">
        <f>_xlfn.XLOOKUP(C316,Master3!B:B,Master3!A:A)</f>
        <v>#N/A</v>
      </c>
      <c r="C316" s="106"/>
      <c r="D316" s="91" t="str">
        <f>IFERROR(_xlfn.XLOOKUP(B316,Master3!A:A,Master3!G:G),"")</f>
        <v/>
      </c>
      <c r="E316" s="94" t="str">
        <f>IFERROR(AVERAGEIFS(Master3!$U:$U,Master3!$A:$A,"&gt;"&amp;(B316-1),Master3!$A:$A,"&lt;="&amp;S316),"")</f>
        <v/>
      </c>
      <c r="F316" s="98">
        <f>SUMIFS(Master3!$V:$V,Master3!$A:$A,"&gt;="&amp;(B316),Master3!$A:$A,"&lt;="&amp;J316-1)</f>
        <v>0</v>
      </c>
      <c r="G316" s="91">
        <f>SUMIFS(Master3!$H:$H,Master3!$A:$A,"&gt;="&amp;(B316),Master3!$A:$A,"&lt;="&amp;J316-1)</f>
        <v>0</v>
      </c>
      <c r="H316" s="99">
        <f>SUMIFS(Master3!AZ:AZ,Master3!AY:AY,C316)</f>
        <v>0</v>
      </c>
      <c r="I316" s="100" t="str">
        <f>IFERROR(_xlfn.XLOOKUP(J316,Master3!$A:$A,Master3!$B:$B),"")</f>
        <v/>
      </c>
      <c r="J316" s="92" t="str">
        <f t="shared" si="48"/>
        <v/>
      </c>
      <c r="K316" s="92">
        <f>SUMIFS(Master3!$V:$V,Master3!$A:$A,"&gt;="&amp;(J316),Master3!$A:$A,"&lt;="&amp;O316-1)</f>
        <v>0</v>
      </c>
      <c r="L316" s="92">
        <f>SUMIFS(Master3!$H:$H,Master3!$A:$A,"&gt;="&amp;(J316),Master3!$A:$A,"&lt;="&amp;O316-1)</f>
        <v>0</v>
      </c>
      <c r="M316" s="93">
        <f>SUMIFS(Master3!BK:BK,Master3!BJ:BJ,I316)</f>
        <v>0</v>
      </c>
      <c r="N316" s="100" t="str">
        <f>IFERROR(_xlfn.XLOOKUP(O316,Master3!$A:$A,Master3!$B:$B)," ")</f>
        <v xml:space="preserve"> </v>
      </c>
      <c r="O316" s="92" t="str">
        <f t="shared" si="49"/>
        <v/>
      </c>
      <c r="P316" s="92">
        <f>SUMIFS(Master3!$V:$V,Master3!$A:$A,"&gt;="&amp;O316,Master3!$A:$A,"&lt;="&amp; S316)</f>
        <v>0</v>
      </c>
      <c r="Q316" s="92">
        <f>SUMIFS(Master3!$H:$H,Master3!$A:$A,"&gt;="&amp;O316,Master3!$A:$A,"&lt;="&amp; S316)</f>
        <v>0</v>
      </c>
      <c r="R316" s="92">
        <f>SUMIFS(Master3!AZ:AZ,Master3!AY:AY,N316)</f>
        <v>0</v>
      </c>
      <c r="S316" s="93" t="str">
        <f t="shared" si="50"/>
        <v/>
      </c>
      <c r="T316" s="112" t="e">
        <f>_xlfn.XLOOKUP(U316,Master3!B:B,Master3!A:A)</f>
        <v>#N/A</v>
      </c>
      <c r="U316" s="103"/>
      <c r="V316" s="109">
        <f>SUMIFS(Master3!X:X,Master3!$A:$A,"&gt;="&amp;(T316),Master3!$A:$A,"&lt;="&amp;Z316-1)</f>
        <v>0</v>
      </c>
      <c r="W316" s="107">
        <f>SUMIFS(Master3!I:I,Master3!$A:$A,"&gt;="&amp;(T316),Master3!$A:$A,"&lt;="&amp;Z316-1)</f>
        <v>0</v>
      </c>
      <c r="X316" s="108">
        <f>SUMIFS(Master3!BC:BC,Master3!BB:BB,U316)</f>
        <v>0</v>
      </c>
      <c r="Y316" s="110" t="str">
        <f>IFERROR(_xlfn.XLOOKUP(Z316,Master3!$A:$A,Master3!$B:$B),"")</f>
        <v/>
      </c>
      <c r="Z316" s="107" t="str">
        <f t="shared" si="51"/>
        <v/>
      </c>
      <c r="AA316" s="107">
        <f>SUMIFS(Master3!$X:$X,Master3!$A:$A,"&gt;="&amp;(Z316),Master3!$A:$A,"&lt;="&amp;AE316-1)</f>
        <v>0</v>
      </c>
      <c r="AB316" s="107">
        <f>SUMIFS(Master3!$I:$I,Master3!$A:$A,"&gt;="&amp;(Z316),Master3!$A:$A,"&lt;="&amp;AE316-1)</f>
        <v>0</v>
      </c>
      <c r="AC316" s="108">
        <f>SUMIFS(Master3!BM:BM,Master3!BL:BL,Y316)</f>
        <v>0</v>
      </c>
      <c r="AD316" s="110" t="str">
        <f>IFERROR(_xlfn.XLOOKUP(AE316,Master3!$A:$A,Master3!$B:$B)," ")</f>
        <v xml:space="preserve"> </v>
      </c>
      <c r="AE316" s="107" t="str">
        <f t="shared" si="52"/>
        <v/>
      </c>
      <c r="AF316" s="109">
        <f>SUMIFS(Master3!$X:$X,Master3!$A:$A,"&gt;"&amp;(AE316),Master3!$A:$A,"&lt;="&amp; AI316)</f>
        <v>0</v>
      </c>
      <c r="AG316" s="107">
        <f>SUMIFS(Master3!$I:$I,Master3!$A:$A,"&gt;"&amp;(AE316),Master3!$A:$A,"&lt;="&amp; AI316)</f>
        <v>0</v>
      </c>
      <c r="AH316" s="107">
        <f>SUMIFS(Master3!BC:BC,Master3!BB:BB,AD316)</f>
        <v>0</v>
      </c>
      <c r="AI316" s="108" t="str">
        <f t="shared" si="53"/>
        <v/>
      </c>
      <c r="AJ316" s="112" t="e">
        <f>_xlfn.XLOOKUP(AK316,Master3!B:B,Master3!A:A)</f>
        <v>#N/A</v>
      </c>
      <c r="AK316" s="106">
        <v>44442.371527777781</v>
      </c>
      <c r="AL316" s="67">
        <f>SUMIFS(Master3!$Z:$Z,Master3!$A:$A,"&gt;="&amp;(AJ316),Master3!$A:$A,"&lt;="&amp;AP316-1)</f>
        <v>0</v>
      </c>
      <c r="AM316" s="67">
        <f>SUMIFS(Master3!$J:$J,Master3!$A:$A,"&gt;="&amp;(AJ316),Master3!$A:$A,"&lt;="&amp;AP316-1)</f>
        <v>0</v>
      </c>
      <c r="AN316" s="93">
        <f>SUMIFS(Master3!BF:BF,Master3!BE:BE,AK316)</f>
        <v>0</v>
      </c>
      <c r="AO316" s="100" t="str">
        <f>IFERROR(_xlfn.XLOOKUP(AP316,Master3!$A:$A,Master3!$B:$B),"")</f>
        <v/>
      </c>
      <c r="AP316" s="92" t="str">
        <f t="shared" si="54"/>
        <v/>
      </c>
      <c r="AQ316" s="67">
        <f>SUMIFS(Master3!$Z:$Z,Master3!$A:$A,"&gt;"&amp;(AP316),Master3!$A:$A,"&lt;="&amp;AU316-1)</f>
        <v>0</v>
      </c>
      <c r="AR316" s="67">
        <f>SUMIFS(Master3!$J:$J,Master3!$A:$A,"&gt;"&amp;(AP316),Master3!$A:$A,"&lt;="&amp;AU316-1)</f>
        <v>0</v>
      </c>
      <c r="AS316" s="93">
        <f>SUMIFS(Master3!BO:BO,Master3!BN:BN,AO316)</f>
        <v>0</v>
      </c>
      <c r="AT316" s="100" t="str">
        <f>IFERROR(_xlfn.XLOOKUP(AU316,Master3!$A:$A,Master3!$B:$B)," ")</f>
        <v xml:space="preserve"> </v>
      </c>
      <c r="AU316" s="92" t="str">
        <f t="shared" si="55"/>
        <v/>
      </c>
      <c r="AV316" s="67">
        <f>SUMIFS(Master3!$Z:$Z,Master3!$A:$A,"&gt;"&amp;AU316,Master3!$A:$A,"&lt;="&amp; AY316)</f>
        <v>0</v>
      </c>
      <c r="AW316" s="67">
        <f>SUMIFS(Master3!$J:$J,Master3!$A:$A,"&gt;"&amp;AU316,Master3!$A:$A,"&lt;="&amp; AY316)</f>
        <v>0</v>
      </c>
      <c r="AX316" s="92">
        <f>SUMIFS(Master3!BF:BF,Master3!BE:BE,AT316)</f>
        <v>0</v>
      </c>
      <c r="AY316" s="93" t="str">
        <f t="shared" si="56"/>
        <v/>
      </c>
      <c r="AZ316" s="112" t="e">
        <f>_xlfn.XLOOKUP(BA316,Master3!B:B,Master3!A:A)</f>
        <v>#N/A</v>
      </c>
      <c r="BA316" s="103">
        <v>44442.371527777781</v>
      </c>
      <c r="BB316" s="107">
        <f>SUMIFS(Master3!AR:AR,Master3!$A:$A,"&gt;="&amp;(AZ316),Master3!$A:$A,"&lt;="&amp;BF316-1)</f>
        <v>0</v>
      </c>
      <c r="BC316" s="109">
        <f>SUMIFS(Master3!$K:$K,Master3!$A:$A,"&gt;="&amp;(AZ316),Master3!$A:$A,"&lt;="&amp;BF316-1)</f>
        <v>0</v>
      </c>
      <c r="BD316" s="108">
        <f>SUMIFS(Master3!BI:BI,Master3!BH:BH,BA316)</f>
        <v>0</v>
      </c>
      <c r="BE316" s="110" t="str">
        <f>IFERROR(_xlfn.XLOOKUP(BF316,Master3!$A:$A,Master3!$B:$B),"")</f>
        <v/>
      </c>
      <c r="BF316" s="107" t="str">
        <f t="shared" si="57"/>
        <v/>
      </c>
      <c r="BG316" s="107">
        <f>SUMIFS(Master3!AR:AR,Master3!$A:$A,"&gt;="&amp;(BF316),Master3!$A:$A,"&lt;="&amp;BK316-1)</f>
        <v>0</v>
      </c>
      <c r="BH316" s="109">
        <f>SUMIFS(Master3!$K:$K,Master3!$A:$A,"&gt;="&amp;(BF316),Master3!$A:$A,"&lt;="&amp;BK316-1)</f>
        <v>0</v>
      </c>
      <c r="BI316" s="108">
        <f>SUMIFS(Master3!BQ:BQ,Master3!BP:BP,BE316)</f>
        <v>0</v>
      </c>
      <c r="BJ316" s="110" t="str">
        <f>IFERROR(_xlfn.XLOOKUP(BK316,Master3!$A:$A,Master3!$B:$B)," ")</f>
        <v xml:space="preserve"> </v>
      </c>
      <c r="BK316" s="107" t="str">
        <f t="shared" si="58"/>
        <v/>
      </c>
      <c r="BL316" s="107">
        <f>SUMIFS(Master3!$AU:$AU,Master3!$A:$A,"&gt;"&amp;(BK316),Master3!$A:$A,"&lt;="&amp; BO316)</f>
        <v>0</v>
      </c>
      <c r="BM316" s="109">
        <f>SUMIFS(Master3!$K:$K,Master3!$A:$A,"&gt;"&amp;(BK316),Master3!$A:$A,"&lt;="&amp; BO316)</f>
        <v>0</v>
      </c>
      <c r="BN316" s="107">
        <f>SUMIFS(Master3!BI:BI,Master3!BH:BH,BJ316)</f>
        <v>0</v>
      </c>
      <c r="BO316" s="108" t="str">
        <f t="shared" si="59"/>
        <v/>
      </c>
    </row>
    <row r="317" spans="1:67" x14ac:dyDescent="0.25">
      <c r="A317" s="86">
        <v>44444.288194444445</v>
      </c>
      <c r="B317" s="111" t="e">
        <f>_xlfn.XLOOKUP(C317,Master3!B:B,Master3!A:A)</f>
        <v>#N/A</v>
      </c>
      <c r="C317" s="106"/>
      <c r="D317" s="91" t="str">
        <f>IFERROR(_xlfn.XLOOKUP(B317,Master3!A:A,Master3!G:G),"")</f>
        <v/>
      </c>
      <c r="E317" s="94" t="str">
        <f>IFERROR(AVERAGEIFS(Master3!$U:$U,Master3!$A:$A,"&gt;"&amp;(B317-1),Master3!$A:$A,"&lt;="&amp;S317),"")</f>
        <v/>
      </c>
      <c r="F317" s="98">
        <f>SUMIFS(Master3!$V:$V,Master3!$A:$A,"&gt;="&amp;(B317),Master3!$A:$A,"&lt;="&amp;J317-1)</f>
        <v>0</v>
      </c>
      <c r="G317" s="91">
        <f>SUMIFS(Master3!$H:$H,Master3!$A:$A,"&gt;="&amp;(B317),Master3!$A:$A,"&lt;="&amp;J317-1)</f>
        <v>0</v>
      </c>
      <c r="H317" s="99">
        <f>SUMIFS(Master3!AZ:AZ,Master3!AY:AY,C317)</f>
        <v>0</v>
      </c>
      <c r="I317" s="100" t="str">
        <f>IFERROR(_xlfn.XLOOKUP(J317,Master3!$A:$A,Master3!$B:$B),"")</f>
        <v/>
      </c>
      <c r="J317" s="92" t="str">
        <f t="shared" si="48"/>
        <v/>
      </c>
      <c r="K317" s="92">
        <f>SUMIFS(Master3!$V:$V,Master3!$A:$A,"&gt;="&amp;(J317),Master3!$A:$A,"&lt;="&amp;O317-1)</f>
        <v>0</v>
      </c>
      <c r="L317" s="92">
        <f>SUMIFS(Master3!$H:$H,Master3!$A:$A,"&gt;="&amp;(J317),Master3!$A:$A,"&lt;="&amp;O317-1)</f>
        <v>0</v>
      </c>
      <c r="M317" s="93">
        <f>SUMIFS(Master3!BK:BK,Master3!BJ:BJ,I317)</f>
        <v>0</v>
      </c>
      <c r="N317" s="100" t="str">
        <f>IFERROR(_xlfn.XLOOKUP(O317,Master3!$A:$A,Master3!$B:$B)," ")</f>
        <v xml:space="preserve"> </v>
      </c>
      <c r="O317" s="92" t="str">
        <f t="shared" si="49"/>
        <v/>
      </c>
      <c r="P317" s="92">
        <f>SUMIFS(Master3!$V:$V,Master3!$A:$A,"&gt;="&amp;O317,Master3!$A:$A,"&lt;="&amp; S317)</f>
        <v>0</v>
      </c>
      <c r="Q317" s="92">
        <f>SUMIFS(Master3!$H:$H,Master3!$A:$A,"&gt;="&amp;O317,Master3!$A:$A,"&lt;="&amp; S317)</f>
        <v>0</v>
      </c>
      <c r="R317" s="92">
        <f>SUMIFS(Master3!AZ:AZ,Master3!AY:AY,N317)</f>
        <v>0</v>
      </c>
      <c r="S317" s="93" t="str">
        <f t="shared" si="50"/>
        <v/>
      </c>
      <c r="T317" s="112" t="e">
        <f>_xlfn.XLOOKUP(U317,Master3!B:B,Master3!A:A)</f>
        <v>#N/A</v>
      </c>
      <c r="U317" s="103"/>
      <c r="V317" s="109">
        <f>SUMIFS(Master3!X:X,Master3!$A:$A,"&gt;="&amp;(T317),Master3!$A:$A,"&lt;="&amp;Z317-1)</f>
        <v>0</v>
      </c>
      <c r="W317" s="107">
        <f>SUMIFS(Master3!I:I,Master3!$A:$A,"&gt;="&amp;(T317),Master3!$A:$A,"&lt;="&amp;Z317-1)</f>
        <v>0</v>
      </c>
      <c r="X317" s="108">
        <f>SUMIFS(Master3!BC:BC,Master3!BB:BB,U317)</f>
        <v>0</v>
      </c>
      <c r="Y317" s="110" t="str">
        <f>IFERROR(_xlfn.XLOOKUP(Z317,Master3!$A:$A,Master3!$B:$B),"")</f>
        <v/>
      </c>
      <c r="Z317" s="107" t="str">
        <f t="shared" si="51"/>
        <v/>
      </c>
      <c r="AA317" s="107">
        <f>SUMIFS(Master3!$X:$X,Master3!$A:$A,"&gt;="&amp;(Z317),Master3!$A:$A,"&lt;="&amp;AE317-1)</f>
        <v>0</v>
      </c>
      <c r="AB317" s="107">
        <f>SUMIFS(Master3!$I:$I,Master3!$A:$A,"&gt;="&amp;(Z317),Master3!$A:$A,"&lt;="&amp;AE317-1)</f>
        <v>0</v>
      </c>
      <c r="AC317" s="108">
        <f>SUMIFS(Master3!BM:BM,Master3!BL:BL,Y317)</f>
        <v>0</v>
      </c>
      <c r="AD317" s="110" t="str">
        <f>IFERROR(_xlfn.XLOOKUP(AE317,Master3!$A:$A,Master3!$B:$B)," ")</f>
        <v xml:space="preserve"> </v>
      </c>
      <c r="AE317" s="107" t="str">
        <f t="shared" si="52"/>
        <v/>
      </c>
      <c r="AF317" s="109">
        <f>SUMIFS(Master3!$X:$X,Master3!$A:$A,"&gt;"&amp;(AE317),Master3!$A:$A,"&lt;="&amp; AI317)</f>
        <v>0</v>
      </c>
      <c r="AG317" s="107">
        <f>SUMIFS(Master3!$I:$I,Master3!$A:$A,"&gt;"&amp;(AE317),Master3!$A:$A,"&lt;="&amp; AI317)</f>
        <v>0</v>
      </c>
      <c r="AH317" s="107">
        <f>SUMIFS(Master3!BC:BC,Master3!BB:BB,AD317)</f>
        <v>0</v>
      </c>
      <c r="AI317" s="108" t="str">
        <f t="shared" si="53"/>
        <v/>
      </c>
      <c r="AJ317" s="112" t="e">
        <f>_xlfn.XLOOKUP(AK317,Master3!B:B,Master3!A:A)</f>
        <v>#N/A</v>
      </c>
      <c r="AK317" s="106">
        <v>44444.288194444445</v>
      </c>
      <c r="AL317" s="67">
        <f>SUMIFS(Master3!$Z:$Z,Master3!$A:$A,"&gt;="&amp;(AJ317),Master3!$A:$A,"&lt;="&amp;AP317-1)</f>
        <v>0</v>
      </c>
      <c r="AM317" s="67">
        <f>SUMIFS(Master3!$J:$J,Master3!$A:$A,"&gt;="&amp;(AJ317),Master3!$A:$A,"&lt;="&amp;AP317-1)</f>
        <v>0</v>
      </c>
      <c r="AN317" s="93">
        <f>SUMIFS(Master3!BF:BF,Master3!BE:BE,AK317)</f>
        <v>0</v>
      </c>
      <c r="AO317" s="100" t="str">
        <f>IFERROR(_xlfn.XLOOKUP(AP317,Master3!$A:$A,Master3!$B:$B),"")</f>
        <v/>
      </c>
      <c r="AP317" s="92" t="str">
        <f t="shared" si="54"/>
        <v/>
      </c>
      <c r="AQ317" s="67">
        <f>SUMIFS(Master3!$Z:$Z,Master3!$A:$A,"&gt;"&amp;(AP317),Master3!$A:$A,"&lt;="&amp;AU317-1)</f>
        <v>0</v>
      </c>
      <c r="AR317" s="67">
        <f>SUMIFS(Master3!$J:$J,Master3!$A:$A,"&gt;"&amp;(AP317),Master3!$A:$A,"&lt;="&amp;AU317-1)</f>
        <v>0</v>
      </c>
      <c r="AS317" s="93">
        <f>SUMIFS(Master3!BO:BO,Master3!BN:BN,AO317)</f>
        <v>0</v>
      </c>
      <c r="AT317" s="100" t="str">
        <f>IFERROR(_xlfn.XLOOKUP(AU317,Master3!$A:$A,Master3!$B:$B)," ")</f>
        <v xml:space="preserve"> </v>
      </c>
      <c r="AU317" s="92" t="str">
        <f t="shared" si="55"/>
        <v/>
      </c>
      <c r="AV317" s="67">
        <f>SUMIFS(Master3!$Z:$Z,Master3!$A:$A,"&gt;"&amp;AU317,Master3!$A:$A,"&lt;="&amp; AY317)</f>
        <v>0</v>
      </c>
      <c r="AW317" s="67">
        <f>SUMIFS(Master3!$J:$J,Master3!$A:$A,"&gt;"&amp;AU317,Master3!$A:$A,"&lt;="&amp; AY317)</f>
        <v>0</v>
      </c>
      <c r="AX317" s="92">
        <f>SUMIFS(Master3!BF:BF,Master3!BE:BE,AT317)</f>
        <v>0</v>
      </c>
      <c r="AY317" s="93" t="str">
        <f t="shared" si="56"/>
        <v/>
      </c>
      <c r="AZ317" s="112" t="e">
        <f>_xlfn.XLOOKUP(BA317,Master3!B:B,Master3!A:A)</f>
        <v>#N/A</v>
      </c>
      <c r="BA317" s="103"/>
      <c r="BB317" s="107">
        <f>SUMIFS(Master3!AR:AR,Master3!$A:$A,"&gt;="&amp;(AZ317),Master3!$A:$A,"&lt;="&amp;BF317-1)</f>
        <v>0</v>
      </c>
      <c r="BC317" s="109">
        <f>SUMIFS(Master3!$K:$K,Master3!$A:$A,"&gt;="&amp;(AZ317),Master3!$A:$A,"&lt;="&amp;BF317-1)</f>
        <v>0</v>
      </c>
      <c r="BD317" s="108">
        <f>SUMIFS(Master3!BI:BI,Master3!BH:BH,BA317)</f>
        <v>0</v>
      </c>
      <c r="BE317" s="110" t="str">
        <f>IFERROR(_xlfn.XLOOKUP(BF317,Master3!$A:$A,Master3!$B:$B),"")</f>
        <v/>
      </c>
      <c r="BF317" s="107" t="str">
        <f t="shared" si="57"/>
        <v/>
      </c>
      <c r="BG317" s="107">
        <f>SUMIFS(Master3!AR:AR,Master3!$A:$A,"&gt;="&amp;(BF317),Master3!$A:$A,"&lt;="&amp;BK317-1)</f>
        <v>0</v>
      </c>
      <c r="BH317" s="109">
        <f>SUMIFS(Master3!$K:$K,Master3!$A:$A,"&gt;="&amp;(BF317),Master3!$A:$A,"&lt;="&amp;BK317-1)</f>
        <v>0</v>
      </c>
      <c r="BI317" s="108">
        <f>SUMIFS(Master3!BQ:BQ,Master3!BP:BP,BE317)</f>
        <v>0</v>
      </c>
      <c r="BJ317" s="110" t="str">
        <f>IFERROR(_xlfn.XLOOKUP(BK317,Master3!$A:$A,Master3!$B:$B)," ")</f>
        <v xml:space="preserve"> </v>
      </c>
      <c r="BK317" s="107" t="str">
        <f t="shared" si="58"/>
        <v/>
      </c>
      <c r="BL317" s="107">
        <f>SUMIFS(Master3!$AU:$AU,Master3!$A:$A,"&gt;"&amp;(BK317),Master3!$A:$A,"&lt;="&amp; BO317)</f>
        <v>0</v>
      </c>
      <c r="BM317" s="109">
        <f>SUMIFS(Master3!$K:$K,Master3!$A:$A,"&gt;"&amp;(BK317),Master3!$A:$A,"&lt;="&amp; BO317)</f>
        <v>0</v>
      </c>
      <c r="BN317" s="107">
        <f>SUMIFS(Master3!BI:BI,Master3!BH:BH,BJ317)</f>
        <v>0</v>
      </c>
      <c r="BO317" s="108" t="str">
        <f t="shared" si="59"/>
        <v/>
      </c>
    </row>
    <row r="318" spans="1:67" x14ac:dyDescent="0.25">
      <c r="A318" s="86">
        <v>44444.368055555555</v>
      </c>
      <c r="B318" s="111" t="e">
        <f>_xlfn.XLOOKUP(C318,Master3!B:B,Master3!A:A)</f>
        <v>#N/A</v>
      </c>
      <c r="C318" s="106"/>
      <c r="D318" s="91" t="str">
        <f>IFERROR(_xlfn.XLOOKUP(B318,Master3!A:A,Master3!G:G),"")</f>
        <v/>
      </c>
      <c r="E318" s="94" t="str">
        <f>IFERROR(AVERAGEIFS(Master3!$U:$U,Master3!$A:$A,"&gt;"&amp;(B318-1),Master3!$A:$A,"&lt;="&amp;S318),"")</f>
        <v/>
      </c>
      <c r="F318" s="98">
        <f>SUMIFS(Master3!$V:$V,Master3!$A:$A,"&gt;="&amp;(B318),Master3!$A:$A,"&lt;="&amp;J318-1)</f>
        <v>0</v>
      </c>
      <c r="G318" s="91">
        <f>SUMIFS(Master3!$H:$H,Master3!$A:$A,"&gt;="&amp;(B318),Master3!$A:$A,"&lt;="&amp;J318-1)</f>
        <v>0</v>
      </c>
      <c r="H318" s="99">
        <f>SUMIFS(Master3!AZ:AZ,Master3!AY:AY,C318)</f>
        <v>0</v>
      </c>
      <c r="I318" s="100" t="str">
        <f>IFERROR(_xlfn.XLOOKUP(J318,Master3!$A:$A,Master3!$B:$B),"")</f>
        <v/>
      </c>
      <c r="J318" s="92" t="str">
        <f t="shared" si="48"/>
        <v/>
      </c>
      <c r="K318" s="92">
        <f>SUMIFS(Master3!$V:$V,Master3!$A:$A,"&gt;="&amp;(J318),Master3!$A:$A,"&lt;="&amp;O318-1)</f>
        <v>0</v>
      </c>
      <c r="L318" s="92">
        <f>SUMIFS(Master3!$H:$H,Master3!$A:$A,"&gt;="&amp;(J318),Master3!$A:$A,"&lt;="&amp;O318-1)</f>
        <v>0</v>
      </c>
      <c r="M318" s="93">
        <f>SUMIFS(Master3!BK:BK,Master3!BJ:BJ,I318)</f>
        <v>0</v>
      </c>
      <c r="N318" s="100" t="str">
        <f>IFERROR(_xlfn.XLOOKUP(O318,Master3!$A:$A,Master3!$B:$B)," ")</f>
        <v xml:space="preserve"> </v>
      </c>
      <c r="O318" s="92" t="str">
        <f t="shared" si="49"/>
        <v/>
      </c>
      <c r="P318" s="92">
        <f>SUMIFS(Master3!$V:$V,Master3!$A:$A,"&gt;="&amp;O318,Master3!$A:$A,"&lt;="&amp; S318)</f>
        <v>0</v>
      </c>
      <c r="Q318" s="92">
        <f>SUMIFS(Master3!$H:$H,Master3!$A:$A,"&gt;="&amp;O318,Master3!$A:$A,"&lt;="&amp; S318)</f>
        <v>0</v>
      </c>
      <c r="R318" s="92">
        <f>SUMIFS(Master3!AZ:AZ,Master3!AY:AY,N318)</f>
        <v>0</v>
      </c>
      <c r="S318" s="93" t="str">
        <f t="shared" si="50"/>
        <v/>
      </c>
      <c r="T318" s="112" t="e">
        <f>_xlfn.XLOOKUP(U318,Master3!B:B,Master3!A:A)</f>
        <v>#N/A</v>
      </c>
      <c r="U318" s="103"/>
      <c r="V318" s="109">
        <f>SUMIFS(Master3!X:X,Master3!$A:$A,"&gt;="&amp;(T318),Master3!$A:$A,"&lt;="&amp;Z318-1)</f>
        <v>0</v>
      </c>
      <c r="W318" s="107">
        <f>SUMIFS(Master3!I:I,Master3!$A:$A,"&gt;="&amp;(T318),Master3!$A:$A,"&lt;="&amp;Z318-1)</f>
        <v>0</v>
      </c>
      <c r="X318" s="108">
        <f>SUMIFS(Master3!BC:BC,Master3!BB:BB,U318)</f>
        <v>0</v>
      </c>
      <c r="Y318" s="110" t="str">
        <f>IFERROR(_xlfn.XLOOKUP(Z318,Master3!$A:$A,Master3!$B:$B),"")</f>
        <v/>
      </c>
      <c r="Z318" s="107" t="str">
        <f t="shared" si="51"/>
        <v/>
      </c>
      <c r="AA318" s="107">
        <f>SUMIFS(Master3!$X:$X,Master3!$A:$A,"&gt;="&amp;(Z318),Master3!$A:$A,"&lt;="&amp;AE318-1)</f>
        <v>0</v>
      </c>
      <c r="AB318" s="107">
        <f>SUMIFS(Master3!$I:$I,Master3!$A:$A,"&gt;="&amp;(Z318),Master3!$A:$A,"&lt;="&amp;AE318-1)</f>
        <v>0</v>
      </c>
      <c r="AC318" s="108">
        <f>SUMIFS(Master3!BM:BM,Master3!BL:BL,Y318)</f>
        <v>0</v>
      </c>
      <c r="AD318" s="110" t="str">
        <f>IFERROR(_xlfn.XLOOKUP(AE318,Master3!$A:$A,Master3!$B:$B)," ")</f>
        <v xml:space="preserve"> </v>
      </c>
      <c r="AE318" s="107" t="str">
        <f t="shared" si="52"/>
        <v/>
      </c>
      <c r="AF318" s="109">
        <f>SUMIFS(Master3!$X:$X,Master3!$A:$A,"&gt;"&amp;(AE318),Master3!$A:$A,"&lt;="&amp; AI318)</f>
        <v>0</v>
      </c>
      <c r="AG318" s="107">
        <f>SUMIFS(Master3!$I:$I,Master3!$A:$A,"&gt;"&amp;(AE318),Master3!$A:$A,"&lt;="&amp; AI318)</f>
        <v>0</v>
      </c>
      <c r="AH318" s="107">
        <f>SUMIFS(Master3!BC:BC,Master3!BB:BB,AD318)</f>
        <v>0</v>
      </c>
      <c r="AI318" s="108" t="str">
        <f t="shared" si="53"/>
        <v/>
      </c>
      <c r="AJ318" s="112" t="e">
        <f>_xlfn.XLOOKUP(AK318,Master3!B:B,Master3!A:A)</f>
        <v>#N/A</v>
      </c>
      <c r="AK318" s="106"/>
      <c r="AL318" s="67">
        <f>SUMIFS(Master3!$Z:$Z,Master3!$A:$A,"&gt;="&amp;(AJ318),Master3!$A:$A,"&lt;="&amp;AP318-1)</f>
        <v>0</v>
      </c>
      <c r="AM318" s="67">
        <f>SUMIFS(Master3!$J:$J,Master3!$A:$A,"&gt;="&amp;(AJ318),Master3!$A:$A,"&lt;="&amp;AP318-1)</f>
        <v>0</v>
      </c>
      <c r="AN318" s="93">
        <f>SUMIFS(Master3!BF:BF,Master3!BE:BE,AK318)</f>
        <v>0</v>
      </c>
      <c r="AO318" s="100" t="str">
        <f>IFERROR(_xlfn.XLOOKUP(AP318,Master3!$A:$A,Master3!$B:$B),"")</f>
        <v/>
      </c>
      <c r="AP318" s="92" t="str">
        <f t="shared" si="54"/>
        <v/>
      </c>
      <c r="AQ318" s="67">
        <f>SUMIFS(Master3!$Z:$Z,Master3!$A:$A,"&gt;"&amp;(AP318),Master3!$A:$A,"&lt;="&amp;AU318-1)</f>
        <v>0</v>
      </c>
      <c r="AR318" s="67">
        <f>SUMIFS(Master3!$J:$J,Master3!$A:$A,"&gt;"&amp;(AP318),Master3!$A:$A,"&lt;="&amp;AU318-1)</f>
        <v>0</v>
      </c>
      <c r="AS318" s="93">
        <f>SUMIFS(Master3!BO:BO,Master3!BN:BN,AO318)</f>
        <v>0</v>
      </c>
      <c r="AT318" s="100" t="str">
        <f>IFERROR(_xlfn.XLOOKUP(AU318,Master3!$A:$A,Master3!$B:$B)," ")</f>
        <v xml:space="preserve"> </v>
      </c>
      <c r="AU318" s="92" t="str">
        <f t="shared" si="55"/>
        <v/>
      </c>
      <c r="AV318" s="67">
        <f>SUMIFS(Master3!$Z:$Z,Master3!$A:$A,"&gt;"&amp;AU318,Master3!$A:$A,"&lt;="&amp; AY318)</f>
        <v>0</v>
      </c>
      <c r="AW318" s="67">
        <f>SUMIFS(Master3!$J:$J,Master3!$A:$A,"&gt;"&amp;AU318,Master3!$A:$A,"&lt;="&amp; AY318)</f>
        <v>0</v>
      </c>
      <c r="AX318" s="92">
        <f>SUMIFS(Master3!BF:BF,Master3!BE:BE,AT318)</f>
        <v>0</v>
      </c>
      <c r="AY318" s="93" t="str">
        <f t="shared" si="56"/>
        <v/>
      </c>
      <c r="AZ318" s="112" t="e">
        <f>_xlfn.XLOOKUP(BA318,Master3!B:B,Master3!A:A)</f>
        <v>#N/A</v>
      </c>
      <c r="BA318" s="103">
        <v>44444.368055555555</v>
      </c>
      <c r="BB318" s="107">
        <f>SUMIFS(Master3!AR:AR,Master3!$A:$A,"&gt;="&amp;(AZ318),Master3!$A:$A,"&lt;="&amp;BF318-1)</f>
        <v>0</v>
      </c>
      <c r="BC318" s="109">
        <f>SUMIFS(Master3!$K:$K,Master3!$A:$A,"&gt;="&amp;(AZ318),Master3!$A:$A,"&lt;="&amp;BF318-1)</f>
        <v>0</v>
      </c>
      <c r="BD318" s="108">
        <f>SUMIFS(Master3!BI:BI,Master3!BH:BH,BA318)</f>
        <v>0</v>
      </c>
      <c r="BE318" s="110" t="str">
        <f>IFERROR(_xlfn.XLOOKUP(BF318,Master3!$A:$A,Master3!$B:$B),"")</f>
        <v/>
      </c>
      <c r="BF318" s="107" t="str">
        <f t="shared" si="57"/>
        <v/>
      </c>
      <c r="BG318" s="107">
        <f>SUMIFS(Master3!AR:AR,Master3!$A:$A,"&gt;="&amp;(BF318),Master3!$A:$A,"&lt;="&amp;BK318-1)</f>
        <v>0</v>
      </c>
      <c r="BH318" s="109">
        <f>SUMIFS(Master3!$K:$K,Master3!$A:$A,"&gt;="&amp;(BF318),Master3!$A:$A,"&lt;="&amp;BK318-1)</f>
        <v>0</v>
      </c>
      <c r="BI318" s="108">
        <f>SUMIFS(Master3!BQ:BQ,Master3!BP:BP,BE318)</f>
        <v>0</v>
      </c>
      <c r="BJ318" s="110" t="str">
        <f>IFERROR(_xlfn.XLOOKUP(BK318,Master3!$A:$A,Master3!$B:$B)," ")</f>
        <v xml:space="preserve"> </v>
      </c>
      <c r="BK318" s="107" t="str">
        <f t="shared" si="58"/>
        <v/>
      </c>
      <c r="BL318" s="107">
        <f>SUMIFS(Master3!$AU:$AU,Master3!$A:$A,"&gt;"&amp;(BK318),Master3!$A:$A,"&lt;="&amp; BO318)</f>
        <v>0</v>
      </c>
      <c r="BM318" s="109">
        <f>SUMIFS(Master3!$K:$K,Master3!$A:$A,"&gt;"&amp;(BK318),Master3!$A:$A,"&lt;="&amp; BO318)</f>
        <v>0</v>
      </c>
      <c r="BN318" s="107">
        <f>SUMIFS(Master3!BI:BI,Master3!BH:BH,BJ318)</f>
        <v>0</v>
      </c>
      <c r="BO318" s="108" t="str">
        <f t="shared" si="59"/>
        <v/>
      </c>
    </row>
    <row r="319" spans="1:67" x14ac:dyDescent="0.25">
      <c r="A319" s="86">
        <v>44444.371527777781</v>
      </c>
      <c r="B319" s="111" t="e">
        <f>_xlfn.XLOOKUP(C319,Master3!B:B,Master3!A:A)</f>
        <v>#N/A</v>
      </c>
      <c r="C319" s="106">
        <v>44444.371527777781</v>
      </c>
      <c r="D319" s="91" t="str">
        <f>IFERROR(_xlfn.XLOOKUP(B319,Master3!A:A,Master3!G:G),"")</f>
        <v/>
      </c>
      <c r="E319" s="94" t="str">
        <f>IFERROR(AVERAGEIFS(Master3!$U:$U,Master3!$A:$A,"&gt;"&amp;(B319-1),Master3!$A:$A,"&lt;="&amp;S319),"")</f>
        <v/>
      </c>
      <c r="F319" s="98">
        <f>SUMIFS(Master3!$V:$V,Master3!$A:$A,"&gt;="&amp;(B319),Master3!$A:$A,"&lt;="&amp;J319-1)</f>
        <v>0</v>
      </c>
      <c r="G319" s="91">
        <f>SUMIFS(Master3!$H:$H,Master3!$A:$A,"&gt;="&amp;(B319),Master3!$A:$A,"&lt;="&amp;J319-1)</f>
        <v>0</v>
      </c>
      <c r="H319" s="99">
        <f>SUMIFS(Master3!AZ:AZ,Master3!AY:AY,C319)</f>
        <v>0</v>
      </c>
      <c r="I319" s="100" t="str">
        <f>IFERROR(_xlfn.XLOOKUP(J319,Master3!$A:$A,Master3!$B:$B),"")</f>
        <v/>
      </c>
      <c r="J319" s="92" t="str">
        <f t="shared" si="48"/>
        <v/>
      </c>
      <c r="K319" s="92">
        <f>SUMIFS(Master3!$V:$V,Master3!$A:$A,"&gt;="&amp;(J319),Master3!$A:$A,"&lt;="&amp;O319-1)</f>
        <v>0</v>
      </c>
      <c r="L319" s="92">
        <f>SUMIFS(Master3!$H:$H,Master3!$A:$A,"&gt;="&amp;(J319),Master3!$A:$A,"&lt;="&amp;O319-1)</f>
        <v>0</v>
      </c>
      <c r="M319" s="93">
        <f>SUMIFS(Master3!BK:BK,Master3!BJ:BJ,I319)</f>
        <v>0</v>
      </c>
      <c r="N319" s="100" t="str">
        <f>IFERROR(_xlfn.XLOOKUP(O319,Master3!$A:$A,Master3!$B:$B)," ")</f>
        <v xml:space="preserve"> </v>
      </c>
      <c r="O319" s="92" t="str">
        <f t="shared" si="49"/>
        <v/>
      </c>
      <c r="P319" s="92">
        <f>SUMIFS(Master3!$V:$V,Master3!$A:$A,"&gt;="&amp;O319,Master3!$A:$A,"&lt;="&amp; S319)</f>
        <v>0</v>
      </c>
      <c r="Q319" s="92">
        <f>SUMIFS(Master3!$H:$H,Master3!$A:$A,"&gt;="&amp;O319,Master3!$A:$A,"&lt;="&amp; S319)</f>
        <v>0</v>
      </c>
      <c r="R319" s="92">
        <f>SUMIFS(Master3!AZ:AZ,Master3!AY:AY,N319)</f>
        <v>0</v>
      </c>
      <c r="S319" s="93" t="str">
        <f t="shared" si="50"/>
        <v/>
      </c>
      <c r="T319" s="112" t="e">
        <f>_xlfn.XLOOKUP(U319,Master3!B:B,Master3!A:A)</f>
        <v>#N/A</v>
      </c>
      <c r="U319" s="103"/>
      <c r="V319" s="109">
        <f>SUMIFS(Master3!X:X,Master3!$A:$A,"&gt;="&amp;(T319),Master3!$A:$A,"&lt;="&amp;Z319-1)</f>
        <v>0</v>
      </c>
      <c r="W319" s="107">
        <f>SUMIFS(Master3!I:I,Master3!$A:$A,"&gt;="&amp;(T319),Master3!$A:$A,"&lt;="&amp;Z319-1)</f>
        <v>0</v>
      </c>
      <c r="X319" s="108">
        <f>SUMIFS(Master3!BC:BC,Master3!BB:BB,U319)</f>
        <v>0</v>
      </c>
      <c r="Y319" s="110" t="str">
        <f>IFERROR(_xlfn.XLOOKUP(Z319,Master3!$A:$A,Master3!$B:$B),"")</f>
        <v/>
      </c>
      <c r="Z319" s="107" t="str">
        <f t="shared" si="51"/>
        <v/>
      </c>
      <c r="AA319" s="107">
        <f>SUMIFS(Master3!$X:$X,Master3!$A:$A,"&gt;="&amp;(Z319),Master3!$A:$A,"&lt;="&amp;AE319-1)</f>
        <v>0</v>
      </c>
      <c r="AB319" s="107">
        <f>SUMIFS(Master3!$I:$I,Master3!$A:$A,"&gt;="&amp;(Z319),Master3!$A:$A,"&lt;="&amp;AE319-1)</f>
        <v>0</v>
      </c>
      <c r="AC319" s="108">
        <f>SUMIFS(Master3!BM:BM,Master3!BL:BL,Y319)</f>
        <v>0</v>
      </c>
      <c r="AD319" s="110" t="str">
        <f>IFERROR(_xlfn.XLOOKUP(AE319,Master3!$A:$A,Master3!$B:$B)," ")</f>
        <v xml:space="preserve"> </v>
      </c>
      <c r="AE319" s="107" t="str">
        <f t="shared" si="52"/>
        <v/>
      </c>
      <c r="AF319" s="109">
        <f>SUMIFS(Master3!$X:$X,Master3!$A:$A,"&gt;"&amp;(AE319),Master3!$A:$A,"&lt;="&amp; AI319)</f>
        <v>0</v>
      </c>
      <c r="AG319" s="107">
        <f>SUMIFS(Master3!$I:$I,Master3!$A:$A,"&gt;"&amp;(AE319),Master3!$A:$A,"&lt;="&amp; AI319)</f>
        <v>0</v>
      </c>
      <c r="AH319" s="107">
        <f>SUMIFS(Master3!BC:BC,Master3!BB:BB,AD319)</f>
        <v>0</v>
      </c>
      <c r="AI319" s="108" t="str">
        <f t="shared" si="53"/>
        <v/>
      </c>
      <c r="AJ319" s="112" t="e">
        <f>_xlfn.XLOOKUP(AK319,Master3!B:B,Master3!A:A)</f>
        <v>#N/A</v>
      </c>
      <c r="AK319" s="106"/>
      <c r="AL319" s="67">
        <f>SUMIFS(Master3!$Z:$Z,Master3!$A:$A,"&gt;="&amp;(AJ319),Master3!$A:$A,"&lt;="&amp;AP319-1)</f>
        <v>0</v>
      </c>
      <c r="AM319" s="67">
        <f>SUMIFS(Master3!$J:$J,Master3!$A:$A,"&gt;="&amp;(AJ319),Master3!$A:$A,"&lt;="&amp;AP319-1)</f>
        <v>0</v>
      </c>
      <c r="AN319" s="93">
        <f>SUMIFS(Master3!BF:BF,Master3!BE:BE,AK319)</f>
        <v>0</v>
      </c>
      <c r="AO319" s="100" t="str">
        <f>IFERROR(_xlfn.XLOOKUP(AP319,Master3!$A:$A,Master3!$B:$B),"")</f>
        <v/>
      </c>
      <c r="AP319" s="92" t="str">
        <f t="shared" si="54"/>
        <v/>
      </c>
      <c r="AQ319" s="67">
        <f>SUMIFS(Master3!$Z:$Z,Master3!$A:$A,"&gt;"&amp;(AP319),Master3!$A:$A,"&lt;="&amp;AU319-1)</f>
        <v>0</v>
      </c>
      <c r="AR319" s="67">
        <f>SUMIFS(Master3!$J:$J,Master3!$A:$A,"&gt;"&amp;(AP319),Master3!$A:$A,"&lt;="&amp;AU319-1)</f>
        <v>0</v>
      </c>
      <c r="AS319" s="93">
        <f>SUMIFS(Master3!BO:BO,Master3!BN:BN,AO319)</f>
        <v>0</v>
      </c>
      <c r="AT319" s="100" t="str">
        <f>IFERROR(_xlfn.XLOOKUP(AU319,Master3!$A:$A,Master3!$B:$B)," ")</f>
        <v xml:space="preserve"> </v>
      </c>
      <c r="AU319" s="92" t="str">
        <f t="shared" si="55"/>
        <v/>
      </c>
      <c r="AV319" s="67">
        <f>SUMIFS(Master3!$Z:$Z,Master3!$A:$A,"&gt;"&amp;AU319,Master3!$A:$A,"&lt;="&amp; AY319)</f>
        <v>0</v>
      </c>
      <c r="AW319" s="67">
        <f>SUMIFS(Master3!$J:$J,Master3!$A:$A,"&gt;"&amp;AU319,Master3!$A:$A,"&lt;="&amp; AY319)</f>
        <v>0</v>
      </c>
      <c r="AX319" s="92">
        <f>SUMIFS(Master3!BF:BF,Master3!BE:BE,AT319)</f>
        <v>0</v>
      </c>
      <c r="AY319" s="93" t="str">
        <f t="shared" si="56"/>
        <v/>
      </c>
      <c r="AZ319" s="112" t="e">
        <f>_xlfn.XLOOKUP(BA319,Master3!B:B,Master3!A:A)</f>
        <v>#N/A</v>
      </c>
      <c r="BA319" s="103"/>
      <c r="BB319" s="107">
        <f>SUMIFS(Master3!AR:AR,Master3!$A:$A,"&gt;="&amp;(AZ319),Master3!$A:$A,"&lt;="&amp;BF319-1)</f>
        <v>0</v>
      </c>
      <c r="BC319" s="109">
        <f>SUMIFS(Master3!$K:$K,Master3!$A:$A,"&gt;="&amp;(AZ319),Master3!$A:$A,"&lt;="&amp;BF319-1)</f>
        <v>0</v>
      </c>
      <c r="BD319" s="108">
        <f>SUMIFS(Master3!BI:BI,Master3!BH:BH,BA319)</f>
        <v>0</v>
      </c>
      <c r="BE319" s="110" t="str">
        <f>IFERROR(_xlfn.XLOOKUP(BF319,Master3!$A:$A,Master3!$B:$B),"")</f>
        <v/>
      </c>
      <c r="BF319" s="107" t="str">
        <f t="shared" si="57"/>
        <v/>
      </c>
      <c r="BG319" s="107">
        <f>SUMIFS(Master3!AR:AR,Master3!$A:$A,"&gt;="&amp;(BF319),Master3!$A:$A,"&lt;="&amp;BK319-1)</f>
        <v>0</v>
      </c>
      <c r="BH319" s="109">
        <f>SUMIFS(Master3!$K:$K,Master3!$A:$A,"&gt;="&amp;(BF319),Master3!$A:$A,"&lt;="&amp;BK319-1)</f>
        <v>0</v>
      </c>
      <c r="BI319" s="108">
        <f>SUMIFS(Master3!BQ:BQ,Master3!BP:BP,BE319)</f>
        <v>0</v>
      </c>
      <c r="BJ319" s="110" t="str">
        <f>IFERROR(_xlfn.XLOOKUP(BK319,Master3!$A:$A,Master3!$B:$B)," ")</f>
        <v xml:space="preserve"> </v>
      </c>
      <c r="BK319" s="107" t="str">
        <f t="shared" si="58"/>
        <v/>
      </c>
      <c r="BL319" s="107">
        <f>SUMIFS(Master3!$AU:$AU,Master3!$A:$A,"&gt;"&amp;(BK319),Master3!$A:$A,"&lt;="&amp; BO319)</f>
        <v>0</v>
      </c>
      <c r="BM319" s="109">
        <f>SUMIFS(Master3!$K:$K,Master3!$A:$A,"&gt;"&amp;(BK319),Master3!$A:$A,"&lt;="&amp; BO319)</f>
        <v>0</v>
      </c>
      <c r="BN319" s="107">
        <f>SUMIFS(Master3!BI:BI,Master3!BH:BH,BJ319)</f>
        <v>0</v>
      </c>
      <c r="BO319" s="108" t="str">
        <f t="shared" si="59"/>
        <v/>
      </c>
    </row>
    <row r="320" spans="1:67" x14ac:dyDescent="0.25">
      <c r="A320" s="86">
        <v>44445.364583333336</v>
      </c>
      <c r="B320" s="111" t="e">
        <f>_xlfn.XLOOKUP(C320,Master3!B:B,Master3!A:A)</f>
        <v>#N/A</v>
      </c>
      <c r="C320" s="106"/>
      <c r="D320" s="91" t="str">
        <f>IFERROR(_xlfn.XLOOKUP(B320,Master3!A:A,Master3!G:G),"")</f>
        <v/>
      </c>
      <c r="E320" s="94" t="str">
        <f>IFERROR(AVERAGEIFS(Master3!$U:$U,Master3!$A:$A,"&gt;"&amp;(B320-1),Master3!$A:$A,"&lt;="&amp;S320),"")</f>
        <v/>
      </c>
      <c r="F320" s="98">
        <f>SUMIFS(Master3!$V:$V,Master3!$A:$A,"&gt;="&amp;(B320),Master3!$A:$A,"&lt;="&amp;J320-1)</f>
        <v>0</v>
      </c>
      <c r="G320" s="91">
        <f>SUMIFS(Master3!$H:$H,Master3!$A:$A,"&gt;="&amp;(B320),Master3!$A:$A,"&lt;="&amp;J320-1)</f>
        <v>0</v>
      </c>
      <c r="H320" s="99">
        <f>SUMIFS(Master3!AZ:AZ,Master3!AY:AY,C320)</f>
        <v>0</v>
      </c>
      <c r="I320" s="100" t="str">
        <f>IFERROR(_xlfn.XLOOKUP(J320,Master3!$A:$A,Master3!$B:$B),"")</f>
        <v/>
      </c>
      <c r="J320" s="92" t="str">
        <f t="shared" si="48"/>
        <v/>
      </c>
      <c r="K320" s="92">
        <f>SUMIFS(Master3!$V:$V,Master3!$A:$A,"&gt;="&amp;(J320),Master3!$A:$A,"&lt;="&amp;O320-1)</f>
        <v>0</v>
      </c>
      <c r="L320" s="92">
        <f>SUMIFS(Master3!$H:$H,Master3!$A:$A,"&gt;="&amp;(J320),Master3!$A:$A,"&lt;="&amp;O320-1)</f>
        <v>0</v>
      </c>
      <c r="M320" s="93">
        <f>SUMIFS(Master3!BK:BK,Master3!BJ:BJ,I320)</f>
        <v>0</v>
      </c>
      <c r="N320" s="100" t="str">
        <f>IFERROR(_xlfn.XLOOKUP(O320,Master3!$A:$A,Master3!$B:$B)," ")</f>
        <v xml:space="preserve"> </v>
      </c>
      <c r="O320" s="92" t="str">
        <f t="shared" si="49"/>
        <v/>
      </c>
      <c r="P320" s="92">
        <f>SUMIFS(Master3!$V:$V,Master3!$A:$A,"&gt;="&amp;O320,Master3!$A:$A,"&lt;="&amp; S320)</f>
        <v>0</v>
      </c>
      <c r="Q320" s="92">
        <f>SUMIFS(Master3!$H:$H,Master3!$A:$A,"&gt;="&amp;O320,Master3!$A:$A,"&lt;="&amp; S320)</f>
        <v>0</v>
      </c>
      <c r="R320" s="92">
        <f>SUMIFS(Master3!AZ:AZ,Master3!AY:AY,N320)</f>
        <v>0</v>
      </c>
      <c r="S320" s="93" t="str">
        <f t="shared" si="50"/>
        <v/>
      </c>
      <c r="T320" s="112" t="e">
        <f>_xlfn.XLOOKUP(U320,Master3!B:B,Master3!A:A)</f>
        <v>#N/A</v>
      </c>
      <c r="U320" s="103"/>
      <c r="V320" s="109">
        <f>SUMIFS(Master3!X:X,Master3!$A:$A,"&gt;="&amp;(T320),Master3!$A:$A,"&lt;="&amp;Z320-1)</f>
        <v>0</v>
      </c>
      <c r="W320" s="107">
        <f>SUMIFS(Master3!I:I,Master3!$A:$A,"&gt;="&amp;(T320),Master3!$A:$A,"&lt;="&amp;Z320-1)</f>
        <v>0</v>
      </c>
      <c r="X320" s="108">
        <f>SUMIFS(Master3!BC:BC,Master3!BB:BB,U320)</f>
        <v>0</v>
      </c>
      <c r="Y320" s="110" t="str">
        <f>IFERROR(_xlfn.XLOOKUP(Z320,Master3!$A:$A,Master3!$B:$B),"")</f>
        <v/>
      </c>
      <c r="Z320" s="107" t="str">
        <f t="shared" si="51"/>
        <v/>
      </c>
      <c r="AA320" s="107">
        <f>SUMIFS(Master3!$X:$X,Master3!$A:$A,"&gt;="&amp;(Z320),Master3!$A:$A,"&lt;="&amp;AE320-1)</f>
        <v>0</v>
      </c>
      <c r="AB320" s="107">
        <f>SUMIFS(Master3!$I:$I,Master3!$A:$A,"&gt;="&amp;(Z320),Master3!$A:$A,"&lt;="&amp;AE320-1)</f>
        <v>0</v>
      </c>
      <c r="AC320" s="108">
        <f>SUMIFS(Master3!BM:BM,Master3!BL:BL,Y320)</f>
        <v>0</v>
      </c>
      <c r="AD320" s="110" t="str">
        <f>IFERROR(_xlfn.XLOOKUP(AE320,Master3!$A:$A,Master3!$B:$B)," ")</f>
        <v xml:space="preserve"> </v>
      </c>
      <c r="AE320" s="107" t="str">
        <f t="shared" si="52"/>
        <v/>
      </c>
      <c r="AF320" s="109">
        <f>SUMIFS(Master3!$X:$X,Master3!$A:$A,"&gt;"&amp;(AE320),Master3!$A:$A,"&lt;="&amp; AI320)</f>
        <v>0</v>
      </c>
      <c r="AG320" s="107">
        <f>SUMIFS(Master3!$I:$I,Master3!$A:$A,"&gt;"&amp;(AE320),Master3!$A:$A,"&lt;="&amp; AI320)</f>
        <v>0</v>
      </c>
      <c r="AH320" s="107">
        <f>SUMIFS(Master3!BC:BC,Master3!BB:BB,AD320)</f>
        <v>0</v>
      </c>
      <c r="AI320" s="108" t="str">
        <f t="shared" si="53"/>
        <v/>
      </c>
      <c r="AJ320" s="112" t="e">
        <f>_xlfn.XLOOKUP(AK320,Master3!B:B,Master3!A:A)</f>
        <v>#N/A</v>
      </c>
      <c r="AK320" s="106">
        <v>44445.364583333336</v>
      </c>
      <c r="AL320" s="67">
        <f>SUMIFS(Master3!$Z:$Z,Master3!$A:$A,"&gt;="&amp;(AJ320),Master3!$A:$A,"&lt;="&amp;AP320-1)</f>
        <v>0</v>
      </c>
      <c r="AM320" s="67">
        <f>SUMIFS(Master3!$J:$J,Master3!$A:$A,"&gt;="&amp;(AJ320),Master3!$A:$A,"&lt;="&amp;AP320-1)</f>
        <v>0</v>
      </c>
      <c r="AN320" s="93">
        <f>SUMIFS(Master3!BF:BF,Master3!BE:BE,AK320)</f>
        <v>0</v>
      </c>
      <c r="AO320" s="100" t="str">
        <f>IFERROR(_xlfn.XLOOKUP(AP320,Master3!$A:$A,Master3!$B:$B),"")</f>
        <v/>
      </c>
      <c r="AP320" s="92" t="str">
        <f t="shared" si="54"/>
        <v/>
      </c>
      <c r="AQ320" s="67">
        <f>SUMIFS(Master3!$Z:$Z,Master3!$A:$A,"&gt;"&amp;(AP320),Master3!$A:$A,"&lt;="&amp;AU320-1)</f>
        <v>0</v>
      </c>
      <c r="AR320" s="67">
        <f>SUMIFS(Master3!$J:$J,Master3!$A:$A,"&gt;"&amp;(AP320),Master3!$A:$A,"&lt;="&amp;AU320-1)</f>
        <v>0</v>
      </c>
      <c r="AS320" s="93">
        <f>SUMIFS(Master3!BO:BO,Master3!BN:BN,AO320)</f>
        <v>0</v>
      </c>
      <c r="AT320" s="100" t="str">
        <f>IFERROR(_xlfn.XLOOKUP(AU320,Master3!$A:$A,Master3!$B:$B)," ")</f>
        <v xml:space="preserve"> </v>
      </c>
      <c r="AU320" s="92" t="str">
        <f t="shared" si="55"/>
        <v/>
      </c>
      <c r="AV320" s="67">
        <f>SUMIFS(Master3!$Z:$Z,Master3!$A:$A,"&gt;"&amp;AU320,Master3!$A:$A,"&lt;="&amp; AY320)</f>
        <v>0</v>
      </c>
      <c r="AW320" s="67">
        <f>SUMIFS(Master3!$J:$J,Master3!$A:$A,"&gt;"&amp;AU320,Master3!$A:$A,"&lt;="&amp; AY320)</f>
        <v>0</v>
      </c>
      <c r="AX320" s="92">
        <f>SUMIFS(Master3!BF:BF,Master3!BE:BE,AT320)</f>
        <v>0</v>
      </c>
      <c r="AY320" s="93" t="str">
        <f t="shared" si="56"/>
        <v/>
      </c>
      <c r="AZ320" s="112" t="e">
        <f>_xlfn.XLOOKUP(BA320,Master3!B:B,Master3!A:A)</f>
        <v>#N/A</v>
      </c>
      <c r="BA320" s="103"/>
      <c r="BB320" s="107">
        <f>SUMIFS(Master3!AR:AR,Master3!$A:$A,"&gt;="&amp;(AZ320),Master3!$A:$A,"&lt;="&amp;BF320-1)</f>
        <v>0</v>
      </c>
      <c r="BC320" s="109">
        <f>SUMIFS(Master3!$K:$K,Master3!$A:$A,"&gt;="&amp;(AZ320),Master3!$A:$A,"&lt;="&amp;BF320-1)</f>
        <v>0</v>
      </c>
      <c r="BD320" s="108">
        <f>SUMIFS(Master3!BI:BI,Master3!BH:BH,BA320)</f>
        <v>0</v>
      </c>
      <c r="BE320" s="110" t="str">
        <f>IFERROR(_xlfn.XLOOKUP(BF320,Master3!$A:$A,Master3!$B:$B),"")</f>
        <v/>
      </c>
      <c r="BF320" s="107" t="str">
        <f t="shared" si="57"/>
        <v/>
      </c>
      <c r="BG320" s="107">
        <f>SUMIFS(Master3!AR:AR,Master3!$A:$A,"&gt;="&amp;(BF320),Master3!$A:$A,"&lt;="&amp;BK320-1)</f>
        <v>0</v>
      </c>
      <c r="BH320" s="109">
        <f>SUMIFS(Master3!$K:$K,Master3!$A:$A,"&gt;="&amp;(BF320),Master3!$A:$A,"&lt;="&amp;BK320-1)</f>
        <v>0</v>
      </c>
      <c r="BI320" s="108">
        <f>SUMIFS(Master3!BQ:BQ,Master3!BP:BP,BE320)</f>
        <v>0</v>
      </c>
      <c r="BJ320" s="110" t="str">
        <f>IFERROR(_xlfn.XLOOKUP(BK320,Master3!$A:$A,Master3!$B:$B)," ")</f>
        <v xml:space="preserve"> </v>
      </c>
      <c r="BK320" s="107" t="str">
        <f t="shared" si="58"/>
        <v/>
      </c>
      <c r="BL320" s="107">
        <f>SUMIFS(Master3!$AU:$AU,Master3!$A:$A,"&gt;"&amp;(BK320),Master3!$A:$A,"&lt;="&amp; BO320)</f>
        <v>0</v>
      </c>
      <c r="BM320" s="109">
        <f>SUMIFS(Master3!$K:$K,Master3!$A:$A,"&gt;"&amp;(BK320),Master3!$A:$A,"&lt;="&amp; BO320)</f>
        <v>0</v>
      </c>
      <c r="BN320" s="107">
        <f>SUMIFS(Master3!BI:BI,Master3!BH:BH,BJ320)</f>
        <v>0</v>
      </c>
      <c r="BO320" s="108" t="str">
        <f t="shared" si="59"/>
        <v/>
      </c>
    </row>
    <row r="321" spans="1:67" x14ac:dyDescent="0.25">
      <c r="A321" s="86">
        <v>44445.444444444445</v>
      </c>
      <c r="B321" s="111" t="e">
        <f>_xlfn.XLOOKUP(C321,Master3!B:B,Master3!A:A)</f>
        <v>#N/A</v>
      </c>
      <c r="C321" s="106">
        <v>44445.444444444445</v>
      </c>
      <c r="D321" s="91" t="str">
        <f>IFERROR(_xlfn.XLOOKUP(B321,Master3!A:A,Master3!G:G),"")</f>
        <v/>
      </c>
      <c r="E321" s="94" t="str">
        <f>IFERROR(AVERAGEIFS(Master3!$U:$U,Master3!$A:$A,"&gt;"&amp;(B321-1),Master3!$A:$A,"&lt;="&amp;S321),"")</f>
        <v/>
      </c>
      <c r="F321" s="98">
        <f>SUMIFS(Master3!$V:$V,Master3!$A:$A,"&gt;="&amp;(B321),Master3!$A:$A,"&lt;="&amp;J321-1)</f>
        <v>0</v>
      </c>
      <c r="G321" s="91">
        <f>SUMIFS(Master3!$H:$H,Master3!$A:$A,"&gt;="&amp;(B321),Master3!$A:$A,"&lt;="&amp;J321-1)</f>
        <v>0</v>
      </c>
      <c r="H321" s="99">
        <f>SUMIFS(Master3!AZ:AZ,Master3!AY:AY,C321)</f>
        <v>0</v>
      </c>
      <c r="I321" s="100" t="str">
        <f>IFERROR(_xlfn.XLOOKUP(J321,Master3!$A:$A,Master3!$B:$B),"")</f>
        <v/>
      </c>
      <c r="J321" s="92" t="str">
        <f t="shared" si="48"/>
        <v/>
      </c>
      <c r="K321" s="92">
        <f>SUMIFS(Master3!$V:$V,Master3!$A:$A,"&gt;="&amp;(J321),Master3!$A:$A,"&lt;="&amp;O321-1)</f>
        <v>0</v>
      </c>
      <c r="L321" s="92">
        <f>SUMIFS(Master3!$H:$H,Master3!$A:$A,"&gt;="&amp;(J321),Master3!$A:$A,"&lt;="&amp;O321-1)</f>
        <v>0</v>
      </c>
      <c r="M321" s="93">
        <f>SUMIFS(Master3!BK:BK,Master3!BJ:BJ,I321)</f>
        <v>0</v>
      </c>
      <c r="N321" s="100" t="str">
        <f>IFERROR(_xlfn.XLOOKUP(O321,Master3!$A:$A,Master3!$B:$B)," ")</f>
        <v xml:space="preserve"> </v>
      </c>
      <c r="O321" s="92" t="str">
        <f t="shared" si="49"/>
        <v/>
      </c>
      <c r="P321" s="92">
        <f>SUMIFS(Master3!$V:$V,Master3!$A:$A,"&gt;="&amp;O321,Master3!$A:$A,"&lt;="&amp; S321)</f>
        <v>0</v>
      </c>
      <c r="Q321" s="92">
        <f>SUMIFS(Master3!$H:$H,Master3!$A:$A,"&gt;="&amp;O321,Master3!$A:$A,"&lt;="&amp; S321)</f>
        <v>0</v>
      </c>
      <c r="R321" s="92">
        <f>SUMIFS(Master3!AZ:AZ,Master3!AY:AY,N321)</f>
        <v>0</v>
      </c>
      <c r="S321" s="93" t="str">
        <f t="shared" si="50"/>
        <v/>
      </c>
      <c r="T321" s="112" t="e">
        <f>_xlfn.XLOOKUP(U321,Master3!B:B,Master3!A:A)</f>
        <v>#N/A</v>
      </c>
      <c r="U321" s="103"/>
      <c r="V321" s="109">
        <f>SUMIFS(Master3!X:X,Master3!$A:$A,"&gt;="&amp;(T321),Master3!$A:$A,"&lt;="&amp;Z321-1)</f>
        <v>0</v>
      </c>
      <c r="W321" s="107">
        <f>SUMIFS(Master3!I:I,Master3!$A:$A,"&gt;="&amp;(T321),Master3!$A:$A,"&lt;="&amp;Z321-1)</f>
        <v>0</v>
      </c>
      <c r="X321" s="108">
        <f>SUMIFS(Master3!BC:BC,Master3!BB:BB,U321)</f>
        <v>0</v>
      </c>
      <c r="Y321" s="110" t="str">
        <f>IFERROR(_xlfn.XLOOKUP(Z321,Master3!$A:$A,Master3!$B:$B),"")</f>
        <v/>
      </c>
      <c r="Z321" s="107" t="str">
        <f t="shared" si="51"/>
        <v/>
      </c>
      <c r="AA321" s="107">
        <f>SUMIFS(Master3!$X:$X,Master3!$A:$A,"&gt;="&amp;(Z321),Master3!$A:$A,"&lt;="&amp;AE321-1)</f>
        <v>0</v>
      </c>
      <c r="AB321" s="107">
        <f>SUMIFS(Master3!$I:$I,Master3!$A:$A,"&gt;="&amp;(Z321),Master3!$A:$A,"&lt;="&amp;AE321-1)</f>
        <v>0</v>
      </c>
      <c r="AC321" s="108">
        <f>SUMIFS(Master3!BM:BM,Master3!BL:BL,Y321)</f>
        <v>0</v>
      </c>
      <c r="AD321" s="110" t="str">
        <f>IFERROR(_xlfn.XLOOKUP(AE321,Master3!$A:$A,Master3!$B:$B)," ")</f>
        <v xml:space="preserve"> </v>
      </c>
      <c r="AE321" s="107" t="str">
        <f t="shared" si="52"/>
        <v/>
      </c>
      <c r="AF321" s="109">
        <f>SUMIFS(Master3!$X:$X,Master3!$A:$A,"&gt;"&amp;(AE321),Master3!$A:$A,"&lt;="&amp; AI321)</f>
        <v>0</v>
      </c>
      <c r="AG321" s="107">
        <f>SUMIFS(Master3!$I:$I,Master3!$A:$A,"&gt;"&amp;(AE321),Master3!$A:$A,"&lt;="&amp; AI321)</f>
        <v>0</v>
      </c>
      <c r="AH321" s="107">
        <f>SUMIFS(Master3!BC:BC,Master3!BB:BB,AD321)</f>
        <v>0</v>
      </c>
      <c r="AI321" s="108" t="str">
        <f t="shared" si="53"/>
        <v/>
      </c>
      <c r="AJ321" s="112" t="e">
        <f>_xlfn.XLOOKUP(AK321,Master3!B:B,Master3!A:A)</f>
        <v>#N/A</v>
      </c>
      <c r="AK321" s="106"/>
      <c r="AL321" s="67">
        <f>SUMIFS(Master3!$Z:$Z,Master3!$A:$A,"&gt;="&amp;(AJ321),Master3!$A:$A,"&lt;="&amp;AP321-1)</f>
        <v>0</v>
      </c>
      <c r="AM321" s="67">
        <f>SUMIFS(Master3!$J:$J,Master3!$A:$A,"&gt;="&amp;(AJ321),Master3!$A:$A,"&lt;="&amp;AP321-1)</f>
        <v>0</v>
      </c>
      <c r="AN321" s="93">
        <f>SUMIFS(Master3!BF:BF,Master3!BE:BE,AK321)</f>
        <v>0</v>
      </c>
      <c r="AO321" s="100" t="str">
        <f>IFERROR(_xlfn.XLOOKUP(AP321,Master3!$A:$A,Master3!$B:$B),"")</f>
        <v/>
      </c>
      <c r="AP321" s="92" t="str">
        <f t="shared" si="54"/>
        <v/>
      </c>
      <c r="AQ321" s="67">
        <f>SUMIFS(Master3!$Z:$Z,Master3!$A:$A,"&gt;"&amp;(AP321),Master3!$A:$A,"&lt;="&amp;AU321-1)</f>
        <v>0</v>
      </c>
      <c r="AR321" s="67">
        <f>SUMIFS(Master3!$J:$J,Master3!$A:$A,"&gt;"&amp;(AP321),Master3!$A:$A,"&lt;="&amp;AU321-1)</f>
        <v>0</v>
      </c>
      <c r="AS321" s="93">
        <f>SUMIFS(Master3!BO:BO,Master3!BN:BN,AO321)</f>
        <v>0</v>
      </c>
      <c r="AT321" s="100" t="str">
        <f>IFERROR(_xlfn.XLOOKUP(AU321,Master3!$A:$A,Master3!$B:$B)," ")</f>
        <v xml:space="preserve"> </v>
      </c>
      <c r="AU321" s="92" t="str">
        <f t="shared" si="55"/>
        <v/>
      </c>
      <c r="AV321" s="67">
        <f>SUMIFS(Master3!$Z:$Z,Master3!$A:$A,"&gt;"&amp;AU321,Master3!$A:$A,"&lt;="&amp; AY321)</f>
        <v>0</v>
      </c>
      <c r="AW321" s="67">
        <f>SUMIFS(Master3!$J:$J,Master3!$A:$A,"&gt;"&amp;AU321,Master3!$A:$A,"&lt;="&amp; AY321)</f>
        <v>0</v>
      </c>
      <c r="AX321" s="92">
        <f>SUMIFS(Master3!BF:BF,Master3!BE:BE,AT321)</f>
        <v>0</v>
      </c>
      <c r="AY321" s="93" t="str">
        <f t="shared" si="56"/>
        <v/>
      </c>
      <c r="AZ321" s="112" t="e">
        <f>_xlfn.XLOOKUP(BA321,Master3!B:B,Master3!A:A)</f>
        <v>#N/A</v>
      </c>
      <c r="BA321" s="103"/>
      <c r="BB321" s="107">
        <f>SUMIFS(Master3!AR:AR,Master3!$A:$A,"&gt;="&amp;(AZ321),Master3!$A:$A,"&lt;="&amp;BF321-1)</f>
        <v>0</v>
      </c>
      <c r="BC321" s="109">
        <f>SUMIFS(Master3!$K:$K,Master3!$A:$A,"&gt;="&amp;(AZ321),Master3!$A:$A,"&lt;="&amp;BF321-1)</f>
        <v>0</v>
      </c>
      <c r="BD321" s="108">
        <f>SUMIFS(Master3!BI:BI,Master3!BH:BH,BA321)</f>
        <v>0</v>
      </c>
      <c r="BE321" s="110" t="str">
        <f>IFERROR(_xlfn.XLOOKUP(BF321,Master3!$A:$A,Master3!$B:$B),"")</f>
        <v/>
      </c>
      <c r="BF321" s="107" t="str">
        <f t="shared" si="57"/>
        <v/>
      </c>
      <c r="BG321" s="107">
        <f>SUMIFS(Master3!AR:AR,Master3!$A:$A,"&gt;="&amp;(BF321),Master3!$A:$A,"&lt;="&amp;BK321-1)</f>
        <v>0</v>
      </c>
      <c r="BH321" s="109">
        <f>SUMIFS(Master3!$K:$K,Master3!$A:$A,"&gt;="&amp;(BF321),Master3!$A:$A,"&lt;="&amp;BK321-1)</f>
        <v>0</v>
      </c>
      <c r="BI321" s="108">
        <f>SUMIFS(Master3!BQ:BQ,Master3!BP:BP,BE321)</f>
        <v>0</v>
      </c>
      <c r="BJ321" s="110" t="str">
        <f>IFERROR(_xlfn.XLOOKUP(BK321,Master3!$A:$A,Master3!$B:$B)," ")</f>
        <v xml:space="preserve"> </v>
      </c>
      <c r="BK321" s="107" t="str">
        <f t="shared" si="58"/>
        <v/>
      </c>
      <c r="BL321" s="107">
        <f>SUMIFS(Master3!$AU:$AU,Master3!$A:$A,"&gt;"&amp;(BK321),Master3!$A:$A,"&lt;="&amp; BO321)</f>
        <v>0</v>
      </c>
      <c r="BM321" s="109">
        <f>SUMIFS(Master3!$K:$K,Master3!$A:$A,"&gt;"&amp;(BK321),Master3!$A:$A,"&lt;="&amp; BO321)</f>
        <v>0</v>
      </c>
      <c r="BN321" s="107">
        <f>SUMIFS(Master3!BI:BI,Master3!BH:BH,BJ321)</f>
        <v>0</v>
      </c>
      <c r="BO321" s="108" t="str">
        <f t="shared" si="59"/>
        <v/>
      </c>
    </row>
    <row r="322" spans="1:67" x14ac:dyDescent="0.25">
      <c r="A322" s="86">
        <v>44445.458333333336</v>
      </c>
      <c r="B322" s="111" t="e">
        <f>_xlfn.XLOOKUP(C322,Master3!B:B,Master3!A:A)</f>
        <v>#N/A</v>
      </c>
      <c r="C322" s="106"/>
      <c r="D322" s="91" t="str">
        <f>IFERROR(_xlfn.XLOOKUP(B322,Master3!A:A,Master3!G:G),"")</f>
        <v/>
      </c>
      <c r="E322" s="94" t="str">
        <f>IFERROR(AVERAGEIFS(Master3!$U:$U,Master3!$A:$A,"&gt;"&amp;(B322-1),Master3!$A:$A,"&lt;="&amp;S322),"")</f>
        <v/>
      </c>
      <c r="F322" s="98">
        <f>SUMIFS(Master3!$V:$V,Master3!$A:$A,"&gt;="&amp;(B322),Master3!$A:$A,"&lt;="&amp;J322-1)</f>
        <v>0</v>
      </c>
      <c r="G322" s="91">
        <f>SUMIFS(Master3!$H:$H,Master3!$A:$A,"&gt;="&amp;(B322),Master3!$A:$A,"&lt;="&amp;J322-1)</f>
        <v>0</v>
      </c>
      <c r="H322" s="99">
        <f>SUMIFS(Master3!AZ:AZ,Master3!AY:AY,C322)</f>
        <v>0</v>
      </c>
      <c r="I322" s="100" t="str">
        <f>IFERROR(_xlfn.XLOOKUP(J322,Master3!$A:$A,Master3!$B:$B),"")</f>
        <v/>
      </c>
      <c r="J322" s="92" t="str">
        <f t="shared" ref="J322:J385" si="60">IFERROR((B322+H322),"")</f>
        <v/>
      </c>
      <c r="K322" s="92">
        <f>SUMIFS(Master3!$V:$V,Master3!$A:$A,"&gt;="&amp;(J322),Master3!$A:$A,"&lt;="&amp;O322-1)</f>
        <v>0</v>
      </c>
      <c r="L322" s="92">
        <f>SUMIFS(Master3!$H:$H,Master3!$A:$A,"&gt;="&amp;(J322),Master3!$A:$A,"&lt;="&amp;O322-1)</f>
        <v>0</v>
      </c>
      <c r="M322" s="93">
        <f>SUMIFS(Master3!BK:BK,Master3!BJ:BJ,I322)</f>
        <v>0</v>
      </c>
      <c r="N322" s="100" t="str">
        <f>IFERROR(_xlfn.XLOOKUP(O322,Master3!$A:$A,Master3!$B:$B)," ")</f>
        <v xml:space="preserve"> </v>
      </c>
      <c r="O322" s="92" t="str">
        <f t="shared" ref="O322:O385" si="61">IFERROR(J322+M322,"")</f>
        <v/>
      </c>
      <c r="P322" s="92">
        <f>SUMIFS(Master3!$V:$V,Master3!$A:$A,"&gt;="&amp;O322,Master3!$A:$A,"&lt;="&amp; S322)</f>
        <v>0</v>
      </c>
      <c r="Q322" s="92">
        <f>SUMIFS(Master3!$H:$H,Master3!$A:$A,"&gt;="&amp;O322,Master3!$A:$A,"&lt;="&amp; S322)</f>
        <v>0</v>
      </c>
      <c r="R322" s="92">
        <f>SUMIFS(Master3!AZ:AZ,Master3!AY:AY,N322)</f>
        <v>0</v>
      </c>
      <c r="S322" s="93" t="str">
        <f t="shared" ref="S322:S385" si="62">IFERROR(O322+R322,"")</f>
        <v/>
      </c>
      <c r="T322" s="112" t="e">
        <f>_xlfn.XLOOKUP(U322,Master3!B:B,Master3!A:A)</f>
        <v>#N/A</v>
      </c>
      <c r="U322" s="103"/>
      <c r="V322" s="109">
        <f>SUMIFS(Master3!X:X,Master3!$A:$A,"&gt;="&amp;(T322),Master3!$A:$A,"&lt;="&amp;Z322-1)</f>
        <v>0</v>
      </c>
      <c r="W322" s="107">
        <f>SUMIFS(Master3!I:I,Master3!$A:$A,"&gt;="&amp;(T322),Master3!$A:$A,"&lt;="&amp;Z322-1)</f>
        <v>0</v>
      </c>
      <c r="X322" s="108">
        <f>SUMIFS(Master3!BC:BC,Master3!BB:BB,U322)</f>
        <v>0</v>
      </c>
      <c r="Y322" s="110" t="str">
        <f>IFERROR(_xlfn.XLOOKUP(Z322,Master3!$A:$A,Master3!$B:$B),"")</f>
        <v/>
      </c>
      <c r="Z322" s="107" t="str">
        <f t="shared" ref="Z322:Z385" si="63">IFERROR((T322+X322),"")</f>
        <v/>
      </c>
      <c r="AA322" s="107">
        <f>SUMIFS(Master3!$X:$X,Master3!$A:$A,"&gt;="&amp;(Z322),Master3!$A:$A,"&lt;="&amp;AE322-1)</f>
        <v>0</v>
      </c>
      <c r="AB322" s="107">
        <f>SUMIFS(Master3!$I:$I,Master3!$A:$A,"&gt;="&amp;(Z322),Master3!$A:$A,"&lt;="&amp;AE322-1)</f>
        <v>0</v>
      </c>
      <c r="AC322" s="108">
        <f>SUMIFS(Master3!BM:BM,Master3!BL:BL,Y322)</f>
        <v>0</v>
      </c>
      <c r="AD322" s="110" t="str">
        <f>IFERROR(_xlfn.XLOOKUP(AE322,Master3!$A:$A,Master3!$B:$B)," ")</f>
        <v xml:space="preserve"> </v>
      </c>
      <c r="AE322" s="107" t="str">
        <f t="shared" ref="AE322:AE385" si="64">IFERROR(Z322+AC322,"")</f>
        <v/>
      </c>
      <c r="AF322" s="109">
        <f>SUMIFS(Master3!$X:$X,Master3!$A:$A,"&gt;"&amp;(AE322),Master3!$A:$A,"&lt;="&amp; AI322)</f>
        <v>0</v>
      </c>
      <c r="AG322" s="107">
        <f>SUMIFS(Master3!$I:$I,Master3!$A:$A,"&gt;"&amp;(AE322),Master3!$A:$A,"&lt;="&amp; AI322)</f>
        <v>0</v>
      </c>
      <c r="AH322" s="107">
        <f>SUMIFS(Master3!BC:BC,Master3!BB:BB,AD322)</f>
        <v>0</v>
      </c>
      <c r="AI322" s="108" t="str">
        <f t="shared" ref="AI322:AI385" si="65">IFERROR(AE322+AH322,"")</f>
        <v/>
      </c>
      <c r="AJ322" s="112" t="e">
        <f>_xlfn.XLOOKUP(AK322,Master3!B:B,Master3!A:A)</f>
        <v>#N/A</v>
      </c>
      <c r="AK322" s="106"/>
      <c r="AL322" s="67">
        <f>SUMIFS(Master3!$Z:$Z,Master3!$A:$A,"&gt;="&amp;(AJ322),Master3!$A:$A,"&lt;="&amp;AP322-1)</f>
        <v>0</v>
      </c>
      <c r="AM322" s="67">
        <f>SUMIFS(Master3!$J:$J,Master3!$A:$A,"&gt;="&amp;(AJ322),Master3!$A:$A,"&lt;="&amp;AP322-1)</f>
        <v>0</v>
      </c>
      <c r="AN322" s="93">
        <f>SUMIFS(Master3!BF:BF,Master3!BE:BE,AK322)</f>
        <v>0</v>
      </c>
      <c r="AO322" s="100" t="str">
        <f>IFERROR(_xlfn.XLOOKUP(AP322,Master3!$A:$A,Master3!$B:$B),"")</f>
        <v/>
      </c>
      <c r="AP322" s="92" t="str">
        <f t="shared" ref="AP322:AP385" si="66">IFERROR((AJ322+AN322),"")</f>
        <v/>
      </c>
      <c r="AQ322" s="67">
        <f>SUMIFS(Master3!$Z:$Z,Master3!$A:$A,"&gt;"&amp;(AP322),Master3!$A:$A,"&lt;="&amp;AU322-1)</f>
        <v>0</v>
      </c>
      <c r="AR322" s="67">
        <f>SUMIFS(Master3!$J:$J,Master3!$A:$A,"&gt;"&amp;(AP322),Master3!$A:$A,"&lt;="&amp;AU322-1)</f>
        <v>0</v>
      </c>
      <c r="AS322" s="93">
        <f>SUMIFS(Master3!BO:BO,Master3!BN:BN,AO322)</f>
        <v>0</v>
      </c>
      <c r="AT322" s="100" t="str">
        <f>IFERROR(_xlfn.XLOOKUP(AU322,Master3!$A:$A,Master3!$B:$B)," ")</f>
        <v xml:space="preserve"> </v>
      </c>
      <c r="AU322" s="92" t="str">
        <f t="shared" ref="AU322:AU385" si="67">IFERROR(AP322+AS322,"")</f>
        <v/>
      </c>
      <c r="AV322" s="67">
        <f>SUMIFS(Master3!$Z:$Z,Master3!$A:$A,"&gt;"&amp;AU322,Master3!$A:$A,"&lt;="&amp; AY322)</f>
        <v>0</v>
      </c>
      <c r="AW322" s="67">
        <f>SUMIFS(Master3!$J:$J,Master3!$A:$A,"&gt;"&amp;AU322,Master3!$A:$A,"&lt;="&amp; AY322)</f>
        <v>0</v>
      </c>
      <c r="AX322" s="92">
        <f>SUMIFS(Master3!BF:BF,Master3!BE:BE,AT322)</f>
        <v>0</v>
      </c>
      <c r="AY322" s="93" t="str">
        <f t="shared" ref="AY322:AY385" si="68">IFERROR(AU322+AX322,"")</f>
        <v/>
      </c>
      <c r="AZ322" s="112" t="e">
        <f>_xlfn.XLOOKUP(BA322,Master3!B:B,Master3!A:A)</f>
        <v>#N/A</v>
      </c>
      <c r="BA322" s="103">
        <v>44445.458333333336</v>
      </c>
      <c r="BB322" s="107">
        <f>SUMIFS(Master3!AR:AR,Master3!$A:$A,"&gt;="&amp;(AZ322),Master3!$A:$A,"&lt;="&amp;BF322-1)</f>
        <v>0</v>
      </c>
      <c r="BC322" s="109">
        <f>SUMIFS(Master3!$K:$K,Master3!$A:$A,"&gt;="&amp;(AZ322),Master3!$A:$A,"&lt;="&amp;BF322-1)</f>
        <v>0</v>
      </c>
      <c r="BD322" s="108">
        <f>SUMIFS(Master3!BI:BI,Master3!BH:BH,BA322)</f>
        <v>0</v>
      </c>
      <c r="BE322" s="110" t="str">
        <f>IFERROR(_xlfn.XLOOKUP(BF322,Master3!$A:$A,Master3!$B:$B),"")</f>
        <v/>
      </c>
      <c r="BF322" s="107" t="str">
        <f t="shared" ref="BF322:BF385" si="69">IFERROR((AZ322+BD322),"")</f>
        <v/>
      </c>
      <c r="BG322" s="107">
        <f>SUMIFS(Master3!AR:AR,Master3!$A:$A,"&gt;="&amp;(BF322),Master3!$A:$A,"&lt;="&amp;BK322-1)</f>
        <v>0</v>
      </c>
      <c r="BH322" s="109">
        <f>SUMIFS(Master3!$K:$K,Master3!$A:$A,"&gt;="&amp;(BF322),Master3!$A:$A,"&lt;="&amp;BK322-1)</f>
        <v>0</v>
      </c>
      <c r="BI322" s="108">
        <f>SUMIFS(Master3!BQ:BQ,Master3!BP:BP,BE322)</f>
        <v>0</v>
      </c>
      <c r="BJ322" s="110" t="str">
        <f>IFERROR(_xlfn.XLOOKUP(BK322,Master3!$A:$A,Master3!$B:$B)," ")</f>
        <v xml:space="preserve"> </v>
      </c>
      <c r="BK322" s="107" t="str">
        <f t="shared" ref="BK322:BK385" si="70">IFERROR(BF322+BI322,"")</f>
        <v/>
      </c>
      <c r="BL322" s="107">
        <f>SUMIFS(Master3!$AU:$AU,Master3!$A:$A,"&gt;"&amp;(BK322),Master3!$A:$A,"&lt;="&amp; BO322)</f>
        <v>0</v>
      </c>
      <c r="BM322" s="109">
        <f>SUMIFS(Master3!$K:$K,Master3!$A:$A,"&gt;"&amp;(BK322),Master3!$A:$A,"&lt;="&amp; BO322)</f>
        <v>0</v>
      </c>
      <c r="BN322" s="107">
        <f>SUMIFS(Master3!BI:BI,Master3!BH:BH,BJ322)</f>
        <v>0</v>
      </c>
      <c r="BO322" s="108" t="str">
        <f t="shared" ref="BO322:BO385" si="71">IFERROR(BK322+BN322,"")</f>
        <v/>
      </c>
    </row>
    <row r="323" spans="1:67" x14ac:dyDescent="0.25">
      <c r="A323" s="86">
        <v>44447.375</v>
      </c>
      <c r="B323" s="111" t="e">
        <f>_xlfn.XLOOKUP(C323,Master3!B:B,Master3!A:A)</f>
        <v>#N/A</v>
      </c>
      <c r="C323" s="106">
        <v>44447.375</v>
      </c>
      <c r="D323" s="91" t="str">
        <f>IFERROR(_xlfn.XLOOKUP(B323,Master3!A:A,Master3!G:G),"")</f>
        <v/>
      </c>
      <c r="E323" s="94" t="str">
        <f>IFERROR(AVERAGEIFS(Master3!$U:$U,Master3!$A:$A,"&gt;"&amp;(B323-1),Master3!$A:$A,"&lt;="&amp;S323),"")</f>
        <v/>
      </c>
      <c r="F323" s="98">
        <f>SUMIFS(Master3!$V:$V,Master3!$A:$A,"&gt;="&amp;(B323),Master3!$A:$A,"&lt;="&amp;J323-1)</f>
        <v>0</v>
      </c>
      <c r="G323" s="91">
        <f>SUMIFS(Master3!$H:$H,Master3!$A:$A,"&gt;="&amp;(B323),Master3!$A:$A,"&lt;="&amp;J323-1)</f>
        <v>0</v>
      </c>
      <c r="H323" s="99">
        <f>SUMIFS(Master3!AZ:AZ,Master3!AY:AY,C323)</f>
        <v>0</v>
      </c>
      <c r="I323" s="100" t="str">
        <f>IFERROR(_xlfn.XLOOKUP(J323,Master3!$A:$A,Master3!$B:$B),"")</f>
        <v/>
      </c>
      <c r="J323" s="92" t="str">
        <f t="shared" si="60"/>
        <v/>
      </c>
      <c r="K323" s="92">
        <f>SUMIFS(Master3!$V:$V,Master3!$A:$A,"&gt;="&amp;(J323),Master3!$A:$A,"&lt;="&amp;O323-1)</f>
        <v>0</v>
      </c>
      <c r="L323" s="92">
        <f>SUMIFS(Master3!$H:$H,Master3!$A:$A,"&gt;="&amp;(J323),Master3!$A:$A,"&lt;="&amp;O323-1)</f>
        <v>0</v>
      </c>
      <c r="M323" s="93">
        <f>SUMIFS(Master3!BK:BK,Master3!BJ:BJ,I323)</f>
        <v>0</v>
      </c>
      <c r="N323" s="100" t="str">
        <f>IFERROR(_xlfn.XLOOKUP(O323,Master3!$A:$A,Master3!$B:$B)," ")</f>
        <v xml:space="preserve"> </v>
      </c>
      <c r="O323" s="92" t="str">
        <f t="shared" si="61"/>
        <v/>
      </c>
      <c r="P323" s="92">
        <f>SUMIFS(Master3!$V:$V,Master3!$A:$A,"&gt;="&amp;O323,Master3!$A:$A,"&lt;="&amp; S323)</f>
        <v>0</v>
      </c>
      <c r="Q323" s="92">
        <f>SUMIFS(Master3!$H:$H,Master3!$A:$A,"&gt;="&amp;O323,Master3!$A:$A,"&lt;="&amp; S323)</f>
        <v>0</v>
      </c>
      <c r="R323" s="92">
        <f>SUMIFS(Master3!AZ:AZ,Master3!AY:AY,N323)</f>
        <v>0</v>
      </c>
      <c r="S323" s="93" t="str">
        <f t="shared" si="62"/>
        <v/>
      </c>
      <c r="T323" s="112" t="e">
        <f>_xlfn.XLOOKUP(U323,Master3!B:B,Master3!A:A)</f>
        <v>#N/A</v>
      </c>
      <c r="U323" s="103"/>
      <c r="V323" s="109">
        <f>SUMIFS(Master3!X:X,Master3!$A:$A,"&gt;="&amp;(T323),Master3!$A:$A,"&lt;="&amp;Z323-1)</f>
        <v>0</v>
      </c>
      <c r="W323" s="107">
        <f>SUMIFS(Master3!I:I,Master3!$A:$A,"&gt;="&amp;(T323),Master3!$A:$A,"&lt;="&amp;Z323-1)</f>
        <v>0</v>
      </c>
      <c r="X323" s="108">
        <f>SUMIFS(Master3!BC:BC,Master3!BB:BB,U323)</f>
        <v>0</v>
      </c>
      <c r="Y323" s="110" t="str">
        <f>IFERROR(_xlfn.XLOOKUP(Z323,Master3!$A:$A,Master3!$B:$B),"")</f>
        <v/>
      </c>
      <c r="Z323" s="107" t="str">
        <f t="shared" si="63"/>
        <v/>
      </c>
      <c r="AA323" s="107">
        <f>SUMIFS(Master3!$X:$X,Master3!$A:$A,"&gt;="&amp;(Z323),Master3!$A:$A,"&lt;="&amp;AE323-1)</f>
        <v>0</v>
      </c>
      <c r="AB323" s="107">
        <f>SUMIFS(Master3!$I:$I,Master3!$A:$A,"&gt;="&amp;(Z323),Master3!$A:$A,"&lt;="&amp;AE323-1)</f>
        <v>0</v>
      </c>
      <c r="AC323" s="108">
        <f>SUMIFS(Master3!BM:BM,Master3!BL:BL,Y323)</f>
        <v>0</v>
      </c>
      <c r="AD323" s="110" t="str">
        <f>IFERROR(_xlfn.XLOOKUP(AE323,Master3!$A:$A,Master3!$B:$B)," ")</f>
        <v xml:space="preserve"> </v>
      </c>
      <c r="AE323" s="107" t="str">
        <f t="shared" si="64"/>
        <v/>
      </c>
      <c r="AF323" s="109">
        <f>SUMIFS(Master3!$X:$X,Master3!$A:$A,"&gt;"&amp;(AE323),Master3!$A:$A,"&lt;="&amp; AI323)</f>
        <v>0</v>
      </c>
      <c r="AG323" s="107">
        <f>SUMIFS(Master3!$I:$I,Master3!$A:$A,"&gt;"&amp;(AE323),Master3!$A:$A,"&lt;="&amp; AI323)</f>
        <v>0</v>
      </c>
      <c r="AH323" s="107">
        <f>SUMIFS(Master3!BC:BC,Master3!BB:BB,AD323)</f>
        <v>0</v>
      </c>
      <c r="AI323" s="108" t="str">
        <f t="shared" si="65"/>
        <v/>
      </c>
      <c r="AJ323" s="112" t="e">
        <f>_xlfn.XLOOKUP(AK323,Master3!B:B,Master3!A:A)</f>
        <v>#N/A</v>
      </c>
      <c r="AK323" s="106"/>
      <c r="AL323" s="67">
        <f>SUMIFS(Master3!$Z:$Z,Master3!$A:$A,"&gt;="&amp;(AJ323),Master3!$A:$A,"&lt;="&amp;AP323-1)</f>
        <v>0</v>
      </c>
      <c r="AM323" s="67">
        <f>SUMIFS(Master3!$J:$J,Master3!$A:$A,"&gt;="&amp;(AJ323),Master3!$A:$A,"&lt;="&amp;AP323-1)</f>
        <v>0</v>
      </c>
      <c r="AN323" s="93">
        <f>SUMIFS(Master3!BF:BF,Master3!BE:BE,AK323)</f>
        <v>0</v>
      </c>
      <c r="AO323" s="100" t="str">
        <f>IFERROR(_xlfn.XLOOKUP(AP323,Master3!$A:$A,Master3!$B:$B),"")</f>
        <v/>
      </c>
      <c r="AP323" s="92" t="str">
        <f t="shared" si="66"/>
        <v/>
      </c>
      <c r="AQ323" s="67">
        <f>SUMIFS(Master3!$Z:$Z,Master3!$A:$A,"&gt;"&amp;(AP323),Master3!$A:$A,"&lt;="&amp;AU323-1)</f>
        <v>0</v>
      </c>
      <c r="AR323" s="67">
        <f>SUMIFS(Master3!$J:$J,Master3!$A:$A,"&gt;"&amp;(AP323),Master3!$A:$A,"&lt;="&amp;AU323-1)</f>
        <v>0</v>
      </c>
      <c r="AS323" s="93">
        <f>SUMIFS(Master3!BO:BO,Master3!BN:BN,AO323)</f>
        <v>0</v>
      </c>
      <c r="AT323" s="100" t="str">
        <f>IFERROR(_xlfn.XLOOKUP(AU323,Master3!$A:$A,Master3!$B:$B)," ")</f>
        <v xml:space="preserve"> </v>
      </c>
      <c r="AU323" s="92" t="str">
        <f t="shared" si="67"/>
        <v/>
      </c>
      <c r="AV323" s="67">
        <f>SUMIFS(Master3!$Z:$Z,Master3!$A:$A,"&gt;"&amp;AU323,Master3!$A:$A,"&lt;="&amp; AY323)</f>
        <v>0</v>
      </c>
      <c r="AW323" s="67">
        <f>SUMIFS(Master3!$J:$J,Master3!$A:$A,"&gt;"&amp;AU323,Master3!$A:$A,"&lt;="&amp; AY323)</f>
        <v>0</v>
      </c>
      <c r="AX323" s="92">
        <f>SUMIFS(Master3!BF:BF,Master3!BE:BE,AT323)</f>
        <v>0</v>
      </c>
      <c r="AY323" s="93" t="str">
        <f t="shared" si="68"/>
        <v/>
      </c>
      <c r="AZ323" s="112" t="e">
        <f>_xlfn.XLOOKUP(BA323,Master3!B:B,Master3!A:A)</f>
        <v>#N/A</v>
      </c>
      <c r="BA323" s="103"/>
      <c r="BB323" s="107">
        <f>SUMIFS(Master3!AR:AR,Master3!$A:$A,"&gt;="&amp;(AZ323),Master3!$A:$A,"&lt;="&amp;BF323-1)</f>
        <v>0</v>
      </c>
      <c r="BC323" s="109">
        <f>SUMIFS(Master3!$K:$K,Master3!$A:$A,"&gt;="&amp;(AZ323),Master3!$A:$A,"&lt;="&amp;BF323-1)</f>
        <v>0</v>
      </c>
      <c r="BD323" s="108">
        <f>SUMIFS(Master3!BI:BI,Master3!BH:BH,BA323)</f>
        <v>0</v>
      </c>
      <c r="BE323" s="110" t="str">
        <f>IFERROR(_xlfn.XLOOKUP(BF323,Master3!$A:$A,Master3!$B:$B),"")</f>
        <v/>
      </c>
      <c r="BF323" s="107" t="str">
        <f t="shared" si="69"/>
        <v/>
      </c>
      <c r="BG323" s="107">
        <f>SUMIFS(Master3!AR:AR,Master3!$A:$A,"&gt;="&amp;(BF323),Master3!$A:$A,"&lt;="&amp;BK323-1)</f>
        <v>0</v>
      </c>
      <c r="BH323" s="109">
        <f>SUMIFS(Master3!$K:$K,Master3!$A:$A,"&gt;="&amp;(BF323),Master3!$A:$A,"&lt;="&amp;BK323-1)</f>
        <v>0</v>
      </c>
      <c r="BI323" s="108">
        <f>SUMIFS(Master3!BQ:BQ,Master3!BP:BP,BE323)</f>
        <v>0</v>
      </c>
      <c r="BJ323" s="110" t="str">
        <f>IFERROR(_xlfn.XLOOKUP(BK323,Master3!$A:$A,Master3!$B:$B)," ")</f>
        <v xml:space="preserve"> </v>
      </c>
      <c r="BK323" s="107" t="str">
        <f t="shared" si="70"/>
        <v/>
      </c>
      <c r="BL323" s="107">
        <f>SUMIFS(Master3!$AU:$AU,Master3!$A:$A,"&gt;"&amp;(BK323),Master3!$A:$A,"&lt;="&amp; BO323)</f>
        <v>0</v>
      </c>
      <c r="BM323" s="109">
        <f>SUMIFS(Master3!$K:$K,Master3!$A:$A,"&gt;"&amp;(BK323),Master3!$A:$A,"&lt;="&amp; BO323)</f>
        <v>0</v>
      </c>
      <c r="BN323" s="107">
        <f>SUMIFS(Master3!BI:BI,Master3!BH:BH,BJ323)</f>
        <v>0</v>
      </c>
      <c r="BO323" s="108" t="str">
        <f t="shared" si="71"/>
        <v/>
      </c>
    </row>
    <row r="324" spans="1:67" x14ac:dyDescent="0.25">
      <c r="A324" s="86">
        <v>44447.451388888891</v>
      </c>
      <c r="B324" s="111" t="e">
        <f>_xlfn.XLOOKUP(C324,Master3!B:B,Master3!A:A)</f>
        <v>#N/A</v>
      </c>
      <c r="C324" s="106"/>
      <c r="D324" s="91" t="str">
        <f>IFERROR(_xlfn.XLOOKUP(B324,Master3!A:A,Master3!G:G),"")</f>
        <v/>
      </c>
      <c r="E324" s="94" t="str">
        <f>IFERROR(AVERAGEIFS(Master3!$U:$U,Master3!$A:$A,"&gt;"&amp;(B324-1),Master3!$A:$A,"&lt;="&amp;S324),"")</f>
        <v/>
      </c>
      <c r="F324" s="98">
        <f>SUMIFS(Master3!$V:$V,Master3!$A:$A,"&gt;="&amp;(B324),Master3!$A:$A,"&lt;="&amp;J324-1)</f>
        <v>0</v>
      </c>
      <c r="G324" s="91">
        <f>SUMIFS(Master3!$H:$H,Master3!$A:$A,"&gt;="&amp;(B324),Master3!$A:$A,"&lt;="&amp;J324-1)</f>
        <v>0</v>
      </c>
      <c r="H324" s="99">
        <f>SUMIFS(Master3!AZ:AZ,Master3!AY:AY,C324)</f>
        <v>0</v>
      </c>
      <c r="I324" s="100" t="str">
        <f>IFERROR(_xlfn.XLOOKUP(J324,Master3!$A:$A,Master3!$B:$B),"")</f>
        <v/>
      </c>
      <c r="J324" s="92" t="str">
        <f t="shared" si="60"/>
        <v/>
      </c>
      <c r="K324" s="92">
        <f>SUMIFS(Master3!$V:$V,Master3!$A:$A,"&gt;="&amp;(J324),Master3!$A:$A,"&lt;="&amp;O324-1)</f>
        <v>0</v>
      </c>
      <c r="L324" s="92">
        <f>SUMIFS(Master3!$H:$H,Master3!$A:$A,"&gt;="&amp;(J324),Master3!$A:$A,"&lt;="&amp;O324-1)</f>
        <v>0</v>
      </c>
      <c r="M324" s="93">
        <f>SUMIFS(Master3!BK:BK,Master3!BJ:BJ,I324)</f>
        <v>0</v>
      </c>
      <c r="N324" s="100" t="str">
        <f>IFERROR(_xlfn.XLOOKUP(O324,Master3!$A:$A,Master3!$B:$B)," ")</f>
        <v xml:space="preserve"> </v>
      </c>
      <c r="O324" s="92" t="str">
        <f t="shared" si="61"/>
        <v/>
      </c>
      <c r="P324" s="92">
        <f>SUMIFS(Master3!$V:$V,Master3!$A:$A,"&gt;="&amp;O324,Master3!$A:$A,"&lt;="&amp; S324)</f>
        <v>0</v>
      </c>
      <c r="Q324" s="92">
        <f>SUMIFS(Master3!$H:$H,Master3!$A:$A,"&gt;="&amp;O324,Master3!$A:$A,"&lt;="&amp; S324)</f>
        <v>0</v>
      </c>
      <c r="R324" s="92">
        <f>SUMIFS(Master3!AZ:AZ,Master3!AY:AY,N324)</f>
        <v>0</v>
      </c>
      <c r="S324" s="93" t="str">
        <f t="shared" si="62"/>
        <v/>
      </c>
      <c r="T324" s="112" t="e">
        <f>_xlfn.XLOOKUP(U324,Master3!B:B,Master3!A:A)</f>
        <v>#N/A</v>
      </c>
      <c r="U324" s="103"/>
      <c r="V324" s="109">
        <f>SUMIFS(Master3!X:X,Master3!$A:$A,"&gt;="&amp;(T324),Master3!$A:$A,"&lt;="&amp;Z324-1)</f>
        <v>0</v>
      </c>
      <c r="W324" s="107">
        <f>SUMIFS(Master3!I:I,Master3!$A:$A,"&gt;="&amp;(T324),Master3!$A:$A,"&lt;="&amp;Z324-1)</f>
        <v>0</v>
      </c>
      <c r="X324" s="108">
        <f>SUMIFS(Master3!BC:BC,Master3!BB:BB,U324)</f>
        <v>0</v>
      </c>
      <c r="Y324" s="110" t="str">
        <f>IFERROR(_xlfn.XLOOKUP(Z324,Master3!$A:$A,Master3!$B:$B),"")</f>
        <v/>
      </c>
      <c r="Z324" s="107" t="str">
        <f t="shared" si="63"/>
        <v/>
      </c>
      <c r="AA324" s="107">
        <f>SUMIFS(Master3!$X:$X,Master3!$A:$A,"&gt;="&amp;(Z324),Master3!$A:$A,"&lt;="&amp;AE324-1)</f>
        <v>0</v>
      </c>
      <c r="AB324" s="107">
        <f>SUMIFS(Master3!$I:$I,Master3!$A:$A,"&gt;="&amp;(Z324),Master3!$A:$A,"&lt;="&amp;AE324-1)</f>
        <v>0</v>
      </c>
      <c r="AC324" s="108">
        <f>SUMIFS(Master3!BM:BM,Master3!BL:BL,Y324)</f>
        <v>0</v>
      </c>
      <c r="AD324" s="110" t="str">
        <f>IFERROR(_xlfn.XLOOKUP(AE324,Master3!$A:$A,Master3!$B:$B)," ")</f>
        <v xml:space="preserve"> </v>
      </c>
      <c r="AE324" s="107" t="str">
        <f t="shared" si="64"/>
        <v/>
      </c>
      <c r="AF324" s="109">
        <f>SUMIFS(Master3!$X:$X,Master3!$A:$A,"&gt;"&amp;(AE324),Master3!$A:$A,"&lt;="&amp; AI324)</f>
        <v>0</v>
      </c>
      <c r="AG324" s="107">
        <f>SUMIFS(Master3!$I:$I,Master3!$A:$A,"&gt;"&amp;(AE324),Master3!$A:$A,"&lt;="&amp; AI324)</f>
        <v>0</v>
      </c>
      <c r="AH324" s="107">
        <f>SUMIFS(Master3!BC:BC,Master3!BB:BB,AD324)</f>
        <v>0</v>
      </c>
      <c r="AI324" s="108" t="str">
        <f t="shared" si="65"/>
        <v/>
      </c>
      <c r="AJ324" s="112" t="e">
        <f>_xlfn.XLOOKUP(AK324,Master3!B:B,Master3!A:A)</f>
        <v>#N/A</v>
      </c>
      <c r="AK324" s="106"/>
      <c r="AL324" s="67">
        <f>SUMIFS(Master3!$Z:$Z,Master3!$A:$A,"&gt;="&amp;(AJ324),Master3!$A:$A,"&lt;="&amp;AP324-1)</f>
        <v>0</v>
      </c>
      <c r="AM324" s="67">
        <f>SUMIFS(Master3!$J:$J,Master3!$A:$A,"&gt;="&amp;(AJ324),Master3!$A:$A,"&lt;="&amp;AP324-1)</f>
        <v>0</v>
      </c>
      <c r="AN324" s="93">
        <f>SUMIFS(Master3!BF:BF,Master3!BE:BE,AK324)</f>
        <v>0</v>
      </c>
      <c r="AO324" s="100" t="str">
        <f>IFERROR(_xlfn.XLOOKUP(AP324,Master3!$A:$A,Master3!$B:$B),"")</f>
        <v/>
      </c>
      <c r="AP324" s="92" t="str">
        <f t="shared" si="66"/>
        <v/>
      </c>
      <c r="AQ324" s="67">
        <f>SUMIFS(Master3!$Z:$Z,Master3!$A:$A,"&gt;"&amp;(AP324),Master3!$A:$A,"&lt;="&amp;AU324-1)</f>
        <v>0</v>
      </c>
      <c r="AR324" s="67">
        <f>SUMIFS(Master3!$J:$J,Master3!$A:$A,"&gt;"&amp;(AP324),Master3!$A:$A,"&lt;="&amp;AU324-1)</f>
        <v>0</v>
      </c>
      <c r="AS324" s="93">
        <f>SUMIFS(Master3!BO:BO,Master3!BN:BN,AO324)</f>
        <v>0</v>
      </c>
      <c r="AT324" s="100" t="str">
        <f>IFERROR(_xlfn.XLOOKUP(AU324,Master3!$A:$A,Master3!$B:$B)," ")</f>
        <v xml:space="preserve"> </v>
      </c>
      <c r="AU324" s="92" t="str">
        <f t="shared" si="67"/>
        <v/>
      </c>
      <c r="AV324" s="67">
        <f>SUMIFS(Master3!$Z:$Z,Master3!$A:$A,"&gt;"&amp;AU324,Master3!$A:$A,"&lt;="&amp; AY324)</f>
        <v>0</v>
      </c>
      <c r="AW324" s="67">
        <f>SUMIFS(Master3!$J:$J,Master3!$A:$A,"&gt;"&amp;AU324,Master3!$A:$A,"&lt;="&amp; AY324)</f>
        <v>0</v>
      </c>
      <c r="AX324" s="92">
        <f>SUMIFS(Master3!BF:BF,Master3!BE:BE,AT324)</f>
        <v>0</v>
      </c>
      <c r="AY324" s="93" t="str">
        <f t="shared" si="68"/>
        <v/>
      </c>
      <c r="AZ324" s="112" t="e">
        <f>_xlfn.XLOOKUP(BA324,Master3!B:B,Master3!A:A)</f>
        <v>#N/A</v>
      </c>
      <c r="BA324" s="103">
        <v>44447.451388888891</v>
      </c>
      <c r="BB324" s="107">
        <f>SUMIFS(Master3!AR:AR,Master3!$A:$A,"&gt;="&amp;(AZ324),Master3!$A:$A,"&lt;="&amp;BF324-1)</f>
        <v>0</v>
      </c>
      <c r="BC324" s="109">
        <f>SUMIFS(Master3!$K:$K,Master3!$A:$A,"&gt;="&amp;(AZ324),Master3!$A:$A,"&lt;="&amp;BF324-1)</f>
        <v>0</v>
      </c>
      <c r="BD324" s="108">
        <f>SUMIFS(Master3!BI:BI,Master3!BH:BH,BA324)</f>
        <v>0</v>
      </c>
      <c r="BE324" s="110" t="str">
        <f>IFERROR(_xlfn.XLOOKUP(BF324,Master3!$A:$A,Master3!$B:$B),"")</f>
        <v/>
      </c>
      <c r="BF324" s="107" t="str">
        <f t="shared" si="69"/>
        <v/>
      </c>
      <c r="BG324" s="107">
        <f>SUMIFS(Master3!AR:AR,Master3!$A:$A,"&gt;="&amp;(BF324),Master3!$A:$A,"&lt;="&amp;BK324-1)</f>
        <v>0</v>
      </c>
      <c r="BH324" s="109">
        <f>SUMIFS(Master3!$K:$K,Master3!$A:$A,"&gt;="&amp;(BF324),Master3!$A:$A,"&lt;="&amp;BK324-1)</f>
        <v>0</v>
      </c>
      <c r="BI324" s="108">
        <f>SUMIFS(Master3!BQ:BQ,Master3!BP:BP,BE324)</f>
        <v>0</v>
      </c>
      <c r="BJ324" s="110" t="str">
        <f>IFERROR(_xlfn.XLOOKUP(BK324,Master3!$A:$A,Master3!$B:$B)," ")</f>
        <v xml:space="preserve"> </v>
      </c>
      <c r="BK324" s="107" t="str">
        <f t="shared" si="70"/>
        <v/>
      </c>
      <c r="BL324" s="107">
        <f>SUMIFS(Master3!$AU:$AU,Master3!$A:$A,"&gt;"&amp;(BK324),Master3!$A:$A,"&lt;="&amp; BO324)</f>
        <v>0</v>
      </c>
      <c r="BM324" s="109">
        <f>SUMIFS(Master3!$K:$K,Master3!$A:$A,"&gt;"&amp;(BK324),Master3!$A:$A,"&lt;="&amp; BO324)</f>
        <v>0</v>
      </c>
      <c r="BN324" s="107">
        <f>SUMIFS(Master3!BI:BI,Master3!BH:BH,BJ324)</f>
        <v>0</v>
      </c>
      <c r="BO324" s="108" t="str">
        <f t="shared" si="71"/>
        <v/>
      </c>
    </row>
    <row r="325" spans="1:67" x14ac:dyDescent="0.25">
      <c r="A325" s="86">
        <v>44447.534722222219</v>
      </c>
      <c r="B325" s="111" t="e">
        <f>_xlfn.XLOOKUP(C325,Master3!B:B,Master3!A:A)</f>
        <v>#N/A</v>
      </c>
      <c r="C325" s="106"/>
      <c r="D325" s="91" t="str">
        <f>IFERROR(_xlfn.XLOOKUP(B325,Master3!A:A,Master3!G:G),"")</f>
        <v/>
      </c>
      <c r="E325" s="94" t="str">
        <f>IFERROR(AVERAGEIFS(Master3!$U:$U,Master3!$A:$A,"&gt;"&amp;(B325-1),Master3!$A:$A,"&lt;="&amp;S325),"")</f>
        <v/>
      </c>
      <c r="F325" s="98">
        <f>SUMIFS(Master3!$V:$V,Master3!$A:$A,"&gt;="&amp;(B325),Master3!$A:$A,"&lt;="&amp;J325-1)</f>
        <v>0</v>
      </c>
      <c r="G325" s="91">
        <f>SUMIFS(Master3!$H:$H,Master3!$A:$A,"&gt;="&amp;(B325),Master3!$A:$A,"&lt;="&amp;J325-1)</f>
        <v>0</v>
      </c>
      <c r="H325" s="99">
        <f>SUMIFS(Master3!AZ:AZ,Master3!AY:AY,C325)</f>
        <v>0</v>
      </c>
      <c r="I325" s="100" t="str">
        <f>IFERROR(_xlfn.XLOOKUP(J325,Master3!$A:$A,Master3!$B:$B),"")</f>
        <v/>
      </c>
      <c r="J325" s="92" t="str">
        <f t="shared" si="60"/>
        <v/>
      </c>
      <c r="K325" s="92">
        <f>SUMIFS(Master3!$V:$V,Master3!$A:$A,"&gt;="&amp;(J325),Master3!$A:$A,"&lt;="&amp;O325-1)</f>
        <v>0</v>
      </c>
      <c r="L325" s="92">
        <f>SUMIFS(Master3!$H:$H,Master3!$A:$A,"&gt;="&amp;(J325),Master3!$A:$A,"&lt;="&amp;O325-1)</f>
        <v>0</v>
      </c>
      <c r="M325" s="93">
        <f>SUMIFS(Master3!BK:BK,Master3!BJ:BJ,I325)</f>
        <v>0</v>
      </c>
      <c r="N325" s="100" t="str">
        <f>IFERROR(_xlfn.XLOOKUP(O325,Master3!$A:$A,Master3!$B:$B)," ")</f>
        <v xml:space="preserve"> </v>
      </c>
      <c r="O325" s="92" t="str">
        <f t="shared" si="61"/>
        <v/>
      </c>
      <c r="P325" s="92">
        <f>SUMIFS(Master3!$V:$V,Master3!$A:$A,"&gt;="&amp;O325,Master3!$A:$A,"&lt;="&amp; S325)</f>
        <v>0</v>
      </c>
      <c r="Q325" s="92">
        <f>SUMIFS(Master3!$H:$H,Master3!$A:$A,"&gt;="&amp;O325,Master3!$A:$A,"&lt;="&amp; S325)</f>
        <v>0</v>
      </c>
      <c r="R325" s="92">
        <f>SUMIFS(Master3!AZ:AZ,Master3!AY:AY,N325)</f>
        <v>0</v>
      </c>
      <c r="S325" s="93" t="str">
        <f t="shared" si="62"/>
        <v/>
      </c>
      <c r="T325" s="112" t="e">
        <f>_xlfn.XLOOKUP(U325,Master3!B:B,Master3!A:A)</f>
        <v>#N/A</v>
      </c>
      <c r="U325" s="103">
        <v>44447.534722222219</v>
      </c>
      <c r="V325" s="109">
        <f>SUMIFS(Master3!X:X,Master3!$A:$A,"&gt;="&amp;(T325),Master3!$A:$A,"&lt;="&amp;Z325-1)</f>
        <v>0</v>
      </c>
      <c r="W325" s="107">
        <f>SUMIFS(Master3!I:I,Master3!$A:$A,"&gt;="&amp;(T325),Master3!$A:$A,"&lt;="&amp;Z325-1)</f>
        <v>0</v>
      </c>
      <c r="X325" s="108">
        <f>SUMIFS(Master3!BC:BC,Master3!BB:BB,U325)</f>
        <v>0</v>
      </c>
      <c r="Y325" s="110" t="str">
        <f>IFERROR(_xlfn.XLOOKUP(Z325,Master3!$A:$A,Master3!$B:$B),"")</f>
        <v/>
      </c>
      <c r="Z325" s="107" t="str">
        <f t="shared" si="63"/>
        <v/>
      </c>
      <c r="AA325" s="107">
        <f>SUMIFS(Master3!$X:$X,Master3!$A:$A,"&gt;="&amp;(Z325),Master3!$A:$A,"&lt;="&amp;AE325-1)</f>
        <v>0</v>
      </c>
      <c r="AB325" s="107">
        <f>SUMIFS(Master3!$I:$I,Master3!$A:$A,"&gt;="&amp;(Z325),Master3!$A:$A,"&lt;="&amp;AE325-1)</f>
        <v>0</v>
      </c>
      <c r="AC325" s="108">
        <f>SUMIFS(Master3!BM:BM,Master3!BL:BL,Y325)</f>
        <v>0</v>
      </c>
      <c r="AD325" s="110" t="str">
        <f>IFERROR(_xlfn.XLOOKUP(AE325,Master3!$A:$A,Master3!$B:$B)," ")</f>
        <v xml:space="preserve"> </v>
      </c>
      <c r="AE325" s="107" t="str">
        <f t="shared" si="64"/>
        <v/>
      </c>
      <c r="AF325" s="109">
        <f>SUMIFS(Master3!$X:$X,Master3!$A:$A,"&gt;"&amp;(AE325),Master3!$A:$A,"&lt;="&amp; AI325)</f>
        <v>0</v>
      </c>
      <c r="AG325" s="107">
        <f>SUMIFS(Master3!$I:$I,Master3!$A:$A,"&gt;"&amp;(AE325),Master3!$A:$A,"&lt;="&amp; AI325)</f>
        <v>0</v>
      </c>
      <c r="AH325" s="107">
        <f>SUMIFS(Master3!BC:BC,Master3!BB:BB,AD325)</f>
        <v>0</v>
      </c>
      <c r="AI325" s="108" t="str">
        <f t="shared" si="65"/>
        <v/>
      </c>
      <c r="AJ325" s="112" t="e">
        <f>_xlfn.XLOOKUP(AK325,Master3!B:B,Master3!A:A)</f>
        <v>#N/A</v>
      </c>
      <c r="AK325" s="106"/>
      <c r="AL325" s="67">
        <f>SUMIFS(Master3!$Z:$Z,Master3!$A:$A,"&gt;="&amp;(AJ325),Master3!$A:$A,"&lt;="&amp;AP325-1)</f>
        <v>0</v>
      </c>
      <c r="AM325" s="67">
        <f>SUMIFS(Master3!$J:$J,Master3!$A:$A,"&gt;="&amp;(AJ325),Master3!$A:$A,"&lt;="&amp;AP325-1)</f>
        <v>0</v>
      </c>
      <c r="AN325" s="93">
        <f>SUMIFS(Master3!BF:BF,Master3!BE:BE,AK325)</f>
        <v>0</v>
      </c>
      <c r="AO325" s="100" t="str">
        <f>IFERROR(_xlfn.XLOOKUP(AP325,Master3!$A:$A,Master3!$B:$B),"")</f>
        <v/>
      </c>
      <c r="AP325" s="92" t="str">
        <f t="shared" si="66"/>
        <v/>
      </c>
      <c r="AQ325" s="67">
        <f>SUMIFS(Master3!$Z:$Z,Master3!$A:$A,"&gt;"&amp;(AP325),Master3!$A:$A,"&lt;="&amp;AU325-1)</f>
        <v>0</v>
      </c>
      <c r="AR325" s="67">
        <f>SUMIFS(Master3!$J:$J,Master3!$A:$A,"&gt;"&amp;(AP325),Master3!$A:$A,"&lt;="&amp;AU325-1)</f>
        <v>0</v>
      </c>
      <c r="AS325" s="93">
        <f>SUMIFS(Master3!BO:BO,Master3!BN:BN,AO325)</f>
        <v>0</v>
      </c>
      <c r="AT325" s="100" t="str">
        <f>IFERROR(_xlfn.XLOOKUP(AU325,Master3!$A:$A,Master3!$B:$B)," ")</f>
        <v xml:space="preserve"> </v>
      </c>
      <c r="AU325" s="92" t="str">
        <f t="shared" si="67"/>
        <v/>
      </c>
      <c r="AV325" s="67">
        <f>SUMIFS(Master3!$Z:$Z,Master3!$A:$A,"&gt;"&amp;AU325,Master3!$A:$A,"&lt;="&amp; AY325)</f>
        <v>0</v>
      </c>
      <c r="AW325" s="67">
        <f>SUMIFS(Master3!$J:$J,Master3!$A:$A,"&gt;"&amp;AU325,Master3!$A:$A,"&lt;="&amp; AY325)</f>
        <v>0</v>
      </c>
      <c r="AX325" s="92">
        <f>SUMIFS(Master3!BF:BF,Master3!BE:BE,AT325)</f>
        <v>0</v>
      </c>
      <c r="AY325" s="93" t="str">
        <f t="shared" si="68"/>
        <v/>
      </c>
      <c r="AZ325" s="112" t="e">
        <f>_xlfn.XLOOKUP(BA325,Master3!B:B,Master3!A:A)</f>
        <v>#N/A</v>
      </c>
      <c r="BA325" s="103"/>
      <c r="BB325" s="107">
        <f>SUMIFS(Master3!AR:AR,Master3!$A:$A,"&gt;="&amp;(AZ325),Master3!$A:$A,"&lt;="&amp;BF325-1)</f>
        <v>0</v>
      </c>
      <c r="BC325" s="109">
        <f>SUMIFS(Master3!$K:$K,Master3!$A:$A,"&gt;="&amp;(AZ325),Master3!$A:$A,"&lt;="&amp;BF325-1)</f>
        <v>0</v>
      </c>
      <c r="BD325" s="108">
        <f>SUMIFS(Master3!BI:BI,Master3!BH:BH,BA325)</f>
        <v>0</v>
      </c>
      <c r="BE325" s="110" t="str">
        <f>IFERROR(_xlfn.XLOOKUP(BF325,Master3!$A:$A,Master3!$B:$B),"")</f>
        <v/>
      </c>
      <c r="BF325" s="107" t="str">
        <f t="shared" si="69"/>
        <v/>
      </c>
      <c r="BG325" s="107">
        <f>SUMIFS(Master3!AR:AR,Master3!$A:$A,"&gt;="&amp;(BF325),Master3!$A:$A,"&lt;="&amp;BK325-1)</f>
        <v>0</v>
      </c>
      <c r="BH325" s="109">
        <f>SUMIFS(Master3!$K:$K,Master3!$A:$A,"&gt;="&amp;(BF325),Master3!$A:$A,"&lt;="&amp;BK325-1)</f>
        <v>0</v>
      </c>
      <c r="BI325" s="108">
        <f>SUMIFS(Master3!BQ:BQ,Master3!BP:BP,BE325)</f>
        <v>0</v>
      </c>
      <c r="BJ325" s="110" t="str">
        <f>IFERROR(_xlfn.XLOOKUP(BK325,Master3!$A:$A,Master3!$B:$B)," ")</f>
        <v xml:space="preserve"> </v>
      </c>
      <c r="BK325" s="107" t="str">
        <f t="shared" si="70"/>
        <v/>
      </c>
      <c r="BL325" s="107">
        <f>SUMIFS(Master3!$AU:$AU,Master3!$A:$A,"&gt;"&amp;(BK325),Master3!$A:$A,"&lt;="&amp; BO325)</f>
        <v>0</v>
      </c>
      <c r="BM325" s="109">
        <f>SUMIFS(Master3!$K:$K,Master3!$A:$A,"&gt;"&amp;(BK325),Master3!$A:$A,"&lt;="&amp; BO325)</f>
        <v>0</v>
      </c>
      <c r="BN325" s="107">
        <f>SUMIFS(Master3!BI:BI,Master3!BH:BH,BJ325)</f>
        <v>0</v>
      </c>
      <c r="BO325" s="108" t="str">
        <f t="shared" si="71"/>
        <v/>
      </c>
    </row>
    <row r="326" spans="1:67" x14ac:dyDescent="0.25">
      <c r="A326" s="86">
        <v>44447.583333333336</v>
      </c>
      <c r="B326" s="111" t="e">
        <f>_xlfn.XLOOKUP(C326,Master3!B:B,Master3!A:A)</f>
        <v>#N/A</v>
      </c>
      <c r="C326" s="106"/>
      <c r="D326" s="91" t="str">
        <f>IFERROR(_xlfn.XLOOKUP(B326,Master3!A:A,Master3!G:G),"")</f>
        <v/>
      </c>
      <c r="E326" s="94" t="str">
        <f>IFERROR(AVERAGEIFS(Master3!$U:$U,Master3!$A:$A,"&gt;"&amp;(B326-1),Master3!$A:$A,"&lt;="&amp;S326),"")</f>
        <v/>
      </c>
      <c r="F326" s="98">
        <f>SUMIFS(Master3!$V:$V,Master3!$A:$A,"&gt;="&amp;(B326),Master3!$A:$A,"&lt;="&amp;J326-1)</f>
        <v>0</v>
      </c>
      <c r="G326" s="91">
        <f>SUMIFS(Master3!$H:$H,Master3!$A:$A,"&gt;="&amp;(B326),Master3!$A:$A,"&lt;="&amp;J326-1)</f>
        <v>0</v>
      </c>
      <c r="H326" s="99">
        <f>SUMIFS(Master3!AZ:AZ,Master3!AY:AY,C326)</f>
        <v>0</v>
      </c>
      <c r="I326" s="100" t="str">
        <f>IFERROR(_xlfn.XLOOKUP(J326,Master3!$A:$A,Master3!$B:$B),"")</f>
        <v/>
      </c>
      <c r="J326" s="92" t="str">
        <f t="shared" si="60"/>
        <v/>
      </c>
      <c r="K326" s="92">
        <f>SUMIFS(Master3!$V:$V,Master3!$A:$A,"&gt;="&amp;(J326),Master3!$A:$A,"&lt;="&amp;O326-1)</f>
        <v>0</v>
      </c>
      <c r="L326" s="92">
        <f>SUMIFS(Master3!$H:$H,Master3!$A:$A,"&gt;="&amp;(J326),Master3!$A:$A,"&lt;="&amp;O326-1)</f>
        <v>0</v>
      </c>
      <c r="M326" s="93">
        <f>SUMIFS(Master3!BK:BK,Master3!BJ:BJ,I326)</f>
        <v>0</v>
      </c>
      <c r="N326" s="100" t="str">
        <f>IFERROR(_xlfn.XLOOKUP(O326,Master3!$A:$A,Master3!$B:$B)," ")</f>
        <v xml:space="preserve"> </v>
      </c>
      <c r="O326" s="92" t="str">
        <f t="shared" si="61"/>
        <v/>
      </c>
      <c r="P326" s="92">
        <f>SUMIFS(Master3!$V:$V,Master3!$A:$A,"&gt;="&amp;O326,Master3!$A:$A,"&lt;="&amp; S326)</f>
        <v>0</v>
      </c>
      <c r="Q326" s="92">
        <f>SUMIFS(Master3!$H:$H,Master3!$A:$A,"&gt;="&amp;O326,Master3!$A:$A,"&lt;="&amp; S326)</f>
        <v>0</v>
      </c>
      <c r="R326" s="92">
        <f>SUMIFS(Master3!AZ:AZ,Master3!AY:AY,N326)</f>
        <v>0</v>
      </c>
      <c r="S326" s="93" t="str">
        <f t="shared" si="62"/>
        <v/>
      </c>
      <c r="T326" s="112" t="e">
        <f>_xlfn.XLOOKUP(U326,Master3!B:B,Master3!A:A)</f>
        <v>#N/A</v>
      </c>
      <c r="U326" s="103"/>
      <c r="V326" s="109">
        <f>SUMIFS(Master3!X:X,Master3!$A:$A,"&gt;="&amp;(T326),Master3!$A:$A,"&lt;="&amp;Z326-1)</f>
        <v>0</v>
      </c>
      <c r="W326" s="107">
        <f>SUMIFS(Master3!I:I,Master3!$A:$A,"&gt;="&amp;(T326),Master3!$A:$A,"&lt;="&amp;Z326-1)</f>
        <v>0</v>
      </c>
      <c r="X326" s="108">
        <f>SUMIFS(Master3!BC:BC,Master3!BB:BB,U326)</f>
        <v>0</v>
      </c>
      <c r="Y326" s="110" t="str">
        <f>IFERROR(_xlfn.XLOOKUP(Z326,Master3!$A:$A,Master3!$B:$B),"")</f>
        <v/>
      </c>
      <c r="Z326" s="107" t="str">
        <f t="shared" si="63"/>
        <v/>
      </c>
      <c r="AA326" s="107">
        <f>SUMIFS(Master3!$X:$X,Master3!$A:$A,"&gt;="&amp;(Z326),Master3!$A:$A,"&lt;="&amp;AE326-1)</f>
        <v>0</v>
      </c>
      <c r="AB326" s="107">
        <f>SUMIFS(Master3!$I:$I,Master3!$A:$A,"&gt;="&amp;(Z326),Master3!$A:$A,"&lt;="&amp;AE326-1)</f>
        <v>0</v>
      </c>
      <c r="AC326" s="108">
        <f>SUMIFS(Master3!BM:BM,Master3!BL:BL,Y326)</f>
        <v>0</v>
      </c>
      <c r="AD326" s="110" t="str">
        <f>IFERROR(_xlfn.XLOOKUP(AE326,Master3!$A:$A,Master3!$B:$B)," ")</f>
        <v xml:space="preserve"> </v>
      </c>
      <c r="AE326" s="107" t="str">
        <f t="shared" si="64"/>
        <v/>
      </c>
      <c r="AF326" s="109">
        <f>SUMIFS(Master3!$X:$X,Master3!$A:$A,"&gt;"&amp;(AE326),Master3!$A:$A,"&lt;="&amp; AI326)</f>
        <v>0</v>
      </c>
      <c r="AG326" s="107">
        <f>SUMIFS(Master3!$I:$I,Master3!$A:$A,"&gt;"&amp;(AE326),Master3!$A:$A,"&lt;="&amp; AI326)</f>
        <v>0</v>
      </c>
      <c r="AH326" s="107">
        <f>SUMIFS(Master3!BC:BC,Master3!BB:BB,AD326)</f>
        <v>0</v>
      </c>
      <c r="AI326" s="108" t="str">
        <f t="shared" si="65"/>
        <v/>
      </c>
      <c r="AJ326" s="112" t="e">
        <f>_xlfn.XLOOKUP(AK326,Master3!B:B,Master3!A:A)</f>
        <v>#N/A</v>
      </c>
      <c r="AK326" s="106">
        <v>44447.583333333336</v>
      </c>
      <c r="AL326" s="67">
        <f>SUMIFS(Master3!$Z:$Z,Master3!$A:$A,"&gt;="&amp;(AJ326),Master3!$A:$A,"&lt;="&amp;AP326-1)</f>
        <v>0</v>
      </c>
      <c r="AM326" s="67">
        <f>SUMIFS(Master3!$J:$J,Master3!$A:$A,"&gt;="&amp;(AJ326),Master3!$A:$A,"&lt;="&amp;AP326-1)</f>
        <v>0</v>
      </c>
      <c r="AN326" s="93">
        <f>SUMIFS(Master3!BF:BF,Master3!BE:BE,AK326)</f>
        <v>0</v>
      </c>
      <c r="AO326" s="100" t="str">
        <f>IFERROR(_xlfn.XLOOKUP(AP326,Master3!$A:$A,Master3!$B:$B),"")</f>
        <v/>
      </c>
      <c r="AP326" s="92" t="str">
        <f t="shared" si="66"/>
        <v/>
      </c>
      <c r="AQ326" s="67">
        <f>SUMIFS(Master3!$Z:$Z,Master3!$A:$A,"&gt;"&amp;(AP326),Master3!$A:$A,"&lt;="&amp;AU326-1)</f>
        <v>0</v>
      </c>
      <c r="AR326" s="67">
        <f>SUMIFS(Master3!$J:$J,Master3!$A:$A,"&gt;"&amp;(AP326),Master3!$A:$A,"&lt;="&amp;AU326-1)</f>
        <v>0</v>
      </c>
      <c r="AS326" s="93">
        <f>SUMIFS(Master3!BO:BO,Master3!BN:BN,AO326)</f>
        <v>0</v>
      </c>
      <c r="AT326" s="100" t="str">
        <f>IFERROR(_xlfn.XLOOKUP(AU326,Master3!$A:$A,Master3!$B:$B)," ")</f>
        <v xml:space="preserve"> </v>
      </c>
      <c r="AU326" s="92" t="str">
        <f t="shared" si="67"/>
        <v/>
      </c>
      <c r="AV326" s="67">
        <f>SUMIFS(Master3!$Z:$Z,Master3!$A:$A,"&gt;"&amp;AU326,Master3!$A:$A,"&lt;="&amp; AY326)</f>
        <v>0</v>
      </c>
      <c r="AW326" s="67">
        <f>SUMIFS(Master3!$J:$J,Master3!$A:$A,"&gt;"&amp;AU326,Master3!$A:$A,"&lt;="&amp; AY326)</f>
        <v>0</v>
      </c>
      <c r="AX326" s="92">
        <f>SUMIFS(Master3!BF:BF,Master3!BE:BE,AT326)</f>
        <v>0</v>
      </c>
      <c r="AY326" s="93" t="str">
        <f t="shared" si="68"/>
        <v/>
      </c>
      <c r="AZ326" s="112" t="e">
        <f>_xlfn.XLOOKUP(BA326,Master3!B:B,Master3!A:A)</f>
        <v>#N/A</v>
      </c>
      <c r="BA326" s="103"/>
      <c r="BB326" s="107">
        <f>SUMIFS(Master3!AR:AR,Master3!$A:$A,"&gt;="&amp;(AZ326),Master3!$A:$A,"&lt;="&amp;BF326-1)</f>
        <v>0</v>
      </c>
      <c r="BC326" s="109">
        <f>SUMIFS(Master3!$K:$K,Master3!$A:$A,"&gt;="&amp;(AZ326),Master3!$A:$A,"&lt;="&amp;BF326-1)</f>
        <v>0</v>
      </c>
      <c r="BD326" s="108">
        <f>SUMIFS(Master3!BI:BI,Master3!BH:BH,BA326)</f>
        <v>0</v>
      </c>
      <c r="BE326" s="110" t="str">
        <f>IFERROR(_xlfn.XLOOKUP(BF326,Master3!$A:$A,Master3!$B:$B),"")</f>
        <v/>
      </c>
      <c r="BF326" s="107" t="str">
        <f t="shared" si="69"/>
        <v/>
      </c>
      <c r="BG326" s="107">
        <f>SUMIFS(Master3!AR:AR,Master3!$A:$A,"&gt;="&amp;(BF326),Master3!$A:$A,"&lt;="&amp;BK326-1)</f>
        <v>0</v>
      </c>
      <c r="BH326" s="109">
        <f>SUMIFS(Master3!$K:$K,Master3!$A:$A,"&gt;="&amp;(BF326),Master3!$A:$A,"&lt;="&amp;BK326-1)</f>
        <v>0</v>
      </c>
      <c r="BI326" s="108">
        <f>SUMIFS(Master3!BQ:BQ,Master3!BP:BP,BE326)</f>
        <v>0</v>
      </c>
      <c r="BJ326" s="110" t="str">
        <f>IFERROR(_xlfn.XLOOKUP(BK326,Master3!$A:$A,Master3!$B:$B)," ")</f>
        <v xml:space="preserve"> </v>
      </c>
      <c r="BK326" s="107" t="str">
        <f t="shared" si="70"/>
        <v/>
      </c>
      <c r="BL326" s="107">
        <f>SUMIFS(Master3!$AU:$AU,Master3!$A:$A,"&gt;"&amp;(BK326),Master3!$A:$A,"&lt;="&amp; BO326)</f>
        <v>0</v>
      </c>
      <c r="BM326" s="109">
        <f>SUMIFS(Master3!$K:$K,Master3!$A:$A,"&gt;"&amp;(BK326),Master3!$A:$A,"&lt;="&amp; BO326)</f>
        <v>0</v>
      </c>
      <c r="BN326" s="107">
        <f>SUMIFS(Master3!BI:BI,Master3!BH:BH,BJ326)</f>
        <v>0</v>
      </c>
      <c r="BO326" s="108" t="str">
        <f t="shared" si="71"/>
        <v/>
      </c>
    </row>
    <row r="327" spans="1:67" x14ac:dyDescent="0.25">
      <c r="A327" s="86">
        <v>44449.204861111109</v>
      </c>
      <c r="B327" s="111" t="e">
        <f>_xlfn.XLOOKUP(C327,Master3!B:B,Master3!A:A)</f>
        <v>#N/A</v>
      </c>
      <c r="C327" s="106">
        <v>44449.204861111109</v>
      </c>
      <c r="D327" s="91" t="str">
        <f>IFERROR(_xlfn.XLOOKUP(B327,Master3!A:A,Master3!G:G),"")</f>
        <v/>
      </c>
      <c r="E327" s="94" t="str">
        <f>IFERROR(AVERAGEIFS(Master3!$U:$U,Master3!$A:$A,"&gt;"&amp;(B327-1),Master3!$A:$A,"&lt;="&amp;S327),"")</f>
        <v/>
      </c>
      <c r="F327" s="98">
        <f>SUMIFS(Master3!$V:$V,Master3!$A:$A,"&gt;="&amp;(B327),Master3!$A:$A,"&lt;="&amp;J327-1)</f>
        <v>0</v>
      </c>
      <c r="G327" s="91">
        <f>SUMIFS(Master3!$H:$H,Master3!$A:$A,"&gt;="&amp;(B327),Master3!$A:$A,"&lt;="&amp;J327-1)</f>
        <v>0</v>
      </c>
      <c r="H327" s="99">
        <f>SUMIFS(Master3!AZ:AZ,Master3!AY:AY,C327)</f>
        <v>0</v>
      </c>
      <c r="I327" s="100" t="str">
        <f>IFERROR(_xlfn.XLOOKUP(J327,Master3!$A:$A,Master3!$B:$B),"")</f>
        <v/>
      </c>
      <c r="J327" s="92" t="str">
        <f t="shared" si="60"/>
        <v/>
      </c>
      <c r="K327" s="92">
        <f>SUMIFS(Master3!$V:$V,Master3!$A:$A,"&gt;="&amp;(J327),Master3!$A:$A,"&lt;="&amp;O327-1)</f>
        <v>0</v>
      </c>
      <c r="L327" s="92">
        <f>SUMIFS(Master3!$H:$H,Master3!$A:$A,"&gt;="&amp;(J327),Master3!$A:$A,"&lt;="&amp;O327-1)</f>
        <v>0</v>
      </c>
      <c r="M327" s="93">
        <f>SUMIFS(Master3!BK:BK,Master3!BJ:BJ,I327)</f>
        <v>0</v>
      </c>
      <c r="N327" s="100" t="str">
        <f>IFERROR(_xlfn.XLOOKUP(O327,Master3!$A:$A,Master3!$B:$B)," ")</f>
        <v xml:space="preserve"> </v>
      </c>
      <c r="O327" s="92" t="str">
        <f t="shared" si="61"/>
        <v/>
      </c>
      <c r="P327" s="92">
        <f>SUMIFS(Master3!$V:$V,Master3!$A:$A,"&gt;="&amp;O327,Master3!$A:$A,"&lt;="&amp; S327)</f>
        <v>0</v>
      </c>
      <c r="Q327" s="92">
        <f>SUMIFS(Master3!$H:$H,Master3!$A:$A,"&gt;="&amp;O327,Master3!$A:$A,"&lt;="&amp; S327)</f>
        <v>0</v>
      </c>
      <c r="R327" s="92">
        <f>SUMIFS(Master3!AZ:AZ,Master3!AY:AY,N327)</f>
        <v>0</v>
      </c>
      <c r="S327" s="93" t="str">
        <f t="shared" si="62"/>
        <v/>
      </c>
      <c r="T327" s="112" t="e">
        <f>_xlfn.XLOOKUP(U327,Master3!B:B,Master3!A:A)</f>
        <v>#N/A</v>
      </c>
      <c r="U327" s="103"/>
      <c r="V327" s="109">
        <f>SUMIFS(Master3!X:X,Master3!$A:$A,"&gt;="&amp;(T327),Master3!$A:$A,"&lt;="&amp;Z327-1)</f>
        <v>0</v>
      </c>
      <c r="W327" s="107">
        <f>SUMIFS(Master3!I:I,Master3!$A:$A,"&gt;="&amp;(T327),Master3!$A:$A,"&lt;="&amp;Z327-1)</f>
        <v>0</v>
      </c>
      <c r="X327" s="108">
        <f>SUMIFS(Master3!BC:BC,Master3!BB:BB,U327)</f>
        <v>0</v>
      </c>
      <c r="Y327" s="110" t="str">
        <f>IFERROR(_xlfn.XLOOKUP(Z327,Master3!$A:$A,Master3!$B:$B),"")</f>
        <v/>
      </c>
      <c r="Z327" s="107" t="str">
        <f t="shared" si="63"/>
        <v/>
      </c>
      <c r="AA327" s="107">
        <f>SUMIFS(Master3!$X:$X,Master3!$A:$A,"&gt;="&amp;(Z327),Master3!$A:$A,"&lt;="&amp;AE327-1)</f>
        <v>0</v>
      </c>
      <c r="AB327" s="107">
        <f>SUMIFS(Master3!$I:$I,Master3!$A:$A,"&gt;="&amp;(Z327),Master3!$A:$A,"&lt;="&amp;AE327-1)</f>
        <v>0</v>
      </c>
      <c r="AC327" s="108">
        <f>SUMIFS(Master3!BM:BM,Master3!BL:BL,Y327)</f>
        <v>0</v>
      </c>
      <c r="AD327" s="110" t="str">
        <f>IFERROR(_xlfn.XLOOKUP(AE327,Master3!$A:$A,Master3!$B:$B)," ")</f>
        <v xml:space="preserve"> </v>
      </c>
      <c r="AE327" s="107" t="str">
        <f t="shared" si="64"/>
        <v/>
      </c>
      <c r="AF327" s="109">
        <f>SUMIFS(Master3!$X:$X,Master3!$A:$A,"&gt;"&amp;(AE327),Master3!$A:$A,"&lt;="&amp; AI327)</f>
        <v>0</v>
      </c>
      <c r="AG327" s="107">
        <f>SUMIFS(Master3!$I:$I,Master3!$A:$A,"&gt;"&amp;(AE327),Master3!$A:$A,"&lt;="&amp; AI327)</f>
        <v>0</v>
      </c>
      <c r="AH327" s="107">
        <f>SUMIFS(Master3!BC:BC,Master3!BB:BB,AD327)</f>
        <v>0</v>
      </c>
      <c r="AI327" s="108" t="str">
        <f t="shared" si="65"/>
        <v/>
      </c>
      <c r="AJ327" s="112" t="e">
        <f>_xlfn.XLOOKUP(AK327,Master3!B:B,Master3!A:A)</f>
        <v>#N/A</v>
      </c>
      <c r="AK327" s="106"/>
      <c r="AL327" s="67">
        <f>SUMIFS(Master3!$Z:$Z,Master3!$A:$A,"&gt;="&amp;(AJ327),Master3!$A:$A,"&lt;="&amp;AP327-1)</f>
        <v>0</v>
      </c>
      <c r="AM327" s="67">
        <f>SUMIFS(Master3!$J:$J,Master3!$A:$A,"&gt;="&amp;(AJ327),Master3!$A:$A,"&lt;="&amp;AP327-1)</f>
        <v>0</v>
      </c>
      <c r="AN327" s="93">
        <f>SUMIFS(Master3!BF:BF,Master3!BE:BE,AK327)</f>
        <v>0</v>
      </c>
      <c r="AO327" s="100" t="str">
        <f>IFERROR(_xlfn.XLOOKUP(AP327,Master3!$A:$A,Master3!$B:$B),"")</f>
        <v/>
      </c>
      <c r="AP327" s="92" t="str">
        <f t="shared" si="66"/>
        <v/>
      </c>
      <c r="AQ327" s="67">
        <f>SUMIFS(Master3!$Z:$Z,Master3!$A:$A,"&gt;"&amp;(AP327),Master3!$A:$A,"&lt;="&amp;AU327-1)</f>
        <v>0</v>
      </c>
      <c r="AR327" s="67">
        <f>SUMIFS(Master3!$J:$J,Master3!$A:$A,"&gt;"&amp;(AP327),Master3!$A:$A,"&lt;="&amp;AU327-1)</f>
        <v>0</v>
      </c>
      <c r="AS327" s="93">
        <f>SUMIFS(Master3!BO:BO,Master3!BN:BN,AO327)</f>
        <v>0</v>
      </c>
      <c r="AT327" s="100" t="str">
        <f>IFERROR(_xlfn.XLOOKUP(AU327,Master3!$A:$A,Master3!$B:$B)," ")</f>
        <v xml:space="preserve"> </v>
      </c>
      <c r="AU327" s="92" t="str">
        <f t="shared" si="67"/>
        <v/>
      </c>
      <c r="AV327" s="67">
        <f>SUMIFS(Master3!$Z:$Z,Master3!$A:$A,"&gt;"&amp;AU327,Master3!$A:$A,"&lt;="&amp; AY327)</f>
        <v>0</v>
      </c>
      <c r="AW327" s="67">
        <f>SUMIFS(Master3!$J:$J,Master3!$A:$A,"&gt;"&amp;AU327,Master3!$A:$A,"&lt;="&amp; AY327)</f>
        <v>0</v>
      </c>
      <c r="AX327" s="92">
        <f>SUMIFS(Master3!BF:BF,Master3!BE:BE,AT327)</f>
        <v>0</v>
      </c>
      <c r="AY327" s="93" t="str">
        <f t="shared" si="68"/>
        <v/>
      </c>
      <c r="AZ327" s="112" t="e">
        <f>_xlfn.XLOOKUP(BA327,Master3!B:B,Master3!A:A)</f>
        <v>#N/A</v>
      </c>
      <c r="BA327" s="103"/>
      <c r="BB327" s="107">
        <f>SUMIFS(Master3!AR:AR,Master3!$A:$A,"&gt;="&amp;(AZ327),Master3!$A:$A,"&lt;="&amp;BF327-1)</f>
        <v>0</v>
      </c>
      <c r="BC327" s="109">
        <f>SUMIFS(Master3!$K:$K,Master3!$A:$A,"&gt;="&amp;(AZ327),Master3!$A:$A,"&lt;="&amp;BF327-1)</f>
        <v>0</v>
      </c>
      <c r="BD327" s="108">
        <f>SUMIFS(Master3!BI:BI,Master3!BH:BH,BA327)</f>
        <v>0</v>
      </c>
      <c r="BE327" s="110" t="str">
        <f>IFERROR(_xlfn.XLOOKUP(BF327,Master3!$A:$A,Master3!$B:$B),"")</f>
        <v/>
      </c>
      <c r="BF327" s="107" t="str">
        <f t="shared" si="69"/>
        <v/>
      </c>
      <c r="BG327" s="107">
        <f>SUMIFS(Master3!AR:AR,Master3!$A:$A,"&gt;="&amp;(BF327),Master3!$A:$A,"&lt;="&amp;BK327-1)</f>
        <v>0</v>
      </c>
      <c r="BH327" s="109">
        <f>SUMIFS(Master3!$K:$K,Master3!$A:$A,"&gt;="&amp;(BF327),Master3!$A:$A,"&lt;="&amp;BK327-1)</f>
        <v>0</v>
      </c>
      <c r="BI327" s="108">
        <f>SUMIFS(Master3!BQ:BQ,Master3!BP:BP,BE327)</f>
        <v>0</v>
      </c>
      <c r="BJ327" s="110" t="str">
        <f>IFERROR(_xlfn.XLOOKUP(BK327,Master3!$A:$A,Master3!$B:$B)," ")</f>
        <v xml:space="preserve"> </v>
      </c>
      <c r="BK327" s="107" t="str">
        <f t="shared" si="70"/>
        <v/>
      </c>
      <c r="BL327" s="107">
        <f>SUMIFS(Master3!$AU:$AU,Master3!$A:$A,"&gt;"&amp;(BK327),Master3!$A:$A,"&lt;="&amp; BO327)</f>
        <v>0</v>
      </c>
      <c r="BM327" s="109">
        <f>SUMIFS(Master3!$K:$K,Master3!$A:$A,"&gt;"&amp;(BK327),Master3!$A:$A,"&lt;="&amp; BO327)</f>
        <v>0</v>
      </c>
      <c r="BN327" s="107">
        <f>SUMIFS(Master3!BI:BI,Master3!BH:BH,BJ327)</f>
        <v>0</v>
      </c>
      <c r="BO327" s="108" t="str">
        <f t="shared" si="71"/>
        <v/>
      </c>
    </row>
    <row r="328" spans="1:67" x14ac:dyDescent="0.25">
      <c r="A328" s="86">
        <v>44449.274305555555</v>
      </c>
      <c r="B328" s="111" t="e">
        <f>_xlfn.XLOOKUP(C328,Master3!B:B,Master3!A:A)</f>
        <v>#N/A</v>
      </c>
      <c r="C328" s="106"/>
      <c r="D328" s="91" t="str">
        <f>IFERROR(_xlfn.XLOOKUP(B328,Master3!A:A,Master3!G:G),"")</f>
        <v/>
      </c>
      <c r="E328" s="94" t="str">
        <f>IFERROR(AVERAGEIFS(Master3!$U:$U,Master3!$A:$A,"&gt;"&amp;(B328-1),Master3!$A:$A,"&lt;="&amp;S328),"")</f>
        <v/>
      </c>
      <c r="F328" s="98">
        <f>SUMIFS(Master3!$V:$V,Master3!$A:$A,"&gt;="&amp;(B328),Master3!$A:$A,"&lt;="&amp;J328-1)</f>
        <v>0</v>
      </c>
      <c r="G328" s="91">
        <f>SUMIFS(Master3!$H:$H,Master3!$A:$A,"&gt;="&amp;(B328),Master3!$A:$A,"&lt;="&amp;J328-1)</f>
        <v>0</v>
      </c>
      <c r="H328" s="99">
        <f>SUMIFS(Master3!AZ:AZ,Master3!AY:AY,C328)</f>
        <v>0</v>
      </c>
      <c r="I328" s="100" t="str">
        <f>IFERROR(_xlfn.XLOOKUP(J328,Master3!$A:$A,Master3!$B:$B),"")</f>
        <v/>
      </c>
      <c r="J328" s="92" t="str">
        <f t="shared" si="60"/>
        <v/>
      </c>
      <c r="K328" s="92">
        <f>SUMIFS(Master3!$V:$V,Master3!$A:$A,"&gt;="&amp;(J328),Master3!$A:$A,"&lt;="&amp;O328-1)</f>
        <v>0</v>
      </c>
      <c r="L328" s="92">
        <f>SUMIFS(Master3!$H:$H,Master3!$A:$A,"&gt;="&amp;(J328),Master3!$A:$A,"&lt;="&amp;O328-1)</f>
        <v>0</v>
      </c>
      <c r="M328" s="93">
        <f>SUMIFS(Master3!BK:BK,Master3!BJ:BJ,I328)</f>
        <v>0</v>
      </c>
      <c r="N328" s="100" t="str">
        <f>IFERROR(_xlfn.XLOOKUP(O328,Master3!$A:$A,Master3!$B:$B)," ")</f>
        <v xml:space="preserve"> </v>
      </c>
      <c r="O328" s="92" t="str">
        <f t="shared" si="61"/>
        <v/>
      </c>
      <c r="P328" s="92">
        <f>SUMIFS(Master3!$V:$V,Master3!$A:$A,"&gt;="&amp;O328,Master3!$A:$A,"&lt;="&amp; S328)</f>
        <v>0</v>
      </c>
      <c r="Q328" s="92">
        <f>SUMIFS(Master3!$H:$H,Master3!$A:$A,"&gt;="&amp;O328,Master3!$A:$A,"&lt;="&amp; S328)</f>
        <v>0</v>
      </c>
      <c r="R328" s="92">
        <f>SUMIFS(Master3!AZ:AZ,Master3!AY:AY,N328)</f>
        <v>0</v>
      </c>
      <c r="S328" s="93" t="str">
        <f t="shared" si="62"/>
        <v/>
      </c>
      <c r="T328" s="112" t="e">
        <f>_xlfn.XLOOKUP(U328,Master3!B:B,Master3!A:A)</f>
        <v>#N/A</v>
      </c>
      <c r="U328" s="103"/>
      <c r="V328" s="109">
        <f>SUMIFS(Master3!X:X,Master3!$A:$A,"&gt;="&amp;(T328),Master3!$A:$A,"&lt;="&amp;Z328-1)</f>
        <v>0</v>
      </c>
      <c r="W328" s="107">
        <f>SUMIFS(Master3!I:I,Master3!$A:$A,"&gt;="&amp;(T328),Master3!$A:$A,"&lt;="&amp;Z328-1)</f>
        <v>0</v>
      </c>
      <c r="X328" s="108">
        <f>SUMIFS(Master3!BC:BC,Master3!BB:BB,U328)</f>
        <v>0</v>
      </c>
      <c r="Y328" s="110" t="str">
        <f>IFERROR(_xlfn.XLOOKUP(Z328,Master3!$A:$A,Master3!$B:$B),"")</f>
        <v/>
      </c>
      <c r="Z328" s="107" t="str">
        <f t="shared" si="63"/>
        <v/>
      </c>
      <c r="AA328" s="107">
        <f>SUMIFS(Master3!$X:$X,Master3!$A:$A,"&gt;="&amp;(Z328),Master3!$A:$A,"&lt;="&amp;AE328-1)</f>
        <v>0</v>
      </c>
      <c r="AB328" s="107">
        <f>SUMIFS(Master3!$I:$I,Master3!$A:$A,"&gt;="&amp;(Z328),Master3!$A:$A,"&lt;="&amp;AE328-1)</f>
        <v>0</v>
      </c>
      <c r="AC328" s="108">
        <f>SUMIFS(Master3!BM:BM,Master3!BL:BL,Y328)</f>
        <v>0</v>
      </c>
      <c r="AD328" s="110" t="str">
        <f>IFERROR(_xlfn.XLOOKUP(AE328,Master3!$A:$A,Master3!$B:$B)," ")</f>
        <v xml:space="preserve"> </v>
      </c>
      <c r="AE328" s="107" t="str">
        <f t="shared" si="64"/>
        <v/>
      </c>
      <c r="AF328" s="109">
        <f>SUMIFS(Master3!$X:$X,Master3!$A:$A,"&gt;"&amp;(AE328),Master3!$A:$A,"&lt;="&amp; AI328)</f>
        <v>0</v>
      </c>
      <c r="AG328" s="107">
        <f>SUMIFS(Master3!$I:$I,Master3!$A:$A,"&gt;"&amp;(AE328),Master3!$A:$A,"&lt;="&amp; AI328)</f>
        <v>0</v>
      </c>
      <c r="AH328" s="107">
        <f>SUMIFS(Master3!BC:BC,Master3!BB:BB,AD328)</f>
        <v>0</v>
      </c>
      <c r="AI328" s="108" t="str">
        <f t="shared" si="65"/>
        <v/>
      </c>
      <c r="AJ328" s="112" t="e">
        <f>_xlfn.XLOOKUP(AK328,Master3!B:B,Master3!A:A)</f>
        <v>#N/A</v>
      </c>
      <c r="AK328" s="106"/>
      <c r="AL328" s="67">
        <f>SUMIFS(Master3!$Z:$Z,Master3!$A:$A,"&gt;="&amp;(AJ328),Master3!$A:$A,"&lt;="&amp;AP328-1)</f>
        <v>0</v>
      </c>
      <c r="AM328" s="67">
        <f>SUMIFS(Master3!$J:$J,Master3!$A:$A,"&gt;="&amp;(AJ328),Master3!$A:$A,"&lt;="&amp;AP328-1)</f>
        <v>0</v>
      </c>
      <c r="AN328" s="93">
        <f>SUMIFS(Master3!BF:BF,Master3!BE:BE,AK328)</f>
        <v>0</v>
      </c>
      <c r="AO328" s="100" t="str">
        <f>IFERROR(_xlfn.XLOOKUP(AP328,Master3!$A:$A,Master3!$B:$B),"")</f>
        <v/>
      </c>
      <c r="AP328" s="92" t="str">
        <f t="shared" si="66"/>
        <v/>
      </c>
      <c r="AQ328" s="67">
        <f>SUMIFS(Master3!$Z:$Z,Master3!$A:$A,"&gt;"&amp;(AP328),Master3!$A:$A,"&lt;="&amp;AU328-1)</f>
        <v>0</v>
      </c>
      <c r="AR328" s="67">
        <f>SUMIFS(Master3!$J:$J,Master3!$A:$A,"&gt;"&amp;(AP328),Master3!$A:$A,"&lt;="&amp;AU328-1)</f>
        <v>0</v>
      </c>
      <c r="AS328" s="93">
        <f>SUMIFS(Master3!BO:BO,Master3!BN:BN,AO328)</f>
        <v>0</v>
      </c>
      <c r="AT328" s="100" t="str">
        <f>IFERROR(_xlfn.XLOOKUP(AU328,Master3!$A:$A,Master3!$B:$B)," ")</f>
        <v xml:space="preserve"> </v>
      </c>
      <c r="AU328" s="92" t="str">
        <f t="shared" si="67"/>
        <v/>
      </c>
      <c r="AV328" s="67">
        <f>SUMIFS(Master3!$Z:$Z,Master3!$A:$A,"&gt;"&amp;AU328,Master3!$A:$A,"&lt;="&amp; AY328)</f>
        <v>0</v>
      </c>
      <c r="AW328" s="67">
        <f>SUMIFS(Master3!$J:$J,Master3!$A:$A,"&gt;"&amp;AU328,Master3!$A:$A,"&lt;="&amp; AY328)</f>
        <v>0</v>
      </c>
      <c r="AX328" s="92">
        <f>SUMIFS(Master3!BF:BF,Master3!BE:BE,AT328)</f>
        <v>0</v>
      </c>
      <c r="AY328" s="93" t="str">
        <f t="shared" si="68"/>
        <v/>
      </c>
      <c r="AZ328" s="112" t="e">
        <f>_xlfn.XLOOKUP(BA328,Master3!B:B,Master3!A:A)</f>
        <v>#N/A</v>
      </c>
      <c r="BA328" s="103">
        <v>44449.274305555555</v>
      </c>
      <c r="BB328" s="107">
        <f>SUMIFS(Master3!AR:AR,Master3!$A:$A,"&gt;="&amp;(AZ328),Master3!$A:$A,"&lt;="&amp;BF328-1)</f>
        <v>0</v>
      </c>
      <c r="BC328" s="109">
        <f>SUMIFS(Master3!$K:$K,Master3!$A:$A,"&gt;="&amp;(AZ328),Master3!$A:$A,"&lt;="&amp;BF328-1)</f>
        <v>0</v>
      </c>
      <c r="BD328" s="108">
        <f>SUMIFS(Master3!BI:BI,Master3!BH:BH,BA328)</f>
        <v>0</v>
      </c>
      <c r="BE328" s="110" t="str">
        <f>IFERROR(_xlfn.XLOOKUP(BF328,Master3!$A:$A,Master3!$B:$B),"")</f>
        <v/>
      </c>
      <c r="BF328" s="107" t="str">
        <f t="shared" si="69"/>
        <v/>
      </c>
      <c r="BG328" s="107">
        <f>SUMIFS(Master3!AR:AR,Master3!$A:$A,"&gt;="&amp;(BF328),Master3!$A:$A,"&lt;="&amp;BK328-1)</f>
        <v>0</v>
      </c>
      <c r="BH328" s="109">
        <f>SUMIFS(Master3!$K:$K,Master3!$A:$A,"&gt;="&amp;(BF328),Master3!$A:$A,"&lt;="&amp;BK328-1)</f>
        <v>0</v>
      </c>
      <c r="BI328" s="108">
        <f>SUMIFS(Master3!BQ:BQ,Master3!BP:BP,BE328)</f>
        <v>0</v>
      </c>
      <c r="BJ328" s="110" t="str">
        <f>IFERROR(_xlfn.XLOOKUP(BK328,Master3!$A:$A,Master3!$B:$B)," ")</f>
        <v xml:space="preserve"> </v>
      </c>
      <c r="BK328" s="107" t="str">
        <f t="shared" si="70"/>
        <v/>
      </c>
      <c r="BL328" s="107">
        <f>SUMIFS(Master3!$AU:$AU,Master3!$A:$A,"&gt;"&amp;(BK328),Master3!$A:$A,"&lt;="&amp; BO328)</f>
        <v>0</v>
      </c>
      <c r="BM328" s="109">
        <f>SUMIFS(Master3!$K:$K,Master3!$A:$A,"&gt;"&amp;(BK328),Master3!$A:$A,"&lt;="&amp; BO328)</f>
        <v>0</v>
      </c>
      <c r="BN328" s="107">
        <f>SUMIFS(Master3!BI:BI,Master3!BH:BH,BJ328)</f>
        <v>0</v>
      </c>
      <c r="BO328" s="108" t="str">
        <f t="shared" si="71"/>
        <v/>
      </c>
    </row>
    <row r="329" spans="1:67" x14ac:dyDescent="0.25">
      <c r="A329" s="86">
        <v>44449.288194444445</v>
      </c>
      <c r="B329" s="111" t="e">
        <f>_xlfn.XLOOKUP(C329,Master3!B:B,Master3!A:A)</f>
        <v>#N/A</v>
      </c>
      <c r="C329" s="106"/>
      <c r="D329" s="91" t="str">
        <f>IFERROR(_xlfn.XLOOKUP(B329,Master3!A:A,Master3!G:G),"")</f>
        <v/>
      </c>
      <c r="E329" s="94" t="str">
        <f>IFERROR(AVERAGEIFS(Master3!$U:$U,Master3!$A:$A,"&gt;"&amp;(B329-1),Master3!$A:$A,"&lt;="&amp;S329),"")</f>
        <v/>
      </c>
      <c r="F329" s="98">
        <f>SUMIFS(Master3!$V:$V,Master3!$A:$A,"&gt;="&amp;(B329),Master3!$A:$A,"&lt;="&amp;J329-1)</f>
        <v>0</v>
      </c>
      <c r="G329" s="91">
        <f>SUMIFS(Master3!$H:$H,Master3!$A:$A,"&gt;="&amp;(B329),Master3!$A:$A,"&lt;="&amp;J329-1)</f>
        <v>0</v>
      </c>
      <c r="H329" s="99">
        <f>SUMIFS(Master3!AZ:AZ,Master3!AY:AY,C329)</f>
        <v>0</v>
      </c>
      <c r="I329" s="100" t="str">
        <f>IFERROR(_xlfn.XLOOKUP(J329,Master3!$A:$A,Master3!$B:$B),"")</f>
        <v/>
      </c>
      <c r="J329" s="92" t="str">
        <f t="shared" si="60"/>
        <v/>
      </c>
      <c r="K329" s="92">
        <f>SUMIFS(Master3!$V:$V,Master3!$A:$A,"&gt;="&amp;(J329),Master3!$A:$A,"&lt;="&amp;O329-1)</f>
        <v>0</v>
      </c>
      <c r="L329" s="92">
        <f>SUMIFS(Master3!$H:$H,Master3!$A:$A,"&gt;="&amp;(J329),Master3!$A:$A,"&lt;="&amp;O329-1)</f>
        <v>0</v>
      </c>
      <c r="M329" s="93">
        <f>SUMIFS(Master3!BK:BK,Master3!BJ:BJ,I329)</f>
        <v>0</v>
      </c>
      <c r="N329" s="100" t="str">
        <f>IFERROR(_xlfn.XLOOKUP(O329,Master3!$A:$A,Master3!$B:$B)," ")</f>
        <v xml:space="preserve"> </v>
      </c>
      <c r="O329" s="92" t="str">
        <f t="shared" si="61"/>
        <v/>
      </c>
      <c r="P329" s="92">
        <f>SUMIFS(Master3!$V:$V,Master3!$A:$A,"&gt;="&amp;O329,Master3!$A:$A,"&lt;="&amp; S329)</f>
        <v>0</v>
      </c>
      <c r="Q329" s="92">
        <f>SUMIFS(Master3!$H:$H,Master3!$A:$A,"&gt;="&amp;O329,Master3!$A:$A,"&lt;="&amp; S329)</f>
        <v>0</v>
      </c>
      <c r="R329" s="92">
        <f>SUMIFS(Master3!AZ:AZ,Master3!AY:AY,N329)</f>
        <v>0</v>
      </c>
      <c r="S329" s="93" t="str">
        <f t="shared" si="62"/>
        <v/>
      </c>
      <c r="T329" s="112" t="e">
        <f>_xlfn.XLOOKUP(U329,Master3!B:B,Master3!A:A)</f>
        <v>#N/A</v>
      </c>
      <c r="U329" s="103">
        <v>44449.288194444445</v>
      </c>
      <c r="V329" s="109">
        <f>SUMIFS(Master3!X:X,Master3!$A:$A,"&gt;="&amp;(T329),Master3!$A:$A,"&lt;="&amp;Z329-1)</f>
        <v>0</v>
      </c>
      <c r="W329" s="107">
        <f>SUMIFS(Master3!I:I,Master3!$A:$A,"&gt;="&amp;(T329),Master3!$A:$A,"&lt;="&amp;Z329-1)</f>
        <v>0</v>
      </c>
      <c r="X329" s="108">
        <f>SUMIFS(Master3!BC:BC,Master3!BB:BB,U329)</f>
        <v>0</v>
      </c>
      <c r="Y329" s="110" t="str">
        <f>IFERROR(_xlfn.XLOOKUP(Z329,Master3!$A:$A,Master3!$B:$B),"")</f>
        <v/>
      </c>
      <c r="Z329" s="107" t="str">
        <f t="shared" si="63"/>
        <v/>
      </c>
      <c r="AA329" s="107">
        <f>SUMIFS(Master3!$X:$X,Master3!$A:$A,"&gt;="&amp;(Z329),Master3!$A:$A,"&lt;="&amp;AE329-1)</f>
        <v>0</v>
      </c>
      <c r="AB329" s="107">
        <f>SUMIFS(Master3!$I:$I,Master3!$A:$A,"&gt;="&amp;(Z329),Master3!$A:$A,"&lt;="&amp;AE329-1)</f>
        <v>0</v>
      </c>
      <c r="AC329" s="108">
        <f>SUMIFS(Master3!BM:BM,Master3!BL:BL,Y329)</f>
        <v>0</v>
      </c>
      <c r="AD329" s="110" t="str">
        <f>IFERROR(_xlfn.XLOOKUP(AE329,Master3!$A:$A,Master3!$B:$B)," ")</f>
        <v xml:space="preserve"> </v>
      </c>
      <c r="AE329" s="107" t="str">
        <f t="shared" si="64"/>
        <v/>
      </c>
      <c r="AF329" s="109">
        <f>SUMIFS(Master3!$X:$X,Master3!$A:$A,"&gt;"&amp;(AE329),Master3!$A:$A,"&lt;="&amp; AI329)</f>
        <v>0</v>
      </c>
      <c r="AG329" s="107">
        <f>SUMIFS(Master3!$I:$I,Master3!$A:$A,"&gt;"&amp;(AE329),Master3!$A:$A,"&lt;="&amp; AI329)</f>
        <v>0</v>
      </c>
      <c r="AH329" s="107">
        <f>SUMIFS(Master3!BC:BC,Master3!BB:BB,AD329)</f>
        <v>0</v>
      </c>
      <c r="AI329" s="108" t="str">
        <f t="shared" si="65"/>
        <v/>
      </c>
      <c r="AJ329" s="112" t="e">
        <f>_xlfn.XLOOKUP(AK329,Master3!B:B,Master3!A:A)</f>
        <v>#N/A</v>
      </c>
      <c r="AK329" s="106"/>
      <c r="AL329" s="67">
        <f>SUMIFS(Master3!$Z:$Z,Master3!$A:$A,"&gt;="&amp;(AJ329),Master3!$A:$A,"&lt;="&amp;AP329-1)</f>
        <v>0</v>
      </c>
      <c r="AM329" s="67">
        <f>SUMIFS(Master3!$J:$J,Master3!$A:$A,"&gt;="&amp;(AJ329),Master3!$A:$A,"&lt;="&amp;AP329-1)</f>
        <v>0</v>
      </c>
      <c r="AN329" s="93">
        <f>SUMIFS(Master3!BF:BF,Master3!BE:BE,AK329)</f>
        <v>0</v>
      </c>
      <c r="AO329" s="100" t="str">
        <f>IFERROR(_xlfn.XLOOKUP(AP329,Master3!$A:$A,Master3!$B:$B),"")</f>
        <v/>
      </c>
      <c r="AP329" s="92" t="str">
        <f t="shared" si="66"/>
        <v/>
      </c>
      <c r="AQ329" s="67">
        <f>SUMIFS(Master3!$Z:$Z,Master3!$A:$A,"&gt;"&amp;(AP329),Master3!$A:$A,"&lt;="&amp;AU329-1)</f>
        <v>0</v>
      </c>
      <c r="AR329" s="67">
        <f>SUMIFS(Master3!$J:$J,Master3!$A:$A,"&gt;"&amp;(AP329),Master3!$A:$A,"&lt;="&amp;AU329-1)</f>
        <v>0</v>
      </c>
      <c r="AS329" s="93">
        <f>SUMIFS(Master3!BO:BO,Master3!BN:BN,AO329)</f>
        <v>0</v>
      </c>
      <c r="AT329" s="100" t="str">
        <f>IFERROR(_xlfn.XLOOKUP(AU329,Master3!$A:$A,Master3!$B:$B)," ")</f>
        <v xml:space="preserve"> </v>
      </c>
      <c r="AU329" s="92" t="str">
        <f t="shared" si="67"/>
        <v/>
      </c>
      <c r="AV329" s="67">
        <f>SUMIFS(Master3!$Z:$Z,Master3!$A:$A,"&gt;"&amp;AU329,Master3!$A:$A,"&lt;="&amp; AY329)</f>
        <v>0</v>
      </c>
      <c r="AW329" s="67">
        <f>SUMIFS(Master3!$J:$J,Master3!$A:$A,"&gt;"&amp;AU329,Master3!$A:$A,"&lt;="&amp; AY329)</f>
        <v>0</v>
      </c>
      <c r="AX329" s="92">
        <f>SUMIFS(Master3!BF:BF,Master3!BE:BE,AT329)</f>
        <v>0</v>
      </c>
      <c r="AY329" s="93" t="str">
        <f t="shared" si="68"/>
        <v/>
      </c>
      <c r="AZ329" s="112" t="e">
        <f>_xlfn.XLOOKUP(BA329,Master3!B:B,Master3!A:A)</f>
        <v>#N/A</v>
      </c>
      <c r="BA329" s="103"/>
      <c r="BB329" s="107">
        <f>SUMIFS(Master3!AR:AR,Master3!$A:$A,"&gt;="&amp;(AZ329),Master3!$A:$A,"&lt;="&amp;BF329-1)</f>
        <v>0</v>
      </c>
      <c r="BC329" s="109">
        <f>SUMIFS(Master3!$K:$K,Master3!$A:$A,"&gt;="&amp;(AZ329),Master3!$A:$A,"&lt;="&amp;BF329-1)</f>
        <v>0</v>
      </c>
      <c r="BD329" s="108">
        <f>SUMIFS(Master3!BI:BI,Master3!BH:BH,BA329)</f>
        <v>0</v>
      </c>
      <c r="BE329" s="110" t="str">
        <f>IFERROR(_xlfn.XLOOKUP(BF329,Master3!$A:$A,Master3!$B:$B),"")</f>
        <v/>
      </c>
      <c r="BF329" s="107" t="str">
        <f t="shared" si="69"/>
        <v/>
      </c>
      <c r="BG329" s="107">
        <f>SUMIFS(Master3!AR:AR,Master3!$A:$A,"&gt;="&amp;(BF329),Master3!$A:$A,"&lt;="&amp;BK329-1)</f>
        <v>0</v>
      </c>
      <c r="BH329" s="109">
        <f>SUMIFS(Master3!$K:$K,Master3!$A:$A,"&gt;="&amp;(BF329),Master3!$A:$A,"&lt;="&amp;BK329-1)</f>
        <v>0</v>
      </c>
      <c r="BI329" s="108">
        <f>SUMIFS(Master3!BQ:BQ,Master3!BP:BP,BE329)</f>
        <v>0</v>
      </c>
      <c r="BJ329" s="110" t="str">
        <f>IFERROR(_xlfn.XLOOKUP(BK329,Master3!$A:$A,Master3!$B:$B)," ")</f>
        <v xml:space="preserve"> </v>
      </c>
      <c r="BK329" s="107" t="str">
        <f t="shared" si="70"/>
        <v/>
      </c>
      <c r="BL329" s="107">
        <f>SUMIFS(Master3!$AU:$AU,Master3!$A:$A,"&gt;"&amp;(BK329),Master3!$A:$A,"&lt;="&amp; BO329)</f>
        <v>0</v>
      </c>
      <c r="BM329" s="109">
        <f>SUMIFS(Master3!$K:$K,Master3!$A:$A,"&gt;"&amp;(BK329),Master3!$A:$A,"&lt;="&amp; BO329)</f>
        <v>0</v>
      </c>
      <c r="BN329" s="107">
        <f>SUMIFS(Master3!BI:BI,Master3!BH:BH,BJ329)</f>
        <v>0</v>
      </c>
      <c r="BO329" s="108" t="str">
        <f t="shared" si="71"/>
        <v/>
      </c>
    </row>
    <row r="330" spans="1:67" x14ac:dyDescent="0.25">
      <c r="A330" s="86">
        <v>44449.291666666664</v>
      </c>
      <c r="B330" s="111" t="e">
        <f>_xlfn.XLOOKUP(C330,Master3!B:B,Master3!A:A)</f>
        <v>#N/A</v>
      </c>
      <c r="C330" s="106"/>
      <c r="D330" s="91" t="str">
        <f>IFERROR(_xlfn.XLOOKUP(B330,Master3!A:A,Master3!G:G),"")</f>
        <v/>
      </c>
      <c r="E330" s="94" t="str">
        <f>IFERROR(AVERAGEIFS(Master3!$U:$U,Master3!$A:$A,"&gt;"&amp;(B330-1),Master3!$A:$A,"&lt;="&amp;S330),"")</f>
        <v/>
      </c>
      <c r="F330" s="98">
        <f>SUMIFS(Master3!$V:$V,Master3!$A:$A,"&gt;="&amp;(B330),Master3!$A:$A,"&lt;="&amp;J330-1)</f>
        <v>0</v>
      </c>
      <c r="G330" s="91">
        <f>SUMIFS(Master3!$H:$H,Master3!$A:$A,"&gt;="&amp;(B330),Master3!$A:$A,"&lt;="&amp;J330-1)</f>
        <v>0</v>
      </c>
      <c r="H330" s="99">
        <f>SUMIFS(Master3!AZ:AZ,Master3!AY:AY,C330)</f>
        <v>0</v>
      </c>
      <c r="I330" s="100" t="str">
        <f>IFERROR(_xlfn.XLOOKUP(J330,Master3!$A:$A,Master3!$B:$B),"")</f>
        <v/>
      </c>
      <c r="J330" s="92" t="str">
        <f t="shared" si="60"/>
        <v/>
      </c>
      <c r="K330" s="92">
        <f>SUMIFS(Master3!$V:$V,Master3!$A:$A,"&gt;="&amp;(J330),Master3!$A:$A,"&lt;="&amp;O330-1)</f>
        <v>0</v>
      </c>
      <c r="L330" s="92">
        <f>SUMIFS(Master3!$H:$H,Master3!$A:$A,"&gt;="&amp;(J330),Master3!$A:$A,"&lt;="&amp;O330-1)</f>
        <v>0</v>
      </c>
      <c r="M330" s="93">
        <f>SUMIFS(Master3!BK:BK,Master3!BJ:BJ,I330)</f>
        <v>0</v>
      </c>
      <c r="N330" s="100" t="str">
        <f>IFERROR(_xlfn.XLOOKUP(O330,Master3!$A:$A,Master3!$B:$B)," ")</f>
        <v xml:space="preserve"> </v>
      </c>
      <c r="O330" s="92" t="str">
        <f t="shared" si="61"/>
        <v/>
      </c>
      <c r="P330" s="92">
        <f>SUMIFS(Master3!$V:$V,Master3!$A:$A,"&gt;="&amp;O330,Master3!$A:$A,"&lt;="&amp; S330)</f>
        <v>0</v>
      </c>
      <c r="Q330" s="92">
        <f>SUMIFS(Master3!$H:$H,Master3!$A:$A,"&gt;="&amp;O330,Master3!$A:$A,"&lt;="&amp; S330)</f>
        <v>0</v>
      </c>
      <c r="R330" s="92">
        <f>SUMIFS(Master3!AZ:AZ,Master3!AY:AY,N330)</f>
        <v>0</v>
      </c>
      <c r="S330" s="93" t="str">
        <f t="shared" si="62"/>
        <v/>
      </c>
      <c r="T330" s="112" t="e">
        <f>_xlfn.XLOOKUP(U330,Master3!B:B,Master3!A:A)</f>
        <v>#N/A</v>
      </c>
      <c r="U330" s="103"/>
      <c r="V330" s="109">
        <f>SUMIFS(Master3!X:X,Master3!$A:$A,"&gt;="&amp;(T330),Master3!$A:$A,"&lt;="&amp;Z330-1)</f>
        <v>0</v>
      </c>
      <c r="W330" s="107">
        <f>SUMIFS(Master3!I:I,Master3!$A:$A,"&gt;="&amp;(T330),Master3!$A:$A,"&lt;="&amp;Z330-1)</f>
        <v>0</v>
      </c>
      <c r="X330" s="108">
        <f>SUMIFS(Master3!BC:BC,Master3!BB:BB,U330)</f>
        <v>0</v>
      </c>
      <c r="Y330" s="110" t="str">
        <f>IFERROR(_xlfn.XLOOKUP(Z330,Master3!$A:$A,Master3!$B:$B),"")</f>
        <v/>
      </c>
      <c r="Z330" s="107" t="str">
        <f t="shared" si="63"/>
        <v/>
      </c>
      <c r="AA330" s="107">
        <f>SUMIFS(Master3!$X:$X,Master3!$A:$A,"&gt;="&amp;(Z330),Master3!$A:$A,"&lt;="&amp;AE330-1)</f>
        <v>0</v>
      </c>
      <c r="AB330" s="107">
        <f>SUMIFS(Master3!$I:$I,Master3!$A:$A,"&gt;="&amp;(Z330),Master3!$A:$A,"&lt;="&amp;AE330-1)</f>
        <v>0</v>
      </c>
      <c r="AC330" s="108">
        <f>SUMIFS(Master3!BM:BM,Master3!BL:BL,Y330)</f>
        <v>0</v>
      </c>
      <c r="AD330" s="110" t="str">
        <f>IFERROR(_xlfn.XLOOKUP(AE330,Master3!$A:$A,Master3!$B:$B)," ")</f>
        <v xml:space="preserve"> </v>
      </c>
      <c r="AE330" s="107" t="str">
        <f t="shared" si="64"/>
        <v/>
      </c>
      <c r="AF330" s="109">
        <f>SUMIFS(Master3!$X:$X,Master3!$A:$A,"&gt;"&amp;(AE330),Master3!$A:$A,"&lt;="&amp; AI330)</f>
        <v>0</v>
      </c>
      <c r="AG330" s="107">
        <f>SUMIFS(Master3!$I:$I,Master3!$A:$A,"&gt;"&amp;(AE330),Master3!$A:$A,"&lt;="&amp; AI330)</f>
        <v>0</v>
      </c>
      <c r="AH330" s="107">
        <f>SUMIFS(Master3!BC:BC,Master3!BB:BB,AD330)</f>
        <v>0</v>
      </c>
      <c r="AI330" s="108" t="str">
        <f t="shared" si="65"/>
        <v/>
      </c>
      <c r="AJ330" s="112" t="e">
        <f>_xlfn.XLOOKUP(AK330,Master3!B:B,Master3!A:A)</f>
        <v>#N/A</v>
      </c>
      <c r="AK330" s="106">
        <v>44449.291666666664</v>
      </c>
      <c r="AL330" s="67">
        <f>SUMIFS(Master3!$Z:$Z,Master3!$A:$A,"&gt;="&amp;(AJ330),Master3!$A:$A,"&lt;="&amp;AP330-1)</f>
        <v>0</v>
      </c>
      <c r="AM330" s="67">
        <f>SUMIFS(Master3!$J:$J,Master3!$A:$A,"&gt;="&amp;(AJ330),Master3!$A:$A,"&lt;="&amp;AP330-1)</f>
        <v>0</v>
      </c>
      <c r="AN330" s="93">
        <f>SUMIFS(Master3!BF:BF,Master3!BE:BE,AK330)</f>
        <v>0</v>
      </c>
      <c r="AO330" s="100" t="str">
        <f>IFERROR(_xlfn.XLOOKUP(AP330,Master3!$A:$A,Master3!$B:$B),"")</f>
        <v/>
      </c>
      <c r="AP330" s="92" t="str">
        <f t="shared" si="66"/>
        <v/>
      </c>
      <c r="AQ330" s="67">
        <f>SUMIFS(Master3!$Z:$Z,Master3!$A:$A,"&gt;"&amp;(AP330),Master3!$A:$A,"&lt;="&amp;AU330-1)</f>
        <v>0</v>
      </c>
      <c r="AR330" s="67">
        <f>SUMIFS(Master3!$J:$J,Master3!$A:$A,"&gt;"&amp;(AP330),Master3!$A:$A,"&lt;="&amp;AU330-1)</f>
        <v>0</v>
      </c>
      <c r="AS330" s="93">
        <f>SUMIFS(Master3!BO:BO,Master3!BN:BN,AO330)</f>
        <v>0</v>
      </c>
      <c r="AT330" s="100" t="str">
        <f>IFERROR(_xlfn.XLOOKUP(AU330,Master3!$A:$A,Master3!$B:$B)," ")</f>
        <v xml:space="preserve"> </v>
      </c>
      <c r="AU330" s="92" t="str">
        <f t="shared" si="67"/>
        <v/>
      </c>
      <c r="AV330" s="67">
        <f>SUMIFS(Master3!$Z:$Z,Master3!$A:$A,"&gt;"&amp;AU330,Master3!$A:$A,"&lt;="&amp; AY330)</f>
        <v>0</v>
      </c>
      <c r="AW330" s="67">
        <f>SUMIFS(Master3!$J:$J,Master3!$A:$A,"&gt;"&amp;AU330,Master3!$A:$A,"&lt;="&amp; AY330)</f>
        <v>0</v>
      </c>
      <c r="AX330" s="92">
        <f>SUMIFS(Master3!BF:BF,Master3!BE:BE,AT330)</f>
        <v>0</v>
      </c>
      <c r="AY330" s="93" t="str">
        <f t="shared" si="68"/>
        <v/>
      </c>
      <c r="AZ330" s="112" t="e">
        <f>_xlfn.XLOOKUP(BA330,Master3!B:B,Master3!A:A)</f>
        <v>#N/A</v>
      </c>
      <c r="BA330" s="103"/>
      <c r="BB330" s="107">
        <f>SUMIFS(Master3!AR:AR,Master3!$A:$A,"&gt;="&amp;(AZ330),Master3!$A:$A,"&lt;="&amp;BF330-1)</f>
        <v>0</v>
      </c>
      <c r="BC330" s="109">
        <f>SUMIFS(Master3!$K:$K,Master3!$A:$A,"&gt;="&amp;(AZ330),Master3!$A:$A,"&lt;="&amp;BF330-1)</f>
        <v>0</v>
      </c>
      <c r="BD330" s="108">
        <f>SUMIFS(Master3!BI:BI,Master3!BH:BH,BA330)</f>
        <v>0</v>
      </c>
      <c r="BE330" s="110" t="str">
        <f>IFERROR(_xlfn.XLOOKUP(BF330,Master3!$A:$A,Master3!$B:$B),"")</f>
        <v/>
      </c>
      <c r="BF330" s="107" t="str">
        <f t="shared" si="69"/>
        <v/>
      </c>
      <c r="BG330" s="107">
        <f>SUMIFS(Master3!AR:AR,Master3!$A:$A,"&gt;="&amp;(BF330),Master3!$A:$A,"&lt;="&amp;BK330-1)</f>
        <v>0</v>
      </c>
      <c r="BH330" s="109">
        <f>SUMIFS(Master3!$K:$K,Master3!$A:$A,"&gt;="&amp;(BF330),Master3!$A:$A,"&lt;="&amp;BK330-1)</f>
        <v>0</v>
      </c>
      <c r="BI330" s="108">
        <f>SUMIFS(Master3!BQ:BQ,Master3!BP:BP,BE330)</f>
        <v>0</v>
      </c>
      <c r="BJ330" s="110" t="str">
        <f>IFERROR(_xlfn.XLOOKUP(BK330,Master3!$A:$A,Master3!$B:$B)," ")</f>
        <v xml:space="preserve"> </v>
      </c>
      <c r="BK330" s="107" t="str">
        <f t="shared" si="70"/>
        <v/>
      </c>
      <c r="BL330" s="107">
        <f>SUMIFS(Master3!$AU:$AU,Master3!$A:$A,"&gt;"&amp;(BK330),Master3!$A:$A,"&lt;="&amp; BO330)</f>
        <v>0</v>
      </c>
      <c r="BM330" s="109">
        <f>SUMIFS(Master3!$K:$K,Master3!$A:$A,"&gt;"&amp;(BK330),Master3!$A:$A,"&lt;="&amp; BO330)</f>
        <v>0</v>
      </c>
      <c r="BN330" s="107">
        <f>SUMIFS(Master3!BI:BI,Master3!BH:BH,BJ330)</f>
        <v>0</v>
      </c>
      <c r="BO330" s="108" t="str">
        <f t="shared" si="71"/>
        <v/>
      </c>
    </row>
    <row r="331" spans="1:67" x14ac:dyDescent="0.25">
      <c r="A331" s="86">
        <v>44452.118055555555</v>
      </c>
      <c r="B331" s="111" t="e">
        <f>_xlfn.XLOOKUP(C331,Master3!B:B,Master3!A:A)</f>
        <v>#N/A</v>
      </c>
      <c r="C331" s="106">
        <v>44452.118055555555</v>
      </c>
      <c r="D331" s="91" t="str">
        <f>IFERROR(_xlfn.XLOOKUP(B331,Master3!A:A,Master3!G:G),"")</f>
        <v/>
      </c>
      <c r="E331" s="94" t="str">
        <f>IFERROR(AVERAGEIFS(Master3!$U:$U,Master3!$A:$A,"&gt;"&amp;(B331-1),Master3!$A:$A,"&lt;="&amp;S331),"")</f>
        <v/>
      </c>
      <c r="F331" s="98">
        <f>SUMIFS(Master3!$V:$V,Master3!$A:$A,"&gt;="&amp;(B331),Master3!$A:$A,"&lt;="&amp;J331-1)</f>
        <v>0</v>
      </c>
      <c r="G331" s="91">
        <f>SUMIFS(Master3!$H:$H,Master3!$A:$A,"&gt;="&amp;(B331),Master3!$A:$A,"&lt;="&amp;J331-1)</f>
        <v>0</v>
      </c>
      <c r="H331" s="99">
        <f>SUMIFS(Master3!AZ:AZ,Master3!AY:AY,C331)</f>
        <v>0</v>
      </c>
      <c r="I331" s="100" t="str">
        <f>IFERROR(_xlfn.XLOOKUP(J331,Master3!$A:$A,Master3!$B:$B),"")</f>
        <v/>
      </c>
      <c r="J331" s="92" t="str">
        <f t="shared" si="60"/>
        <v/>
      </c>
      <c r="K331" s="92">
        <f>SUMIFS(Master3!$V:$V,Master3!$A:$A,"&gt;="&amp;(J331),Master3!$A:$A,"&lt;="&amp;O331-1)</f>
        <v>0</v>
      </c>
      <c r="L331" s="92">
        <f>SUMIFS(Master3!$H:$H,Master3!$A:$A,"&gt;="&amp;(J331),Master3!$A:$A,"&lt;="&amp;O331-1)</f>
        <v>0</v>
      </c>
      <c r="M331" s="93">
        <f>SUMIFS(Master3!BK:BK,Master3!BJ:BJ,I331)</f>
        <v>0</v>
      </c>
      <c r="N331" s="100" t="str">
        <f>IFERROR(_xlfn.XLOOKUP(O331,Master3!$A:$A,Master3!$B:$B)," ")</f>
        <v xml:space="preserve"> </v>
      </c>
      <c r="O331" s="92" t="str">
        <f t="shared" si="61"/>
        <v/>
      </c>
      <c r="P331" s="92">
        <f>SUMIFS(Master3!$V:$V,Master3!$A:$A,"&gt;="&amp;O331,Master3!$A:$A,"&lt;="&amp; S331)</f>
        <v>0</v>
      </c>
      <c r="Q331" s="92">
        <f>SUMIFS(Master3!$H:$H,Master3!$A:$A,"&gt;="&amp;O331,Master3!$A:$A,"&lt;="&amp; S331)</f>
        <v>0</v>
      </c>
      <c r="R331" s="92">
        <f>SUMIFS(Master3!AZ:AZ,Master3!AY:AY,N331)</f>
        <v>0</v>
      </c>
      <c r="S331" s="93" t="str">
        <f t="shared" si="62"/>
        <v/>
      </c>
      <c r="T331" s="112" t="e">
        <f>_xlfn.XLOOKUP(U331,Master3!B:B,Master3!A:A)</f>
        <v>#N/A</v>
      </c>
      <c r="U331" s="103"/>
      <c r="V331" s="109">
        <f>SUMIFS(Master3!X:X,Master3!$A:$A,"&gt;="&amp;(T331),Master3!$A:$A,"&lt;="&amp;Z331-1)</f>
        <v>0</v>
      </c>
      <c r="W331" s="107">
        <f>SUMIFS(Master3!I:I,Master3!$A:$A,"&gt;="&amp;(T331),Master3!$A:$A,"&lt;="&amp;Z331-1)</f>
        <v>0</v>
      </c>
      <c r="X331" s="108">
        <f>SUMIFS(Master3!BC:BC,Master3!BB:BB,U331)</f>
        <v>0</v>
      </c>
      <c r="Y331" s="110" t="str">
        <f>IFERROR(_xlfn.XLOOKUP(Z331,Master3!$A:$A,Master3!$B:$B),"")</f>
        <v/>
      </c>
      <c r="Z331" s="107" t="str">
        <f t="shared" si="63"/>
        <v/>
      </c>
      <c r="AA331" s="107">
        <f>SUMIFS(Master3!$X:$X,Master3!$A:$A,"&gt;="&amp;(Z331),Master3!$A:$A,"&lt;="&amp;AE331-1)</f>
        <v>0</v>
      </c>
      <c r="AB331" s="107">
        <f>SUMIFS(Master3!$I:$I,Master3!$A:$A,"&gt;="&amp;(Z331),Master3!$A:$A,"&lt;="&amp;AE331-1)</f>
        <v>0</v>
      </c>
      <c r="AC331" s="108">
        <f>SUMIFS(Master3!BM:BM,Master3!BL:BL,Y331)</f>
        <v>0</v>
      </c>
      <c r="AD331" s="110" t="str">
        <f>IFERROR(_xlfn.XLOOKUP(AE331,Master3!$A:$A,Master3!$B:$B)," ")</f>
        <v xml:space="preserve"> </v>
      </c>
      <c r="AE331" s="107" t="str">
        <f t="shared" si="64"/>
        <v/>
      </c>
      <c r="AF331" s="109">
        <f>SUMIFS(Master3!$X:$X,Master3!$A:$A,"&gt;"&amp;(AE331),Master3!$A:$A,"&lt;="&amp; AI331)</f>
        <v>0</v>
      </c>
      <c r="AG331" s="107">
        <f>SUMIFS(Master3!$I:$I,Master3!$A:$A,"&gt;"&amp;(AE331),Master3!$A:$A,"&lt;="&amp; AI331)</f>
        <v>0</v>
      </c>
      <c r="AH331" s="107">
        <f>SUMIFS(Master3!BC:BC,Master3!BB:BB,AD331)</f>
        <v>0</v>
      </c>
      <c r="AI331" s="108" t="str">
        <f t="shared" si="65"/>
        <v/>
      </c>
      <c r="AJ331" s="112" t="e">
        <f>_xlfn.XLOOKUP(AK331,Master3!B:B,Master3!A:A)</f>
        <v>#N/A</v>
      </c>
      <c r="AK331" s="106"/>
      <c r="AL331" s="67">
        <f>SUMIFS(Master3!$Z:$Z,Master3!$A:$A,"&gt;="&amp;(AJ331),Master3!$A:$A,"&lt;="&amp;AP331-1)</f>
        <v>0</v>
      </c>
      <c r="AM331" s="67">
        <f>SUMIFS(Master3!$J:$J,Master3!$A:$A,"&gt;="&amp;(AJ331),Master3!$A:$A,"&lt;="&amp;AP331-1)</f>
        <v>0</v>
      </c>
      <c r="AN331" s="93">
        <f>SUMIFS(Master3!BF:BF,Master3!BE:BE,AK331)</f>
        <v>0</v>
      </c>
      <c r="AO331" s="100" t="str">
        <f>IFERROR(_xlfn.XLOOKUP(AP331,Master3!$A:$A,Master3!$B:$B),"")</f>
        <v/>
      </c>
      <c r="AP331" s="92" t="str">
        <f t="shared" si="66"/>
        <v/>
      </c>
      <c r="AQ331" s="67">
        <f>SUMIFS(Master3!$Z:$Z,Master3!$A:$A,"&gt;"&amp;(AP331),Master3!$A:$A,"&lt;="&amp;AU331-1)</f>
        <v>0</v>
      </c>
      <c r="AR331" s="67">
        <f>SUMIFS(Master3!$J:$J,Master3!$A:$A,"&gt;"&amp;(AP331),Master3!$A:$A,"&lt;="&amp;AU331-1)</f>
        <v>0</v>
      </c>
      <c r="AS331" s="93">
        <f>SUMIFS(Master3!BO:BO,Master3!BN:BN,AO331)</f>
        <v>0</v>
      </c>
      <c r="AT331" s="100" t="str">
        <f>IFERROR(_xlfn.XLOOKUP(AU331,Master3!$A:$A,Master3!$B:$B)," ")</f>
        <v xml:space="preserve"> </v>
      </c>
      <c r="AU331" s="92" t="str">
        <f t="shared" si="67"/>
        <v/>
      </c>
      <c r="AV331" s="67">
        <f>SUMIFS(Master3!$Z:$Z,Master3!$A:$A,"&gt;"&amp;AU331,Master3!$A:$A,"&lt;="&amp; AY331)</f>
        <v>0</v>
      </c>
      <c r="AW331" s="67">
        <f>SUMIFS(Master3!$J:$J,Master3!$A:$A,"&gt;"&amp;AU331,Master3!$A:$A,"&lt;="&amp; AY331)</f>
        <v>0</v>
      </c>
      <c r="AX331" s="92">
        <f>SUMIFS(Master3!BF:BF,Master3!BE:BE,AT331)</f>
        <v>0</v>
      </c>
      <c r="AY331" s="93" t="str">
        <f t="shared" si="68"/>
        <v/>
      </c>
      <c r="AZ331" s="112" t="e">
        <f>_xlfn.XLOOKUP(BA331,Master3!B:B,Master3!A:A)</f>
        <v>#N/A</v>
      </c>
      <c r="BA331" s="103"/>
      <c r="BB331" s="107">
        <f>SUMIFS(Master3!AR:AR,Master3!$A:$A,"&gt;="&amp;(AZ331),Master3!$A:$A,"&lt;="&amp;BF331-1)</f>
        <v>0</v>
      </c>
      <c r="BC331" s="109">
        <f>SUMIFS(Master3!$K:$K,Master3!$A:$A,"&gt;="&amp;(AZ331),Master3!$A:$A,"&lt;="&amp;BF331-1)</f>
        <v>0</v>
      </c>
      <c r="BD331" s="108">
        <f>SUMIFS(Master3!BI:BI,Master3!BH:BH,BA331)</f>
        <v>0</v>
      </c>
      <c r="BE331" s="110" t="str">
        <f>IFERROR(_xlfn.XLOOKUP(BF331,Master3!$A:$A,Master3!$B:$B),"")</f>
        <v/>
      </c>
      <c r="BF331" s="107" t="str">
        <f t="shared" si="69"/>
        <v/>
      </c>
      <c r="BG331" s="107">
        <f>SUMIFS(Master3!AR:AR,Master3!$A:$A,"&gt;="&amp;(BF331),Master3!$A:$A,"&lt;="&amp;BK331-1)</f>
        <v>0</v>
      </c>
      <c r="BH331" s="109">
        <f>SUMIFS(Master3!$K:$K,Master3!$A:$A,"&gt;="&amp;(BF331),Master3!$A:$A,"&lt;="&amp;BK331-1)</f>
        <v>0</v>
      </c>
      <c r="BI331" s="108">
        <f>SUMIFS(Master3!BQ:BQ,Master3!BP:BP,BE331)</f>
        <v>0</v>
      </c>
      <c r="BJ331" s="110" t="str">
        <f>IFERROR(_xlfn.XLOOKUP(BK331,Master3!$A:$A,Master3!$B:$B)," ")</f>
        <v xml:space="preserve"> </v>
      </c>
      <c r="BK331" s="107" t="str">
        <f t="shared" si="70"/>
        <v/>
      </c>
      <c r="BL331" s="107">
        <f>SUMIFS(Master3!$AU:$AU,Master3!$A:$A,"&gt;"&amp;(BK331),Master3!$A:$A,"&lt;="&amp; BO331)</f>
        <v>0</v>
      </c>
      <c r="BM331" s="109">
        <f>SUMIFS(Master3!$K:$K,Master3!$A:$A,"&gt;"&amp;(BK331),Master3!$A:$A,"&lt;="&amp; BO331)</f>
        <v>0</v>
      </c>
      <c r="BN331" s="107">
        <f>SUMIFS(Master3!BI:BI,Master3!BH:BH,BJ331)</f>
        <v>0</v>
      </c>
      <c r="BO331" s="108" t="str">
        <f t="shared" si="71"/>
        <v/>
      </c>
    </row>
    <row r="332" spans="1:67" x14ac:dyDescent="0.25">
      <c r="A332" s="86">
        <v>44452.204861111109</v>
      </c>
      <c r="B332" s="111" t="e">
        <f>_xlfn.XLOOKUP(C332,Master3!B:B,Master3!A:A)</f>
        <v>#N/A</v>
      </c>
      <c r="C332" s="106"/>
      <c r="D332" s="91" t="str">
        <f>IFERROR(_xlfn.XLOOKUP(B332,Master3!A:A,Master3!G:G),"")</f>
        <v/>
      </c>
      <c r="E332" s="94" t="str">
        <f>IFERROR(AVERAGEIFS(Master3!$U:$U,Master3!$A:$A,"&gt;"&amp;(B332-1),Master3!$A:$A,"&lt;="&amp;S332),"")</f>
        <v/>
      </c>
      <c r="F332" s="98">
        <f>SUMIFS(Master3!$V:$V,Master3!$A:$A,"&gt;="&amp;(B332),Master3!$A:$A,"&lt;="&amp;J332-1)</f>
        <v>0</v>
      </c>
      <c r="G332" s="91">
        <f>SUMIFS(Master3!$H:$H,Master3!$A:$A,"&gt;="&amp;(B332),Master3!$A:$A,"&lt;="&amp;J332-1)</f>
        <v>0</v>
      </c>
      <c r="H332" s="99">
        <f>SUMIFS(Master3!AZ:AZ,Master3!AY:AY,C332)</f>
        <v>0</v>
      </c>
      <c r="I332" s="100" t="str">
        <f>IFERROR(_xlfn.XLOOKUP(J332,Master3!$A:$A,Master3!$B:$B),"")</f>
        <v/>
      </c>
      <c r="J332" s="92" t="str">
        <f t="shared" si="60"/>
        <v/>
      </c>
      <c r="K332" s="92">
        <f>SUMIFS(Master3!$V:$V,Master3!$A:$A,"&gt;="&amp;(J332),Master3!$A:$A,"&lt;="&amp;O332-1)</f>
        <v>0</v>
      </c>
      <c r="L332" s="92">
        <f>SUMIFS(Master3!$H:$H,Master3!$A:$A,"&gt;="&amp;(J332),Master3!$A:$A,"&lt;="&amp;O332-1)</f>
        <v>0</v>
      </c>
      <c r="M332" s="93">
        <f>SUMIFS(Master3!BK:BK,Master3!BJ:BJ,I332)</f>
        <v>0</v>
      </c>
      <c r="N332" s="100" t="str">
        <f>IFERROR(_xlfn.XLOOKUP(O332,Master3!$A:$A,Master3!$B:$B)," ")</f>
        <v xml:space="preserve"> </v>
      </c>
      <c r="O332" s="92" t="str">
        <f t="shared" si="61"/>
        <v/>
      </c>
      <c r="P332" s="92">
        <f>SUMIFS(Master3!$V:$V,Master3!$A:$A,"&gt;="&amp;O332,Master3!$A:$A,"&lt;="&amp; S332)</f>
        <v>0</v>
      </c>
      <c r="Q332" s="92">
        <f>SUMIFS(Master3!$H:$H,Master3!$A:$A,"&gt;="&amp;O332,Master3!$A:$A,"&lt;="&amp; S332)</f>
        <v>0</v>
      </c>
      <c r="R332" s="92">
        <f>SUMIFS(Master3!AZ:AZ,Master3!AY:AY,N332)</f>
        <v>0</v>
      </c>
      <c r="S332" s="93" t="str">
        <f t="shared" si="62"/>
        <v/>
      </c>
      <c r="T332" s="112" t="e">
        <f>_xlfn.XLOOKUP(U332,Master3!B:B,Master3!A:A)</f>
        <v>#N/A</v>
      </c>
      <c r="U332" s="103"/>
      <c r="V332" s="109">
        <f>SUMIFS(Master3!X:X,Master3!$A:$A,"&gt;="&amp;(T332),Master3!$A:$A,"&lt;="&amp;Z332-1)</f>
        <v>0</v>
      </c>
      <c r="W332" s="107">
        <f>SUMIFS(Master3!I:I,Master3!$A:$A,"&gt;="&amp;(T332),Master3!$A:$A,"&lt;="&amp;Z332-1)</f>
        <v>0</v>
      </c>
      <c r="X332" s="108">
        <f>SUMIFS(Master3!BC:BC,Master3!BB:BB,U332)</f>
        <v>0</v>
      </c>
      <c r="Y332" s="110" t="str">
        <f>IFERROR(_xlfn.XLOOKUP(Z332,Master3!$A:$A,Master3!$B:$B),"")</f>
        <v/>
      </c>
      <c r="Z332" s="107" t="str">
        <f t="shared" si="63"/>
        <v/>
      </c>
      <c r="AA332" s="107">
        <f>SUMIFS(Master3!$X:$X,Master3!$A:$A,"&gt;="&amp;(Z332),Master3!$A:$A,"&lt;="&amp;AE332-1)</f>
        <v>0</v>
      </c>
      <c r="AB332" s="107">
        <f>SUMIFS(Master3!$I:$I,Master3!$A:$A,"&gt;="&amp;(Z332),Master3!$A:$A,"&lt;="&amp;AE332-1)</f>
        <v>0</v>
      </c>
      <c r="AC332" s="108">
        <f>SUMIFS(Master3!BM:BM,Master3!BL:BL,Y332)</f>
        <v>0</v>
      </c>
      <c r="AD332" s="110" t="str">
        <f>IFERROR(_xlfn.XLOOKUP(AE332,Master3!$A:$A,Master3!$B:$B)," ")</f>
        <v xml:space="preserve"> </v>
      </c>
      <c r="AE332" s="107" t="str">
        <f t="shared" si="64"/>
        <v/>
      </c>
      <c r="AF332" s="109">
        <f>SUMIFS(Master3!$X:$X,Master3!$A:$A,"&gt;"&amp;(AE332),Master3!$A:$A,"&lt;="&amp; AI332)</f>
        <v>0</v>
      </c>
      <c r="AG332" s="107">
        <f>SUMIFS(Master3!$I:$I,Master3!$A:$A,"&gt;"&amp;(AE332),Master3!$A:$A,"&lt;="&amp; AI332)</f>
        <v>0</v>
      </c>
      <c r="AH332" s="107">
        <f>SUMIFS(Master3!BC:BC,Master3!BB:BB,AD332)</f>
        <v>0</v>
      </c>
      <c r="AI332" s="108" t="str">
        <f t="shared" si="65"/>
        <v/>
      </c>
      <c r="AJ332" s="112" t="e">
        <f>_xlfn.XLOOKUP(AK332,Master3!B:B,Master3!A:A)</f>
        <v>#N/A</v>
      </c>
      <c r="AK332" s="106"/>
      <c r="AL332" s="67">
        <f>SUMIFS(Master3!$Z:$Z,Master3!$A:$A,"&gt;="&amp;(AJ332),Master3!$A:$A,"&lt;="&amp;AP332-1)</f>
        <v>0</v>
      </c>
      <c r="AM332" s="67">
        <f>SUMIFS(Master3!$J:$J,Master3!$A:$A,"&gt;="&amp;(AJ332),Master3!$A:$A,"&lt;="&amp;AP332-1)</f>
        <v>0</v>
      </c>
      <c r="AN332" s="93">
        <f>SUMIFS(Master3!BF:BF,Master3!BE:BE,AK332)</f>
        <v>0</v>
      </c>
      <c r="AO332" s="100" t="str">
        <f>IFERROR(_xlfn.XLOOKUP(AP332,Master3!$A:$A,Master3!$B:$B),"")</f>
        <v/>
      </c>
      <c r="AP332" s="92" t="str">
        <f t="shared" si="66"/>
        <v/>
      </c>
      <c r="AQ332" s="67">
        <f>SUMIFS(Master3!$Z:$Z,Master3!$A:$A,"&gt;"&amp;(AP332),Master3!$A:$A,"&lt;="&amp;AU332-1)</f>
        <v>0</v>
      </c>
      <c r="AR332" s="67">
        <f>SUMIFS(Master3!$J:$J,Master3!$A:$A,"&gt;"&amp;(AP332),Master3!$A:$A,"&lt;="&amp;AU332-1)</f>
        <v>0</v>
      </c>
      <c r="AS332" s="93">
        <f>SUMIFS(Master3!BO:BO,Master3!BN:BN,AO332)</f>
        <v>0</v>
      </c>
      <c r="AT332" s="100" t="str">
        <f>IFERROR(_xlfn.XLOOKUP(AU332,Master3!$A:$A,Master3!$B:$B)," ")</f>
        <v xml:space="preserve"> </v>
      </c>
      <c r="AU332" s="92" t="str">
        <f t="shared" si="67"/>
        <v/>
      </c>
      <c r="AV332" s="67">
        <f>SUMIFS(Master3!$Z:$Z,Master3!$A:$A,"&gt;"&amp;AU332,Master3!$A:$A,"&lt;="&amp; AY332)</f>
        <v>0</v>
      </c>
      <c r="AW332" s="67">
        <f>SUMIFS(Master3!$J:$J,Master3!$A:$A,"&gt;"&amp;AU332,Master3!$A:$A,"&lt;="&amp; AY332)</f>
        <v>0</v>
      </c>
      <c r="AX332" s="92">
        <f>SUMIFS(Master3!BF:BF,Master3!BE:BE,AT332)</f>
        <v>0</v>
      </c>
      <c r="AY332" s="93" t="str">
        <f t="shared" si="68"/>
        <v/>
      </c>
      <c r="AZ332" s="112" t="e">
        <f>_xlfn.XLOOKUP(BA332,Master3!B:B,Master3!A:A)</f>
        <v>#N/A</v>
      </c>
      <c r="BA332" s="103">
        <v>44452.204861111109</v>
      </c>
      <c r="BB332" s="107">
        <f>SUMIFS(Master3!AR:AR,Master3!$A:$A,"&gt;="&amp;(AZ332),Master3!$A:$A,"&lt;="&amp;BF332-1)</f>
        <v>0</v>
      </c>
      <c r="BC332" s="109">
        <f>SUMIFS(Master3!$K:$K,Master3!$A:$A,"&gt;="&amp;(AZ332),Master3!$A:$A,"&lt;="&amp;BF332-1)</f>
        <v>0</v>
      </c>
      <c r="BD332" s="108">
        <f>SUMIFS(Master3!BI:BI,Master3!BH:BH,BA332)</f>
        <v>0</v>
      </c>
      <c r="BE332" s="110" t="str">
        <f>IFERROR(_xlfn.XLOOKUP(BF332,Master3!$A:$A,Master3!$B:$B),"")</f>
        <v/>
      </c>
      <c r="BF332" s="107" t="str">
        <f t="shared" si="69"/>
        <v/>
      </c>
      <c r="BG332" s="107">
        <f>SUMIFS(Master3!AR:AR,Master3!$A:$A,"&gt;="&amp;(BF332),Master3!$A:$A,"&lt;="&amp;BK332-1)</f>
        <v>0</v>
      </c>
      <c r="BH332" s="109">
        <f>SUMIFS(Master3!$K:$K,Master3!$A:$A,"&gt;="&amp;(BF332),Master3!$A:$A,"&lt;="&amp;BK332-1)</f>
        <v>0</v>
      </c>
      <c r="BI332" s="108">
        <f>SUMIFS(Master3!BQ:BQ,Master3!BP:BP,BE332)</f>
        <v>0</v>
      </c>
      <c r="BJ332" s="110" t="str">
        <f>IFERROR(_xlfn.XLOOKUP(BK332,Master3!$A:$A,Master3!$B:$B)," ")</f>
        <v xml:space="preserve"> </v>
      </c>
      <c r="BK332" s="107" t="str">
        <f t="shared" si="70"/>
        <v/>
      </c>
      <c r="BL332" s="107">
        <f>SUMIFS(Master3!$AU:$AU,Master3!$A:$A,"&gt;"&amp;(BK332),Master3!$A:$A,"&lt;="&amp; BO332)</f>
        <v>0</v>
      </c>
      <c r="BM332" s="109">
        <f>SUMIFS(Master3!$K:$K,Master3!$A:$A,"&gt;"&amp;(BK332),Master3!$A:$A,"&lt;="&amp; BO332)</f>
        <v>0</v>
      </c>
      <c r="BN332" s="107">
        <f>SUMIFS(Master3!BI:BI,Master3!BH:BH,BJ332)</f>
        <v>0</v>
      </c>
      <c r="BO332" s="108" t="str">
        <f t="shared" si="71"/>
        <v/>
      </c>
    </row>
    <row r="333" spans="1:67" x14ac:dyDescent="0.25">
      <c r="A333" s="86">
        <v>44452.208333333336</v>
      </c>
      <c r="B333" s="111" t="e">
        <f>_xlfn.XLOOKUP(C333,Master3!B:B,Master3!A:A)</f>
        <v>#N/A</v>
      </c>
      <c r="C333" s="106"/>
      <c r="D333" s="91" t="str">
        <f>IFERROR(_xlfn.XLOOKUP(B333,Master3!A:A,Master3!G:G),"")</f>
        <v/>
      </c>
      <c r="E333" s="94" t="str">
        <f>IFERROR(AVERAGEIFS(Master3!$U:$U,Master3!$A:$A,"&gt;"&amp;(B333-1),Master3!$A:$A,"&lt;="&amp;S333),"")</f>
        <v/>
      </c>
      <c r="F333" s="98">
        <f>SUMIFS(Master3!$V:$V,Master3!$A:$A,"&gt;="&amp;(B333),Master3!$A:$A,"&lt;="&amp;J333-1)</f>
        <v>0</v>
      </c>
      <c r="G333" s="91">
        <f>SUMIFS(Master3!$H:$H,Master3!$A:$A,"&gt;="&amp;(B333),Master3!$A:$A,"&lt;="&amp;J333-1)</f>
        <v>0</v>
      </c>
      <c r="H333" s="99">
        <f>SUMIFS(Master3!AZ:AZ,Master3!AY:AY,C333)</f>
        <v>0</v>
      </c>
      <c r="I333" s="100" t="str">
        <f>IFERROR(_xlfn.XLOOKUP(J333,Master3!$A:$A,Master3!$B:$B),"")</f>
        <v/>
      </c>
      <c r="J333" s="92" t="str">
        <f t="shared" si="60"/>
        <v/>
      </c>
      <c r="K333" s="92">
        <f>SUMIFS(Master3!$V:$V,Master3!$A:$A,"&gt;="&amp;(J333),Master3!$A:$A,"&lt;="&amp;O333-1)</f>
        <v>0</v>
      </c>
      <c r="L333" s="92">
        <f>SUMIFS(Master3!$H:$H,Master3!$A:$A,"&gt;="&amp;(J333),Master3!$A:$A,"&lt;="&amp;O333-1)</f>
        <v>0</v>
      </c>
      <c r="M333" s="93">
        <f>SUMIFS(Master3!BK:BK,Master3!BJ:BJ,I333)</f>
        <v>0</v>
      </c>
      <c r="N333" s="100" t="str">
        <f>IFERROR(_xlfn.XLOOKUP(O333,Master3!$A:$A,Master3!$B:$B)," ")</f>
        <v xml:space="preserve"> </v>
      </c>
      <c r="O333" s="92" t="str">
        <f t="shared" si="61"/>
        <v/>
      </c>
      <c r="P333" s="92">
        <f>SUMIFS(Master3!$V:$V,Master3!$A:$A,"&gt;="&amp;O333,Master3!$A:$A,"&lt;="&amp; S333)</f>
        <v>0</v>
      </c>
      <c r="Q333" s="92">
        <f>SUMIFS(Master3!$H:$H,Master3!$A:$A,"&gt;="&amp;O333,Master3!$A:$A,"&lt;="&amp; S333)</f>
        <v>0</v>
      </c>
      <c r="R333" s="92">
        <f>SUMIFS(Master3!AZ:AZ,Master3!AY:AY,N333)</f>
        <v>0</v>
      </c>
      <c r="S333" s="93" t="str">
        <f t="shared" si="62"/>
        <v/>
      </c>
      <c r="T333" s="112" t="e">
        <f>_xlfn.XLOOKUP(U333,Master3!B:B,Master3!A:A)</f>
        <v>#N/A</v>
      </c>
      <c r="U333" s="103">
        <v>44452.208333333336</v>
      </c>
      <c r="V333" s="109">
        <f>SUMIFS(Master3!X:X,Master3!$A:$A,"&gt;="&amp;(T333),Master3!$A:$A,"&lt;="&amp;Z333-1)</f>
        <v>0</v>
      </c>
      <c r="W333" s="107">
        <f>SUMIFS(Master3!I:I,Master3!$A:$A,"&gt;="&amp;(T333),Master3!$A:$A,"&lt;="&amp;Z333-1)</f>
        <v>0</v>
      </c>
      <c r="X333" s="108">
        <f>SUMIFS(Master3!BC:BC,Master3!BB:BB,U333)</f>
        <v>0</v>
      </c>
      <c r="Y333" s="110" t="str">
        <f>IFERROR(_xlfn.XLOOKUP(Z333,Master3!$A:$A,Master3!$B:$B),"")</f>
        <v/>
      </c>
      <c r="Z333" s="107" t="str">
        <f t="shared" si="63"/>
        <v/>
      </c>
      <c r="AA333" s="107">
        <f>SUMIFS(Master3!$X:$X,Master3!$A:$A,"&gt;="&amp;(Z333),Master3!$A:$A,"&lt;="&amp;AE333-1)</f>
        <v>0</v>
      </c>
      <c r="AB333" s="107">
        <f>SUMIFS(Master3!$I:$I,Master3!$A:$A,"&gt;="&amp;(Z333),Master3!$A:$A,"&lt;="&amp;AE333-1)</f>
        <v>0</v>
      </c>
      <c r="AC333" s="108">
        <f>SUMIFS(Master3!BM:BM,Master3!BL:BL,Y333)</f>
        <v>0</v>
      </c>
      <c r="AD333" s="110" t="str">
        <f>IFERROR(_xlfn.XLOOKUP(AE333,Master3!$A:$A,Master3!$B:$B)," ")</f>
        <v xml:space="preserve"> </v>
      </c>
      <c r="AE333" s="107" t="str">
        <f t="shared" si="64"/>
        <v/>
      </c>
      <c r="AF333" s="109">
        <f>SUMIFS(Master3!$X:$X,Master3!$A:$A,"&gt;"&amp;(AE333),Master3!$A:$A,"&lt;="&amp; AI333)</f>
        <v>0</v>
      </c>
      <c r="AG333" s="107">
        <f>SUMIFS(Master3!$I:$I,Master3!$A:$A,"&gt;"&amp;(AE333),Master3!$A:$A,"&lt;="&amp; AI333)</f>
        <v>0</v>
      </c>
      <c r="AH333" s="107">
        <f>SUMIFS(Master3!BC:BC,Master3!BB:BB,AD333)</f>
        <v>0</v>
      </c>
      <c r="AI333" s="108" t="str">
        <f t="shared" si="65"/>
        <v/>
      </c>
      <c r="AJ333" s="112" t="e">
        <f>_xlfn.XLOOKUP(AK333,Master3!B:B,Master3!A:A)</f>
        <v>#N/A</v>
      </c>
      <c r="AK333" s="106">
        <v>44452.208333333336</v>
      </c>
      <c r="AL333" s="67">
        <f>SUMIFS(Master3!$Z:$Z,Master3!$A:$A,"&gt;="&amp;(AJ333),Master3!$A:$A,"&lt;="&amp;AP333-1)</f>
        <v>0</v>
      </c>
      <c r="AM333" s="67">
        <f>SUMIFS(Master3!$J:$J,Master3!$A:$A,"&gt;="&amp;(AJ333),Master3!$A:$A,"&lt;="&amp;AP333-1)</f>
        <v>0</v>
      </c>
      <c r="AN333" s="93">
        <f>SUMIFS(Master3!BF:BF,Master3!BE:BE,AK333)</f>
        <v>0</v>
      </c>
      <c r="AO333" s="100" t="str">
        <f>IFERROR(_xlfn.XLOOKUP(AP333,Master3!$A:$A,Master3!$B:$B),"")</f>
        <v/>
      </c>
      <c r="AP333" s="92" t="str">
        <f t="shared" si="66"/>
        <v/>
      </c>
      <c r="AQ333" s="67">
        <f>SUMIFS(Master3!$Z:$Z,Master3!$A:$A,"&gt;"&amp;(AP333),Master3!$A:$A,"&lt;="&amp;AU333-1)</f>
        <v>0</v>
      </c>
      <c r="AR333" s="67">
        <f>SUMIFS(Master3!$J:$J,Master3!$A:$A,"&gt;"&amp;(AP333),Master3!$A:$A,"&lt;="&amp;AU333-1)</f>
        <v>0</v>
      </c>
      <c r="AS333" s="93">
        <f>SUMIFS(Master3!BO:BO,Master3!BN:BN,AO333)</f>
        <v>0</v>
      </c>
      <c r="AT333" s="100" t="str">
        <f>IFERROR(_xlfn.XLOOKUP(AU333,Master3!$A:$A,Master3!$B:$B)," ")</f>
        <v xml:space="preserve"> </v>
      </c>
      <c r="AU333" s="92" t="str">
        <f t="shared" si="67"/>
        <v/>
      </c>
      <c r="AV333" s="67">
        <f>SUMIFS(Master3!$Z:$Z,Master3!$A:$A,"&gt;"&amp;AU333,Master3!$A:$A,"&lt;="&amp; AY333)</f>
        <v>0</v>
      </c>
      <c r="AW333" s="67">
        <f>SUMIFS(Master3!$J:$J,Master3!$A:$A,"&gt;"&amp;AU333,Master3!$A:$A,"&lt;="&amp; AY333)</f>
        <v>0</v>
      </c>
      <c r="AX333" s="92">
        <f>SUMIFS(Master3!BF:BF,Master3!BE:BE,AT333)</f>
        <v>0</v>
      </c>
      <c r="AY333" s="93" t="str">
        <f t="shared" si="68"/>
        <v/>
      </c>
      <c r="AZ333" s="112" t="e">
        <f>_xlfn.XLOOKUP(BA333,Master3!B:B,Master3!A:A)</f>
        <v>#N/A</v>
      </c>
      <c r="BA333" s="103"/>
      <c r="BB333" s="107">
        <f>SUMIFS(Master3!AR:AR,Master3!$A:$A,"&gt;="&amp;(AZ333),Master3!$A:$A,"&lt;="&amp;BF333-1)</f>
        <v>0</v>
      </c>
      <c r="BC333" s="109">
        <f>SUMIFS(Master3!$K:$K,Master3!$A:$A,"&gt;="&amp;(AZ333),Master3!$A:$A,"&lt;="&amp;BF333-1)</f>
        <v>0</v>
      </c>
      <c r="BD333" s="108">
        <f>SUMIFS(Master3!BI:BI,Master3!BH:BH,BA333)</f>
        <v>0</v>
      </c>
      <c r="BE333" s="110" t="str">
        <f>IFERROR(_xlfn.XLOOKUP(BF333,Master3!$A:$A,Master3!$B:$B),"")</f>
        <v/>
      </c>
      <c r="BF333" s="107" t="str">
        <f t="shared" si="69"/>
        <v/>
      </c>
      <c r="BG333" s="107">
        <f>SUMIFS(Master3!AR:AR,Master3!$A:$A,"&gt;="&amp;(BF333),Master3!$A:$A,"&lt;="&amp;BK333-1)</f>
        <v>0</v>
      </c>
      <c r="BH333" s="109">
        <f>SUMIFS(Master3!$K:$K,Master3!$A:$A,"&gt;="&amp;(BF333),Master3!$A:$A,"&lt;="&amp;BK333-1)</f>
        <v>0</v>
      </c>
      <c r="BI333" s="108">
        <f>SUMIFS(Master3!BQ:BQ,Master3!BP:BP,BE333)</f>
        <v>0</v>
      </c>
      <c r="BJ333" s="110" t="str">
        <f>IFERROR(_xlfn.XLOOKUP(BK333,Master3!$A:$A,Master3!$B:$B)," ")</f>
        <v xml:space="preserve"> </v>
      </c>
      <c r="BK333" s="107" t="str">
        <f t="shared" si="70"/>
        <v/>
      </c>
      <c r="BL333" s="107">
        <f>SUMIFS(Master3!$AU:$AU,Master3!$A:$A,"&gt;"&amp;(BK333),Master3!$A:$A,"&lt;="&amp; BO333)</f>
        <v>0</v>
      </c>
      <c r="BM333" s="109">
        <f>SUMIFS(Master3!$K:$K,Master3!$A:$A,"&gt;"&amp;(BK333),Master3!$A:$A,"&lt;="&amp; BO333)</f>
        <v>0</v>
      </c>
      <c r="BN333" s="107">
        <f>SUMIFS(Master3!BI:BI,Master3!BH:BH,BJ333)</f>
        <v>0</v>
      </c>
      <c r="BO333" s="108" t="str">
        <f t="shared" si="71"/>
        <v/>
      </c>
    </row>
    <row r="334" spans="1:67" x14ac:dyDescent="0.25">
      <c r="A334" s="86">
        <v>44453.375</v>
      </c>
      <c r="B334" s="111" t="e">
        <f>_xlfn.XLOOKUP(C334,Master3!B:B,Master3!A:A)</f>
        <v>#N/A</v>
      </c>
      <c r="C334" s="106">
        <v>44453.375</v>
      </c>
      <c r="D334" s="91" t="str">
        <f>IFERROR(_xlfn.XLOOKUP(B334,Master3!A:A,Master3!G:G),"")</f>
        <v/>
      </c>
      <c r="E334" s="94" t="str">
        <f>IFERROR(AVERAGEIFS(Master3!$U:$U,Master3!$A:$A,"&gt;"&amp;(B334-1),Master3!$A:$A,"&lt;="&amp;S334),"")</f>
        <v/>
      </c>
      <c r="F334" s="98">
        <f>SUMIFS(Master3!$V:$V,Master3!$A:$A,"&gt;="&amp;(B334),Master3!$A:$A,"&lt;="&amp;J334-1)</f>
        <v>0</v>
      </c>
      <c r="G334" s="91">
        <f>SUMIFS(Master3!$H:$H,Master3!$A:$A,"&gt;="&amp;(B334),Master3!$A:$A,"&lt;="&amp;J334-1)</f>
        <v>0</v>
      </c>
      <c r="H334" s="99">
        <f>SUMIFS(Master3!AZ:AZ,Master3!AY:AY,C334)</f>
        <v>0</v>
      </c>
      <c r="I334" s="100" t="str">
        <f>IFERROR(_xlfn.XLOOKUP(J334,Master3!$A:$A,Master3!$B:$B),"")</f>
        <v/>
      </c>
      <c r="J334" s="92" t="str">
        <f t="shared" si="60"/>
        <v/>
      </c>
      <c r="K334" s="92">
        <f>SUMIFS(Master3!$V:$V,Master3!$A:$A,"&gt;="&amp;(J334),Master3!$A:$A,"&lt;="&amp;O334-1)</f>
        <v>0</v>
      </c>
      <c r="L334" s="92">
        <f>SUMIFS(Master3!$H:$H,Master3!$A:$A,"&gt;="&amp;(J334),Master3!$A:$A,"&lt;="&amp;O334-1)</f>
        <v>0</v>
      </c>
      <c r="M334" s="93">
        <f>SUMIFS(Master3!BK:BK,Master3!BJ:BJ,I334)</f>
        <v>0</v>
      </c>
      <c r="N334" s="100" t="str">
        <f>IFERROR(_xlfn.XLOOKUP(O334,Master3!$A:$A,Master3!$B:$B)," ")</f>
        <v xml:space="preserve"> </v>
      </c>
      <c r="O334" s="92" t="str">
        <f t="shared" si="61"/>
        <v/>
      </c>
      <c r="P334" s="92">
        <f>SUMIFS(Master3!$V:$V,Master3!$A:$A,"&gt;="&amp;O334,Master3!$A:$A,"&lt;="&amp; S334)</f>
        <v>0</v>
      </c>
      <c r="Q334" s="92">
        <f>SUMIFS(Master3!$H:$H,Master3!$A:$A,"&gt;="&amp;O334,Master3!$A:$A,"&lt;="&amp; S334)</f>
        <v>0</v>
      </c>
      <c r="R334" s="92">
        <f>SUMIFS(Master3!AZ:AZ,Master3!AY:AY,N334)</f>
        <v>0</v>
      </c>
      <c r="S334" s="93" t="str">
        <f t="shared" si="62"/>
        <v/>
      </c>
      <c r="T334" s="112" t="e">
        <f>_xlfn.XLOOKUP(U334,Master3!B:B,Master3!A:A)</f>
        <v>#N/A</v>
      </c>
      <c r="U334" s="103"/>
      <c r="V334" s="109">
        <f>SUMIFS(Master3!X:X,Master3!$A:$A,"&gt;="&amp;(T334),Master3!$A:$A,"&lt;="&amp;Z334-1)</f>
        <v>0</v>
      </c>
      <c r="W334" s="107">
        <f>SUMIFS(Master3!I:I,Master3!$A:$A,"&gt;="&amp;(T334),Master3!$A:$A,"&lt;="&amp;Z334-1)</f>
        <v>0</v>
      </c>
      <c r="X334" s="108">
        <f>SUMIFS(Master3!BC:BC,Master3!BB:BB,U334)</f>
        <v>0</v>
      </c>
      <c r="Y334" s="110" t="str">
        <f>IFERROR(_xlfn.XLOOKUP(Z334,Master3!$A:$A,Master3!$B:$B),"")</f>
        <v/>
      </c>
      <c r="Z334" s="107" t="str">
        <f t="shared" si="63"/>
        <v/>
      </c>
      <c r="AA334" s="107">
        <f>SUMIFS(Master3!$X:$X,Master3!$A:$A,"&gt;="&amp;(Z334),Master3!$A:$A,"&lt;="&amp;AE334-1)</f>
        <v>0</v>
      </c>
      <c r="AB334" s="107">
        <f>SUMIFS(Master3!$I:$I,Master3!$A:$A,"&gt;="&amp;(Z334),Master3!$A:$A,"&lt;="&amp;AE334-1)</f>
        <v>0</v>
      </c>
      <c r="AC334" s="108">
        <f>SUMIFS(Master3!BM:BM,Master3!BL:BL,Y334)</f>
        <v>0</v>
      </c>
      <c r="AD334" s="110" t="str">
        <f>IFERROR(_xlfn.XLOOKUP(AE334,Master3!$A:$A,Master3!$B:$B)," ")</f>
        <v xml:space="preserve"> </v>
      </c>
      <c r="AE334" s="107" t="str">
        <f t="shared" si="64"/>
        <v/>
      </c>
      <c r="AF334" s="109">
        <f>SUMIFS(Master3!$X:$X,Master3!$A:$A,"&gt;"&amp;(AE334),Master3!$A:$A,"&lt;="&amp; AI334)</f>
        <v>0</v>
      </c>
      <c r="AG334" s="107">
        <f>SUMIFS(Master3!$I:$I,Master3!$A:$A,"&gt;"&amp;(AE334),Master3!$A:$A,"&lt;="&amp; AI334)</f>
        <v>0</v>
      </c>
      <c r="AH334" s="107">
        <f>SUMIFS(Master3!BC:BC,Master3!BB:BB,AD334)</f>
        <v>0</v>
      </c>
      <c r="AI334" s="108" t="str">
        <f t="shared" si="65"/>
        <v/>
      </c>
      <c r="AJ334" s="112" t="e">
        <f>_xlfn.XLOOKUP(AK334,Master3!B:B,Master3!A:A)</f>
        <v>#N/A</v>
      </c>
      <c r="AK334" s="106"/>
      <c r="AL334" s="67">
        <f>SUMIFS(Master3!$Z:$Z,Master3!$A:$A,"&gt;="&amp;(AJ334),Master3!$A:$A,"&lt;="&amp;AP334-1)</f>
        <v>0</v>
      </c>
      <c r="AM334" s="67">
        <f>SUMIFS(Master3!$J:$J,Master3!$A:$A,"&gt;="&amp;(AJ334),Master3!$A:$A,"&lt;="&amp;AP334-1)</f>
        <v>0</v>
      </c>
      <c r="AN334" s="93">
        <f>SUMIFS(Master3!BF:BF,Master3!BE:BE,AK334)</f>
        <v>0</v>
      </c>
      <c r="AO334" s="100" t="str">
        <f>IFERROR(_xlfn.XLOOKUP(AP334,Master3!$A:$A,Master3!$B:$B),"")</f>
        <v/>
      </c>
      <c r="AP334" s="92" t="str">
        <f t="shared" si="66"/>
        <v/>
      </c>
      <c r="AQ334" s="67">
        <f>SUMIFS(Master3!$Z:$Z,Master3!$A:$A,"&gt;"&amp;(AP334),Master3!$A:$A,"&lt;="&amp;AU334-1)</f>
        <v>0</v>
      </c>
      <c r="AR334" s="67">
        <f>SUMIFS(Master3!$J:$J,Master3!$A:$A,"&gt;"&amp;(AP334),Master3!$A:$A,"&lt;="&amp;AU334-1)</f>
        <v>0</v>
      </c>
      <c r="AS334" s="93">
        <f>SUMIFS(Master3!BO:BO,Master3!BN:BN,AO334)</f>
        <v>0</v>
      </c>
      <c r="AT334" s="100" t="str">
        <f>IFERROR(_xlfn.XLOOKUP(AU334,Master3!$A:$A,Master3!$B:$B)," ")</f>
        <v xml:space="preserve"> </v>
      </c>
      <c r="AU334" s="92" t="str">
        <f t="shared" si="67"/>
        <v/>
      </c>
      <c r="AV334" s="67">
        <f>SUMIFS(Master3!$Z:$Z,Master3!$A:$A,"&gt;"&amp;AU334,Master3!$A:$A,"&lt;="&amp; AY334)</f>
        <v>0</v>
      </c>
      <c r="AW334" s="67">
        <f>SUMIFS(Master3!$J:$J,Master3!$A:$A,"&gt;"&amp;AU334,Master3!$A:$A,"&lt;="&amp; AY334)</f>
        <v>0</v>
      </c>
      <c r="AX334" s="92">
        <f>SUMIFS(Master3!BF:BF,Master3!BE:BE,AT334)</f>
        <v>0</v>
      </c>
      <c r="AY334" s="93" t="str">
        <f t="shared" si="68"/>
        <v/>
      </c>
      <c r="AZ334" s="112" t="e">
        <f>_xlfn.XLOOKUP(BA334,Master3!B:B,Master3!A:A)</f>
        <v>#N/A</v>
      </c>
      <c r="BA334" s="103"/>
      <c r="BB334" s="107">
        <f>SUMIFS(Master3!AR:AR,Master3!$A:$A,"&gt;="&amp;(AZ334),Master3!$A:$A,"&lt;="&amp;BF334-1)</f>
        <v>0</v>
      </c>
      <c r="BC334" s="109">
        <f>SUMIFS(Master3!$K:$K,Master3!$A:$A,"&gt;="&amp;(AZ334),Master3!$A:$A,"&lt;="&amp;BF334-1)</f>
        <v>0</v>
      </c>
      <c r="BD334" s="108">
        <f>SUMIFS(Master3!BI:BI,Master3!BH:BH,BA334)</f>
        <v>0</v>
      </c>
      <c r="BE334" s="110" t="str">
        <f>IFERROR(_xlfn.XLOOKUP(BF334,Master3!$A:$A,Master3!$B:$B),"")</f>
        <v/>
      </c>
      <c r="BF334" s="107" t="str">
        <f t="shared" si="69"/>
        <v/>
      </c>
      <c r="BG334" s="107">
        <f>SUMIFS(Master3!AR:AR,Master3!$A:$A,"&gt;="&amp;(BF334),Master3!$A:$A,"&lt;="&amp;BK334-1)</f>
        <v>0</v>
      </c>
      <c r="BH334" s="109">
        <f>SUMIFS(Master3!$K:$K,Master3!$A:$A,"&gt;="&amp;(BF334),Master3!$A:$A,"&lt;="&amp;BK334-1)</f>
        <v>0</v>
      </c>
      <c r="BI334" s="108">
        <f>SUMIFS(Master3!BQ:BQ,Master3!BP:BP,BE334)</f>
        <v>0</v>
      </c>
      <c r="BJ334" s="110" t="str">
        <f>IFERROR(_xlfn.XLOOKUP(BK334,Master3!$A:$A,Master3!$B:$B)," ")</f>
        <v xml:space="preserve"> </v>
      </c>
      <c r="BK334" s="107" t="str">
        <f t="shared" si="70"/>
        <v/>
      </c>
      <c r="BL334" s="107">
        <f>SUMIFS(Master3!$AU:$AU,Master3!$A:$A,"&gt;"&amp;(BK334),Master3!$A:$A,"&lt;="&amp; BO334)</f>
        <v>0</v>
      </c>
      <c r="BM334" s="109">
        <f>SUMIFS(Master3!$K:$K,Master3!$A:$A,"&gt;"&amp;(BK334),Master3!$A:$A,"&lt;="&amp; BO334)</f>
        <v>0</v>
      </c>
      <c r="BN334" s="107">
        <f>SUMIFS(Master3!BI:BI,Master3!BH:BH,BJ334)</f>
        <v>0</v>
      </c>
      <c r="BO334" s="108" t="str">
        <f t="shared" si="71"/>
        <v/>
      </c>
    </row>
    <row r="335" spans="1:67" x14ac:dyDescent="0.25">
      <c r="A335" s="86">
        <v>44453.434027777781</v>
      </c>
      <c r="B335" s="111" t="e">
        <f>_xlfn.XLOOKUP(C335,Master3!B:B,Master3!A:A)</f>
        <v>#N/A</v>
      </c>
      <c r="C335" s="106"/>
      <c r="D335" s="91" t="str">
        <f>IFERROR(_xlfn.XLOOKUP(B335,Master3!A:A,Master3!G:G),"")</f>
        <v/>
      </c>
      <c r="E335" s="94" t="str">
        <f>IFERROR(AVERAGEIFS(Master3!$U:$U,Master3!$A:$A,"&gt;"&amp;(B335-1),Master3!$A:$A,"&lt;="&amp;S335),"")</f>
        <v/>
      </c>
      <c r="F335" s="98">
        <f>SUMIFS(Master3!$V:$V,Master3!$A:$A,"&gt;="&amp;(B335),Master3!$A:$A,"&lt;="&amp;J335-1)</f>
        <v>0</v>
      </c>
      <c r="G335" s="91">
        <f>SUMIFS(Master3!$H:$H,Master3!$A:$A,"&gt;="&amp;(B335),Master3!$A:$A,"&lt;="&amp;J335-1)</f>
        <v>0</v>
      </c>
      <c r="H335" s="99">
        <f>SUMIFS(Master3!AZ:AZ,Master3!AY:AY,C335)</f>
        <v>0</v>
      </c>
      <c r="I335" s="100" t="str">
        <f>IFERROR(_xlfn.XLOOKUP(J335,Master3!$A:$A,Master3!$B:$B),"")</f>
        <v/>
      </c>
      <c r="J335" s="92" t="str">
        <f t="shared" si="60"/>
        <v/>
      </c>
      <c r="K335" s="92">
        <f>SUMIFS(Master3!$V:$V,Master3!$A:$A,"&gt;="&amp;(J335),Master3!$A:$A,"&lt;="&amp;O335-1)</f>
        <v>0</v>
      </c>
      <c r="L335" s="92">
        <f>SUMIFS(Master3!$H:$H,Master3!$A:$A,"&gt;="&amp;(J335),Master3!$A:$A,"&lt;="&amp;O335-1)</f>
        <v>0</v>
      </c>
      <c r="M335" s="93">
        <f>SUMIFS(Master3!BK:BK,Master3!BJ:BJ,I335)</f>
        <v>0</v>
      </c>
      <c r="N335" s="100" t="str">
        <f>IFERROR(_xlfn.XLOOKUP(O335,Master3!$A:$A,Master3!$B:$B)," ")</f>
        <v xml:space="preserve"> </v>
      </c>
      <c r="O335" s="92" t="str">
        <f t="shared" si="61"/>
        <v/>
      </c>
      <c r="P335" s="92">
        <f>SUMIFS(Master3!$V:$V,Master3!$A:$A,"&gt;="&amp;O335,Master3!$A:$A,"&lt;="&amp; S335)</f>
        <v>0</v>
      </c>
      <c r="Q335" s="92">
        <f>SUMIFS(Master3!$H:$H,Master3!$A:$A,"&gt;="&amp;O335,Master3!$A:$A,"&lt;="&amp; S335)</f>
        <v>0</v>
      </c>
      <c r="R335" s="92">
        <f>SUMIFS(Master3!AZ:AZ,Master3!AY:AY,N335)</f>
        <v>0</v>
      </c>
      <c r="S335" s="93" t="str">
        <f t="shared" si="62"/>
        <v/>
      </c>
      <c r="T335" s="112" t="e">
        <f>_xlfn.XLOOKUP(U335,Master3!B:B,Master3!A:A)</f>
        <v>#N/A</v>
      </c>
      <c r="U335" s="103"/>
      <c r="V335" s="109">
        <f>SUMIFS(Master3!X:X,Master3!$A:$A,"&gt;="&amp;(T335),Master3!$A:$A,"&lt;="&amp;Z335-1)</f>
        <v>0</v>
      </c>
      <c r="W335" s="107">
        <f>SUMIFS(Master3!I:I,Master3!$A:$A,"&gt;="&amp;(T335),Master3!$A:$A,"&lt;="&amp;Z335-1)</f>
        <v>0</v>
      </c>
      <c r="X335" s="108">
        <f>SUMIFS(Master3!BC:BC,Master3!BB:BB,U335)</f>
        <v>0</v>
      </c>
      <c r="Y335" s="110" t="str">
        <f>IFERROR(_xlfn.XLOOKUP(Z335,Master3!$A:$A,Master3!$B:$B),"")</f>
        <v/>
      </c>
      <c r="Z335" s="107" t="str">
        <f t="shared" si="63"/>
        <v/>
      </c>
      <c r="AA335" s="107">
        <f>SUMIFS(Master3!$X:$X,Master3!$A:$A,"&gt;="&amp;(Z335),Master3!$A:$A,"&lt;="&amp;AE335-1)</f>
        <v>0</v>
      </c>
      <c r="AB335" s="107">
        <f>SUMIFS(Master3!$I:$I,Master3!$A:$A,"&gt;="&amp;(Z335),Master3!$A:$A,"&lt;="&amp;AE335-1)</f>
        <v>0</v>
      </c>
      <c r="AC335" s="108">
        <f>SUMIFS(Master3!BM:BM,Master3!BL:BL,Y335)</f>
        <v>0</v>
      </c>
      <c r="AD335" s="110" t="str">
        <f>IFERROR(_xlfn.XLOOKUP(AE335,Master3!$A:$A,Master3!$B:$B)," ")</f>
        <v xml:space="preserve"> </v>
      </c>
      <c r="AE335" s="107" t="str">
        <f t="shared" si="64"/>
        <v/>
      </c>
      <c r="AF335" s="109">
        <f>SUMIFS(Master3!$X:$X,Master3!$A:$A,"&gt;"&amp;(AE335),Master3!$A:$A,"&lt;="&amp; AI335)</f>
        <v>0</v>
      </c>
      <c r="AG335" s="107">
        <f>SUMIFS(Master3!$I:$I,Master3!$A:$A,"&gt;"&amp;(AE335),Master3!$A:$A,"&lt;="&amp; AI335)</f>
        <v>0</v>
      </c>
      <c r="AH335" s="107">
        <f>SUMIFS(Master3!BC:BC,Master3!BB:BB,AD335)</f>
        <v>0</v>
      </c>
      <c r="AI335" s="108" t="str">
        <f t="shared" si="65"/>
        <v/>
      </c>
      <c r="AJ335" s="112" t="e">
        <f>_xlfn.XLOOKUP(AK335,Master3!B:B,Master3!A:A)</f>
        <v>#N/A</v>
      </c>
      <c r="AK335" s="106"/>
      <c r="AL335" s="67">
        <f>SUMIFS(Master3!$Z:$Z,Master3!$A:$A,"&gt;="&amp;(AJ335),Master3!$A:$A,"&lt;="&amp;AP335-1)</f>
        <v>0</v>
      </c>
      <c r="AM335" s="67">
        <f>SUMIFS(Master3!$J:$J,Master3!$A:$A,"&gt;="&amp;(AJ335),Master3!$A:$A,"&lt;="&amp;AP335-1)</f>
        <v>0</v>
      </c>
      <c r="AN335" s="93">
        <f>SUMIFS(Master3!BF:BF,Master3!BE:BE,AK335)</f>
        <v>0</v>
      </c>
      <c r="AO335" s="100" t="str">
        <f>IFERROR(_xlfn.XLOOKUP(AP335,Master3!$A:$A,Master3!$B:$B),"")</f>
        <v/>
      </c>
      <c r="AP335" s="92" t="str">
        <f t="shared" si="66"/>
        <v/>
      </c>
      <c r="AQ335" s="67">
        <f>SUMIFS(Master3!$Z:$Z,Master3!$A:$A,"&gt;"&amp;(AP335),Master3!$A:$A,"&lt;="&amp;AU335-1)</f>
        <v>0</v>
      </c>
      <c r="AR335" s="67">
        <f>SUMIFS(Master3!$J:$J,Master3!$A:$A,"&gt;"&amp;(AP335),Master3!$A:$A,"&lt;="&amp;AU335-1)</f>
        <v>0</v>
      </c>
      <c r="AS335" s="93">
        <f>SUMIFS(Master3!BO:BO,Master3!BN:BN,AO335)</f>
        <v>0</v>
      </c>
      <c r="AT335" s="100" t="str">
        <f>IFERROR(_xlfn.XLOOKUP(AU335,Master3!$A:$A,Master3!$B:$B)," ")</f>
        <v xml:space="preserve"> </v>
      </c>
      <c r="AU335" s="92" t="str">
        <f t="shared" si="67"/>
        <v/>
      </c>
      <c r="AV335" s="67">
        <f>SUMIFS(Master3!$Z:$Z,Master3!$A:$A,"&gt;"&amp;AU335,Master3!$A:$A,"&lt;="&amp; AY335)</f>
        <v>0</v>
      </c>
      <c r="AW335" s="67">
        <f>SUMIFS(Master3!$J:$J,Master3!$A:$A,"&gt;"&amp;AU335,Master3!$A:$A,"&lt;="&amp; AY335)</f>
        <v>0</v>
      </c>
      <c r="AX335" s="92">
        <f>SUMIFS(Master3!BF:BF,Master3!BE:BE,AT335)</f>
        <v>0</v>
      </c>
      <c r="AY335" s="93" t="str">
        <f t="shared" si="68"/>
        <v/>
      </c>
      <c r="AZ335" s="112" t="e">
        <f>_xlfn.XLOOKUP(BA335,Master3!B:B,Master3!A:A)</f>
        <v>#N/A</v>
      </c>
      <c r="BA335" s="103">
        <v>44453.434027777781</v>
      </c>
      <c r="BB335" s="107">
        <f>SUMIFS(Master3!AR:AR,Master3!$A:$A,"&gt;="&amp;(AZ335),Master3!$A:$A,"&lt;="&amp;BF335-1)</f>
        <v>0</v>
      </c>
      <c r="BC335" s="109">
        <f>SUMIFS(Master3!$K:$K,Master3!$A:$A,"&gt;="&amp;(AZ335),Master3!$A:$A,"&lt;="&amp;BF335-1)</f>
        <v>0</v>
      </c>
      <c r="BD335" s="108">
        <f>SUMIFS(Master3!BI:BI,Master3!BH:BH,BA335)</f>
        <v>0</v>
      </c>
      <c r="BE335" s="110" t="str">
        <f>IFERROR(_xlfn.XLOOKUP(BF335,Master3!$A:$A,Master3!$B:$B),"")</f>
        <v/>
      </c>
      <c r="BF335" s="107" t="str">
        <f t="shared" si="69"/>
        <v/>
      </c>
      <c r="BG335" s="107">
        <f>SUMIFS(Master3!AR:AR,Master3!$A:$A,"&gt;="&amp;(BF335),Master3!$A:$A,"&lt;="&amp;BK335-1)</f>
        <v>0</v>
      </c>
      <c r="BH335" s="109">
        <f>SUMIFS(Master3!$K:$K,Master3!$A:$A,"&gt;="&amp;(BF335),Master3!$A:$A,"&lt;="&amp;BK335-1)</f>
        <v>0</v>
      </c>
      <c r="BI335" s="108">
        <f>SUMIFS(Master3!BQ:BQ,Master3!BP:BP,BE335)</f>
        <v>0</v>
      </c>
      <c r="BJ335" s="110" t="str">
        <f>IFERROR(_xlfn.XLOOKUP(BK335,Master3!$A:$A,Master3!$B:$B)," ")</f>
        <v xml:space="preserve"> </v>
      </c>
      <c r="BK335" s="107" t="str">
        <f t="shared" si="70"/>
        <v/>
      </c>
      <c r="BL335" s="107">
        <f>SUMIFS(Master3!$AU:$AU,Master3!$A:$A,"&gt;"&amp;(BK335),Master3!$A:$A,"&lt;="&amp; BO335)</f>
        <v>0</v>
      </c>
      <c r="BM335" s="109">
        <f>SUMIFS(Master3!$K:$K,Master3!$A:$A,"&gt;"&amp;(BK335),Master3!$A:$A,"&lt;="&amp; BO335)</f>
        <v>0</v>
      </c>
      <c r="BN335" s="107">
        <f>SUMIFS(Master3!BI:BI,Master3!BH:BH,BJ335)</f>
        <v>0</v>
      </c>
      <c r="BO335" s="108" t="str">
        <f t="shared" si="71"/>
        <v/>
      </c>
    </row>
    <row r="336" spans="1:67" x14ac:dyDescent="0.25">
      <c r="A336" s="86">
        <v>44453.458333333336</v>
      </c>
      <c r="B336" s="111" t="e">
        <f>_xlfn.XLOOKUP(C336,Master3!B:B,Master3!A:A)</f>
        <v>#N/A</v>
      </c>
      <c r="C336" s="106"/>
      <c r="D336" s="91" t="str">
        <f>IFERROR(_xlfn.XLOOKUP(B336,Master3!A:A,Master3!G:G),"")</f>
        <v/>
      </c>
      <c r="E336" s="94" t="str">
        <f>IFERROR(AVERAGEIFS(Master3!$U:$U,Master3!$A:$A,"&gt;"&amp;(B336-1),Master3!$A:$A,"&lt;="&amp;S336),"")</f>
        <v/>
      </c>
      <c r="F336" s="98">
        <f>SUMIFS(Master3!$V:$V,Master3!$A:$A,"&gt;="&amp;(B336),Master3!$A:$A,"&lt;="&amp;J336-1)</f>
        <v>0</v>
      </c>
      <c r="G336" s="91">
        <f>SUMIFS(Master3!$H:$H,Master3!$A:$A,"&gt;="&amp;(B336),Master3!$A:$A,"&lt;="&amp;J336-1)</f>
        <v>0</v>
      </c>
      <c r="H336" s="99">
        <f>SUMIFS(Master3!AZ:AZ,Master3!AY:AY,C336)</f>
        <v>0</v>
      </c>
      <c r="I336" s="100" t="str">
        <f>IFERROR(_xlfn.XLOOKUP(J336,Master3!$A:$A,Master3!$B:$B),"")</f>
        <v/>
      </c>
      <c r="J336" s="92" t="str">
        <f t="shared" si="60"/>
        <v/>
      </c>
      <c r="K336" s="92">
        <f>SUMIFS(Master3!$V:$V,Master3!$A:$A,"&gt;="&amp;(J336),Master3!$A:$A,"&lt;="&amp;O336-1)</f>
        <v>0</v>
      </c>
      <c r="L336" s="92">
        <f>SUMIFS(Master3!$H:$H,Master3!$A:$A,"&gt;="&amp;(J336),Master3!$A:$A,"&lt;="&amp;O336-1)</f>
        <v>0</v>
      </c>
      <c r="M336" s="93">
        <f>SUMIFS(Master3!BK:BK,Master3!BJ:BJ,I336)</f>
        <v>0</v>
      </c>
      <c r="N336" s="100" t="str">
        <f>IFERROR(_xlfn.XLOOKUP(O336,Master3!$A:$A,Master3!$B:$B)," ")</f>
        <v xml:space="preserve"> </v>
      </c>
      <c r="O336" s="92" t="str">
        <f t="shared" si="61"/>
        <v/>
      </c>
      <c r="P336" s="92">
        <f>SUMIFS(Master3!$V:$V,Master3!$A:$A,"&gt;="&amp;O336,Master3!$A:$A,"&lt;="&amp; S336)</f>
        <v>0</v>
      </c>
      <c r="Q336" s="92">
        <f>SUMIFS(Master3!$H:$H,Master3!$A:$A,"&gt;="&amp;O336,Master3!$A:$A,"&lt;="&amp; S336)</f>
        <v>0</v>
      </c>
      <c r="R336" s="92">
        <f>SUMIFS(Master3!AZ:AZ,Master3!AY:AY,N336)</f>
        <v>0</v>
      </c>
      <c r="S336" s="93" t="str">
        <f t="shared" si="62"/>
        <v/>
      </c>
      <c r="T336" s="112" t="e">
        <f>_xlfn.XLOOKUP(U336,Master3!B:B,Master3!A:A)</f>
        <v>#N/A</v>
      </c>
      <c r="U336" s="103">
        <v>44453.458333333336</v>
      </c>
      <c r="V336" s="109">
        <f>SUMIFS(Master3!X:X,Master3!$A:$A,"&gt;="&amp;(T336),Master3!$A:$A,"&lt;="&amp;Z336-1)</f>
        <v>0</v>
      </c>
      <c r="W336" s="107">
        <f>SUMIFS(Master3!I:I,Master3!$A:$A,"&gt;="&amp;(T336),Master3!$A:$A,"&lt;="&amp;Z336-1)</f>
        <v>0</v>
      </c>
      <c r="X336" s="108">
        <f>SUMIFS(Master3!BC:BC,Master3!BB:BB,U336)</f>
        <v>0</v>
      </c>
      <c r="Y336" s="110" t="str">
        <f>IFERROR(_xlfn.XLOOKUP(Z336,Master3!$A:$A,Master3!$B:$B),"")</f>
        <v/>
      </c>
      <c r="Z336" s="107" t="str">
        <f t="shared" si="63"/>
        <v/>
      </c>
      <c r="AA336" s="107">
        <f>SUMIFS(Master3!$X:$X,Master3!$A:$A,"&gt;="&amp;(Z336),Master3!$A:$A,"&lt;="&amp;AE336-1)</f>
        <v>0</v>
      </c>
      <c r="AB336" s="107">
        <f>SUMIFS(Master3!$I:$I,Master3!$A:$A,"&gt;="&amp;(Z336),Master3!$A:$A,"&lt;="&amp;AE336-1)</f>
        <v>0</v>
      </c>
      <c r="AC336" s="108">
        <f>SUMIFS(Master3!BM:BM,Master3!BL:BL,Y336)</f>
        <v>0</v>
      </c>
      <c r="AD336" s="110" t="str">
        <f>IFERROR(_xlfn.XLOOKUP(AE336,Master3!$A:$A,Master3!$B:$B)," ")</f>
        <v xml:space="preserve"> </v>
      </c>
      <c r="AE336" s="107" t="str">
        <f t="shared" si="64"/>
        <v/>
      </c>
      <c r="AF336" s="109">
        <f>SUMIFS(Master3!$X:$X,Master3!$A:$A,"&gt;"&amp;(AE336),Master3!$A:$A,"&lt;="&amp; AI336)</f>
        <v>0</v>
      </c>
      <c r="AG336" s="107">
        <f>SUMIFS(Master3!$I:$I,Master3!$A:$A,"&gt;"&amp;(AE336),Master3!$A:$A,"&lt;="&amp; AI336)</f>
        <v>0</v>
      </c>
      <c r="AH336" s="107">
        <f>SUMIFS(Master3!BC:BC,Master3!BB:BB,AD336)</f>
        <v>0</v>
      </c>
      <c r="AI336" s="108" t="str">
        <f t="shared" si="65"/>
        <v/>
      </c>
      <c r="AJ336" s="112" t="e">
        <f>_xlfn.XLOOKUP(AK336,Master3!B:B,Master3!A:A)</f>
        <v>#N/A</v>
      </c>
      <c r="AK336" s="106"/>
      <c r="AL336" s="67">
        <f>SUMIFS(Master3!$Z:$Z,Master3!$A:$A,"&gt;="&amp;(AJ336),Master3!$A:$A,"&lt;="&amp;AP336-1)</f>
        <v>0</v>
      </c>
      <c r="AM336" s="67">
        <f>SUMIFS(Master3!$J:$J,Master3!$A:$A,"&gt;="&amp;(AJ336),Master3!$A:$A,"&lt;="&amp;AP336-1)</f>
        <v>0</v>
      </c>
      <c r="AN336" s="93">
        <f>SUMIFS(Master3!BF:BF,Master3!BE:BE,AK336)</f>
        <v>0</v>
      </c>
      <c r="AO336" s="100" t="str">
        <f>IFERROR(_xlfn.XLOOKUP(AP336,Master3!$A:$A,Master3!$B:$B),"")</f>
        <v/>
      </c>
      <c r="AP336" s="92" t="str">
        <f t="shared" si="66"/>
        <v/>
      </c>
      <c r="AQ336" s="67">
        <f>SUMIFS(Master3!$Z:$Z,Master3!$A:$A,"&gt;"&amp;(AP336),Master3!$A:$A,"&lt;="&amp;AU336-1)</f>
        <v>0</v>
      </c>
      <c r="AR336" s="67">
        <f>SUMIFS(Master3!$J:$J,Master3!$A:$A,"&gt;"&amp;(AP336),Master3!$A:$A,"&lt;="&amp;AU336-1)</f>
        <v>0</v>
      </c>
      <c r="AS336" s="93">
        <f>SUMIFS(Master3!BO:BO,Master3!BN:BN,AO336)</f>
        <v>0</v>
      </c>
      <c r="AT336" s="100" t="str">
        <f>IFERROR(_xlfn.XLOOKUP(AU336,Master3!$A:$A,Master3!$B:$B)," ")</f>
        <v xml:space="preserve"> </v>
      </c>
      <c r="AU336" s="92" t="str">
        <f t="shared" si="67"/>
        <v/>
      </c>
      <c r="AV336" s="67">
        <f>SUMIFS(Master3!$Z:$Z,Master3!$A:$A,"&gt;"&amp;AU336,Master3!$A:$A,"&lt;="&amp; AY336)</f>
        <v>0</v>
      </c>
      <c r="AW336" s="67">
        <f>SUMIFS(Master3!$J:$J,Master3!$A:$A,"&gt;"&amp;AU336,Master3!$A:$A,"&lt;="&amp; AY336)</f>
        <v>0</v>
      </c>
      <c r="AX336" s="92">
        <f>SUMIFS(Master3!BF:BF,Master3!BE:BE,AT336)</f>
        <v>0</v>
      </c>
      <c r="AY336" s="93" t="str">
        <f t="shared" si="68"/>
        <v/>
      </c>
      <c r="AZ336" s="112" t="e">
        <f>_xlfn.XLOOKUP(BA336,Master3!B:B,Master3!A:A)</f>
        <v>#N/A</v>
      </c>
      <c r="BA336" s="103"/>
      <c r="BB336" s="107">
        <f>SUMIFS(Master3!AR:AR,Master3!$A:$A,"&gt;="&amp;(AZ336),Master3!$A:$A,"&lt;="&amp;BF336-1)</f>
        <v>0</v>
      </c>
      <c r="BC336" s="109">
        <f>SUMIFS(Master3!$K:$K,Master3!$A:$A,"&gt;="&amp;(AZ336),Master3!$A:$A,"&lt;="&amp;BF336-1)</f>
        <v>0</v>
      </c>
      <c r="BD336" s="108">
        <f>SUMIFS(Master3!BI:BI,Master3!BH:BH,BA336)</f>
        <v>0</v>
      </c>
      <c r="BE336" s="110" t="str">
        <f>IFERROR(_xlfn.XLOOKUP(BF336,Master3!$A:$A,Master3!$B:$B),"")</f>
        <v/>
      </c>
      <c r="BF336" s="107" t="str">
        <f t="shared" si="69"/>
        <v/>
      </c>
      <c r="BG336" s="107">
        <f>SUMIFS(Master3!AR:AR,Master3!$A:$A,"&gt;="&amp;(BF336),Master3!$A:$A,"&lt;="&amp;BK336-1)</f>
        <v>0</v>
      </c>
      <c r="BH336" s="109">
        <f>SUMIFS(Master3!$K:$K,Master3!$A:$A,"&gt;="&amp;(BF336),Master3!$A:$A,"&lt;="&amp;BK336-1)</f>
        <v>0</v>
      </c>
      <c r="BI336" s="108">
        <f>SUMIFS(Master3!BQ:BQ,Master3!BP:BP,BE336)</f>
        <v>0</v>
      </c>
      <c r="BJ336" s="110" t="str">
        <f>IFERROR(_xlfn.XLOOKUP(BK336,Master3!$A:$A,Master3!$B:$B)," ")</f>
        <v xml:space="preserve"> </v>
      </c>
      <c r="BK336" s="107" t="str">
        <f t="shared" si="70"/>
        <v/>
      </c>
      <c r="BL336" s="107">
        <f>SUMIFS(Master3!$AU:$AU,Master3!$A:$A,"&gt;"&amp;(BK336),Master3!$A:$A,"&lt;="&amp; BO336)</f>
        <v>0</v>
      </c>
      <c r="BM336" s="109">
        <f>SUMIFS(Master3!$K:$K,Master3!$A:$A,"&gt;"&amp;(BK336),Master3!$A:$A,"&lt;="&amp; BO336)</f>
        <v>0</v>
      </c>
      <c r="BN336" s="107">
        <f>SUMIFS(Master3!BI:BI,Master3!BH:BH,BJ336)</f>
        <v>0</v>
      </c>
      <c r="BO336" s="108" t="str">
        <f t="shared" si="71"/>
        <v/>
      </c>
    </row>
    <row r="337" spans="1:67" x14ac:dyDescent="0.25">
      <c r="A337" s="86">
        <v>44454.163194444445</v>
      </c>
      <c r="B337" s="111" t="e">
        <f>_xlfn.XLOOKUP(C337,Master3!B:B,Master3!A:A)</f>
        <v>#N/A</v>
      </c>
      <c r="C337" s="106">
        <v>44454.163194444445</v>
      </c>
      <c r="D337" s="91" t="str">
        <f>IFERROR(_xlfn.XLOOKUP(B337,Master3!A:A,Master3!G:G),"")</f>
        <v/>
      </c>
      <c r="E337" s="94" t="str">
        <f>IFERROR(AVERAGEIFS(Master3!$U:$U,Master3!$A:$A,"&gt;"&amp;(B337-1),Master3!$A:$A,"&lt;="&amp;S337),"")</f>
        <v/>
      </c>
      <c r="F337" s="98">
        <f>SUMIFS(Master3!$V:$V,Master3!$A:$A,"&gt;="&amp;(B337),Master3!$A:$A,"&lt;="&amp;J337-1)</f>
        <v>0</v>
      </c>
      <c r="G337" s="91">
        <f>SUMIFS(Master3!$H:$H,Master3!$A:$A,"&gt;="&amp;(B337),Master3!$A:$A,"&lt;="&amp;J337-1)</f>
        <v>0</v>
      </c>
      <c r="H337" s="99">
        <f>SUMIFS(Master3!AZ:AZ,Master3!AY:AY,C337)</f>
        <v>0</v>
      </c>
      <c r="I337" s="100" t="str">
        <f>IFERROR(_xlfn.XLOOKUP(J337,Master3!$A:$A,Master3!$B:$B),"")</f>
        <v/>
      </c>
      <c r="J337" s="92" t="str">
        <f t="shared" si="60"/>
        <v/>
      </c>
      <c r="K337" s="92">
        <f>SUMIFS(Master3!$V:$V,Master3!$A:$A,"&gt;="&amp;(J337),Master3!$A:$A,"&lt;="&amp;O337-1)</f>
        <v>0</v>
      </c>
      <c r="L337" s="92">
        <f>SUMIFS(Master3!$H:$H,Master3!$A:$A,"&gt;="&amp;(J337),Master3!$A:$A,"&lt;="&amp;O337-1)</f>
        <v>0</v>
      </c>
      <c r="M337" s="93">
        <f>SUMIFS(Master3!BK:BK,Master3!BJ:BJ,I337)</f>
        <v>0</v>
      </c>
      <c r="N337" s="100" t="str">
        <f>IFERROR(_xlfn.XLOOKUP(O337,Master3!$A:$A,Master3!$B:$B)," ")</f>
        <v xml:space="preserve"> </v>
      </c>
      <c r="O337" s="92" t="str">
        <f t="shared" si="61"/>
        <v/>
      </c>
      <c r="P337" s="92">
        <f>SUMIFS(Master3!$V:$V,Master3!$A:$A,"&gt;="&amp;O337,Master3!$A:$A,"&lt;="&amp; S337)</f>
        <v>0</v>
      </c>
      <c r="Q337" s="92">
        <f>SUMIFS(Master3!$H:$H,Master3!$A:$A,"&gt;="&amp;O337,Master3!$A:$A,"&lt;="&amp; S337)</f>
        <v>0</v>
      </c>
      <c r="R337" s="92">
        <f>SUMIFS(Master3!AZ:AZ,Master3!AY:AY,N337)</f>
        <v>0</v>
      </c>
      <c r="S337" s="93" t="str">
        <f t="shared" si="62"/>
        <v/>
      </c>
      <c r="T337" s="112" t="e">
        <f>_xlfn.XLOOKUP(U337,Master3!B:B,Master3!A:A)</f>
        <v>#N/A</v>
      </c>
      <c r="U337" s="103"/>
      <c r="V337" s="109">
        <f>SUMIFS(Master3!X:X,Master3!$A:$A,"&gt;="&amp;(T337),Master3!$A:$A,"&lt;="&amp;Z337-1)</f>
        <v>0</v>
      </c>
      <c r="W337" s="107">
        <f>SUMIFS(Master3!I:I,Master3!$A:$A,"&gt;="&amp;(T337),Master3!$A:$A,"&lt;="&amp;Z337-1)</f>
        <v>0</v>
      </c>
      <c r="X337" s="108">
        <f>SUMIFS(Master3!BC:BC,Master3!BB:BB,U337)</f>
        <v>0</v>
      </c>
      <c r="Y337" s="110" t="str">
        <f>IFERROR(_xlfn.XLOOKUP(Z337,Master3!$A:$A,Master3!$B:$B),"")</f>
        <v/>
      </c>
      <c r="Z337" s="107" t="str">
        <f t="shared" si="63"/>
        <v/>
      </c>
      <c r="AA337" s="107">
        <f>SUMIFS(Master3!$X:$X,Master3!$A:$A,"&gt;="&amp;(Z337),Master3!$A:$A,"&lt;="&amp;AE337-1)</f>
        <v>0</v>
      </c>
      <c r="AB337" s="107">
        <f>SUMIFS(Master3!$I:$I,Master3!$A:$A,"&gt;="&amp;(Z337),Master3!$A:$A,"&lt;="&amp;AE337-1)</f>
        <v>0</v>
      </c>
      <c r="AC337" s="108">
        <f>SUMIFS(Master3!BM:BM,Master3!BL:BL,Y337)</f>
        <v>0</v>
      </c>
      <c r="AD337" s="110" t="str">
        <f>IFERROR(_xlfn.XLOOKUP(AE337,Master3!$A:$A,Master3!$B:$B)," ")</f>
        <v xml:space="preserve"> </v>
      </c>
      <c r="AE337" s="107" t="str">
        <f t="shared" si="64"/>
        <v/>
      </c>
      <c r="AF337" s="109">
        <f>SUMIFS(Master3!$X:$X,Master3!$A:$A,"&gt;"&amp;(AE337),Master3!$A:$A,"&lt;="&amp; AI337)</f>
        <v>0</v>
      </c>
      <c r="AG337" s="107">
        <f>SUMIFS(Master3!$I:$I,Master3!$A:$A,"&gt;"&amp;(AE337),Master3!$A:$A,"&lt;="&amp; AI337)</f>
        <v>0</v>
      </c>
      <c r="AH337" s="107">
        <f>SUMIFS(Master3!BC:BC,Master3!BB:BB,AD337)</f>
        <v>0</v>
      </c>
      <c r="AI337" s="108" t="str">
        <f t="shared" si="65"/>
        <v/>
      </c>
      <c r="AJ337" s="112" t="e">
        <f>_xlfn.XLOOKUP(AK337,Master3!B:B,Master3!A:A)</f>
        <v>#N/A</v>
      </c>
      <c r="AK337" s="106"/>
      <c r="AL337" s="67">
        <f>SUMIFS(Master3!$Z:$Z,Master3!$A:$A,"&gt;="&amp;(AJ337),Master3!$A:$A,"&lt;="&amp;AP337-1)</f>
        <v>0</v>
      </c>
      <c r="AM337" s="67">
        <f>SUMIFS(Master3!$J:$J,Master3!$A:$A,"&gt;="&amp;(AJ337),Master3!$A:$A,"&lt;="&amp;AP337-1)</f>
        <v>0</v>
      </c>
      <c r="AN337" s="93">
        <f>SUMIFS(Master3!BF:BF,Master3!BE:BE,AK337)</f>
        <v>0</v>
      </c>
      <c r="AO337" s="100" t="str">
        <f>IFERROR(_xlfn.XLOOKUP(AP337,Master3!$A:$A,Master3!$B:$B),"")</f>
        <v/>
      </c>
      <c r="AP337" s="92" t="str">
        <f t="shared" si="66"/>
        <v/>
      </c>
      <c r="AQ337" s="67">
        <f>SUMIFS(Master3!$Z:$Z,Master3!$A:$A,"&gt;"&amp;(AP337),Master3!$A:$A,"&lt;="&amp;AU337-1)</f>
        <v>0</v>
      </c>
      <c r="AR337" s="67">
        <f>SUMIFS(Master3!$J:$J,Master3!$A:$A,"&gt;"&amp;(AP337),Master3!$A:$A,"&lt;="&amp;AU337-1)</f>
        <v>0</v>
      </c>
      <c r="AS337" s="93">
        <f>SUMIFS(Master3!BO:BO,Master3!BN:BN,AO337)</f>
        <v>0</v>
      </c>
      <c r="AT337" s="100" t="str">
        <f>IFERROR(_xlfn.XLOOKUP(AU337,Master3!$A:$A,Master3!$B:$B)," ")</f>
        <v xml:space="preserve"> </v>
      </c>
      <c r="AU337" s="92" t="str">
        <f t="shared" si="67"/>
        <v/>
      </c>
      <c r="AV337" s="67">
        <f>SUMIFS(Master3!$Z:$Z,Master3!$A:$A,"&gt;"&amp;AU337,Master3!$A:$A,"&lt;="&amp; AY337)</f>
        <v>0</v>
      </c>
      <c r="AW337" s="67">
        <f>SUMIFS(Master3!$J:$J,Master3!$A:$A,"&gt;"&amp;AU337,Master3!$A:$A,"&lt;="&amp; AY337)</f>
        <v>0</v>
      </c>
      <c r="AX337" s="92">
        <f>SUMIFS(Master3!BF:BF,Master3!BE:BE,AT337)</f>
        <v>0</v>
      </c>
      <c r="AY337" s="93" t="str">
        <f t="shared" si="68"/>
        <v/>
      </c>
      <c r="AZ337" s="112" t="e">
        <f>_xlfn.XLOOKUP(BA337,Master3!B:B,Master3!A:A)</f>
        <v>#N/A</v>
      </c>
      <c r="BA337" s="103"/>
      <c r="BB337" s="107">
        <f>SUMIFS(Master3!AR:AR,Master3!$A:$A,"&gt;="&amp;(AZ337),Master3!$A:$A,"&lt;="&amp;BF337-1)</f>
        <v>0</v>
      </c>
      <c r="BC337" s="109">
        <f>SUMIFS(Master3!$K:$K,Master3!$A:$A,"&gt;="&amp;(AZ337),Master3!$A:$A,"&lt;="&amp;BF337-1)</f>
        <v>0</v>
      </c>
      <c r="BD337" s="108">
        <f>SUMIFS(Master3!BI:BI,Master3!BH:BH,BA337)</f>
        <v>0</v>
      </c>
      <c r="BE337" s="110" t="str">
        <f>IFERROR(_xlfn.XLOOKUP(BF337,Master3!$A:$A,Master3!$B:$B),"")</f>
        <v/>
      </c>
      <c r="BF337" s="107" t="str">
        <f t="shared" si="69"/>
        <v/>
      </c>
      <c r="BG337" s="107">
        <f>SUMIFS(Master3!AR:AR,Master3!$A:$A,"&gt;="&amp;(BF337),Master3!$A:$A,"&lt;="&amp;BK337-1)</f>
        <v>0</v>
      </c>
      <c r="BH337" s="109">
        <f>SUMIFS(Master3!$K:$K,Master3!$A:$A,"&gt;="&amp;(BF337),Master3!$A:$A,"&lt;="&amp;BK337-1)</f>
        <v>0</v>
      </c>
      <c r="BI337" s="108">
        <f>SUMIFS(Master3!BQ:BQ,Master3!BP:BP,BE337)</f>
        <v>0</v>
      </c>
      <c r="BJ337" s="110" t="str">
        <f>IFERROR(_xlfn.XLOOKUP(BK337,Master3!$A:$A,Master3!$B:$B)," ")</f>
        <v xml:space="preserve"> </v>
      </c>
      <c r="BK337" s="107" t="str">
        <f t="shared" si="70"/>
        <v/>
      </c>
      <c r="BL337" s="107">
        <f>SUMIFS(Master3!$AU:$AU,Master3!$A:$A,"&gt;"&amp;(BK337),Master3!$A:$A,"&lt;="&amp; BO337)</f>
        <v>0</v>
      </c>
      <c r="BM337" s="109">
        <f>SUMIFS(Master3!$K:$K,Master3!$A:$A,"&gt;"&amp;(BK337),Master3!$A:$A,"&lt;="&amp; BO337)</f>
        <v>0</v>
      </c>
      <c r="BN337" s="107">
        <f>SUMIFS(Master3!BI:BI,Master3!BH:BH,BJ337)</f>
        <v>0</v>
      </c>
      <c r="BO337" s="108" t="str">
        <f t="shared" si="71"/>
        <v/>
      </c>
    </row>
    <row r="338" spans="1:67" x14ac:dyDescent="0.25">
      <c r="A338" s="86">
        <v>44454.201388888891</v>
      </c>
      <c r="B338" s="111" t="e">
        <f>_xlfn.XLOOKUP(C338,Master3!B:B,Master3!A:A)</f>
        <v>#N/A</v>
      </c>
      <c r="C338" s="106"/>
      <c r="D338" s="91" t="str">
        <f>IFERROR(_xlfn.XLOOKUP(B338,Master3!A:A,Master3!G:G),"")</f>
        <v/>
      </c>
      <c r="E338" s="94" t="str">
        <f>IFERROR(AVERAGEIFS(Master3!$U:$U,Master3!$A:$A,"&gt;"&amp;(B338-1),Master3!$A:$A,"&lt;="&amp;S338),"")</f>
        <v/>
      </c>
      <c r="F338" s="98">
        <f>SUMIFS(Master3!$V:$V,Master3!$A:$A,"&gt;="&amp;(B338),Master3!$A:$A,"&lt;="&amp;J338-1)</f>
        <v>0</v>
      </c>
      <c r="G338" s="91">
        <f>SUMIFS(Master3!$H:$H,Master3!$A:$A,"&gt;="&amp;(B338),Master3!$A:$A,"&lt;="&amp;J338-1)</f>
        <v>0</v>
      </c>
      <c r="H338" s="99">
        <f>SUMIFS(Master3!AZ:AZ,Master3!AY:AY,C338)</f>
        <v>0</v>
      </c>
      <c r="I338" s="100" t="str">
        <f>IFERROR(_xlfn.XLOOKUP(J338,Master3!$A:$A,Master3!$B:$B),"")</f>
        <v/>
      </c>
      <c r="J338" s="92" t="str">
        <f t="shared" si="60"/>
        <v/>
      </c>
      <c r="K338" s="92">
        <f>SUMIFS(Master3!$V:$V,Master3!$A:$A,"&gt;="&amp;(J338),Master3!$A:$A,"&lt;="&amp;O338-1)</f>
        <v>0</v>
      </c>
      <c r="L338" s="92">
        <f>SUMIFS(Master3!$H:$H,Master3!$A:$A,"&gt;="&amp;(J338),Master3!$A:$A,"&lt;="&amp;O338-1)</f>
        <v>0</v>
      </c>
      <c r="M338" s="93">
        <f>SUMIFS(Master3!BK:BK,Master3!BJ:BJ,I338)</f>
        <v>0</v>
      </c>
      <c r="N338" s="100" t="str">
        <f>IFERROR(_xlfn.XLOOKUP(O338,Master3!$A:$A,Master3!$B:$B)," ")</f>
        <v xml:space="preserve"> </v>
      </c>
      <c r="O338" s="92" t="str">
        <f t="shared" si="61"/>
        <v/>
      </c>
      <c r="P338" s="92">
        <f>SUMIFS(Master3!$V:$V,Master3!$A:$A,"&gt;="&amp;O338,Master3!$A:$A,"&lt;="&amp; S338)</f>
        <v>0</v>
      </c>
      <c r="Q338" s="92">
        <f>SUMIFS(Master3!$H:$H,Master3!$A:$A,"&gt;="&amp;O338,Master3!$A:$A,"&lt;="&amp; S338)</f>
        <v>0</v>
      </c>
      <c r="R338" s="92">
        <f>SUMIFS(Master3!AZ:AZ,Master3!AY:AY,N338)</f>
        <v>0</v>
      </c>
      <c r="S338" s="93" t="str">
        <f t="shared" si="62"/>
        <v/>
      </c>
      <c r="T338" s="112" t="e">
        <f>_xlfn.XLOOKUP(U338,Master3!B:B,Master3!A:A)</f>
        <v>#N/A</v>
      </c>
      <c r="U338" s="103"/>
      <c r="V338" s="109">
        <f>SUMIFS(Master3!X:X,Master3!$A:$A,"&gt;="&amp;(T338),Master3!$A:$A,"&lt;="&amp;Z338-1)</f>
        <v>0</v>
      </c>
      <c r="W338" s="107">
        <f>SUMIFS(Master3!I:I,Master3!$A:$A,"&gt;="&amp;(T338),Master3!$A:$A,"&lt;="&amp;Z338-1)</f>
        <v>0</v>
      </c>
      <c r="X338" s="108">
        <f>SUMIFS(Master3!BC:BC,Master3!BB:BB,U338)</f>
        <v>0</v>
      </c>
      <c r="Y338" s="110" t="str">
        <f>IFERROR(_xlfn.XLOOKUP(Z338,Master3!$A:$A,Master3!$B:$B),"")</f>
        <v/>
      </c>
      <c r="Z338" s="107" t="str">
        <f t="shared" si="63"/>
        <v/>
      </c>
      <c r="AA338" s="107">
        <f>SUMIFS(Master3!$X:$X,Master3!$A:$A,"&gt;="&amp;(Z338),Master3!$A:$A,"&lt;="&amp;AE338-1)</f>
        <v>0</v>
      </c>
      <c r="AB338" s="107">
        <f>SUMIFS(Master3!$I:$I,Master3!$A:$A,"&gt;="&amp;(Z338),Master3!$A:$A,"&lt;="&amp;AE338-1)</f>
        <v>0</v>
      </c>
      <c r="AC338" s="108">
        <f>SUMIFS(Master3!BM:BM,Master3!BL:BL,Y338)</f>
        <v>0</v>
      </c>
      <c r="AD338" s="110" t="str">
        <f>IFERROR(_xlfn.XLOOKUP(AE338,Master3!$A:$A,Master3!$B:$B)," ")</f>
        <v xml:space="preserve"> </v>
      </c>
      <c r="AE338" s="107" t="str">
        <f t="shared" si="64"/>
        <v/>
      </c>
      <c r="AF338" s="109">
        <f>SUMIFS(Master3!$X:$X,Master3!$A:$A,"&gt;"&amp;(AE338),Master3!$A:$A,"&lt;="&amp; AI338)</f>
        <v>0</v>
      </c>
      <c r="AG338" s="107">
        <f>SUMIFS(Master3!$I:$I,Master3!$A:$A,"&gt;"&amp;(AE338),Master3!$A:$A,"&lt;="&amp; AI338)</f>
        <v>0</v>
      </c>
      <c r="AH338" s="107">
        <f>SUMIFS(Master3!BC:BC,Master3!BB:BB,AD338)</f>
        <v>0</v>
      </c>
      <c r="AI338" s="108" t="str">
        <f t="shared" si="65"/>
        <v/>
      </c>
      <c r="AJ338" s="112" t="e">
        <f>_xlfn.XLOOKUP(AK338,Master3!B:B,Master3!A:A)</f>
        <v>#N/A</v>
      </c>
      <c r="AK338" s="106"/>
      <c r="AL338" s="67">
        <f>SUMIFS(Master3!$Z:$Z,Master3!$A:$A,"&gt;="&amp;(AJ338),Master3!$A:$A,"&lt;="&amp;AP338-1)</f>
        <v>0</v>
      </c>
      <c r="AM338" s="67">
        <f>SUMIFS(Master3!$J:$J,Master3!$A:$A,"&gt;="&amp;(AJ338),Master3!$A:$A,"&lt;="&amp;AP338-1)</f>
        <v>0</v>
      </c>
      <c r="AN338" s="93">
        <f>SUMIFS(Master3!BF:BF,Master3!BE:BE,AK338)</f>
        <v>0</v>
      </c>
      <c r="AO338" s="100" t="str">
        <f>IFERROR(_xlfn.XLOOKUP(AP338,Master3!$A:$A,Master3!$B:$B),"")</f>
        <v/>
      </c>
      <c r="AP338" s="92" t="str">
        <f t="shared" si="66"/>
        <v/>
      </c>
      <c r="AQ338" s="67">
        <f>SUMIFS(Master3!$Z:$Z,Master3!$A:$A,"&gt;"&amp;(AP338),Master3!$A:$A,"&lt;="&amp;AU338-1)</f>
        <v>0</v>
      </c>
      <c r="AR338" s="67">
        <f>SUMIFS(Master3!$J:$J,Master3!$A:$A,"&gt;"&amp;(AP338),Master3!$A:$A,"&lt;="&amp;AU338-1)</f>
        <v>0</v>
      </c>
      <c r="AS338" s="93">
        <f>SUMIFS(Master3!BO:BO,Master3!BN:BN,AO338)</f>
        <v>0</v>
      </c>
      <c r="AT338" s="100" t="str">
        <f>IFERROR(_xlfn.XLOOKUP(AU338,Master3!$A:$A,Master3!$B:$B)," ")</f>
        <v xml:space="preserve"> </v>
      </c>
      <c r="AU338" s="92" t="str">
        <f t="shared" si="67"/>
        <v/>
      </c>
      <c r="AV338" s="67">
        <f>SUMIFS(Master3!$Z:$Z,Master3!$A:$A,"&gt;"&amp;AU338,Master3!$A:$A,"&lt;="&amp; AY338)</f>
        <v>0</v>
      </c>
      <c r="AW338" s="67">
        <f>SUMIFS(Master3!$J:$J,Master3!$A:$A,"&gt;"&amp;AU338,Master3!$A:$A,"&lt;="&amp; AY338)</f>
        <v>0</v>
      </c>
      <c r="AX338" s="92">
        <f>SUMIFS(Master3!BF:BF,Master3!BE:BE,AT338)</f>
        <v>0</v>
      </c>
      <c r="AY338" s="93" t="str">
        <f t="shared" si="68"/>
        <v/>
      </c>
      <c r="AZ338" s="112" t="e">
        <f>_xlfn.XLOOKUP(BA338,Master3!B:B,Master3!A:A)</f>
        <v>#N/A</v>
      </c>
      <c r="BA338" s="103">
        <v>44454.201388888891</v>
      </c>
      <c r="BB338" s="107">
        <f>SUMIFS(Master3!AR:AR,Master3!$A:$A,"&gt;="&amp;(AZ338),Master3!$A:$A,"&lt;="&amp;BF338-1)</f>
        <v>0</v>
      </c>
      <c r="BC338" s="109">
        <f>SUMIFS(Master3!$K:$K,Master3!$A:$A,"&gt;="&amp;(AZ338),Master3!$A:$A,"&lt;="&amp;BF338-1)</f>
        <v>0</v>
      </c>
      <c r="BD338" s="108">
        <f>SUMIFS(Master3!BI:BI,Master3!BH:BH,BA338)</f>
        <v>0</v>
      </c>
      <c r="BE338" s="110" t="str">
        <f>IFERROR(_xlfn.XLOOKUP(BF338,Master3!$A:$A,Master3!$B:$B),"")</f>
        <v/>
      </c>
      <c r="BF338" s="107" t="str">
        <f t="shared" si="69"/>
        <v/>
      </c>
      <c r="BG338" s="107">
        <f>SUMIFS(Master3!AR:AR,Master3!$A:$A,"&gt;="&amp;(BF338),Master3!$A:$A,"&lt;="&amp;BK338-1)</f>
        <v>0</v>
      </c>
      <c r="BH338" s="109">
        <f>SUMIFS(Master3!$K:$K,Master3!$A:$A,"&gt;="&amp;(BF338),Master3!$A:$A,"&lt;="&amp;BK338-1)</f>
        <v>0</v>
      </c>
      <c r="BI338" s="108">
        <f>SUMIFS(Master3!BQ:BQ,Master3!BP:BP,BE338)</f>
        <v>0</v>
      </c>
      <c r="BJ338" s="110" t="str">
        <f>IFERROR(_xlfn.XLOOKUP(BK338,Master3!$A:$A,Master3!$B:$B)," ")</f>
        <v xml:space="preserve"> </v>
      </c>
      <c r="BK338" s="107" t="str">
        <f t="shared" si="70"/>
        <v/>
      </c>
      <c r="BL338" s="107">
        <f>SUMIFS(Master3!$AU:$AU,Master3!$A:$A,"&gt;"&amp;(BK338),Master3!$A:$A,"&lt;="&amp; BO338)</f>
        <v>0</v>
      </c>
      <c r="BM338" s="109">
        <f>SUMIFS(Master3!$K:$K,Master3!$A:$A,"&gt;"&amp;(BK338),Master3!$A:$A,"&lt;="&amp; BO338)</f>
        <v>0</v>
      </c>
      <c r="BN338" s="107">
        <f>SUMIFS(Master3!BI:BI,Master3!BH:BH,BJ338)</f>
        <v>0</v>
      </c>
      <c r="BO338" s="108" t="str">
        <f t="shared" si="71"/>
        <v/>
      </c>
    </row>
    <row r="339" spans="1:67" x14ac:dyDescent="0.25">
      <c r="A339" s="86">
        <v>44454.333333333336</v>
      </c>
      <c r="B339" s="111" t="e">
        <f>_xlfn.XLOOKUP(C339,Master3!B:B,Master3!A:A)</f>
        <v>#N/A</v>
      </c>
      <c r="C339" s="106"/>
      <c r="D339" s="91" t="str">
        <f>IFERROR(_xlfn.XLOOKUP(B339,Master3!A:A,Master3!G:G),"")</f>
        <v/>
      </c>
      <c r="E339" s="94" t="str">
        <f>IFERROR(AVERAGEIFS(Master3!$U:$U,Master3!$A:$A,"&gt;"&amp;(B339-1),Master3!$A:$A,"&lt;="&amp;S339),"")</f>
        <v/>
      </c>
      <c r="F339" s="98">
        <f>SUMIFS(Master3!$V:$V,Master3!$A:$A,"&gt;="&amp;(B339),Master3!$A:$A,"&lt;="&amp;J339-1)</f>
        <v>0</v>
      </c>
      <c r="G339" s="91">
        <f>SUMIFS(Master3!$H:$H,Master3!$A:$A,"&gt;="&amp;(B339),Master3!$A:$A,"&lt;="&amp;J339-1)</f>
        <v>0</v>
      </c>
      <c r="H339" s="99">
        <f>SUMIFS(Master3!AZ:AZ,Master3!AY:AY,C339)</f>
        <v>0</v>
      </c>
      <c r="I339" s="100" t="str">
        <f>IFERROR(_xlfn.XLOOKUP(J339,Master3!$A:$A,Master3!$B:$B),"")</f>
        <v/>
      </c>
      <c r="J339" s="92" t="str">
        <f t="shared" si="60"/>
        <v/>
      </c>
      <c r="K339" s="92">
        <f>SUMIFS(Master3!$V:$V,Master3!$A:$A,"&gt;="&amp;(J339),Master3!$A:$A,"&lt;="&amp;O339-1)</f>
        <v>0</v>
      </c>
      <c r="L339" s="92">
        <f>SUMIFS(Master3!$H:$H,Master3!$A:$A,"&gt;="&amp;(J339),Master3!$A:$A,"&lt;="&amp;O339-1)</f>
        <v>0</v>
      </c>
      <c r="M339" s="93">
        <f>SUMIFS(Master3!BK:BK,Master3!BJ:BJ,I339)</f>
        <v>0</v>
      </c>
      <c r="N339" s="100" t="str">
        <f>IFERROR(_xlfn.XLOOKUP(O339,Master3!$A:$A,Master3!$B:$B)," ")</f>
        <v xml:space="preserve"> </v>
      </c>
      <c r="O339" s="92" t="str">
        <f t="shared" si="61"/>
        <v/>
      </c>
      <c r="P339" s="92">
        <f>SUMIFS(Master3!$V:$V,Master3!$A:$A,"&gt;="&amp;O339,Master3!$A:$A,"&lt;="&amp; S339)</f>
        <v>0</v>
      </c>
      <c r="Q339" s="92">
        <f>SUMIFS(Master3!$H:$H,Master3!$A:$A,"&gt;="&amp;O339,Master3!$A:$A,"&lt;="&amp; S339)</f>
        <v>0</v>
      </c>
      <c r="R339" s="92">
        <f>SUMIFS(Master3!AZ:AZ,Master3!AY:AY,N339)</f>
        <v>0</v>
      </c>
      <c r="S339" s="93" t="str">
        <f t="shared" si="62"/>
        <v/>
      </c>
      <c r="T339" s="112" t="e">
        <f>_xlfn.XLOOKUP(U339,Master3!B:B,Master3!A:A)</f>
        <v>#N/A</v>
      </c>
      <c r="U339" s="103">
        <v>44454.333333333336</v>
      </c>
      <c r="V339" s="109">
        <f>SUMIFS(Master3!X:X,Master3!$A:$A,"&gt;="&amp;(T339),Master3!$A:$A,"&lt;="&amp;Z339-1)</f>
        <v>0</v>
      </c>
      <c r="W339" s="107">
        <f>SUMIFS(Master3!I:I,Master3!$A:$A,"&gt;="&amp;(T339),Master3!$A:$A,"&lt;="&amp;Z339-1)</f>
        <v>0</v>
      </c>
      <c r="X339" s="108">
        <f>SUMIFS(Master3!BC:BC,Master3!BB:BB,U339)</f>
        <v>0</v>
      </c>
      <c r="Y339" s="110" t="str">
        <f>IFERROR(_xlfn.XLOOKUP(Z339,Master3!$A:$A,Master3!$B:$B),"")</f>
        <v/>
      </c>
      <c r="Z339" s="107" t="str">
        <f t="shared" si="63"/>
        <v/>
      </c>
      <c r="AA339" s="107">
        <f>SUMIFS(Master3!$X:$X,Master3!$A:$A,"&gt;="&amp;(Z339),Master3!$A:$A,"&lt;="&amp;AE339-1)</f>
        <v>0</v>
      </c>
      <c r="AB339" s="107">
        <f>SUMIFS(Master3!$I:$I,Master3!$A:$A,"&gt;="&amp;(Z339),Master3!$A:$A,"&lt;="&amp;AE339-1)</f>
        <v>0</v>
      </c>
      <c r="AC339" s="108">
        <f>SUMIFS(Master3!BM:BM,Master3!BL:BL,Y339)</f>
        <v>0</v>
      </c>
      <c r="AD339" s="110" t="str">
        <f>IFERROR(_xlfn.XLOOKUP(AE339,Master3!$A:$A,Master3!$B:$B)," ")</f>
        <v xml:space="preserve"> </v>
      </c>
      <c r="AE339" s="107" t="str">
        <f t="shared" si="64"/>
        <v/>
      </c>
      <c r="AF339" s="109">
        <f>SUMIFS(Master3!$X:$X,Master3!$A:$A,"&gt;"&amp;(AE339),Master3!$A:$A,"&lt;="&amp; AI339)</f>
        <v>0</v>
      </c>
      <c r="AG339" s="107">
        <f>SUMIFS(Master3!$I:$I,Master3!$A:$A,"&gt;"&amp;(AE339),Master3!$A:$A,"&lt;="&amp; AI339)</f>
        <v>0</v>
      </c>
      <c r="AH339" s="107">
        <f>SUMIFS(Master3!BC:BC,Master3!BB:BB,AD339)</f>
        <v>0</v>
      </c>
      <c r="AI339" s="108" t="str">
        <f t="shared" si="65"/>
        <v/>
      </c>
      <c r="AJ339" s="112" t="e">
        <f>_xlfn.XLOOKUP(AK339,Master3!B:B,Master3!A:A)</f>
        <v>#N/A</v>
      </c>
      <c r="AK339" s="106">
        <v>44454.333333333336</v>
      </c>
      <c r="AL339" s="67">
        <f>SUMIFS(Master3!$Z:$Z,Master3!$A:$A,"&gt;="&amp;(AJ339),Master3!$A:$A,"&lt;="&amp;AP339-1)</f>
        <v>0</v>
      </c>
      <c r="AM339" s="67">
        <f>SUMIFS(Master3!$J:$J,Master3!$A:$A,"&gt;="&amp;(AJ339),Master3!$A:$A,"&lt;="&amp;AP339-1)</f>
        <v>0</v>
      </c>
      <c r="AN339" s="93">
        <f>SUMIFS(Master3!BF:BF,Master3!BE:BE,AK339)</f>
        <v>0</v>
      </c>
      <c r="AO339" s="100" t="str">
        <f>IFERROR(_xlfn.XLOOKUP(AP339,Master3!$A:$A,Master3!$B:$B),"")</f>
        <v/>
      </c>
      <c r="AP339" s="92" t="str">
        <f t="shared" si="66"/>
        <v/>
      </c>
      <c r="AQ339" s="67">
        <f>SUMIFS(Master3!$Z:$Z,Master3!$A:$A,"&gt;"&amp;(AP339),Master3!$A:$A,"&lt;="&amp;AU339-1)</f>
        <v>0</v>
      </c>
      <c r="AR339" s="67">
        <f>SUMIFS(Master3!$J:$J,Master3!$A:$A,"&gt;"&amp;(AP339),Master3!$A:$A,"&lt;="&amp;AU339-1)</f>
        <v>0</v>
      </c>
      <c r="AS339" s="93">
        <f>SUMIFS(Master3!BO:BO,Master3!BN:BN,AO339)</f>
        <v>0</v>
      </c>
      <c r="AT339" s="100" t="str">
        <f>IFERROR(_xlfn.XLOOKUP(AU339,Master3!$A:$A,Master3!$B:$B)," ")</f>
        <v xml:space="preserve"> </v>
      </c>
      <c r="AU339" s="92" t="str">
        <f t="shared" si="67"/>
        <v/>
      </c>
      <c r="AV339" s="67">
        <f>SUMIFS(Master3!$Z:$Z,Master3!$A:$A,"&gt;"&amp;AU339,Master3!$A:$A,"&lt;="&amp; AY339)</f>
        <v>0</v>
      </c>
      <c r="AW339" s="67">
        <f>SUMIFS(Master3!$J:$J,Master3!$A:$A,"&gt;"&amp;AU339,Master3!$A:$A,"&lt;="&amp; AY339)</f>
        <v>0</v>
      </c>
      <c r="AX339" s="92">
        <f>SUMIFS(Master3!BF:BF,Master3!BE:BE,AT339)</f>
        <v>0</v>
      </c>
      <c r="AY339" s="93" t="str">
        <f t="shared" si="68"/>
        <v/>
      </c>
      <c r="AZ339" s="112" t="e">
        <f>_xlfn.XLOOKUP(BA339,Master3!B:B,Master3!A:A)</f>
        <v>#N/A</v>
      </c>
      <c r="BA339" s="103"/>
      <c r="BB339" s="107">
        <f>SUMIFS(Master3!AR:AR,Master3!$A:$A,"&gt;="&amp;(AZ339),Master3!$A:$A,"&lt;="&amp;BF339-1)</f>
        <v>0</v>
      </c>
      <c r="BC339" s="109">
        <f>SUMIFS(Master3!$K:$K,Master3!$A:$A,"&gt;="&amp;(AZ339),Master3!$A:$A,"&lt;="&amp;BF339-1)</f>
        <v>0</v>
      </c>
      <c r="BD339" s="108">
        <f>SUMIFS(Master3!BI:BI,Master3!BH:BH,BA339)</f>
        <v>0</v>
      </c>
      <c r="BE339" s="110" t="str">
        <f>IFERROR(_xlfn.XLOOKUP(BF339,Master3!$A:$A,Master3!$B:$B),"")</f>
        <v/>
      </c>
      <c r="BF339" s="107" t="str">
        <f t="shared" si="69"/>
        <v/>
      </c>
      <c r="BG339" s="107">
        <f>SUMIFS(Master3!AR:AR,Master3!$A:$A,"&gt;="&amp;(BF339),Master3!$A:$A,"&lt;="&amp;BK339-1)</f>
        <v>0</v>
      </c>
      <c r="BH339" s="109">
        <f>SUMIFS(Master3!$K:$K,Master3!$A:$A,"&gt;="&amp;(BF339),Master3!$A:$A,"&lt;="&amp;BK339-1)</f>
        <v>0</v>
      </c>
      <c r="BI339" s="108">
        <f>SUMIFS(Master3!BQ:BQ,Master3!BP:BP,BE339)</f>
        <v>0</v>
      </c>
      <c r="BJ339" s="110" t="str">
        <f>IFERROR(_xlfn.XLOOKUP(BK339,Master3!$A:$A,Master3!$B:$B)," ")</f>
        <v xml:space="preserve"> </v>
      </c>
      <c r="BK339" s="107" t="str">
        <f t="shared" si="70"/>
        <v/>
      </c>
      <c r="BL339" s="107">
        <f>SUMIFS(Master3!$AU:$AU,Master3!$A:$A,"&gt;"&amp;(BK339),Master3!$A:$A,"&lt;="&amp; BO339)</f>
        <v>0</v>
      </c>
      <c r="BM339" s="109">
        <f>SUMIFS(Master3!$K:$K,Master3!$A:$A,"&gt;"&amp;(BK339),Master3!$A:$A,"&lt;="&amp; BO339)</f>
        <v>0</v>
      </c>
      <c r="BN339" s="107">
        <f>SUMIFS(Master3!BI:BI,Master3!BH:BH,BJ339)</f>
        <v>0</v>
      </c>
      <c r="BO339" s="108" t="str">
        <f t="shared" si="71"/>
        <v/>
      </c>
    </row>
    <row r="340" spans="1:67" x14ac:dyDescent="0.25">
      <c r="A340" s="86">
        <v>44455.291666666664</v>
      </c>
      <c r="B340" s="111" t="e">
        <f>_xlfn.XLOOKUP(C340,Master3!B:B,Master3!A:A)</f>
        <v>#N/A</v>
      </c>
      <c r="C340" s="106">
        <v>44455.291666666664</v>
      </c>
      <c r="D340" s="91" t="str">
        <f>IFERROR(_xlfn.XLOOKUP(B340,Master3!A:A,Master3!G:G),"")</f>
        <v/>
      </c>
      <c r="E340" s="94" t="str">
        <f>IFERROR(AVERAGEIFS(Master3!$U:$U,Master3!$A:$A,"&gt;"&amp;(B340-1),Master3!$A:$A,"&lt;="&amp;S340),"")</f>
        <v/>
      </c>
      <c r="F340" s="98">
        <f>SUMIFS(Master3!$V:$V,Master3!$A:$A,"&gt;="&amp;(B340),Master3!$A:$A,"&lt;="&amp;J340-1)</f>
        <v>0</v>
      </c>
      <c r="G340" s="91">
        <f>SUMIFS(Master3!$H:$H,Master3!$A:$A,"&gt;="&amp;(B340),Master3!$A:$A,"&lt;="&amp;J340-1)</f>
        <v>0</v>
      </c>
      <c r="H340" s="99">
        <f>SUMIFS(Master3!AZ:AZ,Master3!AY:AY,C340)</f>
        <v>0</v>
      </c>
      <c r="I340" s="100" t="str">
        <f>IFERROR(_xlfn.XLOOKUP(J340,Master3!$A:$A,Master3!$B:$B),"")</f>
        <v/>
      </c>
      <c r="J340" s="92" t="str">
        <f t="shared" si="60"/>
        <v/>
      </c>
      <c r="K340" s="92">
        <f>SUMIFS(Master3!$V:$V,Master3!$A:$A,"&gt;="&amp;(J340),Master3!$A:$A,"&lt;="&amp;O340-1)</f>
        <v>0</v>
      </c>
      <c r="L340" s="92">
        <f>SUMIFS(Master3!$H:$H,Master3!$A:$A,"&gt;="&amp;(J340),Master3!$A:$A,"&lt;="&amp;O340-1)</f>
        <v>0</v>
      </c>
      <c r="M340" s="93">
        <f>SUMIFS(Master3!BK:BK,Master3!BJ:BJ,I340)</f>
        <v>0</v>
      </c>
      <c r="N340" s="100" t="str">
        <f>IFERROR(_xlfn.XLOOKUP(O340,Master3!$A:$A,Master3!$B:$B)," ")</f>
        <v xml:space="preserve"> </v>
      </c>
      <c r="O340" s="92" t="str">
        <f t="shared" si="61"/>
        <v/>
      </c>
      <c r="P340" s="92">
        <f>SUMIFS(Master3!$V:$V,Master3!$A:$A,"&gt;="&amp;O340,Master3!$A:$A,"&lt;="&amp; S340)</f>
        <v>0</v>
      </c>
      <c r="Q340" s="92">
        <f>SUMIFS(Master3!$H:$H,Master3!$A:$A,"&gt;="&amp;O340,Master3!$A:$A,"&lt;="&amp; S340)</f>
        <v>0</v>
      </c>
      <c r="R340" s="92">
        <f>SUMIFS(Master3!AZ:AZ,Master3!AY:AY,N340)</f>
        <v>0</v>
      </c>
      <c r="S340" s="93" t="str">
        <f t="shared" si="62"/>
        <v/>
      </c>
      <c r="T340" s="112" t="e">
        <f>_xlfn.XLOOKUP(U340,Master3!B:B,Master3!A:A)</f>
        <v>#N/A</v>
      </c>
      <c r="U340" s="103"/>
      <c r="V340" s="109">
        <f>SUMIFS(Master3!X:X,Master3!$A:$A,"&gt;="&amp;(T340),Master3!$A:$A,"&lt;="&amp;Z340-1)</f>
        <v>0</v>
      </c>
      <c r="W340" s="107">
        <f>SUMIFS(Master3!I:I,Master3!$A:$A,"&gt;="&amp;(T340),Master3!$A:$A,"&lt;="&amp;Z340-1)</f>
        <v>0</v>
      </c>
      <c r="X340" s="108">
        <f>SUMIFS(Master3!BC:BC,Master3!BB:BB,U340)</f>
        <v>0</v>
      </c>
      <c r="Y340" s="110" t="str">
        <f>IFERROR(_xlfn.XLOOKUP(Z340,Master3!$A:$A,Master3!$B:$B),"")</f>
        <v/>
      </c>
      <c r="Z340" s="107" t="str">
        <f t="shared" si="63"/>
        <v/>
      </c>
      <c r="AA340" s="107">
        <f>SUMIFS(Master3!$X:$X,Master3!$A:$A,"&gt;="&amp;(Z340),Master3!$A:$A,"&lt;="&amp;AE340-1)</f>
        <v>0</v>
      </c>
      <c r="AB340" s="107">
        <f>SUMIFS(Master3!$I:$I,Master3!$A:$A,"&gt;="&amp;(Z340),Master3!$A:$A,"&lt;="&amp;AE340-1)</f>
        <v>0</v>
      </c>
      <c r="AC340" s="108">
        <f>SUMIFS(Master3!BM:BM,Master3!BL:BL,Y340)</f>
        <v>0</v>
      </c>
      <c r="AD340" s="110" t="str">
        <f>IFERROR(_xlfn.XLOOKUP(AE340,Master3!$A:$A,Master3!$B:$B)," ")</f>
        <v xml:space="preserve"> </v>
      </c>
      <c r="AE340" s="107" t="str">
        <f t="shared" si="64"/>
        <v/>
      </c>
      <c r="AF340" s="109">
        <f>SUMIFS(Master3!$X:$X,Master3!$A:$A,"&gt;"&amp;(AE340),Master3!$A:$A,"&lt;="&amp; AI340)</f>
        <v>0</v>
      </c>
      <c r="AG340" s="107">
        <f>SUMIFS(Master3!$I:$I,Master3!$A:$A,"&gt;"&amp;(AE340),Master3!$A:$A,"&lt;="&amp; AI340)</f>
        <v>0</v>
      </c>
      <c r="AH340" s="107">
        <f>SUMIFS(Master3!BC:BC,Master3!BB:BB,AD340)</f>
        <v>0</v>
      </c>
      <c r="AI340" s="108" t="str">
        <f t="shared" si="65"/>
        <v/>
      </c>
      <c r="AJ340" s="112" t="e">
        <f>_xlfn.XLOOKUP(AK340,Master3!B:B,Master3!A:A)</f>
        <v>#N/A</v>
      </c>
      <c r="AK340" s="106"/>
      <c r="AL340" s="67">
        <f>SUMIFS(Master3!$Z:$Z,Master3!$A:$A,"&gt;="&amp;(AJ340),Master3!$A:$A,"&lt;="&amp;AP340-1)</f>
        <v>0</v>
      </c>
      <c r="AM340" s="67">
        <f>SUMIFS(Master3!$J:$J,Master3!$A:$A,"&gt;="&amp;(AJ340),Master3!$A:$A,"&lt;="&amp;AP340-1)</f>
        <v>0</v>
      </c>
      <c r="AN340" s="93">
        <f>SUMIFS(Master3!BF:BF,Master3!BE:BE,AK340)</f>
        <v>0</v>
      </c>
      <c r="AO340" s="100" t="str">
        <f>IFERROR(_xlfn.XLOOKUP(AP340,Master3!$A:$A,Master3!$B:$B),"")</f>
        <v/>
      </c>
      <c r="AP340" s="92" t="str">
        <f t="shared" si="66"/>
        <v/>
      </c>
      <c r="AQ340" s="67">
        <f>SUMIFS(Master3!$Z:$Z,Master3!$A:$A,"&gt;"&amp;(AP340),Master3!$A:$A,"&lt;="&amp;AU340-1)</f>
        <v>0</v>
      </c>
      <c r="AR340" s="67">
        <f>SUMIFS(Master3!$J:$J,Master3!$A:$A,"&gt;"&amp;(AP340),Master3!$A:$A,"&lt;="&amp;AU340-1)</f>
        <v>0</v>
      </c>
      <c r="AS340" s="93">
        <f>SUMIFS(Master3!BO:BO,Master3!BN:BN,AO340)</f>
        <v>0</v>
      </c>
      <c r="AT340" s="100" t="str">
        <f>IFERROR(_xlfn.XLOOKUP(AU340,Master3!$A:$A,Master3!$B:$B)," ")</f>
        <v xml:space="preserve"> </v>
      </c>
      <c r="AU340" s="92" t="str">
        <f t="shared" si="67"/>
        <v/>
      </c>
      <c r="AV340" s="67">
        <f>SUMIFS(Master3!$Z:$Z,Master3!$A:$A,"&gt;"&amp;AU340,Master3!$A:$A,"&lt;="&amp; AY340)</f>
        <v>0</v>
      </c>
      <c r="AW340" s="67">
        <f>SUMIFS(Master3!$J:$J,Master3!$A:$A,"&gt;"&amp;AU340,Master3!$A:$A,"&lt;="&amp; AY340)</f>
        <v>0</v>
      </c>
      <c r="AX340" s="92">
        <f>SUMIFS(Master3!BF:BF,Master3!BE:BE,AT340)</f>
        <v>0</v>
      </c>
      <c r="AY340" s="93" t="str">
        <f t="shared" si="68"/>
        <v/>
      </c>
      <c r="AZ340" s="112" t="e">
        <f>_xlfn.XLOOKUP(BA340,Master3!B:B,Master3!A:A)</f>
        <v>#N/A</v>
      </c>
      <c r="BA340" s="103"/>
      <c r="BB340" s="107">
        <f>SUMIFS(Master3!AR:AR,Master3!$A:$A,"&gt;="&amp;(AZ340),Master3!$A:$A,"&lt;="&amp;BF340-1)</f>
        <v>0</v>
      </c>
      <c r="BC340" s="109">
        <f>SUMIFS(Master3!$K:$K,Master3!$A:$A,"&gt;="&amp;(AZ340),Master3!$A:$A,"&lt;="&amp;BF340-1)</f>
        <v>0</v>
      </c>
      <c r="BD340" s="108">
        <f>SUMIFS(Master3!BI:BI,Master3!BH:BH,BA340)</f>
        <v>0</v>
      </c>
      <c r="BE340" s="110" t="str">
        <f>IFERROR(_xlfn.XLOOKUP(BF340,Master3!$A:$A,Master3!$B:$B),"")</f>
        <v/>
      </c>
      <c r="BF340" s="107" t="str">
        <f t="shared" si="69"/>
        <v/>
      </c>
      <c r="BG340" s="107">
        <f>SUMIFS(Master3!AR:AR,Master3!$A:$A,"&gt;="&amp;(BF340),Master3!$A:$A,"&lt;="&amp;BK340-1)</f>
        <v>0</v>
      </c>
      <c r="BH340" s="109">
        <f>SUMIFS(Master3!$K:$K,Master3!$A:$A,"&gt;="&amp;(BF340),Master3!$A:$A,"&lt;="&amp;BK340-1)</f>
        <v>0</v>
      </c>
      <c r="BI340" s="108">
        <f>SUMIFS(Master3!BQ:BQ,Master3!BP:BP,BE340)</f>
        <v>0</v>
      </c>
      <c r="BJ340" s="110" t="str">
        <f>IFERROR(_xlfn.XLOOKUP(BK340,Master3!$A:$A,Master3!$B:$B)," ")</f>
        <v xml:space="preserve"> </v>
      </c>
      <c r="BK340" s="107" t="str">
        <f t="shared" si="70"/>
        <v/>
      </c>
      <c r="BL340" s="107">
        <f>SUMIFS(Master3!$AU:$AU,Master3!$A:$A,"&gt;"&amp;(BK340),Master3!$A:$A,"&lt;="&amp; BO340)</f>
        <v>0</v>
      </c>
      <c r="BM340" s="109">
        <f>SUMIFS(Master3!$K:$K,Master3!$A:$A,"&gt;"&amp;(BK340),Master3!$A:$A,"&lt;="&amp; BO340)</f>
        <v>0</v>
      </c>
      <c r="BN340" s="107">
        <f>SUMIFS(Master3!BI:BI,Master3!BH:BH,BJ340)</f>
        <v>0</v>
      </c>
      <c r="BO340" s="108" t="str">
        <f t="shared" si="71"/>
        <v/>
      </c>
    </row>
    <row r="341" spans="1:67" x14ac:dyDescent="0.25">
      <c r="A341" s="86">
        <v>44455.368055555555</v>
      </c>
      <c r="B341" s="111" t="e">
        <f>_xlfn.XLOOKUP(C341,Master3!B:B,Master3!A:A)</f>
        <v>#N/A</v>
      </c>
      <c r="C341" s="106"/>
      <c r="D341" s="91" t="str">
        <f>IFERROR(_xlfn.XLOOKUP(B341,Master3!A:A,Master3!G:G),"")</f>
        <v/>
      </c>
      <c r="E341" s="94" t="str">
        <f>IFERROR(AVERAGEIFS(Master3!$U:$U,Master3!$A:$A,"&gt;"&amp;(B341-1),Master3!$A:$A,"&lt;="&amp;S341),"")</f>
        <v/>
      </c>
      <c r="F341" s="98">
        <f>SUMIFS(Master3!$V:$V,Master3!$A:$A,"&gt;="&amp;(B341),Master3!$A:$A,"&lt;="&amp;J341-1)</f>
        <v>0</v>
      </c>
      <c r="G341" s="91">
        <f>SUMIFS(Master3!$H:$H,Master3!$A:$A,"&gt;="&amp;(B341),Master3!$A:$A,"&lt;="&amp;J341-1)</f>
        <v>0</v>
      </c>
      <c r="H341" s="99">
        <f>SUMIFS(Master3!AZ:AZ,Master3!AY:AY,C341)</f>
        <v>0</v>
      </c>
      <c r="I341" s="100" t="str">
        <f>IFERROR(_xlfn.XLOOKUP(J341,Master3!$A:$A,Master3!$B:$B),"")</f>
        <v/>
      </c>
      <c r="J341" s="92" t="str">
        <f t="shared" si="60"/>
        <v/>
      </c>
      <c r="K341" s="92">
        <f>SUMIFS(Master3!$V:$V,Master3!$A:$A,"&gt;="&amp;(J341),Master3!$A:$A,"&lt;="&amp;O341-1)</f>
        <v>0</v>
      </c>
      <c r="L341" s="92">
        <f>SUMIFS(Master3!$H:$H,Master3!$A:$A,"&gt;="&amp;(J341),Master3!$A:$A,"&lt;="&amp;O341-1)</f>
        <v>0</v>
      </c>
      <c r="M341" s="93">
        <f>SUMIFS(Master3!BK:BK,Master3!BJ:BJ,I341)</f>
        <v>0</v>
      </c>
      <c r="N341" s="100" t="str">
        <f>IFERROR(_xlfn.XLOOKUP(O341,Master3!$A:$A,Master3!$B:$B)," ")</f>
        <v xml:space="preserve"> </v>
      </c>
      <c r="O341" s="92" t="str">
        <f t="shared" si="61"/>
        <v/>
      </c>
      <c r="P341" s="92">
        <f>SUMIFS(Master3!$V:$V,Master3!$A:$A,"&gt;="&amp;O341,Master3!$A:$A,"&lt;="&amp; S341)</f>
        <v>0</v>
      </c>
      <c r="Q341" s="92">
        <f>SUMIFS(Master3!$H:$H,Master3!$A:$A,"&gt;="&amp;O341,Master3!$A:$A,"&lt;="&amp; S341)</f>
        <v>0</v>
      </c>
      <c r="R341" s="92">
        <f>SUMIFS(Master3!AZ:AZ,Master3!AY:AY,N341)</f>
        <v>0</v>
      </c>
      <c r="S341" s="93" t="str">
        <f t="shared" si="62"/>
        <v/>
      </c>
      <c r="T341" s="112" t="e">
        <f>_xlfn.XLOOKUP(U341,Master3!B:B,Master3!A:A)</f>
        <v>#N/A</v>
      </c>
      <c r="U341" s="103"/>
      <c r="V341" s="109">
        <f>SUMIFS(Master3!X:X,Master3!$A:$A,"&gt;="&amp;(T341),Master3!$A:$A,"&lt;="&amp;Z341-1)</f>
        <v>0</v>
      </c>
      <c r="W341" s="107">
        <f>SUMIFS(Master3!I:I,Master3!$A:$A,"&gt;="&amp;(T341),Master3!$A:$A,"&lt;="&amp;Z341-1)</f>
        <v>0</v>
      </c>
      <c r="X341" s="108">
        <f>SUMIFS(Master3!BC:BC,Master3!BB:BB,U341)</f>
        <v>0</v>
      </c>
      <c r="Y341" s="110" t="str">
        <f>IFERROR(_xlfn.XLOOKUP(Z341,Master3!$A:$A,Master3!$B:$B),"")</f>
        <v/>
      </c>
      <c r="Z341" s="107" t="str">
        <f t="shared" si="63"/>
        <v/>
      </c>
      <c r="AA341" s="107">
        <f>SUMIFS(Master3!$X:$X,Master3!$A:$A,"&gt;="&amp;(Z341),Master3!$A:$A,"&lt;="&amp;AE341-1)</f>
        <v>0</v>
      </c>
      <c r="AB341" s="107">
        <f>SUMIFS(Master3!$I:$I,Master3!$A:$A,"&gt;="&amp;(Z341),Master3!$A:$A,"&lt;="&amp;AE341-1)</f>
        <v>0</v>
      </c>
      <c r="AC341" s="108">
        <f>SUMIFS(Master3!BM:BM,Master3!BL:BL,Y341)</f>
        <v>0</v>
      </c>
      <c r="AD341" s="110" t="str">
        <f>IFERROR(_xlfn.XLOOKUP(AE341,Master3!$A:$A,Master3!$B:$B)," ")</f>
        <v xml:space="preserve"> </v>
      </c>
      <c r="AE341" s="107" t="str">
        <f t="shared" si="64"/>
        <v/>
      </c>
      <c r="AF341" s="109">
        <f>SUMIFS(Master3!$X:$X,Master3!$A:$A,"&gt;"&amp;(AE341),Master3!$A:$A,"&lt;="&amp; AI341)</f>
        <v>0</v>
      </c>
      <c r="AG341" s="107">
        <f>SUMIFS(Master3!$I:$I,Master3!$A:$A,"&gt;"&amp;(AE341),Master3!$A:$A,"&lt;="&amp; AI341)</f>
        <v>0</v>
      </c>
      <c r="AH341" s="107">
        <f>SUMIFS(Master3!BC:BC,Master3!BB:BB,AD341)</f>
        <v>0</v>
      </c>
      <c r="AI341" s="108" t="str">
        <f t="shared" si="65"/>
        <v/>
      </c>
      <c r="AJ341" s="112" t="e">
        <f>_xlfn.XLOOKUP(AK341,Master3!B:B,Master3!A:A)</f>
        <v>#N/A</v>
      </c>
      <c r="AK341" s="106"/>
      <c r="AL341" s="67">
        <f>SUMIFS(Master3!$Z:$Z,Master3!$A:$A,"&gt;="&amp;(AJ341),Master3!$A:$A,"&lt;="&amp;AP341-1)</f>
        <v>0</v>
      </c>
      <c r="AM341" s="67">
        <f>SUMIFS(Master3!$J:$J,Master3!$A:$A,"&gt;="&amp;(AJ341),Master3!$A:$A,"&lt;="&amp;AP341-1)</f>
        <v>0</v>
      </c>
      <c r="AN341" s="93">
        <f>SUMIFS(Master3!BF:BF,Master3!BE:BE,AK341)</f>
        <v>0</v>
      </c>
      <c r="AO341" s="100" t="str">
        <f>IFERROR(_xlfn.XLOOKUP(AP341,Master3!$A:$A,Master3!$B:$B),"")</f>
        <v/>
      </c>
      <c r="AP341" s="92" t="str">
        <f t="shared" si="66"/>
        <v/>
      </c>
      <c r="AQ341" s="67">
        <f>SUMIFS(Master3!$Z:$Z,Master3!$A:$A,"&gt;"&amp;(AP341),Master3!$A:$A,"&lt;="&amp;AU341-1)</f>
        <v>0</v>
      </c>
      <c r="AR341" s="67">
        <f>SUMIFS(Master3!$J:$J,Master3!$A:$A,"&gt;"&amp;(AP341),Master3!$A:$A,"&lt;="&amp;AU341-1)</f>
        <v>0</v>
      </c>
      <c r="AS341" s="93">
        <f>SUMIFS(Master3!BO:BO,Master3!BN:BN,AO341)</f>
        <v>0</v>
      </c>
      <c r="AT341" s="100" t="str">
        <f>IFERROR(_xlfn.XLOOKUP(AU341,Master3!$A:$A,Master3!$B:$B)," ")</f>
        <v xml:space="preserve"> </v>
      </c>
      <c r="AU341" s="92" t="str">
        <f t="shared" si="67"/>
        <v/>
      </c>
      <c r="AV341" s="67">
        <f>SUMIFS(Master3!$Z:$Z,Master3!$A:$A,"&gt;"&amp;AU341,Master3!$A:$A,"&lt;="&amp; AY341)</f>
        <v>0</v>
      </c>
      <c r="AW341" s="67">
        <f>SUMIFS(Master3!$J:$J,Master3!$A:$A,"&gt;"&amp;AU341,Master3!$A:$A,"&lt;="&amp; AY341)</f>
        <v>0</v>
      </c>
      <c r="AX341" s="92">
        <f>SUMIFS(Master3!BF:BF,Master3!BE:BE,AT341)</f>
        <v>0</v>
      </c>
      <c r="AY341" s="93" t="str">
        <f t="shared" si="68"/>
        <v/>
      </c>
      <c r="AZ341" s="112" t="e">
        <f>_xlfn.XLOOKUP(BA341,Master3!B:B,Master3!A:A)</f>
        <v>#N/A</v>
      </c>
      <c r="BA341" s="103">
        <v>44455.368055555555</v>
      </c>
      <c r="BB341" s="107">
        <f>SUMIFS(Master3!AR:AR,Master3!$A:$A,"&gt;="&amp;(AZ341),Master3!$A:$A,"&lt;="&amp;BF341-1)</f>
        <v>0</v>
      </c>
      <c r="BC341" s="109">
        <f>SUMIFS(Master3!$K:$K,Master3!$A:$A,"&gt;="&amp;(AZ341),Master3!$A:$A,"&lt;="&amp;BF341-1)</f>
        <v>0</v>
      </c>
      <c r="BD341" s="108">
        <f>SUMIFS(Master3!BI:BI,Master3!BH:BH,BA341)</f>
        <v>0</v>
      </c>
      <c r="BE341" s="110" t="str">
        <f>IFERROR(_xlfn.XLOOKUP(BF341,Master3!$A:$A,Master3!$B:$B),"")</f>
        <v/>
      </c>
      <c r="BF341" s="107" t="str">
        <f t="shared" si="69"/>
        <v/>
      </c>
      <c r="BG341" s="107">
        <f>SUMIFS(Master3!AR:AR,Master3!$A:$A,"&gt;="&amp;(BF341),Master3!$A:$A,"&lt;="&amp;BK341-1)</f>
        <v>0</v>
      </c>
      <c r="BH341" s="109">
        <f>SUMIFS(Master3!$K:$K,Master3!$A:$A,"&gt;="&amp;(BF341),Master3!$A:$A,"&lt;="&amp;BK341-1)</f>
        <v>0</v>
      </c>
      <c r="BI341" s="108">
        <f>SUMIFS(Master3!BQ:BQ,Master3!BP:BP,BE341)</f>
        <v>0</v>
      </c>
      <c r="BJ341" s="110" t="str">
        <f>IFERROR(_xlfn.XLOOKUP(BK341,Master3!$A:$A,Master3!$B:$B)," ")</f>
        <v xml:space="preserve"> </v>
      </c>
      <c r="BK341" s="107" t="str">
        <f t="shared" si="70"/>
        <v/>
      </c>
      <c r="BL341" s="107">
        <f>SUMIFS(Master3!$AU:$AU,Master3!$A:$A,"&gt;"&amp;(BK341),Master3!$A:$A,"&lt;="&amp; BO341)</f>
        <v>0</v>
      </c>
      <c r="BM341" s="109">
        <f>SUMIFS(Master3!$K:$K,Master3!$A:$A,"&gt;"&amp;(BK341),Master3!$A:$A,"&lt;="&amp; BO341)</f>
        <v>0</v>
      </c>
      <c r="BN341" s="107">
        <f>SUMIFS(Master3!BI:BI,Master3!BH:BH,BJ341)</f>
        <v>0</v>
      </c>
      <c r="BO341" s="108" t="str">
        <f t="shared" si="71"/>
        <v/>
      </c>
    </row>
    <row r="342" spans="1:67" x14ac:dyDescent="0.25">
      <c r="A342" s="86">
        <v>44455.416666666664</v>
      </c>
      <c r="B342" s="111" t="e">
        <f>_xlfn.XLOOKUP(C342,Master3!B:B,Master3!A:A)</f>
        <v>#N/A</v>
      </c>
      <c r="C342" s="106"/>
      <c r="D342" s="91" t="str">
        <f>IFERROR(_xlfn.XLOOKUP(B342,Master3!A:A,Master3!G:G),"")</f>
        <v/>
      </c>
      <c r="E342" s="94" t="str">
        <f>IFERROR(AVERAGEIFS(Master3!$U:$U,Master3!$A:$A,"&gt;"&amp;(B342-1),Master3!$A:$A,"&lt;="&amp;S342),"")</f>
        <v/>
      </c>
      <c r="F342" s="98">
        <f>SUMIFS(Master3!$V:$V,Master3!$A:$A,"&gt;="&amp;(B342),Master3!$A:$A,"&lt;="&amp;J342-1)</f>
        <v>0</v>
      </c>
      <c r="G342" s="91">
        <f>SUMIFS(Master3!$H:$H,Master3!$A:$A,"&gt;="&amp;(B342),Master3!$A:$A,"&lt;="&amp;J342-1)</f>
        <v>0</v>
      </c>
      <c r="H342" s="99">
        <f>SUMIFS(Master3!AZ:AZ,Master3!AY:AY,C342)</f>
        <v>0</v>
      </c>
      <c r="I342" s="100" t="str">
        <f>IFERROR(_xlfn.XLOOKUP(J342,Master3!$A:$A,Master3!$B:$B),"")</f>
        <v/>
      </c>
      <c r="J342" s="92" t="str">
        <f t="shared" si="60"/>
        <v/>
      </c>
      <c r="K342" s="92">
        <f>SUMIFS(Master3!$V:$V,Master3!$A:$A,"&gt;="&amp;(J342),Master3!$A:$A,"&lt;="&amp;O342-1)</f>
        <v>0</v>
      </c>
      <c r="L342" s="92">
        <f>SUMIFS(Master3!$H:$H,Master3!$A:$A,"&gt;="&amp;(J342),Master3!$A:$A,"&lt;="&amp;O342-1)</f>
        <v>0</v>
      </c>
      <c r="M342" s="93">
        <f>SUMIFS(Master3!BK:BK,Master3!BJ:BJ,I342)</f>
        <v>0</v>
      </c>
      <c r="N342" s="100" t="str">
        <f>IFERROR(_xlfn.XLOOKUP(O342,Master3!$A:$A,Master3!$B:$B)," ")</f>
        <v xml:space="preserve"> </v>
      </c>
      <c r="O342" s="92" t="str">
        <f t="shared" si="61"/>
        <v/>
      </c>
      <c r="P342" s="92">
        <f>SUMIFS(Master3!$V:$V,Master3!$A:$A,"&gt;="&amp;O342,Master3!$A:$A,"&lt;="&amp; S342)</f>
        <v>0</v>
      </c>
      <c r="Q342" s="92">
        <f>SUMIFS(Master3!$H:$H,Master3!$A:$A,"&gt;="&amp;O342,Master3!$A:$A,"&lt;="&amp; S342)</f>
        <v>0</v>
      </c>
      <c r="R342" s="92">
        <f>SUMIFS(Master3!AZ:AZ,Master3!AY:AY,N342)</f>
        <v>0</v>
      </c>
      <c r="S342" s="93" t="str">
        <f t="shared" si="62"/>
        <v/>
      </c>
      <c r="T342" s="112" t="e">
        <f>_xlfn.XLOOKUP(U342,Master3!B:B,Master3!A:A)</f>
        <v>#N/A</v>
      </c>
      <c r="U342" s="103">
        <v>44455.416666666664</v>
      </c>
      <c r="V342" s="109">
        <f>SUMIFS(Master3!X:X,Master3!$A:$A,"&gt;="&amp;(T342),Master3!$A:$A,"&lt;="&amp;Z342-1)</f>
        <v>0</v>
      </c>
      <c r="W342" s="107">
        <f>SUMIFS(Master3!I:I,Master3!$A:$A,"&gt;="&amp;(T342),Master3!$A:$A,"&lt;="&amp;Z342-1)</f>
        <v>0</v>
      </c>
      <c r="X342" s="108">
        <f>SUMIFS(Master3!BC:BC,Master3!BB:BB,U342)</f>
        <v>0</v>
      </c>
      <c r="Y342" s="110" t="str">
        <f>IFERROR(_xlfn.XLOOKUP(Z342,Master3!$A:$A,Master3!$B:$B),"")</f>
        <v/>
      </c>
      <c r="Z342" s="107" t="str">
        <f t="shared" si="63"/>
        <v/>
      </c>
      <c r="AA342" s="107">
        <f>SUMIFS(Master3!$X:$X,Master3!$A:$A,"&gt;="&amp;(Z342),Master3!$A:$A,"&lt;="&amp;AE342-1)</f>
        <v>0</v>
      </c>
      <c r="AB342" s="107">
        <f>SUMIFS(Master3!$I:$I,Master3!$A:$A,"&gt;="&amp;(Z342),Master3!$A:$A,"&lt;="&amp;AE342-1)</f>
        <v>0</v>
      </c>
      <c r="AC342" s="108">
        <f>SUMIFS(Master3!BM:BM,Master3!BL:BL,Y342)</f>
        <v>0</v>
      </c>
      <c r="AD342" s="110" t="str">
        <f>IFERROR(_xlfn.XLOOKUP(AE342,Master3!$A:$A,Master3!$B:$B)," ")</f>
        <v xml:space="preserve"> </v>
      </c>
      <c r="AE342" s="107" t="str">
        <f t="shared" si="64"/>
        <v/>
      </c>
      <c r="AF342" s="109">
        <f>SUMIFS(Master3!$X:$X,Master3!$A:$A,"&gt;"&amp;(AE342),Master3!$A:$A,"&lt;="&amp; AI342)</f>
        <v>0</v>
      </c>
      <c r="AG342" s="107">
        <f>SUMIFS(Master3!$I:$I,Master3!$A:$A,"&gt;"&amp;(AE342),Master3!$A:$A,"&lt;="&amp; AI342)</f>
        <v>0</v>
      </c>
      <c r="AH342" s="107">
        <f>SUMIFS(Master3!BC:BC,Master3!BB:BB,AD342)</f>
        <v>0</v>
      </c>
      <c r="AI342" s="108" t="str">
        <f t="shared" si="65"/>
        <v/>
      </c>
      <c r="AJ342" s="112" t="e">
        <f>_xlfn.XLOOKUP(AK342,Master3!B:B,Master3!A:A)</f>
        <v>#N/A</v>
      </c>
      <c r="AK342" s="106">
        <v>44455.416666666664</v>
      </c>
      <c r="AL342" s="67">
        <f>SUMIFS(Master3!$Z:$Z,Master3!$A:$A,"&gt;="&amp;(AJ342),Master3!$A:$A,"&lt;="&amp;AP342-1)</f>
        <v>0</v>
      </c>
      <c r="AM342" s="67">
        <f>SUMIFS(Master3!$J:$J,Master3!$A:$A,"&gt;="&amp;(AJ342),Master3!$A:$A,"&lt;="&amp;AP342-1)</f>
        <v>0</v>
      </c>
      <c r="AN342" s="93">
        <f>SUMIFS(Master3!BF:BF,Master3!BE:BE,AK342)</f>
        <v>0</v>
      </c>
      <c r="AO342" s="100" t="str">
        <f>IFERROR(_xlfn.XLOOKUP(AP342,Master3!$A:$A,Master3!$B:$B),"")</f>
        <v/>
      </c>
      <c r="AP342" s="92" t="str">
        <f t="shared" si="66"/>
        <v/>
      </c>
      <c r="AQ342" s="67">
        <f>SUMIFS(Master3!$Z:$Z,Master3!$A:$A,"&gt;"&amp;(AP342),Master3!$A:$A,"&lt;="&amp;AU342-1)</f>
        <v>0</v>
      </c>
      <c r="AR342" s="67">
        <f>SUMIFS(Master3!$J:$J,Master3!$A:$A,"&gt;"&amp;(AP342),Master3!$A:$A,"&lt;="&amp;AU342-1)</f>
        <v>0</v>
      </c>
      <c r="AS342" s="93">
        <f>SUMIFS(Master3!BO:BO,Master3!BN:BN,AO342)</f>
        <v>0</v>
      </c>
      <c r="AT342" s="100" t="str">
        <f>IFERROR(_xlfn.XLOOKUP(AU342,Master3!$A:$A,Master3!$B:$B)," ")</f>
        <v xml:space="preserve"> </v>
      </c>
      <c r="AU342" s="92" t="str">
        <f t="shared" si="67"/>
        <v/>
      </c>
      <c r="AV342" s="67">
        <f>SUMIFS(Master3!$Z:$Z,Master3!$A:$A,"&gt;"&amp;AU342,Master3!$A:$A,"&lt;="&amp; AY342)</f>
        <v>0</v>
      </c>
      <c r="AW342" s="67">
        <f>SUMIFS(Master3!$J:$J,Master3!$A:$A,"&gt;"&amp;AU342,Master3!$A:$A,"&lt;="&amp; AY342)</f>
        <v>0</v>
      </c>
      <c r="AX342" s="92">
        <f>SUMIFS(Master3!BF:BF,Master3!BE:BE,AT342)</f>
        <v>0</v>
      </c>
      <c r="AY342" s="93" t="str">
        <f t="shared" si="68"/>
        <v/>
      </c>
      <c r="AZ342" s="112" t="e">
        <f>_xlfn.XLOOKUP(BA342,Master3!B:B,Master3!A:A)</f>
        <v>#N/A</v>
      </c>
      <c r="BA342" s="103"/>
      <c r="BB342" s="107">
        <f>SUMIFS(Master3!AR:AR,Master3!$A:$A,"&gt;="&amp;(AZ342),Master3!$A:$A,"&lt;="&amp;BF342-1)</f>
        <v>0</v>
      </c>
      <c r="BC342" s="109">
        <f>SUMIFS(Master3!$K:$K,Master3!$A:$A,"&gt;="&amp;(AZ342),Master3!$A:$A,"&lt;="&amp;BF342-1)</f>
        <v>0</v>
      </c>
      <c r="BD342" s="108">
        <f>SUMIFS(Master3!BI:BI,Master3!BH:BH,BA342)</f>
        <v>0</v>
      </c>
      <c r="BE342" s="110" t="str">
        <f>IFERROR(_xlfn.XLOOKUP(BF342,Master3!$A:$A,Master3!$B:$B),"")</f>
        <v/>
      </c>
      <c r="BF342" s="107" t="str">
        <f t="shared" si="69"/>
        <v/>
      </c>
      <c r="BG342" s="107">
        <f>SUMIFS(Master3!AR:AR,Master3!$A:$A,"&gt;="&amp;(BF342),Master3!$A:$A,"&lt;="&amp;BK342-1)</f>
        <v>0</v>
      </c>
      <c r="BH342" s="109">
        <f>SUMIFS(Master3!$K:$K,Master3!$A:$A,"&gt;="&amp;(BF342),Master3!$A:$A,"&lt;="&amp;BK342-1)</f>
        <v>0</v>
      </c>
      <c r="BI342" s="108">
        <f>SUMIFS(Master3!BQ:BQ,Master3!BP:BP,BE342)</f>
        <v>0</v>
      </c>
      <c r="BJ342" s="110" t="str">
        <f>IFERROR(_xlfn.XLOOKUP(BK342,Master3!$A:$A,Master3!$B:$B)," ")</f>
        <v xml:space="preserve"> </v>
      </c>
      <c r="BK342" s="107" t="str">
        <f t="shared" si="70"/>
        <v/>
      </c>
      <c r="BL342" s="107">
        <f>SUMIFS(Master3!$AU:$AU,Master3!$A:$A,"&gt;"&amp;(BK342),Master3!$A:$A,"&lt;="&amp; BO342)</f>
        <v>0</v>
      </c>
      <c r="BM342" s="109">
        <f>SUMIFS(Master3!$K:$K,Master3!$A:$A,"&gt;"&amp;(BK342),Master3!$A:$A,"&lt;="&amp; BO342)</f>
        <v>0</v>
      </c>
      <c r="BN342" s="107">
        <f>SUMIFS(Master3!BI:BI,Master3!BH:BH,BJ342)</f>
        <v>0</v>
      </c>
      <c r="BO342" s="108" t="str">
        <f t="shared" si="71"/>
        <v/>
      </c>
    </row>
    <row r="343" spans="1:67" x14ac:dyDescent="0.25">
      <c r="A343" s="86">
        <v>44456.166666666664</v>
      </c>
      <c r="B343" s="111" t="e">
        <f>_xlfn.XLOOKUP(C343,Master3!B:B,Master3!A:A)</f>
        <v>#N/A</v>
      </c>
      <c r="C343" s="106">
        <v>44456.166666666664</v>
      </c>
      <c r="D343" s="91" t="str">
        <f>IFERROR(_xlfn.XLOOKUP(B343,Master3!A:A,Master3!G:G),"")</f>
        <v/>
      </c>
      <c r="E343" s="94" t="str">
        <f>IFERROR(AVERAGEIFS(Master3!$U:$U,Master3!$A:$A,"&gt;"&amp;(B343-1),Master3!$A:$A,"&lt;="&amp;S343),"")</f>
        <v/>
      </c>
      <c r="F343" s="98">
        <f>SUMIFS(Master3!$V:$V,Master3!$A:$A,"&gt;="&amp;(B343),Master3!$A:$A,"&lt;="&amp;J343-1)</f>
        <v>0</v>
      </c>
      <c r="G343" s="91">
        <f>SUMIFS(Master3!$H:$H,Master3!$A:$A,"&gt;="&amp;(B343),Master3!$A:$A,"&lt;="&amp;J343-1)</f>
        <v>0</v>
      </c>
      <c r="H343" s="99">
        <f>SUMIFS(Master3!AZ:AZ,Master3!AY:AY,C343)</f>
        <v>0</v>
      </c>
      <c r="I343" s="100" t="str">
        <f>IFERROR(_xlfn.XLOOKUP(J343,Master3!$A:$A,Master3!$B:$B),"")</f>
        <v/>
      </c>
      <c r="J343" s="92" t="str">
        <f t="shared" si="60"/>
        <v/>
      </c>
      <c r="K343" s="92">
        <f>SUMIFS(Master3!$V:$V,Master3!$A:$A,"&gt;="&amp;(J343),Master3!$A:$A,"&lt;="&amp;O343-1)</f>
        <v>0</v>
      </c>
      <c r="L343" s="92">
        <f>SUMIFS(Master3!$H:$H,Master3!$A:$A,"&gt;="&amp;(J343),Master3!$A:$A,"&lt;="&amp;O343-1)</f>
        <v>0</v>
      </c>
      <c r="M343" s="93">
        <f>SUMIFS(Master3!BK:BK,Master3!BJ:BJ,I343)</f>
        <v>0</v>
      </c>
      <c r="N343" s="100" t="str">
        <f>IFERROR(_xlfn.XLOOKUP(O343,Master3!$A:$A,Master3!$B:$B)," ")</f>
        <v xml:space="preserve"> </v>
      </c>
      <c r="O343" s="92" t="str">
        <f t="shared" si="61"/>
        <v/>
      </c>
      <c r="P343" s="92">
        <f>SUMIFS(Master3!$V:$V,Master3!$A:$A,"&gt;="&amp;O343,Master3!$A:$A,"&lt;="&amp; S343)</f>
        <v>0</v>
      </c>
      <c r="Q343" s="92">
        <f>SUMIFS(Master3!$H:$H,Master3!$A:$A,"&gt;="&amp;O343,Master3!$A:$A,"&lt;="&amp; S343)</f>
        <v>0</v>
      </c>
      <c r="R343" s="92">
        <f>SUMIFS(Master3!AZ:AZ,Master3!AY:AY,N343)</f>
        <v>0</v>
      </c>
      <c r="S343" s="93" t="str">
        <f t="shared" si="62"/>
        <v/>
      </c>
      <c r="T343" s="112" t="e">
        <f>_xlfn.XLOOKUP(U343,Master3!B:B,Master3!A:A)</f>
        <v>#N/A</v>
      </c>
      <c r="U343" s="103"/>
      <c r="V343" s="109">
        <f>SUMIFS(Master3!X:X,Master3!$A:$A,"&gt;="&amp;(T343),Master3!$A:$A,"&lt;="&amp;Z343-1)</f>
        <v>0</v>
      </c>
      <c r="W343" s="107">
        <f>SUMIFS(Master3!I:I,Master3!$A:$A,"&gt;="&amp;(T343),Master3!$A:$A,"&lt;="&amp;Z343-1)</f>
        <v>0</v>
      </c>
      <c r="X343" s="108">
        <f>SUMIFS(Master3!BC:BC,Master3!BB:BB,U343)</f>
        <v>0</v>
      </c>
      <c r="Y343" s="110" t="str">
        <f>IFERROR(_xlfn.XLOOKUP(Z343,Master3!$A:$A,Master3!$B:$B),"")</f>
        <v/>
      </c>
      <c r="Z343" s="107" t="str">
        <f t="shared" si="63"/>
        <v/>
      </c>
      <c r="AA343" s="107">
        <f>SUMIFS(Master3!$X:$X,Master3!$A:$A,"&gt;="&amp;(Z343),Master3!$A:$A,"&lt;="&amp;AE343-1)</f>
        <v>0</v>
      </c>
      <c r="AB343" s="107">
        <f>SUMIFS(Master3!$I:$I,Master3!$A:$A,"&gt;="&amp;(Z343),Master3!$A:$A,"&lt;="&amp;AE343-1)</f>
        <v>0</v>
      </c>
      <c r="AC343" s="108">
        <f>SUMIFS(Master3!BM:BM,Master3!BL:BL,Y343)</f>
        <v>0</v>
      </c>
      <c r="AD343" s="110" t="str">
        <f>IFERROR(_xlfn.XLOOKUP(AE343,Master3!$A:$A,Master3!$B:$B)," ")</f>
        <v xml:space="preserve"> </v>
      </c>
      <c r="AE343" s="107" t="str">
        <f t="shared" si="64"/>
        <v/>
      </c>
      <c r="AF343" s="109">
        <f>SUMIFS(Master3!$X:$X,Master3!$A:$A,"&gt;"&amp;(AE343),Master3!$A:$A,"&lt;="&amp; AI343)</f>
        <v>0</v>
      </c>
      <c r="AG343" s="107">
        <f>SUMIFS(Master3!$I:$I,Master3!$A:$A,"&gt;"&amp;(AE343),Master3!$A:$A,"&lt;="&amp; AI343)</f>
        <v>0</v>
      </c>
      <c r="AH343" s="107">
        <f>SUMIFS(Master3!BC:BC,Master3!BB:BB,AD343)</f>
        <v>0</v>
      </c>
      <c r="AI343" s="108" t="str">
        <f t="shared" si="65"/>
        <v/>
      </c>
      <c r="AJ343" s="112" t="e">
        <f>_xlfn.XLOOKUP(AK343,Master3!B:B,Master3!A:A)</f>
        <v>#N/A</v>
      </c>
      <c r="AK343" s="106"/>
      <c r="AL343" s="67">
        <f>SUMIFS(Master3!$Z:$Z,Master3!$A:$A,"&gt;="&amp;(AJ343),Master3!$A:$A,"&lt;="&amp;AP343-1)</f>
        <v>0</v>
      </c>
      <c r="AM343" s="67">
        <f>SUMIFS(Master3!$J:$J,Master3!$A:$A,"&gt;="&amp;(AJ343),Master3!$A:$A,"&lt;="&amp;AP343-1)</f>
        <v>0</v>
      </c>
      <c r="AN343" s="93">
        <f>SUMIFS(Master3!BF:BF,Master3!BE:BE,AK343)</f>
        <v>0</v>
      </c>
      <c r="AO343" s="100" t="str">
        <f>IFERROR(_xlfn.XLOOKUP(AP343,Master3!$A:$A,Master3!$B:$B),"")</f>
        <v/>
      </c>
      <c r="AP343" s="92" t="str">
        <f t="shared" si="66"/>
        <v/>
      </c>
      <c r="AQ343" s="67">
        <f>SUMIFS(Master3!$Z:$Z,Master3!$A:$A,"&gt;"&amp;(AP343),Master3!$A:$A,"&lt;="&amp;AU343-1)</f>
        <v>0</v>
      </c>
      <c r="AR343" s="67">
        <f>SUMIFS(Master3!$J:$J,Master3!$A:$A,"&gt;"&amp;(AP343),Master3!$A:$A,"&lt;="&amp;AU343-1)</f>
        <v>0</v>
      </c>
      <c r="AS343" s="93">
        <f>SUMIFS(Master3!BO:BO,Master3!BN:BN,AO343)</f>
        <v>0</v>
      </c>
      <c r="AT343" s="100" t="str">
        <f>IFERROR(_xlfn.XLOOKUP(AU343,Master3!$A:$A,Master3!$B:$B)," ")</f>
        <v xml:space="preserve"> </v>
      </c>
      <c r="AU343" s="92" t="str">
        <f t="shared" si="67"/>
        <v/>
      </c>
      <c r="AV343" s="67">
        <f>SUMIFS(Master3!$Z:$Z,Master3!$A:$A,"&gt;"&amp;AU343,Master3!$A:$A,"&lt;="&amp; AY343)</f>
        <v>0</v>
      </c>
      <c r="AW343" s="67">
        <f>SUMIFS(Master3!$J:$J,Master3!$A:$A,"&gt;"&amp;AU343,Master3!$A:$A,"&lt;="&amp; AY343)</f>
        <v>0</v>
      </c>
      <c r="AX343" s="92">
        <f>SUMIFS(Master3!BF:BF,Master3!BE:BE,AT343)</f>
        <v>0</v>
      </c>
      <c r="AY343" s="93" t="str">
        <f t="shared" si="68"/>
        <v/>
      </c>
      <c r="AZ343" s="112" t="e">
        <f>_xlfn.XLOOKUP(BA343,Master3!B:B,Master3!A:A)</f>
        <v>#N/A</v>
      </c>
      <c r="BA343" s="103"/>
      <c r="BB343" s="107">
        <f>SUMIFS(Master3!AR:AR,Master3!$A:$A,"&gt;="&amp;(AZ343),Master3!$A:$A,"&lt;="&amp;BF343-1)</f>
        <v>0</v>
      </c>
      <c r="BC343" s="109">
        <f>SUMIFS(Master3!$K:$K,Master3!$A:$A,"&gt;="&amp;(AZ343),Master3!$A:$A,"&lt;="&amp;BF343-1)</f>
        <v>0</v>
      </c>
      <c r="BD343" s="108">
        <f>SUMIFS(Master3!BI:BI,Master3!BH:BH,BA343)</f>
        <v>0</v>
      </c>
      <c r="BE343" s="110" t="str">
        <f>IFERROR(_xlfn.XLOOKUP(BF343,Master3!$A:$A,Master3!$B:$B),"")</f>
        <v/>
      </c>
      <c r="BF343" s="107" t="str">
        <f t="shared" si="69"/>
        <v/>
      </c>
      <c r="BG343" s="107">
        <f>SUMIFS(Master3!AR:AR,Master3!$A:$A,"&gt;="&amp;(BF343),Master3!$A:$A,"&lt;="&amp;BK343-1)</f>
        <v>0</v>
      </c>
      <c r="BH343" s="109">
        <f>SUMIFS(Master3!$K:$K,Master3!$A:$A,"&gt;="&amp;(BF343),Master3!$A:$A,"&lt;="&amp;BK343-1)</f>
        <v>0</v>
      </c>
      <c r="BI343" s="108">
        <f>SUMIFS(Master3!BQ:BQ,Master3!BP:BP,BE343)</f>
        <v>0</v>
      </c>
      <c r="BJ343" s="110" t="str">
        <f>IFERROR(_xlfn.XLOOKUP(BK343,Master3!$A:$A,Master3!$B:$B)," ")</f>
        <v xml:space="preserve"> </v>
      </c>
      <c r="BK343" s="107" t="str">
        <f t="shared" si="70"/>
        <v/>
      </c>
      <c r="BL343" s="107">
        <f>SUMIFS(Master3!$AU:$AU,Master3!$A:$A,"&gt;"&amp;(BK343),Master3!$A:$A,"&lt;="&amp; BO343)</f>
        <v>0</v>
      </c>
      <c r="BM343" s="109">
        <f>SUMIFS(Master3!$K:$K,Master3!$A:$A,"&gt;"&amp;(BK343),Master3!$A:$A,"&lt;="&amp; BO343)</f>
        <v>0</v>
      </c>
      <c r="BN343" s="107">
        <f>SUMIFS(Master3!BI:BI,Master3!BH:BH,BJ343)</f>
        <v>0</v>
      </c>
      <c r="BO343" s="108" t="str">
        <f t="shared" si="71"/>
        <v/>
      </c>
    </row>
    <row r="344" spans="1:67" x14ac:dyDescent="0.25">
      <c r="A344" s="86">
        <v>44456.204861111109</v>
      </c>
      <c r="B344" s="111" t="e">
        <f>_xlfn.XLOOKUP(C344,Master3!B:B,Master3!A:A)</f>
        <v>#N/A</v>
      </c>
      <c r="C344" s="106"/>
      <c r="D344" s="91" t="str">
        <f>IFERROR(_xlfn.XLOOKUP(B344,Master3!A:A,Master3!G:G),"")</f>
        <v/>
      </c>
      <c r="E344" s="94" t="str">
        <f>IFERROR(AVERAGEIFS(Master3!$U:$U,Master3!$A:$A,"&gt;"&amp;(B344-1),Master3!$A:$A,"&lt;="&amp;S344),"")</f>
        <v/>
      </c>
      <c r="F344" s="98">
        <f>SUMIFS(Master3!$V:$V,Master3!$A:$A,"&gt;="&amp;(B344),Master3!$A:$A,"&lt;="&amp;J344-1)</f>
        <v>0</v>
      </c>
      <c r="G344" s="91">
        <f>SUMIFS(Master3!$H:$H,Master3!$A:$A,"&gt;="&amp;(B344),Master3!$A:$A,"&lt;="&amp;J344-1)</f>
        <v>0</v>
      </c>
      <c r="H344" s="99">
        <f>SUMIFS(Master3!AZ:AZ,Master3!AY:AY,C344)</f>
        <v>0</v>
      </c>
      <c r="I344" s="100" t="str">
        <f>IFERROR(_xlfn.XLOOKUP(J344,Master3!$A:$A,Master3!$B:$B),"")</f>
        <v/>
      </c>
      <c r="J344" s="92" t="str">
        <f t="shared" si="60"/>
        <v/>
      </c>
      <c r="K344" s="92">
        <f>SUMIFS(Master3!$V:$V,Master3!$A:$A,"&gt;="&amp;(J344),Master3!$A:$A,"&lt;="&amp;O344-1)</f>
        <v>0</v>
      </c>
      <c r="L344" s="92">
        <f>SUMIFS(Master3!$H:$H,Master3!$A:$A,"&gt;="&amp;(J344),Master3!$A:$A,"&lt;="&amp;O344-1)</f>
        <v>0</v>
      </c>
      <c r="M344" s="93">
        <f>SUMIFS(Master3!BK:BK,Master3!BJ:BJ,I344)</f>
        <v>0</v>
      </c>
      <c r="N344" s="100" t="str">
        <f>IFERROR(_xlfn.XLOOKUP(O344,Master3!$A:$A,Master3!$B:$B)," ")</f>
        <v xml:space="preserve"> </v>
      </c>
      <c r="O344" s="92" t="str">
        <f t="shared" si="61"/>
        <v/>
      </c>
      <c r="P344" s="92">
        <f>SUMIFS(Master3!$V:$V,Master3!$A:$A,"&gt;="&amp;O344,Master3!$A:$A,"&lt;="&amp; S344)</f>
        <v>0</v>
      </c>
      <c r="Q344" s="92">
        <f>SUMIFS(Master3!$H:$H,Master3!$A:$A,"&gt;="&amp;O344,Master3!$A:$A,"&lt;="&amp; S344)</f>
        <v>0</v>
      </c>
      <c r="R344" s="92">
        <f>SUMIFS(Master3!AZ:AZ,Master3!AY:AY,N344)</f>
        <v>0</v>
      </c>
      <c r="S344" s="93" t="str">
        <f t="shared" si="62"/>
        <v/>
      </c>
      <c r="T344" s="112" t="e">
        <f>_xlfn.XLOOKUP(U344,Master3!B:B,Master3!A:A)</f>
        <v>#N/A</v>
      </c>
      <c r="U344" s="103"/>
      <c r="V344" s="109">
        <f>SUMIFS(Master3!X:X,Master3!$A:$A,"&gt;="&amp;(T344),Master3!$A:$A,"&lt;="&amp;Z344-1)</f>
        <v>0</v>
      </c>
      <c r="W344" s="107">
        <f>SUMIFS(Master3!I:I,Master3!$A:$A,"&gt;="&amp;(T344),Master3!$A:$A,"&lt;="&amp;Z344-1)</f>
        <v>0</v>
      </c>
      <c r="X344" s="108">
        <f>SUMIFS(Master3!BC:BC,Master3!BB:BB,U344)</f>
        <v>0</v>
      </c>
      <c r="Y344" s="110" t="str">
        <f>IFERROR(_xlfn.XLOOKUP(Z344,Master3!$A:$A,Master3!$B:$B),"")</f>
        <v/>
      </c>
      <c r="Z344" s="107" t="str">
        <f t="shared" si="63"/>
        <v/>
      </c>
      <c r="AA344" s="107">
        <f>SUMIFS(Master3!$X:$X,Master3!$A:$A,"&gt;="&amp;(Z344),Master3!$A:$A,"&lt;="&amp;AE344-1)</f>
        <v>0</v>
      </c>
      <c r="AB344" s="107">
        <f>SUMIFS(Master3!$I:$I,Master3!$A:$A,"&gt;="&amp;(Z344),Master3!$A:$A,"&lt;="&amp;AE344-1)</f>
        <v>0</v>
      </c>
      <c r="AC344" s="108">
        <f>SUMIFS(Master3!BM:BM,Master3!BL:BL,Y344)</f>
        <v>0</v>
      </c>
      <c r="AD344" s="110" t="str">
        <f>IFERROR(_xlfn.XLOOKUP(AE344,Master3!$A:$A,Master3!$B:$B)," ")</f>
        <v xml:space="preserve"> </v>
      </c>
      <c r="AE344" s="107" t="str">
        <f t="shared" si="64"/>
        <v/>
      </c>
      <c r="AF344" s="109">
        <f>SUMIFS(Master3!$X:$X,Master3!$A:$A,"&gt;"&amp;(AE344),Master3!$A:$A,"&lt;="&amp; AI344)</f>
        <v>0</v>
      </c>
      <c r="AG344" s="107">
        <f>SUMIFS(Master3!$I:$I,Master3!$A:$A,"&gt;"&amp;(AE344),Master3!$A:$A,"&lt;="&amp; AI344)</f>
        <v>0</v>
      </c>
      <c r="AH344" s="107">
        <f>SUMIFS(Master3!BC:BC,Master3!BB:BB,AD344)</f>
        <v>0</v>
      </c>
      <c r="AI344" s="108" t="str">
        <f t="shared" si="65"/>
        <v/>
      </c>
      <c r="AJ344" s="112" t="e">
        <f>_xlfn.XLOOKUP(AK344,Master3!B:B,Master3!A:A)</f>
        <v>#N/A</v>
      </c>
      <c r="AK344" s="106"/>
      <c r="AL344" s="67">
        <f>SUMIFS(Master3!$Z:$Z,Master3!$A:$A,"&gt;="&amp;(AJ344),Master3!$A:$A,"&lt;="&amp;AP344-1)</f>
        <v>0</v>
      </c>
      <c r="AM344" s="67">
        <f>SUMIFS(Master3!$J:$J,Master3!$A:$A,"&gt;="&amp;(AJ344),Master3!$A:$A,"&lt;="&amp;AP344-1)</f>
        <v>0</v>
      </c>
      <c r="AN344" s="93">
        <f>SUMIFS(Master3!BF:BF,Master3!BE:BE,AK344)</f>
        <v>0</v>
      </c>
      <c r="AO344" s="100" t="str">
        <f>IFERROR(_xlfn.XLOOKUP(AP344,Master3!$A:$A,Master3!$B:$B),"")</f>
        <v/>
      </c>
      <c r="AP344" s="92" t="str">
        <f t="shared" si="66"/>
        <v/>
      </c>
      <c r="AQ344" s="67">
        <f>SUMIFS(Master3!$Z:$Z,Master3!$A:$A,"&gt;"&amp;(AP344),Master3!$A:$A,"&lt;="&amp;AU344-1)</f>
        <v>0</v>
      </c>
      <c r="AR344" s="67">
        <f>SUMIFS(Master3!$J:$J,Master3!$A:$A,"&gt;"&amp;(AP344),Master3!$A:$A,"&lt;="&amp;AU344-1)</f>
        <v>0</v>
      </c>
      <c r="AS344" s="93">
        <f>SUMIFS(Master3!BO:BO,Master3!BN:BN,AO344)</f>
        <v>0</v>
      </c>
      <c r="AT344" s="100" t="str">
        <f>IFERROR(_xlfn.XLOOKUP(AU344,Master3!$A:$A,Master3!$B:$B)," ")</f>
        <v xml:space="preserve"> </v>
      </c>
      <c r="AU344" s="92" t="str">
        <f t="shared" si="67"/>
        <v/>
      </c>
      <c r="AV344" s="67">
        <f>SUMIFS(Master3!$Z:$Z,Master3!$A:$A,"&gt;"&amp;AU344,Master3!$A:$A,"&lt;="&amp; AY344)</f>
        <v>0</v>
      </c>
      <c r="AW344" s="67">
        <f>SUMIFS(Master3!$J:$J,Master3!$A:$A,"&gt;"&amp;AU344,Master3!$A:$A,"&lt;="&amp; AY344)</f>
        <v>0</v>
      </c>
      <c r="AX344" s="92">
        <f>SUMIFS(Master3!BF:BF,Master3!BE:BE,AT344)</f>
        <v>0</v>
      </c>
      <c r="AY344" s="93" t="str">
        <f t="shared" si="68"/>
        <v/>
      </c>
      <c r="AZ344" s="112" t="e">
        <f>_xlfn.XLOOKUP(BA344,Master3!B:B,Master3!A:A)</f>
        <v>#N/A</v>
      </c>
      <c r="BA344" s="103">
        <v>44456.204861111109</v>
      </c>
      <c r="BB344" s="107">
        <f>SUMIFS(Master3!AR:AR,Master3!$A:$A,"&gt;="&amp;(AZ344),Master3!$A:$A,"&lt;="&amp;BF344-1)</f>
        <v>0</v>
      </c>
      <c r="BC344" s="109">
        <f>SUMIFS(Master3!$K:$K,Master3!$A:$A,"&gt;="&amp;(AZ344),Master3!$A:$A,"&lt;="&amp;BF344-1)</f>
        <v>0</v>
      </c>
      <c r="BD344" s="108">
        <f>SUMIFS(Master3!BI:BI,Master3!BH:BH,BA344)</f>
        <v>0</v>
      </c>
      <c r="BE344" s="110" t="str">
        <f>IFERROR(_xlfn.XLOOKUP(BF344,Master3!$A:$A,Master3!$B:$B),"")</f>
        <v/>
      </c>
      <c r="BF344" s="107" t="str">
        <f t="shared" si="69"/>
        <v/>
      </c>
      <c r="BG344" s="107">
        <f>SUMIFS(Master3!AR:AR,Master3!$A:$A,"&gt;="&amp;(BF344),Master3!$A:$A,"&lt;="&amp;BK344-1)</f>
        <v>0</v>
      </c>
      <c r="BH344" s="109">
        <f>SUMIFS(Master3!$K:$K,Master3!$A:$A,"&gt;="&amp;(BF344),Master3!$A:$A,"&lt;="&amp;BK344-1)</f>
        <v>0</v>
      </c>
      <c r="BI344" s="108">
        <f>SUMIFS(Master3!BQ:BQ,Master3!BP:BP,BE344)</f>
        <v>0</v>
      </c>
      <c r="BJ344" s="110" t="str">
        <f>IFERROR(_xlfn.XLOOKUP(BK344,Master3!$A:$A,Master3!$B:$B)," ")</f>
        <v xml:space="preserve"> </v>
      </c>
      <c r="BK344" s="107" t="str">
        <f t="shared" si="70"/>
        <v/>
      </c>
      <c r="BL344" s="107">
        <f>SUMIFS(Master3!$AU:$AU,Master3!$A:$A,"&gt;"&amp;(BK344),Master3!$A:$A,"&lt;="&amp; BO344)</f>
        <v>0</v>
      </c>
      <c r="BM344" s="109">
        <f>SUMIFS(Master3!$K:$K,Master3!$A:$A,"&gt;"&amp;(BK344),Master3!$A:$A,"&lt;="&amp; BO344)</f>
        <v>0</v>
      </c>
      <c r="BN344" s="107">
        <f>SUMIFS(Master3!BI:BI,Master3!BH:BH,BJ344)</f>
        <v>0</v>
      </c>
      <c r="BO344" s="108" t="str">
        <f t="shared" si="71"/>
        <v/>
      </c>
    </row>
    <row r="345" spans="1:67" x14ac:dyDescent="0.25">
      <c r="A345" s="86">
        <v>44456.208333333336</v>
      </c>
      <c r="B345" s="111" t="e">
        <f>_xlfn.XLOOKUP(C345,Master3!B:B,Master3!A:A)</f>
        <v>#N/A</v>
      </c>
      <c r="C345" s="106"/>
      <c r="D345" s="91" t="str">
        <f>IFERROR(_xlfn.XLOOKUP(B345,Master3!A:A,Master3!G:G),"")</f>
        <v/>
      </c>
      <c r="E345" s="94" t="str">
        <f>IFERROR(AVERAGEIFS(Master3!$U:$U,Master3!$A:$A,"&gt;"&amp;(B345-1),Master3!$A:$A,"&lt;="&amp;S345),"")</f>
        <v/>
      </c>
      <c r="F345" s="98">
        <f>SUMIFS(Master3!$V:$V,Master3!$A:$A,"&gt;="&amp;(B345),Master3!$A:$A,"&lt;="&amp;J345-1)</f>
        <v>0</v>
      </c>
      <c r="G345" s="91">
        <f>SUMIFS(Master3!$H:$H,Master3!$A:$A,"&gt;="&amp;(B345),Master3!$A:$A,"&lt;="&amp;J345-1)</f>
        <v>0</v>
      </c>
      <c r="H345" s="99">
        <f>SUMIFS(Master3!AZ:AZ,Master3!AY:AY,C345)</f>
        <v>0</v>
      </c>
      <c r="I345" s="100" t="str">
        <f>IFERROR(_xlfn.XLOOKUP(J345,Master3!$A:$A,Master3!$B:$B),"")</f>
        <v/>
      </c>
      <c r="J345" s="92" t="str">
        <f t="shared" si="60"/>
        <v/>
      </c>
      <c r="K345" s="92">
        <f>SUMIFS(Master3!$V:$V,Master3!$A:$A,"&gt;="&amp;(J345),Master3!$A:$A,"&lt;="&amp;O345-1)</f>
        <v>0</v>
      </c>
      <c r="L345" s="92">
        <f>SUMIFS(Master3!$H:$H,Master3!$A:$A,"&gt;="&amp;(J345),Master3!$A:$A,"&lt;="&amp;O345-1)</f>
        <v>0</v>
      </c>
      <c r="M345" s="93">
        <f>SUMIFS(Master3!BK:BK,Master3!BJ:BJ,I345)</f>
        <v>0</v>
      </c>
      <c r="N345" s="100" t="str">
        <f>IFERROR(_xlfn.XLOOKUP(O345,Master3!$A:$A,Master3!$B:$B)," ")</f>
        <v xml:space="preserve"> </v>
      </c>
      <c r="O345" s="92" t="str">
        <f t="shared" si="61"/>
        <v/>
      </c>
      <c r="P345" s="92">
        <f>SUMIFS(Master3!$V:$V,Master3!$A:$A,"&gt;="&amp;O345,Master3!$A:$A,"&lt;="&amp; S345)</f>
        <v>0</v>
      </c>
      <c r="Q345" s="92">
        <f>SUMIFS(Master3!$H:$H,Master3!$A:$A,"&gt;="&amp;O345,Master3!$A:$A,"&lt;="&amp; S345)</f>
        <v>0</v>
      </c>
      <c r="R345" s="92">
        <f>SUMIFS(Master3!AZ:AZ,Master3!AY:AY,N345)</f>
        <v>0</v>
      </c>
      <c r="S345" s="93" t="str">
        <f t="shared" si="62"/>
        <v/>
      </c>
      <c r="T345" s="112" t="e">
        <f>_xlfn.XLOOKUP(U345,Master3!B:B,Master3!A:A)</f>
        <v>#N/A</v>
      </c>
      <c r="U345" s="103">
        <v>44456.208333333336</v>
      </c>
      <c r="V345" s="109">
        <f>SUMIFS(Master3!X:X,Master3!$A:$A,"&gt;="&amp;(T345),Master3!$A:$A,"&lt;="&amp;Z345-1)</f>
        <v>0</v>
      </c>
      <c r="W345" s="107">
        <f>SUMIFS(Master3!I:I,Master3!$A:$A,"&gt;="&amp;(T345),Master3!$A:$A,"&lt;="&amp;Z345-1)</f>
        <v>0</v>
      </c>
      <c r="X345" s="108">
        <f>SUMIFS(Master3!BC:BC,Master3!BB:BB,U345)</f>
        <v>0</v>
      </c>
      <c r="Y345" s="110" t="str">
        <f>IFERROR(_xlfn.XLOOKUP(Z345,Master3!$A:$A,Master3!$B:$B),"")</f>
        <v/>
      </c>
      <c r="Z345" s="107" t="str">
        <f t="shared" si="63"/>
        <v/>
      </c>
      <c r="AA345" s="107">
        <f>SUMIFS(Master3!$X:$X,Master3!$A:$A,"&gt;="&amp;(Z345),Master3!$A:$A,"&lt;="&amp;AE345-1)</f>
        <v>0</v>
      </c>
      <c r="AB345" s="107">
        <f>SUMIFS(Master3!$I:$I,Master3!$A:$A,"&gt;="&amp;(Z345),Master3!$A:$A,"&lt;="&amp;AE345-1)</f>
        <v>0</v>
      </c>
      <c r="AC345" s="108">
        <f>SUMIFS(Master3!BM:BM,Master3!BL:BL,Y345)</f>
        <v>0</v>
      </c>
      <c r="AD345" s="110" t="str">
        <f>IFERROR(_xlfn.XLOOKUP(AE345,Master3!$A:$A,Master3!$B:$B)," ")</f>
        <v xml:space="preserve"> </v>
      </c>
      <c r="AE345" s="107" t="str">
        <f t="shared" si="64"/>
        <v/>
      </c>
      <c r="AF345" s="109">
        <f>SUMIFS(Master3!$X:$X,Master3!$A:$A,"&gt;"&amp;(AE345),Master3!$A:$A,"&lt;="&amp; AI345)</f>
        <v>0</v>
      </c>
      <c r="AG345" s="107">
        <f>SUMIFS(Master3!$I:$I,Master3!$A:$A,"&gt;"&amp;(AE345),Master3!$A:$A,"&lt;="&amp; AI345)</f>
        <v>0</v>
      </c>
      <c r="AH345" s="107">
        <f>SUMIFS(Master3!BC:BC,Master3!BB:BB,AD345)</f>
        <v>0</v>
      </c>
      <c r="AI345" s="108" t="str">
        <f t="shared" si="65"/>
        <v/>
      </c>
      <c r="AJ345" s="112" t="e">
        <f>_xlfn.XLOOKUP(AK345,Master3!B:B,Master3!A:A)</f>
        <v>#N/A</v>
      </c>
      <c r="AK345" s="106">
        <v>44456.208333333336</v>
      </c>
      <c r="AL345" s="67">
        <f>SUMIFS(Master3!$Z:$Z,Master3!$A:$A,"&gt;="&amp;(AJ345),Master3!$A:$A,"&lt;="&amp;AP345-1)</f>
        <v>0</v>
      </c>
      <c r="AM345" s="67">
        <f>SUMIFS(Master3!$J:$J,Master3!$A:$A,"&gt;="&amp;(AJ345),Master3!$A:$A,"&lt;="&amp;AP345-1)</f>
        <v>0</v>
      </c>
      <c r="AN345" s="93">
        <f>SUMIFS(Master3!BF:BF,Master3!BE:BE,AK345)</f>
        <v>0</v>
      </c>
      <c r="AO345" s="100" t="str">
        <f>IFERROR(_xlfn.XLOOKUP(AP345,Master3!$A:$A,Master3!$B:$B),"")</f>
        <v/>
      </c>
      <c r="AP345" s="92" t="str">
        <f t="shared" si="66"/>
        <v/>
      </c>
      <c r="AQ345" s="67">
        <f>SUMIFS(Master3!$Z:$Z,Master3!$A:$A,"&gt;"&amp;(AP345),Master3!$A:$A,"&lt;="&amp;AU345-1)</f>
        <v>0</v>
      </c>
      <c r="AR345" s="67">
        <f>SUMIFS(Master3!$J:$J,Master3!$A:$A,"&gt;"&amp;(AP345),Master3!$A:$A,"&lt;="&amp;AU345-1)</f>
        <v>0</v>
      </c>
      <c r="AS345" s="93">
        <f>SUMIFS(Master3!BO:BO,Master3!BN:BN,AO345)</f>
        <v>0</v>
      </c>
      <c r="AT345" s="100" t="str">
        <f>IFERROR(_xlfn.XLOOKUP(AU345,Master3!$A:$A,Master3!$B:$B)," ")</f>
        <v xml:space="preserve"> </v>
      </c>
      <c r="AU345" s="92" t="str">
        <f t="shared" si="67"/>
        <v/>
      </c>
      <c r="AV345" s="67">
        <f>SUMIFS(Master3!$Z:$Z,Master3!$A:$A,"&gt;"&amp;AU345,Master3!$A:$A,"&lt;="&amp; AY345)</f>
        <v>0</v>
      </c>
      <c r="AW345" s="67">
        <f>SUMIFS(Master3!$J:$J,Master3!$A:$A,"&gt;"&amp;AU345,Master3!$A:$A,"&lt;="&amp; AY345)</f>
        <v>0</v>
      </c>
      <c r="AX345" s="92">
        <f>SUMIFS(Master3!BF:BF,Master3!BE:BE,AT345)</f>
        <v>0</v>
      </c>
      <c r="AY345" s="93" t="str">
        <f t="shared" si="68"/>
        <v/>
      </c>
      <c r="AZ345" s="112" t="e">
        <f>_xlfn.XLOOKUP(BA345,Master3!B:B,Master3!A:A)</f>
        <v>#N/A</v>
      </c>
      <c r="BA345" s="103"/>
      <c r="BB345" s="107">
        <f>SUMIFS(Master3!AR:AR,Master3!$A:$A,"&gt;="&amp;(AZ345),Master3!$A:$A,"&lt;="&amp;BF345-1)</f>
        <v>0</v>
      </c>
      <c r="BC345" s="109">
        <f>SUMIFS(Master3!$K:$K,Master3!$A:$A,"&gt;="&amp;(AZ345),Master3!$A:$A,"&lt;="&amp;BF345-1)</f>
        <v>0</v>
      </c>
      <c r="BD345" s="108">
        <f>SUMIFS(Master3!BI:BI,Master3!BH:BH,BA345)</f>
        <v>0</v>
      </c>
      <c r="BE345" s="110" t="str">
        <f>IFERROR(_xlfn.XLOOKUP(BF345,Master3!$A:$A,Master3!$B:$B),"")</f>
        <v/>
      </c>
      <c r="BF345" s="107" t="str">
        <f t="shared" si="69"/>
        <v/>
      </c>
      <c r="BG345" s="107">
        <f>SUMIFS(Master3!AR:AR,Master3!$A:$A,"&gt;="&amp;(BF345),Master3!$A:$A,"&lt;="&amp;BK345-1)</f>
        <v>0</v>
      </c>
      <c r="BH345" s="109">
        <f>SUMIFS(Master3!$K:$K,Master3!$A:$A,"&gt;="&amp;(BF345),Master3!$A:$A,"&lt;="&amp;BK345-1)</f>
        <v>0</v>
      </c>
      <c r="BI345" s="108">
        <f>SUMIFS(Master3!BQ:BQ,Master3!BP:BP,BE345)</f>
        <v>0</v>
      </c>
      <c r="BJ345" s="110" t="str">
        <f>IFERROR(_xlfn.XLOOKUP(BK345,Master3!$A:$A,Master3!$B:$B)," ")</f>
        <v xml:space="preserve"> </v>
      </c>
      <c r="BK345" s="107" t="str">
        <f t="shared" si="70"/>
        <v/>
      </c>
      <c r="BL345" s="107">
        <f>SUMIFS(Master3!$AU:$AU,Master3!$A:$A,"&gt;"&amp;(BK345),Master3!$A:$A,"&lt;="&amp; BO345)</f>
        <v>0</v>
      </c>
      <c r="BM345" s="109">
        <f>SUMIFS(Master3!$K:$K,Master3!$A:$A,"&gt;"&amp;(BK345),Master3!$A:$A,"&lt;="&amp; BO345)</f>
        <v>0</v>
      </c>
      <c r="BN345" s="107">
        <f>SUMIFS(Master3!BI:BI,Master3!BH:BH,BJ345)</f>
        <v>0</v>
      </c>
      <c r="BO345" s="108" t="str">
        <f t="shared" si="71"/>
        <v/>
      </c>
    </row>
    <row r="346" spans="1:67" x14ac:dyDescent="0.25">
      <c r="A346" s="86">
        <v>44459.246527777781</v>
      </c>
      <c r="B346" s="111" t="e">
        <f>_xlfn.XLOOKUP(C346,Master3!B:B,Master3!A:A)</f>
        <v>#N/A</v>
      </c>
      <c r="C346" s="106">
        <v>44459.246527777781</v>
      </c>
      <c r="D346" s="91" t="str">
        <f>IFERROR(_xlfn.XLOOKUP(B346,Master3!A:A,Master3!G:G),"")</f>
        <v/>
      </c>
      <c r="E346" s="94" t="str">
        <f>IFERROR(AVERAGEIFS(Master3!$U:$U,Master3!$A:$A,"&gt;"&amp;(B346-1),Master3!$A:$A,"&lt;="&amp;S346),"")</f>
        <v/>
      </c>
      <c r="F346" s="98">
        <f>SUMIFS(Master3!$V:$V,Master3!$A:$A,"&gt;="&amp;(B346),Master3!$A:$A,"&lt;="&amp;J346-1)</f>
        <v>0</v>
      </c>
      <c r="G346" s="91">
        <f>SUMIFS(Master3!$H:$H,Master3!$A:$A,"&gt;="&amp;(B346),Master3!$A:$A,"&lt;="&amp;J346-1)</f>
        <v>0</v>
      </c>
      <c r="H346" s="99">
        <f>SUMIFS(Master3!AZ:AZ,Master3!AY:AY,C346)</f>
        <v>0</v>
      </c>
      <c r="I346" s="100" t="str">
        <f>IFERROR(_xlfn.XLOOKUP(J346,Master3!$A:$A,Master3!$B:$B),"")</f>
        <v/>
      </c>
      <c r="J346" s="92" t="str">
        <f t="shared" si="60"/>
        <v/>
      </c>
      <c r="K346" s="92">
        <f>SUMIFS(Master3!$V:$V,Master3!$A:$A,"&gt;="&amp;(J346),Master3!$A:$A,"&lt;="&amp;O346-1)</f>
        <v>0</v>
      </c>
      <c r="L346" s="92">
        <f>SUMIFS(Master3!$H:$H,Master3!$A:$A,"&gt;="&amp;(J346),Master3!$A:$A,"&lt;="&amp;O346-1)</f>
        <v>0</v>
      </c>
      <c r="M346" s="93">
        <f>SUMIFS(Master3!BK:BK,Master3!BJ:BJ,I346)</f>
        <v>0</v>
      </c>
      <c r="N346" s="100" t="str">
        <f>IFERROR(_xlfn.XLOOKUP(O346,Master3!$A:$A,Master3!$B:$B)," ")</f>
        <v xml:space="preserve"> </v>
      </c>
      <c r="O346" s="92" t="str">
        <f t="shared" si="61"/>
        <v/>
      </c>
      <c r="P346" s="92">
        <f>SUMIFS(Master3!$V:$V,Master3!$A:$A,"&gt;="&amp;O346,Master3!$A:$A,"&lt;="&amp; S346)</f>
        <v>0</v>
      </c>
      <c r="Q346" s="92">
        <f>SUMIFS(Master3!$H:$H,Master3!$A:$A,"&gt;="&amp;O346,Master3!$A:$A,"&lt;="&amp; S346)</f>
        <v>0</v>
      </c>
      <c r="R346" s="92">
        <f>SUMIFS(Master3!AZ:AZ,Master3!AY:AY,N346)</f>
        <v>0</v>
      </c>
      <c r="S346" s="93" t="str">
        <f t="shared" si="62"/>
        <v/>
      </c>
      <c r="T346" s="112" t="e">
        <f>_xlfn.XLOOKUP(U346,Master3!B:B,Master3!A:A)</f>
        <v>#N/A</v>
      </c>
      <c r="U346" s="103"/>
      <c r="V346" s="109">
        <f>SUMIFS(Master3!X:X,Master3!$A:$A,"&gt;="&amp;(T346),Master3!$A:$A,"&lt;="&amp;Z346-1)</f>
        <v>0</v>
      </c>
      <c r="W346" s="107">
        <f>SUMIFS(Master3!I:I,Master3!$A:$A,"&gt;="&amp;(T346),Master3!$A:$A,"&lt;="&amp;Z346-1)</f>
        <v>0</v>
      </c>
      <c r="X346" s="108">
        <f>SUMIFS(Master3!BC:BC,Master3!BB:BB,U346)</f>
        <v>0</v>
      </c>
      <c r="Y346" s="110" t="str">
        <f>IFERROR(_xlfn.XLOOKUP(Z346,Master3!$A:$A,Master3!$B:$B),"")</f>
        <v/>
      </c>
      <c r="Z346" s="107" t="str">
        <f t="shared" si="63"/>
        <v/>
      </c>
      <c r="AA346" s="107">
        <f>SUMIFS(Master3!$X:$X,Master3!$A:$A,"&gt;="&amp;(Z346),Master3!$A:$A,"&lt;="&amp;AE346-1)</f>
        <v>0</v>
      </c>
      <c r="AB346" s="107">
        <f>SUMIFS(Master3!$I:$I,Master3!$A:$A,"&gt;="&amp;(Z346),Master3!$A:$A,"&lt;="&amp;AE346-1)</f>
        <v>0</v>
      </c>
      <c r="AC346" s="108">
        <f>SUMIFS(Master3!BM:BM,Master3!BL:BL,Y346)</f>
        <v>0</v>
      </c>
      <c r="AD346" s="110" t="str">
        <f>IFERROR(_xlfn.XLOOKUP(AE346,Master3!$A:$A,Master3!$B:$B)," ")</f>
        <v xml:space="preserve"> </v>
      </c>
      <c r="AE346" s="107" t="str">
        <f t="shared" si="64"/>
        <v/>
      </c>
      <c r="AF346" s="109">
        <f>SUMIFS(Master3!$X:$X,Master3!$A:$A,"&gt;"&amp;(AE346),Master3!$A:$A,"&lt;="&amp; AI346)</f>
        <v>0</v>
      </c>
      <c r="AG346" s="107">
        <f>SUMIFS(Master3!$I:$I,Master3!$A:$A,"&gt;"&amp;(AE346),Master3!$A:$A,"&lt;="&amp; AI346)</f>
        <v>0</v>
      </c>
      <c r="AH346" s="107">
        <f>SUMIFS(Master3!BC:BC,Master3!BB:BB,AD346)</f>
        <v>0</v>
      </c>
      <c r="AI346" s="108" t="str">
        <f t="shared" si="65"/>
        <v/>
      </c>
      <c r="AJ346" s="112" t="e">
        <f>_xlfn.XLOOKUP(AK346,Master3!B:B,Master3!A:A)</f>
        <v>#N/A</v>
      </c>
      <c r="AK346" s="106"/>
      <c r="AL346" s="67">
        <f>SUMIFS(Master3!$Z:$Z,Master3!$A:$A,"&gt;="&amp;(AJ346),Master3!$A:$A,"&lt;="&amp;AP346-1)</f>
        <v>0</v>
      </c>
      <c r="AM346" s="67">
        <f>SUMIFS(Master3!$J:$J,Master3!$A:$A,"&gt;="&amp;(AJ346),Master3!$A:$A,"&lt;="&amp;AP346-1)</f>
        <v>0</v>
      </c>
      <c r="AN346" s="93">
        <f>SUMIFS(Master3!BF:BF,Master3!BE:BE,AK346)</f>
        <v>0</v>
      </c>
      <c r="AO346" s="100" t="str">
        <f>IFERROR(_xlfn.XLOOKUP(AP346,Master3!$A:$A,Master3!$B:$B),"")</f>
        <v/>
      </c>
      <c r="AP346" s="92" t="str">
        <f t="shared" si="66"/>
        <v/>
      </c>
      <c r="AQ346" s="67">
        <f>SUMIFS(Master3!$Z:$Z,Master3!$A:$A,"&gt;"&amp;(AP346),Master3!$A:$A,"&lt;="&amp;AU346-1)</f>
        <v>0</v>
      </c>
      <c r="AR346" s="67">
        <f>SUMIFS(Master3!$J:$J,Master3!$A:$A,"&gt;"&amp;(AP346),Master3!$A:$A,"&lt;="&amp;AU346-1)</f>
        <v>0</v>
      </c>
      <c r="AS346" s="93">
        <f>SUMIFS(Master3!BO:BO,Master3!BN:BN,AO346)</f>
        <v>0</v>
      </c>
      <c r="AT346" s="100" t="str">
        <f>IFERROR(_xlfn.XLOOKUP(AU346,Master3!$A:$A,Master3!$B:$B)," ")</f>
        <v xml:space="preserve"> </v>
      </c>
      <c r="AU346" s="92" t="str">
        <f t="shared" si="67"/>
        <v/>
      </c>
      <c r="AV346" s="67">
        <f>SUMIFS(Master3!$Z:$Z,Master3!$A:$A,"&gt;"&amp;AU346,Master3!$A:$A,"&lt;="&amp; AY346)</f>
        <v>0</v>
      </c>
      <c r="AW346" s="67">
        <f>SUMIFS(Master3!$J:$J,Master3!$A:$A,"&gt;"&amp;AU346,Master3!$A:$A,"&lt;="&amp; AY346)</f>
        <v>0</v>
      </c>
      <c r="AX346" s="92">
        <f>SUMIFS(Master3!BF:BF,Master3!BE:BE,AT346)</f>
        <v>0</v>
      </c>
      <c r="AY346" s="93" t="str">
        <f t="shared" si="68"/>
        <v/>
      </c>
      <c r="AZ346" s="112" t="e">
        <f>_xlfn.XLOOKUP(BA346,Master3!B:B,Master3!A:A)</f>
        <v>#N/A</v>
      </c>
      <c r="BA346" s="103"/>
      <c r="BB346" s="107">
        <f>SUMIFS(Master3!AR:AR,Master3!$A:$A,"&gt;="&amp;(AZ346),Master3!$A:$A,"&lt;="&amp;BF346-1)</f>
        <v>0</v>
      </c>
      <c r="BC346" s="109">
        <f>SUMIFS(Master3!$K:$K,Master3!$A:$A,"&gt;="&amp;(AZ346),Master3!$A:$A,"&lt;="&amp;BF346-1)</f>
        <v>0</v>
      </c>
      <c r="BD346" s="108">
        <f>SUMIFS(Master3!BI:BI,Master3!BH:BH,BA346)</f>
        <v>0</v>
      </c>
      <c r="BE346" s="110" t="str">
        <f>IFERROR(_xlfn.XLOOKUP(BF346,Master3!$A:$A,Master3!$B:$B),"")</f>
        <v/>
      </c>
      <c r="BF346" s="107" t="str">
        <f t="shared" si="69"/>
        <v/>
      </c>
      <c r="BG346" s="107">
        <f>SUMIFS(Master3!AR:AR,Master3!$A:$A,"&gt;="&amp;(BF346),Master3!$A:$A,"&lt;="&amp;BK346-1)</f>
        <v>0</v>
      </c>
      <c r="BH346" s="109">
        <f>SUMIFS(Master3!$K:$K,Master3!$A:$A,"&gt;="&amp;(BF346),Master3!$A:$A,"&lt;="&amp;BK346-1)</f>
        <v>0</v>
      </c>
      <c r="BI346" s="108">
        <f>SUMIFS(Master3!BQ:BQ,Master3!BP:BP,BE346)</f>
        <v>0</v>
      </c>
      <c r="BJ346" s="110" t="str">
        <f>IFERROR(_xlfn.XLOOKUP(BK346,Master3!$A:$A,Master3!$B:$B)," ")</f>
        <v xml:space="preserve"> </v>
      </c>
      <c r="BK346" s="107" t="str">
        <f t="shared" si="70"/>
        <v/>
      </c>
      <c r="BL346" s="107">
        <f>SUMIFS(Master3!$AU:$AU,Master3!$A:$A,"&gt;"&amp;(BK346),Master3!$A:$A,"&lt;="&amp; BO346)</f>
        <v>0</v>
      </c>
      <c r="BM346" s="109">
        <f>SUMIFS(Master3!$K:$K,Master3!$A:$A,"&gt;"&amp;(BK346),Master3!$A:$A,"&lt;="&amp; BO346)</f>
        <v>0</v>
      </c>
      <c r="BN346" s="107">
        <f>SUMIFS(Master3!BI:BI,Master3!BH:BH,BJ346)</f>
        <v>0</v>
      </c>
      <c r="BO346" s="108" t="str">
        <f t="shared" si="71"/>
        <v/>
      </c>
    </row>
    <row r="347" spans="1:67" x14ac:dyDescent="0.25">
      <c r="A347" s="86">
        <v>44459.329861111109</v>
      </c>
      <c r="B347" s="111" t="e">
        <f>_xlfn.XLOOKUP(C347,Master3!B:B,Master3!A:A)</f>
        <v>#N/A</v>
      </c>
      <c r="C347" s="106"/>
      <c r="D347" s="91" t="str">
        <f>IFERROR(_xlfn.XLOOKUP(B347,Master3!A:A,Master3!G:G),"")</f>
        <v/>
      </c>
      <c r="E347" s="94" t="str">
        <f>IFERROR(AVERAGEIFS(Master3!$U:$U,Master3!$A:$A,"&gt;"&amp;(B347-1),Master3!$A:$A,"&lt;="&amp;S347),"")</f>
        <v/>
      </c>
      <c r="F347" s="98">
        <f>SUMIFS(Master3!$V:$V,Master3!$A:$A,"&gt;="&amp;(B347),Master3!$A:$A,"&lt;="&amp;J347-1)</f>
        <v>0</v>
      </c>
      <c r="G347" s="91">
        <f>SUMIFS(Master3!$H:$H,Master3!$A:$A,"&gt;="&amp;(B347),Master3!$A:$A,"&lt;="&amp;J347-1)</f>
        <v>0</v>
      </c>
      <c r="H347" s="99">
        <f>SUMIFS(Master3!AZ:AZ,Master3!AY:AY,C347)</f>
        <v>0</v>
      </c>
      <c r="I347" s="100" t="str">
        <f>IFERROR(_xlfn.XLOOKUP(J347,Master3!$A:$A,Master3!$B:$B),"")</f>
        <v/>
      </c>
      <c r="J347" s="92" t="str">
        <f t="shared" si="60"/>
        <v/>
      </c>
      <c r="K347" s="92">
        <f>SUMIFS(Master3!$V:$V,Master3!$A:$A,"&gt;="&amp;(J347),Master3!$A:$A,"&lt;="&amp;O347-1)</f>
        <v>0</v>
      </c>
      <c r="L347" s="92">
        <f>SUMIFS(Master3!$H:$H,Master3!$A:$A,"&gt;="&amp;(J347),Master3!$A:$A,"&lt;="&amp;O347-1)</f>
        <v>0</v>
      </c>
      <c r="M347" s="93">
        <f>SUMIFS(Master3!BK:BK,Master3!BJ:BJ,I347)</f>
        <v>0</v>
      </c>
      <c r="N347" s="100" t="str">
        <f>IFERROR(_xlfn.XLOOKUP(O347,Master3!$A:$A,Master3!$B:$B)," ")</f>
        <v xml:space="preserve"> </v>
      </c>
      <c r="O347" s="92" t="str">
        <f t="shared" si="61"/>
        <v/>
      </c>
      <c r="P347" s="92">
        <f>SUMIFS(Master3!$V:$V,Master3!$A:$A,"&gt;="&amp;O347,Master3!$A:$A,"&lt;="&amp; S347)</f>
        <v>0</v>
      </c>
      <c r="Q347" s="92">
        <f>SUMIFS(Master3!$H:$H,Master3!$A:$A,"&gt;="&amp;O347,Master3!$A:$A,"&lt;="&amp; S347)</f>
        <v>0</v>
      </c>
      <c r="R347" s="92">
        <f>SUMIFS(Master3!AZ:AZ,Master3!AY:AY,N347)</f>
        <v>0</v>
      </c>
      <c r="S347" s="93" t="str">
        <f t="shared" si="62"/>
        <v/>
      </c>
      <c r="T347" s="112" t="e">
        <f>_xlfn.XLOOKUP(U347,Master3!B:B,Master3!A:A)</f>
        <v>#N/A</v>
      </c>
      <c r="U347" s="103">
        <v>44459.329861111109</v>
      </c>
      <c r="V347" s="109">
        <f>SUMIFS(Master3!X:X,Master3!$A:$A,"&gt;="&amp;(T347),Master3!$A:$A,"&lt;="&amp;Z347-1)</f>
        <v>0</v>
      </c>
      <c r="W347" s="107">
        <f>SUMIFS(Master3!I:I,Master3!$A:$A,"&gt;="&amp;(T347),Master3!$A:$A,"&lt;="&amp;Z347-1)</f>
        <v>0</v>
      </c>
      <c r="X347" s="108">
        <f>SUMIFS(Master3!BC:BC,Master3!BB:BB,U347)</f>
        <v>0</v>
      </c>
      <c r="Y347" s="110" t="str">
        <f>IFERROR(_xlfn.XLOOKUP(Z347,Master3!$A:$A,Master3!$B:$B),"")</f>
        <v/>
      </c>
      <c r="Z347" s="107" t="str">
        <f t="shared" si="63"/>
        <v/>
      </c>
      <c r="AA347" s="107">
        <f>SUMIFS(Master3!$X:$X,Master3!$A:$A,"&gt;="&amp;(Z347),Master3!$A:$A,"&lt;="&amp;AE347-1)</f>
        <v>0</v>
      </c>
      <c r="AB347" s="107">
        <f>SUMIFS(Master3!$I:$I,Master3!$A:$A,"&gt;="&amp;(Z347),Master3!$A:$A,"&lt;="&amp;AE347-1)</f>
        <v>0</v>
      </c>
      <c r="AC347" s="108">
        <f>SUMIFS(Master3!BM:BM,Master3!BL:BL,Y347)</f>
        <v>0</v>
      </c>
      <c r="AD347" s="110" t="str">
        <f>IFERROR(_xlfn.XLOOKUP(AE347,Master3!$A:$A,Master3!$B:$B)," ")</f>
        <v xml:space="preserve"> </v>
      </c>
      <c r="AE347" s="107" t="str">
        <f t="shared" si="64"/>
        <v/>
      </c>
      <c r="AF347" s="109">
        <f>SUMIFS(Master3!$X:$X,Master3!$A:$A,"&gt;"&amp;(AE347),Master3!$A:$A,"&lt;="&amp; AI347)</f>
        <v>0</v>
      </c>
      <c r="AG347" s="107">
        <f>SUMIFS(Master3!$I:$I,Master3!$A:$A,"&gt;"&amp;(AE347),Master3!$A:$A,"&lt;="&amp; AI347)</f>
        <v>0</v>
      </c>
      <c r="AH347" s="107">
        <f>SUMIFS(Master3!BC:BC,Master3!BB:BB,AD347)</f>
        <v>0</v>
      </c>
      <c r="AI347" s="108" t="str">
        <f t="shared" si="65"/>
        <v/>
      </c>
      <c r="AJ347" s="112" t="e">
        <f>_xlfn.XLOOKUP(AK347,Master3!B:B,Master3!A:A)</f>
        <v>#N/A</v>
      </c>
      <c r="AK347" s="106">
        <v>44459.329861111109</v>
      </c>
      <c r="AL347" s="67">
        <f>SUMIFS(Master3!$Z:$Z,Master3!$A:$A,"&gt;="&amp;(AJ347),Master3!$A:$A,"&lt;="&amp;AP347-1)</f>
        <v>0</v>
      </c>
      <c r="AM347" s="67">
        <f>SUMIFS(Master3!$J:$J,Master3!$A:$A,"&gt;="&amp;(AJ347),Master3!$A:$A,"&lt;="&amp;AP347-1)</f>
        <v>0</v>
      </c>
      <c r="AN347" s="93">
        <f>SUMIFS(Master3!BF:BF,Master3!BE:BE,AK347)</f>
        <v>0</v>
      </c>
      <c r="AO347" s="100" t="str">
        <f>IFERROR(_xlfn.XLOOKUP(AP347,Master3!$A:$A,Master3!$B:$B),"")</f>
        <v/>
      </c>
      <c r="AP347" s="92" t="str">
        <f t="shared" si="66"/>
        <v/>
      </c>
      <c r="AQ347" s="67">
        <f>SUMIFS(Master3!$Z:$Z,Master3!$A:$A,"&gt;"&amp;(AP347),Master3!$A:$A,"&lt;="&amp;AU347-1)</f>
        <v>0</v>
      </c>
      <c r="AR347" s="67">
        <f>SUMIFS(Master3!$J:$J,Master3!$A:$A,"&gt;"&amp;(AP347),Master3!$A:$A,"&lt;="&amp;AU347-1)</f>
        <v>0</v>
      </c>
      <c r="AS347" s="93">
        <f>SUMIFS(Master3!BO:BO,Master3!BN:BN,AO347)</f>
        <v>0</v>
      </c>
      <c r="AT347" s="100" t="str">
        <f>IFERROR(_xlfn.XLOOKUP(AU347,Master3!$A:$A,Master3!$B:$B)," ")</f>
        <v xml:space="preserve"> </v>
      </c>
      <c r="AU347" s="92" t="str">
        <f t="shared" si="67"/>
        <v/>
      </c>
      <c r="AV347" s="67">
        <f>SUMIFS(Master3!$Z:$Z,Master3!$A:$A,"&gt;"&amp;AU347,Master3!$A:$A,"&lt;="&amp; AY347)</f>
        <v>0</v>
      </c>
      <c r="AW347" s="67">
        <f>SUMIFS(Master3!$J:$J,Master3!$A:$A,"&gt;"&amp;AU347,Master3!$A:$A,"&lt;="&amp; AY347)</f>
        <v>0</v>
      </c>
      <c r="AX347" s="92">
        <f>SUMIFS(Master3!BF:BF,Master3!BE:BE,AT347)</f>
        <v>0</v>
      </c>
      <c r="AY347" s="93" t="str">
        <f t="shared" si="68"/>
        <v/>
      </c>
      <c r="AZ347" s="112" t="e">
        <f>_xlfn.XLOOKUP(BA347,Master3!B:B,Master3!A:A)</f>
        <v>#N/A</v>
      </c>
      <c r="BA347" s="103">
        <v>44459.329861111109</v>
      </c>
      <c r="BB347" s="107">
        <f>SUMIFS(Master3!AR:AR,Master3!$A:$A,"&gt;="&amp;(AZ347),Master3!$A:$A,"&lt;="&amp;BF347-1)</f>
        <v>0</v>
      </c>
      <c r="BC347" s="109">
        <f>SUMIFS(Master3!$K:$K,Master3!$A:$A,"&gt;="&amp;(AZ347),Master3!$A:$A,"&lt;="&amp;BF347-1)</f>
        <v>0</v>
      </c>
      <c r="BD347" s="108">
        <f>SUMIFS(Master3!BI:BI,Master3!BH:BH,BA347)</f>
        <v>0</v>
      </c>
      <c r="BE347" s="110" t="str">
        <f>IFERROR(_xlfn.XLOOKUP(BF347,Master3!$A:$A,Master3!$B:$B),"")</f>
        <v/>
      </c>
      <c r="BF347" s="107" t="str">
        <f t="shared" si="69"/>
        <v/>
      </c>
      <c r="BG347" s="107">
        <f>SUMIFS(Master3!AR:AR,Master3!$A:$A,"&gt;="&amp;(BF347),Master3!$A:$A,"&lt;="&amp;BK347-1)</f>
        <v>0</v>
      </c>
      <c r="BH347" s="109">
        <f>SUMIFS(Master3!$K:$K,Master3!$A:$A,"&gt;="&amp;(BF347),Master3!$A:$A,"&lt;="&amp;BK347-1)</f>
        <v>0</v>
      </c>
      <c r="BI347" s="108">
        <f>SUMIFS(Master3!BQ:BQ,Master3!BP:BP,BE347)</f>
        <v>0</v>
      </c>
      <c r="BJ347" s="110" t="str">
        <f>IFERROR(_xlfn.XLOOKUP(BK347,Master3!$A:$A,Master3!$B:$B)," ")</f>
        <v xml:space="preserve"> </v>
      </c>
      <c r="BK347" s="107" t="str">
        <f t="shared" si="70"/>
        <v/>
      </c>
      <c r="BL347" s="107">
        <f>SUMIFS(Master3!$AU:$AU,Master3!$A:$A,"&gt;"&amp;(BK347),Master3!$A:$A,"&lt;="&amp; BO347)</f>
        <v>0</v>
      </c>
      <c r="BM347" s="109">
        <f>SUMIFS(Master3!$K:$K,Master3!$A:$A,"&gt;"&amp;(BK347),Master3!$A:$A,"&lt;="&amp; BO347)</f>
        <v>0</v>
      </c>
      <c r="BN347" s="107">
        <f>SUMIFS(Master3!BI:BI,Master3!BH:BH,BJ347)</f>
        <v>0</v>
      </c>
      <c r="BO347" s="108" t="str">
        <f t="shared" si="71"/>
        <v/>
      </c>
    </row>
    <row r="348" spans="1:67" x14ac:dyDescent="0.25">
      <c r="A348" s="86">
        <v>44460.291666666664</v>
      </c>
      <c r="B348" s="111" t="e">
        <f>_xlfn.XLOOKUP(C348,Master3!B:B,Master3!A:A)</f>
        <v>#N/A</v>
      </c>
      <c r="C348" s="106">
        <v>44460.291666666664</v>
      </c>
      <c r="D348" s="91" t="str">
        <f>IFERROR(_xlfn.XLOOKUP(B348,Master3!A:A,Master3!G:G),"")</f>
        <v/>
      </c>
      <c r="E348" s="94" t="str">
        <f>IFERROR(AVERAGEIFS(Master3!$U:$U,Master3!$A:$A,"&gt;"&amp;(B348-1),Master3!$A:$A,"&lt;="&amp;S348),"")</f>
        <v/>
      </c>
      <c r="F348" s="98">
        <f>SUMIFS(Master3!$V:$V,Master3!$A:$A,"&gt;="&amp;(B348),Master3!$A:$A,"&lt;="&amp;J348-1)</f>
        <v>0</v>
      </c>
      <c r="G348" s="91">
        <f>SUMIFS(Master3!$H:$H,Master3!$A:$A,"&gt;="&amp;(B348),Master3!$A:$A,"&lt;="&amp;J348-1)</f>
        <v>0</v>
      </c>
      <c r="H348" s="99">
        <f>SUMIFS(Master3!AZ:AZ,Master3!AY:AY,C348)</f>
        <v>0</v>
      </c>
      <c r="I348" s="100" t="str">
        <f>IFERROR(_xlfn.XLOOKUP(J348,Master3!$A:$A,Master3!$B:$B),"")</f>
        <v/>
      </c>
      <c r="J348" s="92" t="str">
        <f t="shared" si="60"/>
        <v/>
      </c>
      <c r="K348" s="92">
        <f>SUMIFS(Master3!$V:$V,Master3!$A:$A,"&gt;="&amp;(J348),Master3!$A:$A,"&lt;="&amp;O348-1)</f>
        <v>0</v>
      </c>
      <c r="L348" s="92">
        <f>SUMIFS(Master3!$H:$H,Master3!$A:$A,"&gt;="&amp;(J348),Master3!$A:$A,"&lt;="&amp;O348-1)</f>
        <v>0</v>
      </c>
      <c r="M348" s="93">
        <f>SUMIFS(Master3!BK:BK,Master3!BJ:BJ,I348)</f>
        <v>0</v>
      </c>
      <c r="N348" s="100" t="str">
        <f>IFERROR(_xlfn.XLOOKUP(O348,Master3!$A:$A,Master3!$B:$B)," ")</f>
        <v xml:space="preserve"> </v>
      </c>
      <c r="O348" s="92" t="str">
        <f t="shared" si="61"/>
        <v/>
      </c>
      <c r="P348" s="92">
        <f>SUMIFS(Master3!$V:$V,Master3!$A:$A,"&gt;="&amp;O348,Master3!$A:$A,"&lt;="&amp; S348)</f>
        <v>0</v>
      </c>
      <c r="Q348" s="92">
        <f>SUMIFS(Master3!$H:$H,Master3!$A:$A,"&gt;="&amp;O348,Master3!$A:$A,"&lt;="&amp; S348)</f>
        <v>0</v>
      </c>
      <c r="R348" s="92">
        <f>SUMIFS(Master3!AZ:AZ,Master3!AY:AY,N348)</f>
        <v>0</v>
      </c>
      <c r="S348" s="93" t="str">
        <f t="shared" si="62"/>
        <v/>
      </c>
      <c r="T348" s="112" t="e">
        <f>_xlfn.XLOOKUP(U348,Master3!B:B,Master3!A:A)</f>
        <v>#N/A</v>
      </c>
      <c r="U348" s="103"/>
      <c r="V348" s="109">
        <f>SUMIFS(Master3!X:X,Master3!$A:$A,"&gt;="&amp;(T348),Master3!$A:$A,"&lt;="&amp;Z348-1)</f>
        <v>0</v>
      </c>
      <c r="W348" s="107">
        <f>SUMIFS(Master3!I:I,Master3!$A:$A,"&gt;="&amp;(T348),Master3!$A:$A,"&lt;="&amp;Z348-1)</f>
        <v>0</v>
      </c>
      <c r="X348" s="108">
        <f>SUMIFS(Master3!BC:BC,Master3!BB:BB,U348)</f>
        <v>0</v>
      </c>
      <c r="Y348" s="110" t="str">
        <f>IFERROR(_xlfn.XLOOKUP(Z348,Master3!$A:$A,Master3!$B:$B),"")</f>
        <v/>
      </c>
      <c r="Z348" s="107" t="str">
        <f t="shared" si="63"/>
        <v/>
      </c>
      <c r="AA348" s="107">
        <f>SUMIFS(Master3!$X:$X,Master3!$A:$A,"&gt;="&amp;(Z348),Master3!$A:$A,"&lt;="&amp;AE348-1)</f>
        <v>0</v>
      </c>
      <c r="AB348" s="107">
        <f>SUMIFS(Master3!$I:$I,Master3!$A:$A,"&gt;="&amp;(Z348),Master3!$A:$A,"&lt;="&amp;AE348-1)</f>
        <v>0</v>
      </c>
      <c r="AC348" s="108">
        <f>SUMIFS(Master3!BM:BM,Master3!BL:BL,Y348)</f>
        <v>0</v>
      </c>
      <c r="AD348" s="110" t="str">
        <f>IFERROR(_xlfn.XLOOKUP(AE348,Master3!$A:$A,Master3!$B:$B)," ")</f>
        <v xml:space="preserve"> </v>
      </c>
      <c r="AE348" s="107" t="str">
        <f t="shared" si="64"/>
        <v/>
      </c>
      <c r="AF348" s="109">
        <f>SUMIFS(Master3!$X:$X,Master3!$A:$A,"&gt;"&amp;(AE348),Master3!$A:$A,"&lt;="&amp; AI348)</f>
        <v>0</v>
      </c>
      <c r="AG348" s="107">
        <f>SUMIFS(Master3!$I:$I,Master3!$A:$A,"&gt;"&amp;(AE348),Master3!$A:$A,"&lt;="&amp; AI348)</f>
        <v>0</v>
      </c>
      <c r="AH348" s="107">
        <f>SUMIFS(Master3!BC:BC,Master3!BB:BB,AD348)</f>
        <v>0</v>
      </c>
      <c r="AI348" s="108" t="str">
        <f t="shared" si="65"/>
        <v/>
      </c>
      <c r="AJ348" s="112" t="e">
        <f>_xlfn.XLOOKUP(AK348,Master3!B:B,Master3!A:A)</f>
        <v>#N/A</v>
      </c>
      <c r="AK348" s="106"/>
      <c r="AL348" s="67">
        <f>SUMIFS(Master3!$Z:$Z,Master3!$A:$A,"&gt;="&amp;(AJ348),Master3!$A:$A,"&lt;="&amp;AP348-1)</f>
        <v>0</v>
      </c>
      <c r="AM348" s="67">
        <f>SUMIFS(Master3!$J:$J,Master3!$A:$A,"&gt;="&amp;(AJ348),Master3!$A:$A,"&lt;="&amp;AP348-1)</f>
        <v>0</v>
      </c>
      <c r="AN348" s="93">
        <f>SUMIFS(Master3!BF:BF,Master3!BE:BE,AK348)</f>
        <v>0</v>
      </c>
      <c r="AO348" s="100" t="str">
        <f>IFERROR(_xlfn.XLOOKUP(AP348,Master3!$A:$A,Master3!$B:$B),"")</f>
        <v/>
      </c>
      <c r="AP348" s="92" t="str">
        <f t="shared" si="66"/>
        <v/>
      </c>
      <c r="AQ348" s="67">
        <f>SUMIFS(Master3!$Z:$Z,Master3!$A:$A,"&gt;"&amp;(AP348),Master3!$A:$A,"&lt;="&amp;AU348-1)</f>
        <v>0</v>
      </c>
      <c r="AR348" s="67">
        <f>SUMIFS(Master3!$J:$J,Master3!$A:$A,"&gt;"&amp;(AP348),Master3!$A:$A,"&lt;="&amp;AU348-1)</f>
        <v>0</v>
      </c>
      <c r="AS348" s="93">
        <f>SUMIFS(Master3!BO:BO,Master3!BN:BN,AO348)</f>
        <v>0</v>
      </c>
      <c r="AT348" s="100" t="str">
        <f>IFERROR(_xlfn.XLOOKUP(AU348,Master3!$A:$A,Master3!$B:$B)," ")</f>
        <v xml:space="preserve"> </v>
      </c>
      <c r="AU348" s="92" t="str">
        <f t="shared" si="67"/>
        <v/>
      </c>
      <c r="AV348" s="67">
        <f>SUMIFS(Master3!$Z:$Z,Master3!$A:$A,"&gt;"&amp;AU348,Master3!$A:$A,"&lt;="&amp; AY348)</f>
        <v>0</v>
      </c>
      <c r="AW348" s="67">
        <f>SUMIFS(Master3!$J:$J,Master3!$A:$A,"&gt;"&amp;AU348,Master3!$A:$A,"&lt;="&amp; AY348)</f>
        <v>0</v>
      </c>
      <c r="AX348" s="92">
        <f>SUMIFS(Master3!BF:BF,Master3!BE:BE,AT348)</f>
        <v>0</v>
      </c>
      <c r="AY348" s="93" t="str">
        <f t="shared" si="68"/>
        <v/>
      </c>
      <c r="AZ348" s="112" t="e">
        <f>_xlfn.XLOOKUP(BA348,Master3!B:B,Master3!A:A)</f>
        <v>#N/A</v>
      </c>
      <c r="BA348" s="103"/>
      <c r="BB348" s="107">
        <f>SUMIFS(Master3!AR:AR,Master3!$A:$A,"&gt;="&amp;(AZ348),Master3!$A:$A,"&lt;="&amp;BF348-1)</f>
        <v>0</v>
      </c>
      <c r="BC348" s="109">
        <f>SUMIFS(Master3!$K:$K,Master3!$A:$A,"&gt;="&amp;(AZ348),Master3!$A:$A,"&lt;="&amp;BF348-1)</f>
        <v>0</v>
      </c>
      <c r="BD348" s="108">
        <f>SUMIFS(Master3!BI:BI,Master3!BH:BH,BA348)</f>
        <v>0</v>
      </c>
      <c r="BE348" s="110" t="str">
        <f>IFERROR(_xlfn.XLOOKUP(BF348,Master3!$A:$A,Master3!$B:$B),"")</f>
        <v/>
      </c>
      <c r="BF348" s="107" t="str">
        <f t="shared" si="69"/>
        <v/>
      </c>
      <c r="BG348" s="107">
        <f>SUMIFS(Master3!AR:AR,Master3!$A:$A,"&gt;="&amp;(BF348),Master3!$A:$A,"&lt;="&amp;BK348-1)</f>
        <v>0</v>
      </c>
      <c r="BH348" s="109">
        <f>SUMIFS(Master3!$K:$K,Master3!$A:$A,"&gt;="&amp;(BF348),Master3!$A:$A,"&lt;="&amp;BK348-1)</f>
        <v>0</v>
      </c>
      <c r="BI348" s="108">
        <f>SUMIFS(Master3!BQ:BQ,Master3!BP:BP,BE348)</f>
        <v>0</v>
      </c>
      <c r="BJ348" s="110" t="str">
        <f>IFERROR(_xlfn.XLOOKUP(BK348,Master3!$A:$A,Master3!$B:$B)," ")</f>
        <v xml:space="preserve"> </v>
      </c>
      <c r="BK348" s="107" t="str">
        <f t="shared" si="70"/>
        <v/>
      </c>
      <c r="BL348" s="107">
        <f>SUMIFS(Master3!$AU:$AU,Master3!$A:$A,"&gt;"&amp;(BK348),Master3!$A:$A,"&lt;="&amp; BO348)</f>
        <v>0</v>
      </c>
      <c r="BM348" s="109">
        <f>SUMIFS(Master3!$K:$K,Master3!$A:$A,"&gt;"&amp;(BK348),Master3!$A:$A,"&lt;="&amp; BO348)</f>
        <v>0</v>
      </c>
      <c r="BN348" s="107">
        <f>SUMIFS(Master3!BI:BI,Master3!BH:BH,BJ348)</f>
        <v>0</v>
      </c>
      <c r="BO348" s="108" t="str">
        <f t="shared" si="71"/>
        <v/>
      </c>
    </row>
    <row r="349" spans="1:67" x14ac:dyDescent="0.25">
      <c r="A349" s="86">
        <v>44460.368055555555</v>
      </c>
      <c r="B349" s="111" t="e">
        <f>_xlfn.XLOOKUP(C349,Master3!B:B,Master3!A:A)</f>
        <v>#N/A</v>
      </c>
      <c r="C349" s="106"/>
      <c r="D349" s="91" t="str">
        <f>IFERROR(_xlfn.XLOOKUP(B349,Master3!A:A,Master3!G:G),"")</f>
        <v/>
      </c>
      <c r="E349" s="94" t="str">
        <f>IFERROR(AVERAGEIFS(Master3!$U:$U,Master3!$A:$A,"&gt;"&amp;(B349-1),Master3!$A:$A,"&lt;="&amp;S349),"")</f>
        <v/>
      </c>
      <c r="F349" s="98">
        <f>SUMIFS(Master3!$V:$V,Master3!$A:$A,"&gt;="&amp;(B349),Master3!$A:$A,"&lt;="&amp;J349-1)</f>
        <v>0</v>
      </c>
      <c r="G349" s="91">
        <f>SUMIFS(Master3!$H:$H,Master3!$A:$A,"&gt;="&amp;(B349),Master3!$A:$A,"&lt;="&amp;J349-1)</f>
        <v>0</v>
      </c>
      <c r="H349" s="99">
        <f>SUMIFS(Master3!AZ:AZ,Master3!AY:AY,C349)</f>
        <v>0</v>
      </c>
      <c r="I349" s="100" t="str">
        <f>IFERROR(_xlfn.XLOOKUP(J349,Master3!$A:$A,Master3!$B:$B),"")</f>
        <v/>
      </c>
      <c r="J349" s="92" t="str">
        <f t="shared" si="60"/>
        <v/>
      </c>
      <c r="K349" s="92">
        <f>SUMIFS(Master3!$V:$V,Master3!$A:$A,"&gt;="&amp;(J349),Master3!$A:$A,"&lt;="&amp;O349-1)</f>
        <v>0</v>
      </c>
      <c r="L349" s="92">
        <f>SUMIFS(Master3!$H:$H,Master3!$A:$A,"&gt;="&amp;(J349),Master3!$A:$A,"&lt;="&amp;O349-1)</f>
        <v>0</v>
      </c>
      <c r="M349" s="93">
        <f>SUMIFS(Master3!BK:BK,Master3!BJ:BJ,I349)</f>
        <v>0</v>
      </c>
      <c r="N349" s="100" t="str">
        <f>IFERROR(_xlfn.XLOOKUP(O349,Master3!$A:$A,Master3!$B:$B)," ")</f>
        <v xml:space="preserve"> </v>
      </c>
      <c r="O349" s="92" t="str">
        <f t="shared" si="61"/>
        <v/>
      </c>
      <c r="P349" s="92">
        <f>SUMIFS(Master3!$V:$V,Master3!$A:$A,"&gt;="&amp;O349,Master3!$A:$A,"&lt;="&amp; S349)</f>
        <v>0</v>
      </c>
      <c r="Q349" s="92">
        <f>SUMIFS(Master3!$H:$H,Master3!$A:$A,"&gt;="&amp;O349,Master3!$A:$A,"&lt;="&amp; S349)</f>
        <v>0</v>
      </c>
      <c r="R349" s="92">
        <f>SUMIFS(Master3!AZ:AZ,Master3!AY:AY,N349)</f>
        <v>0</v>
      </c>
      <c r="S349" s="93" t="str">
        <f t="shared" si="62"/>
        <v/>
      </c>
      <c r="T349" s="112" t="e">
        <f>_xlfn.XLOOKUP(U349,Master3!B:B,Master3!A:A)</f>
        <v>#N/A</v>
      </c>
      <c r="U349" s="103"/>
      <c r="V349" s="109">
        <f>SUMIFS(Master3!X:X,Master3!$A:$A,"&gt;="&amp;(T349),Master3!$A:$A,"&lt;="&amp;Z349-1)</f>
        <v>0</v>
      </c>
      <c r="W349" s="107">
        <f>SUMIFS(Master3!I:I,Master3!$A:$A,"&gt;="&amp;(T349),Master3!$A:$A,"&lt;="&amp;Z349-1)</f>
        <v>0</v>
      </c>
      <c r="X349" s="108">
        <f>SUMIFS(Master3!BC:BC,Master3!BB:BB,U349)</f>
        <v>0</v>
      </c>
      <c r="Y349" s="110" t="str">
        <f>IFERROR(_xlfn.XLOOKUP(Z349,Master3!$A:$A,Master3!$B:$B),"")</f>
        <v/>
      </c>
      <c r="Z349" s="107" t="str">
        <f t="shared" si="63"/>
        <v/>
      </c>
      <c r="AA349" s="107">
        <f>SUMIFS(Master3!$X:$X,Master3!$A:$A,"&gt;="&amp;(Z349),Master3!$A:$A,"&lt;="&amp;AE349-1)</f>
        <v>0</v>
      </c>
      <c r="AB349" s="107">
        <f>SUMIFS(Master3!$I:$I,Master3!$A:$A,"&gt;="&amp;(Z349),Master3!$A:$A,"&lt;="&amp;AE349-1)</f>
        <v>0</v>
      </c>
      <c r="AC349" s="108">
        <f>SUMIFS(Master3!BM:BM,Master3!BL:BL,Y349)</f>
        <v>0</v>
      </c>
      <c r="AD349" s="110" t="str">
        <f>IFERROR(_xlfn.XLOOKUP(AE349,Master3!$A:$A,Master3!$B:$B)," ")</f>
        <v xml:space="preserve"> </v>
      </c>
      <c r="AE349" s="107" t="str">
        <f t="shared" si="64"/>
        <v/>
      </c>
      <c r="AF349" s="109">
        <f>SUMIFS(Master3!$X:$X,Master3!$A:$A,"&gt;"&amp;(AE349),Master3!$A:$A,"&lt;="&amp; AI349)</f>
        <v>0</v>
      </c>
      <c r="AG349" s="107">
        <f>SUMIFS(Master3!$I:$I,Master3!$A:$A,"&gt;"&amp;(AE349),Master3!$A:$A,"&lt;="&amp; AI349)</f>
        <v>0</v>
      </c>
      <c r="AH349" s="107">
        <f>SUMIFS(Master3!BC:BC,Master3!BB:BB,AD349)</f>
        <v>0</v>
      </c>
      <c r="AI349" s="108" t="str">
        <f t="shared" si="65"/>
        <v/>
      </c>
      <c r="AJ349" s="112" t="e">
        <f>_xlfn.XLOOKUP(AK349,Master3!B:B,Master3!A:A)</f>
        <v>#N/A</v>
      </c>
      <c r="AK349" s="106"/>
      <c r="AL349" s="67">
        <f>SUMIFS(Master3!$Z:$Z,Master3!$A:$A,"&gt;="&amp;(AJ349),Master3!$A:$A,"&lt;="&amp;AP349-1)</f>
        <v>0</v>
      </c>
      <c r="AM349" s="67">
        <f>SUMIFS(Master3!$J:$J,Master3!$A:$A,"&gt;="&amp;(AJ349),Master3!$A:$A,"&lt;="&amp;AP349-1)</f>
        <v>0</v>
      </c>
      <c r="AN349" s="93">
        <f>SUMIFS(Master3!BF:BF,Master3!BE:BE,AK349)</f>
        <v>0</v>
      </c>
      <c r="AO349" s="100" t="str">
        <f>IFERROR(_xlfn.XLOOKUP(AP349,Master3!$A:$A,Master3!$B:$B),"")</f>
        <v/>
      </c>
      <c r="AP349" s="92" t="str">
        <f t="shared" si="66"/>
        <v/>
      </c>
      <c r="AQ349" s="67">
        <f>SUMIFS(Master3!$Z:$Z,Master3!$A:$A,"&gt;"&amp;(AP349),Master3!$A:$A,"&lt;="&amp;AU349-1)</f>
        <v>0</v>
      </c>
      <c r="AR349" s="67">
        <f>SUMIFS(Master3!$J:$J,Master3!$A:$A,"&gt;"&amp;(AP349),Master3!$A:$A,"&lt;="&amp;AU349-1)</f>
        <v>0</v>
      </c>
      <c r="AS349" s="93">
        <f>SUMIFS(Master3!BO:BO,Master3!BN:BN,AO349)</f>
        <v>0</v>
      </c>
      <c r="AT349" s="100" t="str">
        <f>IFERROR(_xlfn.XLOOKUP(AU349,Master3!$A:$A,Master3!$B:$B)," ")</f>
        <v xml:space="preserve"> </v>
      </c>
      <c r="AU349" s="92" t="str">
        <f t="shared" si="67"/>
        <v/>
      </c>
      <c r="AV349" s="67">
        <f>SUMIFS(Master3!$Z:$Z,Master3!$A:$A,"&gt;"&amp;AU349,Master3!$A:$A,"&lt;="&amp; AY349)</f>
        <v>0</v>
      </c>
      <c r="AW349" s="67">
        <f>SUMIFS(Master3!$J:$J,Master3!$A:$A,"&gt;"&amp;AU349,Master3!$A:$A,"&lt;="&amp; AY349)</f>
        <v>0</v>
      </c>
      <c r="AX349" s="92">
        <f>SUMIFS(Master3!BF:BF,Master3!BE:BE,AT349)</f>
        <v>0</v>
      </c>
      <c r="AY349" s="93" t="str">
        <f t="shared" si="68"/>
        <v/>
      </c>
      <c r="AZ349" s="112" t="e">
        <f>_xlfn.XLOOKUP(BA349,Master3!B:B,Master3!A:A)</f>
        <v>#N/A</v>
      </c>
      <c r="BA349" s="103">
        <v>44460.368055555555</v>
      </c>
      <c r="BB349" s="107">
        <f>SUMIFS(Master3!AR:AR,Master3!$A:$A,"&gt;="&amp;(AZ349),Master3!$A:$A,"&lt;="&amp;BF349-1)</f>
        <v>0</v>
      </c>
      <c r="BC349" s="109">
        <f>SUMIFS(Master3!$K:$K,Master3!$A:$A,"&gt;="&amp;(AZ349),Master3!$A:$A,"&lt;="&amp;BF349-1)</f>
        <v>0</v>
      </c>
      <c r="BD349" s="108">
        <f>SUMIFS(Master3!BI:BI,Master3!BH:BH,BA349)</f>
        <v>0</v>
      </c>
      <c r="BE349" s="110" t="str">
        <f>IFERROR(_xlfn.XLOOKUP(BF349,Master3!$A:$A,Master3!$B:$B),"")</f>
        <v/>
      </c>
      <c r="BF349" s="107" t="str">
        <f t="shared" si="69"/>
        <v/>
      </c>
      <c r="BG349" s="107">
        <f>SUMIFS(Master3!AR:AR,Master3!$A:$A,"&gt;="&amp;(BF349),Master3!$A:$A,"&lt;="&amp;BK349-1)</f>
        <v>0</v>
      </c>
      <c r="BH349" s="109">
        <f>SUMIFS(Master3!$K:$K,Master3!$A:$A,"&gt;="&amp;(BF349),Master3!$A:$A,"&lt;="&amp;BK349-1)</f>
        <v>0</v>
      </c>
      <c r="BI349" s="108">
        <f>SUMIFS(Master3!BQ:BQ,Master3!BP:BP,BE349)</f>
        <v>0</v>
      </c>
      <c r="BJ349" s="110" t="str">
        <f>IFERROR(_xlfn.XLOOKUP(BK349,Master3!$A:$A,Master3!$B:$B)," ")</f>
        <v xml:space="preserve"> </v>
      </c>
      <c r="BK349" s="107" t="str">
        <f t="shared" si="70"/>
        <v/>
      </c>
      <c r="BL349" s="107">
        <f>SUMIFS(Master3!$AU:$AU,Master3!$A:$A,"&gt;"&amp;(BK349),Master3!$A:$A,"&lt;="&amp; BO349)</f>
        <v>0</v>
      </c>
      <c r="BM349" s="109">
        <f>SUMIFS(Master3!$K:$K,Master3!$A:$A,"&gt;"&amp;(BK349),Master3!$A:$A,"&lt;="&amp; BO349)</f>
        <v>0</v>
      </c>
      <c r="BN349" s="107">
        <f>SUMIFS(Master3!BI:BI,Master3!BH:BH,BJ349)</f>
        <v>0</v>
      </c>
      <c r="BO349" s="108" t="str">
        <f t="shared" si="71"/>
        <v/>
      </c>
    </row>
    <row r="350" spans="1:67" x14ac:dyDescent="0.25">
      <c r="A350" s="86">
        <v>44460.375</v>
      </c>
      <c r="B350" s="111" t="e">
        <f>_xlfn.XLOOKUP(C350,Master3!B:B,Master3!A:A)</f>
        <v>#N/A</v>
      </c>
      <c r="C350" s="106"/>
      <c r="D350" s="91" t="str">
        <f>IFERROR(_xlfn.XLOOKUP(B350,Master3!A:A,Master3!G:G),"")</f>
        <v/>
      </c>
      <c r="E350" s="94" t="str">
        <f>IFERROR(AVERAGEIFS(Master3!$U:$U,Master3!$A:$A,"&gt;"&amp;(B350-1),Master3!$A:$A,"&lt;="&amp;S350),"")</f>
        <v/>
      </c>
      <c r="F350" s="98">
        <f>SUMIFS(Master3!$V:$V,Master3!$A:$A,"&gt;="&amp;(B350),Master3!$A:$A,"&lt;="&amp;J350-1)</f>
        <v>0</v>
      </c>
      <c r="G350" s="91">
        <f>SUMIFS(Master3!$H:$H,Master3!$A:$A,"&gt;="&amp;(B350),Master3!$A:$A,"&lt;="&amp;J350-1)</f>
        <v>0</v>
      </c>
      <c r="H350" s="99">
        <f>SUMIFS(Master3!AZ:AZ,Master3!AY:AY,C350)</f>
        <v>0</v>
      </c>
      <c r="I350" s="100" t="str">
        <f>IFERROR(_xlfn.XLOOKUP(J350,Master3!$A:$A,Master3!$B:$B),"")</f>
        <v/>
      </c>
      <c r="J350" s="92" t="str">
        <f t="shared" si="60"/>
        <v/>
      </c>
      <c r="K350" s="92">
        <f>SUMIFS(Master3!$V:$V,Master3!$A:$A,"&gt;="&amp;(J350),Master3!$A:$A,"&lt;="&amp;O350-1)</f>
        <v>0</v>
      </c>
      <c r="L350" s="92">
        <f>SUMIFS(Master3!$H:$H,Master3!$A:$A,"&gt;="&amp;(J350),Master3!$A:$A,"&lt;="&amp;O350-1)</f>
        <v>0</v>
      </c>
      <c r="M350" s="93">
        <f>SUMIFS(Master3!BK:BK,Master3!BJ:BJ,I350)</f>
        <v>0</v>
      </c>
      <c r="N350" s="100" t="str">
        <f>IFERROR(_xlfn.XLOOKUP(O350,Master3!$A:$A,Master3!$B:$B)," ")</f>
        <v xml:space="preserve"> </v>
      </c>
      <c r="O350" s="92" t="str">
        <f t="shared" si="61"/>
        <v/>
      </c>
      <c r="P350" s="92">
        <f>SUMIFS(Master3!$V:$V,Master3!$A:$A,"&gt;="&amp;O350,Master3!$A:$A,"&lt;="&amp; S350)</f>
        <v>0</v>
      </c>
      <c r="Q350" s="92">
        <f>SUMIFS(Master3!$H:$H,Master3!$A:$A,"&gt;="&amp;O350,Master3!$A:$A,"&lt;="&amp; S350)</f>
        <v>0</v>
      </c>
      <c r="R350" s="92">
        <f>SUMIFS(Master3!AZ:AZ,Master3!AY:AY,N350)</f>
        <v>0</v>
      </c>
      <c r="S350" s="93" t="str">
        <f t="shared" si="62"/>
        <v/>
      </c>
      <c r="T350" s="112" t="e">
        <f>_xlfn.XLOOKUP(U350,Master3!B:B,Master3!A:A)</f>
        <v>#N/A</v>
      </c>
      <c r="U350" s="103">
        <v>44460.375</v>
      </c>
      <c r="V350" s="109">
        <f>SUMIFS(Master3!X:X,Master3!$A:$A,"&gt;="&amp;(T350),Master3!$A:$A,"&lt;="&amp;Z350-1)</f>
        <v>0</v>
      </c>
      <c r="W350" s="107">
        <f>SUMIFS(Master3!I:I,Master3!$A:$A,"&gt;="&amp;(T350),Master3!$A:$A,"&lt;="&amp;Z350-1)</f>
        <v>0</v>
      </c>
      <c r="X350" s="108">
        <f>SUMIFS(Master3!BC:BC,Master3!BB:BB,U350)</f>
        <v>0</v>
      </c>
      <c r="Y350" s="110" t="str">
        <f>IFERROR(_xlfn.XLOOKUP(Z350,Master3!$A:$A,Master3!$B:$B),"")</f>
        <v/>
      </c>
      <c r="Z350" s="107" t="str">
        <f t="shared" si="63"/>
        <v/>
      </c>
      <c r="AA350" s="107">
        <f>SUMIFS(Master3!$X:$X,Master3!$A:$A,"&gt;="&amp;(Z350),Master3!$A:$A,"&lt;="&amp;AE350-1)</f>
        <v>0</v>
      </c>
      <c r="AB350" s="107">
        <f>SUMIFS(Master3!$I:$I,Master3!$A:$A,"&gt;="&amp;(Z350),Master3!$A:$A,"&lt;="&amp;AE350-1)</f>
        <v>0</v>
      </c>
      <c r="AC350" s="108">
        <f>SUMIFS(Master3!BM:BM,Master3!BL:BL,Y350)</f>
        <v>0</v>
      </c>
      <c r="AD350" s="110" t="str">
        <f>IFERROR(_xlfn.XLOOKUP(AE350,Master3!$A:$A,Master3!$B:$B)," ")</f>
        <v xml:space="preserve"> </v>
      </c>
      <c r="AE350" s="107" t="str">
        <f t="shared" si="64"/>
        <v/>
      </c>
      <c r="AF350" s="109">
        <f>SUMIFS(Master3!$X:$X,Master3!$A:$A,"&gt;"&amp;(AE350),Master3!$A:$A,"&lt;="&amp; AI350)</f>
        <v>0</v>
      </c>
      <c r="AG350" s="107">
        <f>SUMIFS(Master3!$I:$I,Master3!$A:$A,"&gt;"&amp;(AE350),Master3!$A:$A,"&lt;="&amp; AI350)</f>
        <v>0</v>
      </c>
      <c r="AH350" s="107">
        <f>SUMIFS(Master3!BC:BC,Master3!BB:BB,AD350)</f>
        <v>0</v>
      </c>
      <c r="AI350" s="108" t="str">
        <f t="shared" si="65"/>
        <v/>
      </c>
      <c r="AJ350" s="112" t="e">
        <f>_xlfn.XLOOKUP(AK350,Master3!B:B,Master3!A:A)</f>
        <v>#N/A</v>
      </c>
      <c r="AK350" s="106"/>
      <c r="AL350" s="67">
        <f>SUMIFS(Master3!$Z:$Z,Master3!$A:$A,"&gt;="&amp;(AJ350),Master3!$A:$A,"&lt;="&amp;AP350-1)</f>
        <v>0</v>
      </c>
      <c r="AM350" s="67">
        <f>SUMIFS(Master3!$J:$J,Master3!$A:$A,"&gt;="&amp;(AJ350),Master3!$A:$A,"&lt;="&amp;AP350-1)</f>
        <v>0</v>
      </c>
      <c r="AN350" s="93">
        <f>SUMIFS(Master3!BF:BF,Master3!BE:BE,AK350)</f>
        <v>0</v>
      </c>
      <c r="AO350" s="100" t="str">
        <f>IFERROR(_xlfn.XLOOKUP(AP350,Master3!$A:$A,Master3!$B:$B),"")</f>
        <v/>
      </c>
      <c r="AP350" s="92" t="str">
        <f t="shared" si="66"/>
        <v/>
      </c>
      <c r="AQ350" s="67">
        <f>SUMIFS(Master3!$Z:$Z,Master3!$A:$A,"&gt;"&amp;(AP350),Master3!$A:$A,"&lt;="&amp;AU350-1)</f>
        <v>0</v>
      </c>
      <c r="AR350" s="67">
        <f>SUMIFS(Master3!$J:$J,Master3!$A:$A,"&gt;"&amp;(AP350),Master3!$A:$A,"&lt;="&amp;AU350-1)</f>
        <v>0</v>
      </c>
      <c r="AS350" s="93">
        <f>SUMIFS(Master3!BO:BO,Master3!BN:BN,AO350)</f>
        <v>0</v>
      </c>
      <c r="AT350" s="100" t="str">
        <f>IFERROR(_xlfn.XLOOKUP(AU350,Master3!$A:$A,Master3!$B:$B)," ")</f>
        <v xml:space="preserve"> </v>
      </c>
      <c r="AU350" s="92" t="str">
        <f t="shared" si="67"/>
        <v/>
      </c>
      <c r="AV350" s="67">
        <f>SUMIFS(Master3!$Z:$Z,Master3!$A:$A,"&gt;"&amp;AU350,Master3!$A:$A,"&lt;="&amp; AY350)</f>
        <v>0</v>
      </c>
      <c r="AW350" s="67">
        <f>SUMIFS(Master3!$J:$J,Master3!$A:$A,"&gt;"&amp;AU350,Master3!$A:$A,"&lt;="&amp; AY350)</f>
        <v>0</v>
      </c>
      <c r="AX350" s="92">
        <f>SUMIFS(Master3!BF:BF,Master3!BE:BE,AT350)</f>
        <v>0</v>
      </c>
      <c r="AY350" s="93" t="str">
        <f t="shared" si="68"/>
        <v/>
      </c>
      <c r="AZ350" s="112" t="e">
        <f>_xlfn.XLOOKUP(BA350,Master3!B:B,Master3!A:A)</f>
        <v>#N/A</v>
      </c>
      <c r="BA350" s="103"/>
      <c r="BB350" s="107">
        <f>SUMIFS(Master3!AR:AR,Master3!$A:$A,"&gt;="&amp;(AZ350),Master3!$A:$A,"&lt;="&amp;BF350-1)</f>
        <v>0</v>
      </c>
      <c r="BC350" s="109">
        <f>SUMIFS(Master3!$K:$K,Master3!$A:$A,"&gt;="&amp;(AZ350),Master3!$A:$A,"&lt;="&amp;BF350-1)</f>
        <v>0</v>
      </c>
      <c r="BD350" s="108">
        <f>SUMIFS(Master3!BI:BI,Master3!BH:BH,BA350)</f>
        <v>0</v>
      </c>
      <c r="BE350" s="110" t="str">
        <f>IFERROR(_xlfn.XLOOKUP(BF350,Master3!$A:$A,Master3!$B:$B),"")</f>
        <v/>
      </c>
      <c r="BF350" s="107" t="str">
        <f t="shared" si="69"/>
        <v/>
      </c>
      <c r="BG350" s="107">
        <f>SUMIFS(Master3!AR:AR,Master3!$A:$A,"&gt;="&amp;(BF350),Master3!$A:$A,"&lt;="&amp;BK350-1)</f>
        <v>0</v>
      </c>
      <c r="BH350" s="109">
        <f>SUMIFS(Master3!$K:$K,Master3!$A:$A,"&gt;="&amp;(BF350),Master3!$A:$A,"&lt;="&amp;BK350-1)</f>
        <v>0</v>
      </c>
      <c r="BI350" s="108">
        <f>SUMIFS(Master3!BQ:BQ,Master3!BP:BP,BE350)</f>
        <v>0</v>
      </c>
      <c r="BJ350" s="110" t="str">
        <f>IFERROR(_xlfn.XLOOKUP(BK350,Master3!$A:$A,Master3!$B:$B)," ")</f>
        <v xml:space="preserve"> </v>
      </c>
      <c r="BK350" s="107" t="str">
        <f t="shared" si="70"/>
        <v/>
      </c>
      <c r="BL350" s="107">
        <f>SUMIFS(Master3!$AU:$AU,Master3!$A:$A,"&gt;"&amp;(BK350),Master3!$A:$A,"&lt;="&amp; BO350)</f>
        <v>0</v>
      </c>
      <c r="BM350" s="109">
        <f>SUMIFS(Master3!$K:$K,Master3!$A:$A,"&gt;"&amp;(BK350),Master3!$A:$A,"&lt;="&amp; BO350)</f>
        <v>0</v>
      </c>
      <c r="BN350" s="107">
        <f>SUMIFS(Master3!BI:BI,Master3!BH:BH,BJ350)</f>
        <v>0</v>
      </c>
      <c r="BO350" s="108" t="str">
        <f t="shared" si="71"/>
        <v/>
      </c>
    </row>
    <row r="351" spans="1:67" x14ac:dyDescent="0.25">
      <c r="A351" s="86">
        <v>44460.583333333336</v>
      </c>
      <c r="B351" s="111" t="e">
        <f>_xlfn.XLOOKUP(C351,Master3!B:B,Master3!A:A)</f>
        <v>#N/A</v>
      </c>
      <c r="C351" s="106"/>
      <c r="D351" s="91" t="str">
        <f>IFERROR(_xlfn.XLOOKUP(B351,Master3!A:A,Master3!G:G),"")</f>
        <v/>
      </c>
      <c r="E351" s="94" t="str">
        <f>IFERROR(AVERAGEIFS(Master3!$U:$U,Master3!$A:$A,"&gt;"&amp;(B351-1),Master3!$A:$A,"&lt;="&amp;S351),"")</f>
        <v/>
      </c>
      <c r="F351" s="98">
        <f>SUMIFS(Master3!$V:$V,Master3!$A:$A,"&gt;="&amp;(B351),Master3!$A:$A,"&lt;="&amp;J351-1)</f>
        <v>0</v>
      </c>
      <c r="G351" s="91">
        <f>SUMIFS(Master3!$H:$H,Master3!$A:$A,"&gt;="&amp;(B351),Master3!$A:$A,"&lt;="&amp;J351-1)</f>
        <v>0</v>
      </c>
      <c r="H351" s="99">
        <f>SUMIFS(Master3!AZ:AZ,Master3!AY:AY,C351)</f>
        <v>0</v>
      </c>
      <c r="I351" s="100" t="str">
        <f>IFERROR(_xlfn.XLOOKUP(J351,Master3!$A:$A,Master3!$B:$B),"")</f>
        <v/>
      </c>
      <c r="J351" s="92" t="str">
        <f t="shared" si="60"/>
        <v/>
      </c>
      <c r="K351" s="92">
        <f>SUMIFS(Master3!$V:$V,Master3!$A:$A,"&gt;="&amp;(J351),Master3!$A:$A,"&lt;="&amp;O351-1)</f>
        <v>0</v>
      </c>
      <c r="L351" s="92">
        <f>SUMIFS(Master3!$H:$H,Master3!$A:$A,"&gt;="&amp;(J351),Master3!$A:$A,"&lt;="&amp;O351-1)</f>
        <v>0</v>
      </c>
      <c r="M351" s="93">
        <f>SUMIFS(Master3!BK:BK,Master3!BJ:BJ,I351)</f>
        <v>0</v>
      </c>
      <c r="N351" s="100" t="str">
        <f>IFERROR(_xlfn.XLOOKUP(O351,Master3!$A:$A,Master3!$B:$B)," ")</f>
        <v xml:space="preserve"> </v>
      </c>
      <c r="O351" s="92" t="str">
        <f t="shared" si="61"/>
        <v/>
      </c>
      <c r="P351" s="92">
        <f>SUMIFS(Master3!$V:$V,Master3!$A:$A,"&gt;="&amp;O351,Master3!$A:$A,"&lt;="&amp; S351)</f>
        <v>0</v>
      </c>
      <c r="Q351" s="92">
        <f>SUMIFS(Master3!$H:$H,Master3!$A:$A,"&gt;="&amp;O351,Master3!$A:$A,"&lt;="&amp; S351)</f>
        <v>0</v>
      </c>
      <c r="R351" s="92">
        <f>SUMIFS(Master3!AZ:AZ,Master3!AY:AY,N351)</f>
        <v>0</v>
      </c>
      <c r="S351" s="93" t="str">
        <f t="shared" si="62"/>
        <v/>
      </c>
      <c r="T351" s="112" t="e">
        <f>_xlfn.XLOOKUP(U351,Master3!B:B,Master3!A:A)</f>
        <v>#N/A</v>
      </c>
      <c r="U351" s="103"/>
      <c r="V351" s="109">
        <f>SUMIFS(Master3!X:X,Master3!$A:$A,"&gt;="&amp;(T351),Master3!$A:$A,"&lt;="&amp;Z351-1)</f>
        <v>0</v>
      </c>
      <c r="W351" s="107">
        <f>SUMIFS(Master3!I:I,Master3!$A:$A,"&gt;="&amp;(T351),Master3!$A:$A,"&lt;="&amp;Z351-1)</f>
        <v>0</v>
      </c>
      <c r="X351" s="108">
        <f>SUMIFS(Master3!BC:BC,Master3!BB:BB,U351)</f>
        <v>0</v>
      </c>
      <c r="Y351" s="110" t="str">
        <f>IFERROR(_xlfn.XLOOKUP(Z351,Master3!$A:$A,Master3!$B:$B),"")</f>
        <v/>
      </c>
      <c r="Z351" s="107" t="str">
        <f t="shared" si="63"/>
        <v/>
      </c>
      <c r="AA351" s="107">
        <f>SUMIFS(Master3!$X:$X,Master3!$A:$A,"&gt;="&amp;(Z351),Master3!$A:$A,"&lt;="&amp;AE351-1)</f>
        <v>0</v>
      </c>
      <c r="AB351" s="107">
        <f>SUMIFS(Master3!$I:$I,Master3!$A:$A,"&gt;="&amp;(Z351),Master3!$A:$A,"&lt;="&amp;AE351-1)</f>
        <v>0</v>
      </c>
      <c r="AC351" s="108">
        <f>SUMIFS(Master3!BM:BM,Master3!BL:BL,Y351)</f>
        <v>0</v>
      </c>
      <c r="AD351" s="110" t="str">
        <f>IFERROR(_xlfn.XLOOKUP(AE351,Master3!$A:$A,Master3!$B:$B)," ")</f>
        <v xml:space="preserve"> </v>
      </c>
      <c r="AE351" s="107" t="str">
        <f t="shared" si="64"/>
        <v/>
      </c>
      <c r="AF351" s="109">
        <f>SUMIFS(Master3!$X:$X,Master3!$A:$A,"&gt;"&amp;(AE351),Master3!$A:$A,"&lt;="&amp; AI351)</f>
        <v>0</v>
      </c>
      <c r="AG351" s="107">
        <f>SUMIFS(Master3!$I:$I,Master3!$A:$A,"&gt;"&amp;(AE351),Master3!$A:$A,"&lt;="&amp; AI351)</f>
        <v>0</v>
      </c>
      <c r="AH351" s="107">
        <f>SUMIFS(Master3!BC:BC,Master3!BB:BB,AD351)</f>
        <v>0</v>
      </c>
      <c r="AI351" s="108" t="str">
        <f t="shared" si="65"/>
        <v/>
      </c>
      <c r="AJ351" s="112" t="e">
        <f>_xlfn.XLOOKUP(AK351,Master3!B:B,Master3!A:A)</f>
        <v>#N/A</v>
      </c>
      <c r="AK351" s="106">
        <v>44460.583333333336</v>
      </c>
      <c r="AL351" s="67">
        <f>SUMIFS(Master3!$Z:$Z,Master3!$A:$A,"&gt;="&amp;(AJ351),Master3!$A:$A,"&lt;="&amp;AP351-1)</f>
        <v>0</v>
      </c>
      <c r="AM351" s="67">
        <f>SUMIFS(Master3!$J:$J,Master3!$A:$A,"&gt;="&amp;(AJ351),Master3!$A:$A,"&lt;="&amp;AP351-1)</f>
        <v>0</v>
      </c>
      <c r="AN351" s="93">
        <f>SUMIFS(Master3!BF:BF,Master3!BE:BE,AK351)</f>
        <v>0</v>
      </c>
      <c r="AO351" s="100" t="str">
        <f>IFERROR(_xlfn.XLOOKUP(AP351,Master3!$A:$A,Master3!$B:$B),"")</f>
        <v/>
      </c>
      <c r="AP351" s="92" t="str">
        <f t="shared" si="66"/>
        <v/>
      </c>
      <c r="AQ351" s="67">
        <f>SUMIFS(Master3!$Z:$Z,Master3!$A:$A,"&gt;"&amp;(AP351),Master3!$A:$A,"&lt;="&amp;AU351-1)</f>
        <v>0</v>
      </c>
      <c r="AR351" s="67">
        <f>SUMIFS(Master3!$J:$J,Master3!$A:$A,"&gt;"&amp;(AP351),Master3!$A:$A,"&lt;="&amp;AU351-1)</f>
        <v>0</v>
      </c>
      <c r="AS351" s="93">
        <f>SUMIFS(Master3!BO:BO,Master3!BN:BN,AO351)</f>
        <v>0</v>
      </c>
      <c r="AT351" s="100" t="str">
        <f>IFERROR(_xlfn.XLOOKUP(AU351,Master3!$A:$A,Master3!$B:$B)," ")</f>
        <v xml:space="preserve"> </v>
      </c>
      <c r="AU351" s="92" t="str">
        <f t="shared" si="67"/>
        <v/>
      </c>
      <c r="AV351" s="67">
        <f>SUMIFS(Master3!$Z:$Z,Master3!$A:$A,"&gt;"&amp;AU351,Master3!$A:$A,"&lt;="&amp; AY351)</f>
        <v>0</v>
      </c>
      <c r="AW351" s="67">
        <f>SUMIFS(Master3!$J:$J,Master3!$A:$A,"&gt;"&amp;AU351,Master3!$A:$A,"&lt;="&amp; AY351)</f>
        <v>0</v>
      </c>
      <c r="AX351" s="92">
        <f>SUMIFS(Master3!BF:BF,Master3!BE:BE,AT351)</f>
        <v>0</v>
      </c>
      <c r="AY351" s="93" t="str">
        <f t="shared" si="68"/>
        <v/>
      </c>
      <c r="AZ351" s="112" t="e">
        <f>_xlfn.XLOOKUP(BA351,Master3!B:B,Master3!A:A)</f>
        <v>#N/A</v>
      </c>
      <c r="BA351" s="103"/>
      <c r="BB351" s="107">
        <f>SUMIFS(Master3!AR:AR,Master3!$A:$A,"&gt;="&amp;(AZ351),Master3!$A:$A,"&lt;="&amp;BF351-1)</f>
        <v>0</v>
      </c>
      <c r="BC351" s="109">
        <f>SUMIFS(Master3!$K:$K,Master3!$A:$A,"&gt;="&amp;(AZ351),Master3!$A:$A,"&lt;="&amp;BF351-1)</f>
        <v>0</v>
      </c>
      <c r="BD351" s="108">
        <f>SUMIFS(Master3!BI:BI,Master3!BH:BH,BA351)</f>
        <v>0</v>
      </c>
      <c r="BE351" s="110" t="str">
        <f>IFERROR(_xlfn.XLOOKUP(BF351,Master3!$A:$A,Master3!$B:$B),"")</f>
        <v/>
      </c>
      <c r="BF351" s="107" t="str">
        <f t="shared" si="69"/>
        <v/>
      </c>
      <c r="BG351" s="107">
        <f>SUMIFS(Master3!AR:AR,Master3!$A:$A,"&gt;="&amp;(BF351),Master3!$A:$A,"&lt;="&amp;BK351-1)</f>
        <v>0</v>
      </c>
      <c r="BH351" s="109">
        <f>SUMIFS(Master3!$K:$K,Master3!$A:$A,"&gt;="&amp;(BF351),Master3!$A:$A,"&lt;="&amp;BK351-1)</f>
        <v>0</v>
      </c>
      <c r="BI351" s="108">
        <f>SUMIFS(Master3!BQ:BQ,Master3!BP:BP,BE351)</f>
        <v>0</v>
      </c>
      <c r="BJ351" s="110" t="str">
        <f>IFERROR(_xlfn.XLOOKUP(BK351,Master3!$A:$A,Master3!$B:$B)," ")</f>
        <v xml:space="preserve"> </v>
      </c>
      <c r="BK351" s="107" t="str">
        <f t="shared" si="70"/>
        <v/>
      </c>
      <c r="BL351" s="107">
        <f>SUMIFS(Master3!$AU:$AU,Master3!$A:$A,"&gt;"&amp;(BK351),Master3!$A:$A,"&lt;="&amp; BO351)</f>
        <v>0</v>
      </c>
      <c r="BM351" s="109">
        <f>SUMIFS(Master3!$K:$K,Master3!$A:$A,"&gt;"&amp;(BK351),Master3!$A:$A,"&lt;="&amp; BO351)</f>
        <v>0</v>
      </c>
      <c r="BN351" s="107">
        <f>SUMIFS(Master3!BI:BI,Master3!BH:BH,BJ351)</f>
        <v>0</v>
      </c>
      <c r="BO351" s="108" t="str">
        <f t="shared" si="71"/>
        <v/>
      </c>
    </row>
    <row r="352" spans="1:67" x14ac:dyDescent="0.25">
      <c r="A352" s="86">
        <v>44466.152777777781</v>
      </c>
      <c r="B352" s="111" t="e">
        <f>_xlfn.XLOOKUP(C352,Master3!B:B,Master3!A:A)</f>
        <v>#N/A</v>
      </c>
      <c r="C352" s="106">
        <v>44466.152777777781</v>
      </c>
      <c r="D352" s="91" t="str">
        <f>IFERROR(_xlfn.XLOOKUP(B352,Master3!A:A,Master3!G:G),"")</f>
        <v/>
      </c>
      <c r="E352" s="94" t="str">
        <f>IFERROR(AVERAGEIFS(Master3!$U:$U,Master3!$A:$A,"&gt;"&amp;(B352-1),Master3!$A:$A,"&lt;="&amp;S352),"")</f>
        <v/>
      </c>
      <c r="F352" s="98">
        <f>SUMIFS(Master3!$V:$V,Master3!$A:$A,"&gt;="&amp;(B352),Master3!$A:$A,"&lt;="&amp;J352-1)</f>
        <v>0</v>
      </c>
      <c r="G352" s="91">
        <f>SUMIFS(Master3!$H:$H,Master3!$A:$A,"&gt;="&amp;(B352),Master3!$A:$A,"&lt;="&amp;J352-1)</f>
        <v>0</v>
      </c>
      <c r="H352" s="99">
        <f>SUMIFS(Master3!AZ:AZ,Master3!AY:AY,C352)</f>
        <v>0</v>
      </c>
      <c r="I352" s="100" t="str">
        <f>IFERROR(_xlfn.XLOOKUP(J352,Master3!$A:$A,Master3!$B:$B),"")</f>
        <v/>
      </c>
      <c r="J352" s="92" t="str">
        <f t="shared" si="60"/>
        <v/>
      </c>
      <c r="K352" s="92">
        <f>SUMIFS(Master3!$V:$V,Master3!$A:$A,"&gt;="&amp;(J352),Master3!$A:$A,"&lt;="&amp;O352-1)</f>
        <v>0</v>
      </c>
      <c r="L352" s="92">
        <f>SUMIFS(Master3!$H:$H,Master3!$A:$A,"&gt;="&amp;(J352),Master3!$A:$A,"&lt;="&amp;O352-1)</f>
        <v>0</v>
      </c>
      <c r="M352" s="93">
        <f>SUMIFS(Master3!BK:BK,Master3!BJ:BJ,I352)</f>
        <v>0</v>
      </c>
      <c r="N352" s="100" t="str">
        <f>IFERROR(_xlfn.XLOOKUP(O352,Master3!$A:$A,Master3!$B:$B)," ")</f>
        <v xml:space="preserve"> </v>
      </c>
      <c r="O352" s="92" t="str">
        <f t="shared" si="61"/>
        <v/>
      </c>
      <c r="P352" s="92">
        <f>SUMIFS(Master3!$V:$V,Master3!$A:$A,"&gt;="&amp;O352,Master3!$A:$A,"&lt;="&amp; S352)</f>
        <v>0</v>
      </c>
      <c r="Q352" s="92">
        <f>SUMIFS(Master3!$H:$H,Master3!$A:$A,"&gt;="&amp;O352,Master3!$A:$A,"&lt;="&amp; S352)</f>
        <v>0</v>
      </c>
      <c r="R352" s="92">
        <f>SUMIFS(Master3!AZ:AZ,Master3!AY:AY,N352)</f>
        <v>0</v>
      </c>
      <c r="S352" s="93" t="str">
        <f t="shared" si="62"/>
        <v/>
      </c>
      <c r="T352" s="112" t="e">
        <f>_xlfn.XLOOKUP(U352,Master3!B:B,Master3!A:A)</f>
        <v>#N/A</v>
      </c>
      <c r="U352" s="103"/>
      <c r="V352" s="109">
        <f>SUMIFS(Master3!X:X,Master3!$A:$A,"&gt;="&amp;(T352),Master3!$A:$A,"&lt;="&amp;Z352-1)</f>
        <v>0</v>
      </c>
      <c r="W352" s="107">
        <f>SUMIFS(Master3!I:I,Master3!$A:$A,"&gt;="&amp;(T352),Master3!$A:$A,"&lt;="&amp;Z352-1)</f>
        <v>0</v>
      </c>
      <c r="X352" s="108">
        <f>SUMIFS(Master3!BC:BC,Master3!BB:BB,U352)</f>
        <v>0</v>
      </c>
      <c r="Y352" s="110" t="str">
        <f>IFERROR(_xlfn.XLOOKUP(Z352,Master3!$A:$A,Master3!$B:$B),"")</f>
        <v/>
      </c>
      <c r="Z352" s="107" t="str">
        <f t="shared" si="63"/>
        <v/>
      </c>
      <c r="AA352" s="107">
        <f>SUMIFS(Master3!$X:$X,Master3!$A:$A,"&gt;="&amp;(Z352),Master3!$A:$A,"&lt;="&amp;AE352-1)</f>
        <v>0</v>
      </c>
      <c r="AB352" s="107">
        <f>SUMIFS(Master3!$I:$I,Master3!$A:$A,"&gt;="&amp;(Z352),Master3!$A:$A,"&lt;="&amp;AE352-1)</f>
        <v>0</v>
      </c>
      <c r="AC352" s="108">
        <f>SUMIFS(Master3!BM:BM,Master3!BL:BL,Y352)</f>
        <v>0</v>
      </c>
      <c r="AD352" s="110" t="str">
        <f>IFERROR(_xlfn.XLOOKUP(AE352,Master3!$A:$A,Master3!$B:$B)," ")</f>
        <v xml:space="preserve"> </v>
      </c>
      <c r="AE352" s="107" t="str">
        <f t="shared" si="64"/>
        <v/>
      </c>
      <c r="AF352" s="109">
        <f>SUMIFS(Master3!$X:$X,Master3!$A:$A,"&gt;"&amp;(AE352),Master3!$A:$A,"&lt;="&amp; AI352)</f>
        <v>0</v>
      </c>
      <c r="AG352" s="107">
        <f>SUMIFS(Master3!$I:$I,Master3!$A:$A,"&gt;"&amp;(AE352),Master3!$A:$A,"&lt;="&amp; AI352)</f>
        <v>0</v>
      </c>
      <c r="AH352" s="107">
        <f>SUMIFS(Master3!BC:BC,Master3!BB:BB,AD352)</f>
        <v>0</v>
      </c>
      <c r="AI352" s="108" t="str">
        <f t="shared" si="65"/>
        <v/>
      </c>
      <c r="AJ352" s="112" t="e">
        <f>_xlfn.XLOOKUP(AK352,Master3!B:B,Master3!A:A)</f>
        <v>#N/A</v>
      </c>
      <c r="AK352" s="106"/>
      <c r="AL352" s="67">
        <f>SUMIFS(Master3!$Z:$Z,Master3!$A:$A,"&gt;="&amp;(AJ352),Master3!$A:$A,"&lt;="&amp;AP352-1)</f>
        <v>0</v>
      </c>
      <c r="AM352" s="67">
        <f>SUMIFS(Master3!$J:$J,Master3!$A:$A,"&gt;="&amp;(AJ352),Master3!$A:$A,"&lt;="&amp;AP352-1)</f>
        <v>0</v>
      </c>
      <c r="AN352" s="93">
        <f>SUMIFS(Master3!BF:BF,Master3!BE:BE,AK352)</f>
        <v>0</v>
      </c>
      <c r="AO352" s="100" t="str">
        <f>IFERROR(_xlfn.XLOOKUP(AP352,Master3!$A:$A,Master3!$B:$B),"")</f>
        <v/>
      </c>
      <c r="AP352" s="92" t="str">
        <f t="shared" si="66"/>
        <v/>
      </c>
      <c r="AQ352" s="67">
        <f>SUMIFS(Master3!$Z:$Z,Master3!$A:$A,"&gt;"&amp;(AP352),Master3!$A:$A,"&lt;="&amp;AU352-1)</f>
        <v>0</v>
      </c>
      <c r="AR352" s="67">
        <f>SUMIFS(Master3!$J:$J,Master3!$A:$A,"&gt;"&amp;(AP352),Master3!$A:$A,"&lt;="&amp;AU352-1)</f>
        <v>0</v>
      </c>
      <c r="AS352" s="93">
        <f>SUMIFS(Master3!BO:BO,Master3!BN:BN,AO352)</f>
        <v>0</v>
      </c>
      <c r="AT352" s="100" t="str">
        <f>IFERROR(_xlfn.XLOOKUP(AU352,Master3!$A:$A,Master3!$B:$B)," ")</f>
        <v xml:space="preserve"> </v>
      </c>
      <c r="AU352" s="92" t="str">
        <f t="shared" si="67"/>
        <v/>
      </c>
      <c r="AV352" s="67">
        <f>SUMIFS(Master3!$Z:$Z,Master3!$A:$A,"&gt;"&amp;AU352,Master3!$A:$A,"&lt;="&amp; AY352)</f>
        <v>0</v>
      </c>
      <c r="AW352" s="67">
        <f>SUMIFS(Master3!$J:$J,Master3!$A:$A,"&gt;"&amp;AU352,Master3!$A:$A,"&lt;="&amp; AY352)</f>
        <v>0</v>
      </c>
      <c r="AX352" s="92">
        <f>SUMIFS(Master3!BF:BF,Master3!BE:BE,AT352)</f>
        <v>0</v>
      </c>
      <c r="AY352" s="93" t="str">
        <f t="shared" si="68"/>
        <v/>
      </c>
      <c r="AZ352" s="112" t="e">
        <f>_xlfn.XLOOKUP(BA352,Master3!B:B,Master3!A:A)</f>
        <v>#N/A</v>
      </c>
      <c r="BA352" s="103"/>
      <c r="BB352" s="107">
        <f>SUMIFS(Master3!AR:AR,Master3!$A:$A,"&gt;="&amp;(AZ352),Master3!$A:$A,"&lt;="&amp;BF352-1)</f>
        <v>0</v>
      </c>
      <c r="BC352" s="109">
        <f>SUMIFS(Master3!$K:$K,Master3!$A:$A,"&gt;="&amp;(AZ352),Master3!$A:$A,"&lt;="&amp;BF352-1)</f>
        <v>0</v>
      </c>
      <c r="BD352" s="108">
        <f>SUMIFS(Master3!BI:BI,Master3!BH:BH,BA352)</f>
        <v>0</v>
      </c>
      <c r="BE352" s="110" t="str">
        <f>IFERROR(_xlfn.XLOOKUP(BF352,Master3!$A:$A,Master3!$B:$B),"")</f>
        <v/>
      </c>
      <c r="BF352" s="107" t="str">
        <f t="shared" si="69"/>
        <v/>
      </c>
      <c r="BG352" s="107">
        <f>SUMIFS(Master3!AR:AR,Master3!$A:$A,"&gt;="&amp;(BF352),Master3!$A:$A,"&lt;="&amp;BK352-1)</f>
        <v>0</v>
      </c>
      <c r="BH352" s="109">
        <f>SUMIFS(Master3!$K:$K,Master3!$A:$A,"&gt;="&amp;(BF352),Master3!$A:$A,"&lt;="&amp;BK352-1)</f>
        <v>0</v>
      </c>
      <c r="BI352" s="108">
        <f>SUMIFS(Master3!BQ:BQ,Master3!BP:BP,BE352)</f>
        <v>0</v>
      </c>
      <c r="BJ352" s="110" t="str">
        <f>IFERROR(_xlfn.XLOOKUP(BK352,Master3!$A:$A,Master3!$B:$B)," ")</f>
        <v xml:space="preserve"> </v>
      </c>
      <c r="BK352" s="107" t="str">
        <f t="shared" si="70"/>
        <v/>
      </c>
      <c r="BL352" s="107">
        <f>SUMIFS(Master3!$AU:$AU,Master3!$A:$A,"&gt;"&amp;(BK352),Master3!$A:$A,"&lt;="&amp; BO352)</f>
        <v>0</v>
      </c>
      <c r="BM352" s="109">
        <f>SUMIFS(Master3!$K:$K,Master3!$A:$A,"&gt;"&amp;(BK352),Master3!$A:$A,"&lt;="&amp; BO352)</f>
        <v>0</v>
      </c>
      <c r="BN352" s="107">
        <f>SUMIFS(Master3!BI:BI,Master3!BH:BH,BJ352)</f>
        <v>0</v>
      </c>
      <c r="BO352" s="108" t="str">
        <f t="shared" si="71"/>
        <v/>
      </c>
    </row>
    <row r="353" spans="1:67" x14ac:dyDescent="0.25">
      <c r="A353" s="86">
        <v>44466.239583333336</v>
      </c>
      <c r="B353" s="111" t="e">
        <f>_xlfn.XLOOKUP(C353,Master3!B:B,Master3!A:A)</f>
        <v>#N/A</v>
      </c>
      <c r="C353" s="106"/>
      <c r="D353" s="91" t="str">
        <f>IFERROR(_xlfn.XLOOKUP(B353,Master3!A:A,Master3!G:G),"")</f>
        <v/>
      </c>
      <c r="E353" s="94" t="str">
        <f>IFERROR(AVERAGEIFS(Master3!$U:$U,Master3!$A:$A,"&gt;"&amp;(B353-1),Master3!$A:$A,"&lt;="&amp;S353),"")</f>
        <v/>
      </c>
      <c r="F353" s="98">
        <f>SUMIFS(Master3!$V:$V,Master3!$A:$A,"&gt;="&amp;(B353),Master3!$A:$A,"&lt;="&amp;J353-1)</f>
        <v>0</v>
      </c>
      <c r="G353" s="91">
        <f>SUMIFS(Master3!$H:$H,Master3!$A:$A,"&gt;="&amp;(B353),Master3!$A:$A,"&lt;="&amp;J353-1)</f>
        <v>0</v>
      </c>
      <c r="H353" s="99">
        <f>SUMIFS(Master3!AZ:AZ,Master3!AY:AY,C353)</f>
        <v>0</v>
      </c>
      <c r="I353" s="100" t="str">
        <f>IFERROR(_xlfn.XLOOKUP(J353,Master3!$A:$A,Master3!$B:$B),"")</f>
        <v/>
      </c>
      <c r="J353" s="92" t="str">
        <f t="shared" si="60"/>
        <v/>
      </c>
      <c r="K353" s="92">
        <f>SUMIFS(Master3!$V:$V,Master3!$A:$A,"&gt;="&amp;(J353),Master3!$A:$A,"&lt;="&amp;O353-1)</f>
        <v>0</v>
      </c>
      <c r="L353" s="92">
        <f>SUMIFS(Master3!$H:$H,Master3!$A:$A,"&gt;="&amp;(J353),Master3!$A:$A,"&lt;="&amp;O353-1)</f>
        <v>0</v>
      </c>
      <c r="M353" s="93">
        <f>SUMIFS(Master3!BK:BK,Master3!BJ:BJ,I353)</f>
        <v>0</v>
      </c>
      <c r="N353" s="100" t="str">
        <f>IFERROR(_xlfn.XLOOKUP(O353,Master3!$A:$A,Master3!$B:$B)," ")</f>
        <v xml:space="preserve"> </v>
      </c>
      <c r="O353" s="92" t="str">
        <f t="shared" si="61"/>
        <v/>
      </c>
      <c r="P353" s="92">
        <f>SUMIFS(Master3!$V:$V,Master3!$A:$A,"&gt;="&amp;O353,Master3!$A:$A,"&lt;="&amp; S353)</f>
        <v>0</v>
      </c>
      <c r="Q353" s="92">
        <f>SUMIFS(Master3!$H:$H,Master3!$A:$A,"&gt;="&amp;O353,Master3!$A:$A,"&lt;="&amp; S353)</f>
        <v>0</v>
      </c>
      <c r="R353" s="92">
        <f>SUMIFS(Master3!AZ:AZ,Master3!AY:AY,N353)</f>
        <v>0</v>
      </c>
      <c r="S353" s="93" t="str">
        <f t="shared" si="62"/>
        <v/>
      </c>
      <c r="T353" s="112" t="e">
        <f>_xlfn.XLOOKUP(U353,Master3!B:B,Master3!A:A)</f>
        <v>#N/A</v>
      </c>
      <c r="U353" s="103">
        <v>44466.239583333336</v>
      </c>
      <c r="V353" s="109">
        <f>SUMIFS(Master3!X:X,Master3!$A:$A,"&gt;="&amp;(T353),Master3!$A:$A,"&lt;="&amp;Z353-1)</f>
        <v>0</v>
      </c>
      <c r="W353" s="107">
        <f>SUMIFS(Master3!I:I,Master3!$A:$A,"&gt;="&amp;(T353),Master3!$A:$A,"&lt;="&amp;Z353-1)</f>
        <v>0</v>
      </c>
      <c r="X353" s="108">
        <f>SUMIFS(Master3!BC:BC,Master3!BB:BB,U353)</f>
        <v>0</v>
      </c>
      <c r="Y353" s="110" t="str">
        <f>IFERROR(_xlfn.XLOOKUP(Z353,Master3!$A:$A,Master3!$B:$B),"")</f>
        <v/>
      </c>
      <c r="Z353" s="107" t="str">
        <f t="shared" si="63"/>
        <v/>
      </c>
      <c r="AA353" s="107">
        <f>SUMIFS(Master3!$X:$X,Master3!$A:$A,"&gt;="&amp;(Z353),Master3!$A:$A,"&lt;="&amp;AE353-1)</f>
        <v>0</v>
      </c>
      <c r="AB353" s="107">
        <f>SUMIFS(Master3!$I:$I,Master3!$A:$A,"&gt;="&amp;(Z353),Master3!$A:$A,"&lt;="&amp;AE353-1)</f>
        <v>0</v>
      </c>
      <c r="AC353" s="108">
        <f>SUMIFS(Master3!BM:BM,Master3!BL:BL,Y353)</f>
        <v>0</v>
      </c>
      <c r="AD353" s="110" t="str">
        <f>IFERROR(_xlfn.XLOOKUP(AE353,Master3!$A:$A,Master3!$B:$B)," ")</f>
        <v xml:space="preserve"> </v>
      </c>
      <c r="AE353" s="107" t="str">
        <f t="shared" si="64"/>
        <v/>
      </c>
      <c r="AF353" s="109">
        <f>SUMIFS(Master3!$X:$X,Master3!$A:$A,"&gt;"&amp;(AE353),Master3!$A:$A,"&lt;="&amp; AI353)</f>
        <v>0</v>
      </c>
      <c r="AG353" s="107">
        <f>SUMIFS(Master3!$I:$I,Master3!$A:$A,"&gt;"&amp;(AE353),Master3!$A:$A,"&lt;="&amp; AI353)</f>
        <v>0</v>
      </c>
      <c r="AH353" s="107">
        <f>SUMIFS(Master3!BC:BC,Master3!BB:BB,AD353)</f>
        <v>0</v>
      </c>
      <c r="AI353" s="108" t="str">
        <f t="shared" si="65"/>
        <v/>
      </c>
      <c r="AJ353" s="112" t="e">
        <f>_xlfn.XLOOKUP(AK353,Master3!B:B,Master3!A:A)</f>
        <v>#N/A</v>
      </c>
      <c r="AK353" s="106"/>
      <c r="AL353" s="67">
        <f>SUMIFS(Master3!$Z:$Z,Master3!$A:$A,"&gt;="&amp;(AJ353),Master3!$A:$A,"&lt;="&amp;AP353-1)</f>
        <v>0</v>
      </c>
      <c r="AM353" s="67">
        <f>SUMIFS(Master3!$J:$J,Master3!$A:$A,"&gt;="&amp;(AJ353),Master3!$A:$A,"&lt;="&amp;AP353-1)</f>
        <v>0</v>
      </c>
      <c r="AN353" s="93">
        <f>SUMIFS(Master3!BF:BF,Master3!BE:BE,AK353)</f>
        <v>0</v>
      </c>
      <c r="AO353" s="100" t="str">
        <f>IFERROR(_xlfn.XLOOKUP(AP353,Master3!$A:$A,Master3!$B:$B),"")</f>
        <v/>
      </c>
      <c r="AP353" s="92" t="str">
        <f t="shared" si="66"/>
        <v/>
      </c>
      <c r="AQ353" s="67">
        <f>SUMIFS(Master3!$Z:$Z,Master3!$A:$A,"&gt;"&amp;(AP353),Master3!$A:$A,"&lt;="&amp;AU353-1)</f>
        <v>0</v>
      </c>
      <c r="AR353" s="67">
        <f>SUMIFS(Master3!$J:$J,Master3!$A:$A,"&gt;"&amp;(AP353),Master3!$A:$A,"&lt;="&amp;AU353-1)</f>
        <v>0</v>
      </c>
      <c r="AS353" s="93">
        <f>SUMIFS(Master3!BO:BO,Master3!BN:BN,AO353)</f>
        <v>0</v>
      </c>
      <c r="AT353" s="100" t="str">
        <f>IFERROR(_xlfn.XLOOKUP(AU353,Master3!$A:$A,Master3!$B:$B)," ")</f>
        <v xml:space="preserve"> </v>
      </c>
      <c r="AU353" s="92" t="str">
        <f t="shared" si="67"/>
        <v/>
      </c>
      <c r="AV353" s="67">
        <f>SUMIFS(Master3!$Z:$Z,Master3!$A:$A,"&gt;"&amp;AU353,Master3!$A:$A,"&lt;="&amp; AY353)</f>
        <v>0</v>
      </c>
      <c r="AW353" s="67">
        <f>SUMIFS(Master3!$J:$J,Master3!$A:$A,"&gt;"&amp;AU353,Master3!$A:$A,"&lt;="&amp; AY353)</f>
        <v>0</v>
      </c>
      <c r="AX353" s="92">
        <f>SUMIFS(Master3!BF:BF,Master3!BE:BE,AT353)</f>
        <v>0</v>
      </c>
      <c r="AY353" s="93" t="str">
        <f t="shared" si="68"/>
        <v/>
      </c>
      <c r="AZ353" s="112" t="e">
        <f>_xlfn.XLOOKUP(BA353,Master3!B:B,Master3!A:A)</f>
        <v>#N/A</v>
      </c>
      <c r="BA353" s="103"/>
      <c r="BB353" s="107">
        <f>SUMIFS(Master3!AR:AR,Master3!$A:$A,"&gt;="&amp;(AZ353),Master3!$A:$A,"&lt;="&amp;BF353-1)</f>
        <v>0</v>
      </c>
      <c r="BC353" s="109">
        <f>SUMIFS(Master3!$K:$K,Master3!$A:$A,"&gt;="&amp;(AZ353),Master3!$A:$A,"&lt;="&amp;BF353-1)</f>
        <v>0</v>
      </c>
      <c r="BD353" s="108">
        <f>SUMIFS(Master3!BI:BI,Master3!BH:BH,BA353)</f>
        <v>0</v>
      </c>
      <c r="BE353" s="110" t="str">
        <f>IFERROR(_xlfn.XLOOKUP(BF353,Master3!$A:$A,Master3!$B:$B),"")</f>
        <v/>
      </c>
      <c r="BF353" s="107" t="str">
        <f t="shared" si="69"/>
        <v/>
      </c>
      <c r="BG353" s="107">
        <f>SUMIFS(Master3!AR:AR,Master3!$A:$A,"&gt;="&amp;(BF353),Master3!$A:$A,"&lt;="&amp;BK353-1)</f>
        <v>0</v>
      </c>
      <c r="BH353" s="109">
        <f>SUMIFS(Master3!$K:$K,Master3!$A:$A,"&gt;="&amp;(BF353),Master3!$A:$A,"&lt;="&amp;BK353-1)</f>
        <v>0</v>
      </c>
      <c r="BI353" s="108">
        <f>SUMIFS(Master3!BQ:BQ,Master3!BP:BP,BE353)</f>
        <v>0</v>
      </c>
      <c r="BJ353" s="110" t="str">
        <f>IFERROR(_xlfn.XLOOKUP(BK353,Master3!$A:$A,Master3!$B:$B)," ")</f>
        <v xml:space="preserve"> </v>
      </c>
      <c r="BK353" s="107" t="str">
        <f t="shared" si="70"/>
        <v/>
      </c>
      <c r="BL353" s="107">
        <f>SUMIFS(Master3!$AU:$AU,Master3!$A:$A,"&gt;"&amp;(BK353),Master3!$A:$A,"&lt;="&amp; BO353)</f>
        <v>0</v>
      </c>
      <c r="BM353" s="109">
        <f>SUMIFS(Master3!$K:$K,Master3!$A:$A,"&gt;"&amp;(BK353),Master3!$A:$A,"&lt;="&amp; BO353)</f>
        <v>0</v>
      </c>
      <c r="BN353" s="107">
        <f>SUMIFS(Master3!BI:BI,Master3!BH:BH,BJ353)</f>
        <v>0</v>
      </c>
      <c r="BO353" s="108" t="str">
        <f t="shared" si="71"/>
        <v/>
      </c>
    </row>
    <row r="354" spans="1:67" x14ac:dyDescent="0.25">
      <c r="A354" s="86">
        <v>44466.298611111109</v>
      </c>
      <c r="B354" s="111" t="e">
        <f>_xlfn.XLOOKUP(C354,Master3!B:B,Master3!A:A)</f>
        <v>#N/A</v>
      </c>
      <c r="C354" s="106"/>
      <c r="D354" s="91" t="str">
        <f>IFERROR(_xlfn.XLOOKUP(B354,Master3!A:A,Master3!G:G),"")</f>
        <v/>
      </c>
      <c r="E354" s="94" t="str">
        <f>IFERROR(AVERAGEIFS(Master3!$U:$U,Master3!$A:$A,"&gt;"&amp;(B354-1),Master3!$A:$A,"&lt;="&amp;S354),"")</f>
        <v/>
      </c>
      <c r="F354" s="98">
        <f>SUMIFS(Master3!$V:$V,Master3!$A:$A,"&gt;="&amp;(B354),Master3!$A:$A,"&lt;="&amp;J354-1)</f>
        <v>0</v>
      </c>
      <c r="G354" s="91">
        <f>SUMIFS(Master3!$H:$H,Master3!$A:$A,"&gt;="&amp;(B354),Master3!$A:$A,"&lt;="&amp;J354-1)</f>
        <v>0</v>
      </c>
      <c r="H354" s="99">
        <f>SUMIFS(Master3!AZ:AZ,Master3!AY:AY,C354)</f>
        <v>0</v>
      </c>
      <c r="I354" s="100" t="str">
        <f>IFERROR(_xlfn.XLOOKUP(J354,Master3!$A:$A,Master3!$B:$B),"")</f>
        <v/>
      </c>
      <c r="J354" s="92" t="str">
        <f t="shared" si="60"/>
        <v/>
      </c>
      <c r="K354" s="92">
        <f>SUMIFS(Master3!$V:$V,Master3!$A:$A,"&gt;="&amp;(J354),Master3!$A:$A,"&lt;="&amp;O354-1)</f>
        <v>0</v>
      </c>
      <c r="L354" s="92">
        <f>SUMIFS(Master3!$H:$H,Master3!$A:$A,"&gt;="&amp;(J354),Master3!$A:$A,"&lt;="&amp;O354-1)</f>
        <v>0</v>
      </c>
      <c r="M354" s="93">
        <f>SUMIFS(Master3!BK:BK,Master3!BJ:BJ,I354)</f>
        <v>0</v>
      </c>
      <c r="N354" s="100" t="str">
        <f>IFERROR(_xlfn.XLOOKUP(O354,Master3!$A:$A,Master3!$B:$B)," ")</f>
        <v xml:space="preserve"> </v>
      </c>
      <c r="O354" s="92" t="str">
        <f t="shared" si="61"/>
        <v/>
      </c>
      <c r="P354" s="92">
        <f>SUMIFS(Master3!$V:$V,Master3!$A:$A,"&gt;="&amp;O354,Master3!$A:$A,"&lt;="&amp; S354)</f>
        <v>0</v>
      </c>
      <c r="Q354" s="92">
        <f>SUMIFS(Master3!$H:$H,Master3!$A:$A,"&gt;="&amp;O354,Master3!$A:$A,"&lt;="&amp; S354)</f>
        <v>0</v>
      </c>
      <c r="R354" s="92">
        <f>SUMIFS(Master3!AZ:AZ,Master3!AY:AY,N354)</f>
        <v>0</v>
      </c>
      <c r="S354" s="93" t="str">
        <f t="shared" si="62"/>
        <v/>
      </c>
      <c r="T354" s="112" t="e">
        <f>_xlfn.XLOOKUP(U354,Master3!B:B,Master3!A:A)</f>
        <v>#N/A</v>
      </c>
      <c r="U354" s="103"/>
      <c r="V354" s="109">
        <f>SUMIFS(Master3!X:X,Master3!$A:$A,"&gt;="&amp;(T354),Master3!$A:$A,"&lt;="&amp;Z354-1)</f>
        <v>0</v>
      </c>
      <c r="W354" s="107">
        <f>SUMIFS(Master3!I:I,Master3!$A:$A,"&gt;="&amp;(T354),Master3!$A:$A,"&lt;="&amp;Z354-1)</f>
        <v>0</v>
      </c>
      <c r="X354" s="108">
        <f>SUMIFS(Master3!BC:BC,Master3!BB:BB,U354)</f>
        <v>0</v>
      </c>
      <c r="Y354" s="110" t="str">
        <f>IFERROR(_xlfn.XLOOKUP(Z354,Master3!$A:$A,Master3!$B:$B),"")</f>
        <v/>
      </c>
      <c r="Z354" s="107" t="str">
        <f t="shared" si="63"/>
        <v/>
      </c>
      <c r="AA354" s="107">
        <f>SUMIFS(Master3!$X:$X,Master3!$A:$A,"&gt;="&amp;(Z354),Master3!$A:$A,"&lt;="&amp;AE354-1)</f>
        <v>0</v>
      </c>
      <c r="AB354" s="107">
        <f>SUMIFS(Master3!$I:$I,Master3!$A:$A,"&gt;="&amp;(Z354),Master3!$A:$A,"&lt;="&amp;AE354-1)</f>
        <v>0</v>
      </c>
      <c r="AC354" s="108">
        <f>SUMIFS(Master3!BM:BM,Master3!BL:BL,Y354)</f>
        <v>0</v>
      </c>
      <c r="AD354" s="110" t="str">
        <f>IFERROR(_xlfn.XLOOKUP(AE354,Master3!$A:$A,Master3!$B:$B)," ")</f>
        <v xml:space="preserve"> </v>
      </c>
      <c r="AE354" s="107" t="str">
        <f t="shared" si="64"/>
        <v/>
      </c>
      <c r="AF354" s="109">
        <f>SUMIFS(Master3!$X:$X,Master3!$A:$A,"&gt;"&amp;(AE354),Master3!$A:$A,"&lt;="&amp; AI354)</f>
        <v>0</v>
      </c>
      <c r="AG354" s="107">
        <f>SUMIFS(Master3!$I:$I,Master3!$A:$A,"&gt;"&amp;(AE354),Master3!$A:$A,"&lt;="&amp; AI354)</f>
        <v>0</v>
      </c>
      <c r="AH354" s="107">
        <f>SUMIFS(Master3!BC:BC,Master3!BB:BB,AD354)</f>
        <v>0</v>
      </c>
      <c r="AI354" s="108" t="str">
        <f t="shared" si="65"/>
        <v/>
      </c>
      <c r="AJ354" s="112" t="e">
        <f>_xlfn.XLOOKUP(AK354,Master3!B:B,Master3!A:A)</f>
        <v>#N/A</v>
      </c>
      <c r="AK354" s="106"/>
      <c r="AL354" s="67">
        <f>SUMIFS(Master3!$Z:$Z,Master3!$A:$A,"&gt;="&amp;(AJ354),Master3!$A:$A,"&lt;="&amp;AP354-1)</f>
        <v>0</v>
      </c>
      <c r="AM354" s="67">
        <f>SUMIFS(Master3!$J:$J,Master3!$A:$A,"&gt;="&amp;(AJ354),Master3!$A:$A,"&lt;="&amp;AP354-1)</f>
        <v>0</v>
      </c>
      <c r="AN354" s="93">
        <f>SUMIFS(Master3!BF:BF,Master3!BE:BE,AK354)</f>
        <v>0</v>
      </c>
      <c r="AO354" s="100" t="str">
        <f>IFERROR(_xlfn.XLOOKUP(AP354,Master3!$A:$A,Master3!$B:$B),"")</f>
        <v/>
      </c>
      <c r="AP354" s="92" t="str">
        <f t="shared" si="66"/>
        <v/>
      </c>
      <c r="AQ354" s="67">
        <f>SUMIFS(Master3!$Z:$Z,Master3!$A:$A,"&gt;"&amp;(AP354),Master3!$A:$A,"&lt;="&amp;AU354-1)</f>
        <v>0</v>
      </c>
      <c r="AR354" s="67">
        <f>SUMIFS(Master3!$J:$J,Master3!$A:$A,"&gt;"&amp;(AP354),Master3!$A:$A,"&lt;="&amp;AU354-1)</f>
        <v>0</v>
      </c>
      <c r="AS354" s="93">
        <f>SUMIFS(Master3!BO:BO,Master3!BN:BN,AO354)</f>
        <v>0</v>
      </c>
      <c r="AT354" s="100" t="str">
        <f>IFERROR(_xlfn.XLOOKUP(AU354,Master3!$A:$A,Master3!$B:$B)," ")</f>
        <v xml:space="preserve"> </v>
      </c>
      <c r="AU354" s="92" t="str">
        <f t="shared" si="67"/>
        <v/>
      </c>
      <c r="AV354" s="67">
        <f>SUMIFS(Master3!$Z:$Z,Master3!$A:$A,"&gt;"&amp;AU354,Master3!$A:$A,"&lt;="&amp; AY354)</f>
        <v>0</v>
      </c>
      <c r="AW354" s="67">
        <f>SUMIFS(Master3!$J:$J,Master3!$A:$A,"&gt;"&amp;AU354,Master3!$A:$A,"&lt;="&amp; AY354)</f>
        <v>0</v>
      </c>
      <c r="AX354" s="92">
        <f>SUMIFS(Master3!BF:BF,Master3!BE:BE,AT354)</f>
        <v>0</v>
      </c>
      <c r="AY354" s="93" t="str">
        <f t="shared" si="68"/>
        <v/>
      </c>
      <c r="AZ354" s="112" t="e">
        <f>_xlfn.XLOOKUP(BA354,Master3!B:B,Master3!A:A)</f>
        <v>#N/A</v>
      </c>
      <c r="BA354" s="103">
        <v>44466.298611111109</v>
      </c>
      <c r="BB354" s="107">
        <f>SUMIFS(Master3!AR:AR,Master3!$A:$A,"&gt;="&amp;(AZ354),Master3!$A:$A,"&lt;="&amp;BF354-1)</f>
        <v>0</v>
      </c>
      <c r="BC354" s="109">
        <f>SUMIFS(Master3!$K:$K,Master3!$A:$A,"&gt;="&amp;(AZ354),Master3!$A:$A,"&lt;="&amp;BF354-1)</f>
        <v>0</v>
      </c>
      <c r="BD354" s="108">
        <f>SUMIFS(Master3!BI:BI,Master3!BH:BH,BA354)</f>
        <v>0</v>
      </c>
      <c r="BE354" s="110" t="str">
        <f>IFERROR(_xlfn.XLOOKUP(BF354,Master3!$A:$A,Master3!$B:$B),"")</f>
        <v/>
      </c>
      <c r="BF354" s="107" t="str">
        <f t="shared" si="69"/>
        <v/>
      </c>
      <c r="BG354" s="107">
        <f>SUMIFS(Master3!AR:AR,Master3!$A:$A,"&gt;="&amp;(BF354),Master3!$A:$A,"&lt;="&amp;BK354-1)</f>
        <v>0</v>
      </c>
      <c r="BH354" s="109">
        <f>SUMIFS(Master3!$K:$K,Master3!$A:$A,"&gt;="&amp;(BF354),Master3!$A:$A,"&lt;="&amp;BK354-1)</f>
        <v>0</v>
      </c>
      <c r="BI354" s="108">
        <f>SUMIFS(Master3!BQ:BQ,Master3!BP:BP,BE354)</f>
        <v>0</v>
      </c>
      <c r="BJ354" s="110" t="str">
        <f>IFERROR(_xlfn.XLOOKUP(BK354,Master3!$A:$A,Master3!$B:$B)," ")</f>
        <v xml:space="preserve"> </v>
      </c>
      <c r="BK354" s="107" t="str">
        <f t="shared" si="70"/>
        <v/>
      </c>
      <c r="BL354" s="107">
        <f>SUMIFS(Master3!$AU:$AU,Master3!$A:$A,"&gt;"&amp;(BK354),Master3!$A:$A,"&lt;="&amp; BO354)</f>
        <v>0</v>
      </c>
      <c r="BM354" s="109">
        <f>SUMIFS(Master3!$K:$K,Master3!$A:$A,"&gt;"&amp;(BK354),Master3!$A:$A,"&lt;="&amp; BO354)</f>
        <v>0</v>
      </c>
      <c r="BN354" s="107">
        <f>SUMIFS(Master3!BI:BI,Master3!BH:BH,BJ354)</f>
        <v>0</v>
      </c>
      <c r="BO354" s="108" t="str">
        <f t="shared" si="71"/>
        <v/>
      </c>
    </row>
    <row r="355" spans="1:67" x14ac:dyDescent="0.25">
      <c r="A355" s="86">
        <v>44468.288194444445</v>
      </c>
      <c r="B355" s="111" t="e">
        <f>_xlfn.XLOOKUP(C355,Master3!B:B,Master3!A:A)</f>
        <v>#N/A</v>
      </c>
      <c r="C355" s="106">
        <v>44468.288194444445</v>
      </c>
      <c r="D355" s="91" t="str">
        <f>IFERROR(_xlfn.XLOOKUP(B355,Master3!A:A,Master3!G:G),"")</f>
        <v/>
      </c>
      <c r="E355" s="94" t="str">
        <f>IFERROR(AVERAGEIFS(Master3!$U:$U,Master3!$A:$A,"&gt;"&amp;(B355-1),Master3!$A:$A,"&lt;="&amp;S355),"")</f>
        <v/>
      </c>
      <c r="F355" s="98">
        <f>SUMIFS(Master3!$V:$V,Master3!$A:$A,"&gt;="&amp;(B355),Master3!$A:$A,"&lt;="&amp;J355-1)</f>
        <v>0</v>
      </c>
      <c r="G355" s="91">
        <f>SUMIFS(Master3!$H:$H,Master3!$A:$A,"&gt;="&amp;(B355),Master3!$A:$A,"&lt;="&amp;J355-1)</f>
        <v>0</v>
      </c>
      <c r="H355" s="99">
        <f>SUMIFS(Master3!AZ:AZ,Master3!AY:AY,C355)</f>
        <v>0</v>
      </c>
      <c r="I355" s="100" t="str">
        <f>IFERROR(_xlfn.XLOOKUP(J355,Master3!$A:$A,Master3!$B:$B),"")</f>
        <v/>
      </c>
      <c r="J355" s="92" t="str">
        <f t="shared" si="60"/>
        <v/>
      </c>
      <c r="K355" s="92">
        <f>SUMIFS(Master3!$V:$V,Master3!$A:$A,"&gt;="&amp;(J355),Master3!$A:$A,"&lt;="&amp;O355-1)</f>
        <v>0</v>
      </c>
      <c r="L355" s="92">
        <f>SUMIFS(Master3!$H:$H,Master3!$A:$A,"&gt;="&amp;(J355),Master3!$A:$A,"&lt;="&amp;O355-1)</f>
        <v>0</v>
      </c>
      <c r="M355" s="93">
        <f>SUMIFS(Master3!BK:BK,Master3!BJ:BJ,I355)</f>
        <v>0</v>
      </c>
      <c r="N355" s="100" t="str">
        <f>IFERROR(_xlfn.XLOOKUP(O355,Master3!$A:$A,Master3!$B:$B)," ")</f>
        <v xml:space="preserve"> </v>
      </c>
      <c r="O355" s="92" t="str">
        <f t="shared" si="61"/>
        <v/>
      </c>
      <c r="P355" s="92">
        <f>SUMIFS(Master3!$V:$V,Master3!$A:$A,"&gt;="&amp;O355,Master3!$A:$A,"&lt;="&amp; S355)</f>
        <v>0</v>
      </c>
      <c r="Q355" s="92">
        <f>SUMIFS(Master3!$H:$H,Master3!$A:$A,"&gt;="&amp;O355,Master3!$A:$A,"&lt;="&amp; S355)</f>
        <v>0</v>
      </c>
      <c r="R355" s="92">
        <f>SUMIFS(Master3!AZ:AZ,Master3!AY:AY,N355)</f>
        <v>0</v>
      </c>
      <c r="S355" s="93" t="str">
        <f t="shared" si="62"/>
        <v/>
      </c>
      <c r="T355" s="112" t="e">
        <f>_xlfn.XLOOKUP(U355,Master3!B:B,Master3!A:A)</f>
        <v>#N/A</v>
      </c>
      <c r="U355" s="103"/>
      <c r="V355" s="109">
        <f>SUMIFS(Master3!X:X,Master3!$A:$A,"&gt;="&amp;(T355),Master3!$A:$A,"&lt;="&amp;Z355-1)</f>
        <v>0</v>
      </c>
      <c r="W355" s="107">
        <f>SUMIFS(Master3!I:I,Master3!$A:$A,"&gt;="&amp;(T355),Master3!$A:$A,"&lt;="&amp;Z355-1)</f>
        <v>0</v>
      </c>
      <c r="X355" s="108">
        <f>SUMIFS(Master3!BC:BC,Master3!BB:BB,U355)</f>
        <v>0</v>
      </c>
      <c r="Y355" s="110" t="str">
        <f>IFERROR(_xlfn.XLOOKUP(Z355,Master3!$A:$A,Master3!$B:$B),"")</f>
        <v/>
      </c>
      <c r="Z355" s="107" t="str">
        <f t="shared" si="63"/>
        <v/>
      </c>
      <c r="AA355" s="107">
        <f>SUMIFS(Master3!$X:$X,Master3!$A:$A,"&gt;="&amp;(Z355),Master3!$A:$A,"&lt;="&amp;AE355-1)</f>
        <v>0</v>
      </c>
      <c r="AB355" s="107">
        <f>SUMIFS(Master3!$I:$I,Master3!$A:$A,"&gt;="&amp;(Z355),Master3!$A:$A,"&lt;="&amp;AE355-1)</f>
        <v>0</v>
      </c>
      <c r="AC355" s="108">
        <f>SUMIFS(Master3!BM:BM,Master3!BL:BL,Y355)</f>
        <v>0</v>
      </c>
      <c r="AD355" s="110" t="str">
        <f>IFERROR(_xlfn.XLOOKUP(AE355,Master3!$A:$A,Master3!$B:$B)," ")</f>
        <v xml:space="preserve"> </v>
      </c>
      <c r="AE355" s="107" t="str">
        <f t="shared" si="64"/>
        <v/>
      </c>
      <c r="AF355" s="109">
        <f>SUMIFS(Master3!$X:$X,Master3!$A:$A,"&gt;"&amp;(AE355),Master3!$A:$A,"&lt;="&amp; AI355)</f>
        <v>0</v>
      </c>
      <c r="AG355" s="107">
        <f>SUMIFS(Master3!$I:$I,Master3!$A:$A,"&gt;"&amp;(AE355),Master3!$A:$A,"&lt;="&amp; AI355)</f>
        <v>0</v>
      </c>
      <c r="AH355" s="107">
        <f>SUMIFS(Master3!BC:BC,Master3!BB:BB,AD355)</f>
        <v>0</v>
      </c>
      <c r="AI355" s="108" t="str">
        <f t="shared" si="65"/>
        <v/>
      </c>
      <c r="AJ355" s="112" t="e">
        <f>_xlfn.XLOOKUP(AK355,Master3!B:B,Master3!A:A)</f>
        <v>#N/A</v>
      </c>
      <c r="AK355" s="106"/>
      <c r="AL355" s="67">
        <f>SUMIFS(Master3!$Z:$Z,Master3!$A:$A,"&gt;="&amp;(AJ355),Master3!$A:$A,"&lt;="&amp;AP355-1)</f>
        <v>0</v>
      </c>
      <c r="AM355" s="67">
        <f>SUMIFS(Master3!$J:$J,Master3!$A:$A,"&gt;="&amp;(AJ355),Master3!$A:$A,"&lt;="&amp;AP355-1)</f>
        <v>0</v>
      </c>
      <c r="AN355" s="93">
        <f>SUMIFS(Master3!BF:BF,Master3!BE:BE,AK355)</f>
        <v>0</v>
      </c>
      <c r="AO355" s="100" t="str">
        <f>IFERROR(_xlfn.XLOOKUP(AP355,Master3!$A:$A,Master3!$B:$B),"")</f>
        <v/>
      </c>
      <c r="AP355" s="92" t="str">
        <f t="shared" si="66"/>
        <v/>
      </c>
      <c r="AQ355" s="67">
        <f>SUMIFS(Master3!$Z:$Z,Master3!$A:$A,"&gt;"&amp;(AP355),Master3!$A:$A,"&lt;="&amp;AU355-1)</f>
        <v>0</v>
      </c>
      <c r="AR355" s="67">
        <f>SUMIFS(Master3!$J:$J,Master3!$A:$A,"&gt;"&amp;(AP355),Master3!$A:$A,"&lt;="&amp;AU355-1)</f>
        <v>0</v>
      </c>
      <c r="AS355" s="93">
        <f>SUMIFS(Master3!BO:BO,Master3!BN:BN,AO355)</f>
        <v>0</v>
      </c>
      <c r="AT355" s="100" t="str">
        <f>IFERROR(_xlfn.XLOOKUP(AU355,Master3!$A:$A,Master3!$B:$B)," ")</f>
        <v xml:space="preserve"> </v>
      </c>
      <c r="AU355" s="92" t="str">
        <f t="shared" si="67"/>
        <v/>
      </c>
      <c r="AV355" s="67">
        <f>SUMIFS(Master3!$Z:$Z,Master3!$A:$A,"&gt;"&amp;AU355,Master3!$A:$A,"&lt;="&amp; AY355)</f>
        <v>0</v>
      </c>
      <c r="AW355" s="67">
        <f>SUMIFS(Master3!$J:$J,Master3!$A:$A,"&gt;"&amp;AU355,Master3!$A:$A,"&lt;="&amp; AY355)</f>
        <v>0</v>
      </c>
      <c r="AX355" s="92">
        <f>SUMIFS(Master3!BF:BF,Master3!BE:BE,AT355)</f>
        <v>0</v>
      </c>
      <c r="AY355" s="93" t="str">
        <f t="shared" si="68"/>
        <v/>
      </c>
      <c r="AZ355" s="112" t="e">
        <f>_xlfn.XLOOKUP(BA355,Master3!B:B,Master3!A:A)</f>
        <v>#N/A</v>
      </c>
      <c r="BA355" s="103"/>
      <c r="BB355" s="107">
        <f>SUMIFS(Master3!AR:AR,Master3!$A:$A,"&gt;="&amp;(AZ355),Master3!$A:$A,"&lt;="&amp;BF355-1)</f>
        <v>0</v>
      </c>
      <c r="BC355" s="109">
        <f>SUMIFS(Master3!$K:$K,Master3!$A:$A,"&gt;="&amp;(AZ355),Master3!$A:$A,"&lt;="&amp;BF355-1)</f>
        <v>0</v>
      </c>
      <c r="BD355" s="108">
        <f>SUMIFS(Master3!BI:BI,Master3!BH:BH,BA355)</f>
        <v>0</v>
      </c>
      <c r="BE355" s="110" t="str">
        <f>IFERROR(_xlfn.XLOOKUP(BF355,Master3!$A:$A,Master3!$B:$B),"")</f>
        <v/>
      </c>
      <c r="BF355" s="107" t="str">
        <f t="shared" si="69"/>
        <v/>
      </c>
      <c r="BG355" s="107">
        <f>SUMIFS(Master3!AR:AR,Master3!$A:$A,"&gt;="&amp;(BF355),Master3!$A:$A,"&lt;="&amp;BK355-1)</f>
        <v>0</v>
      </c>
      <c r="BH355" s="109">
        <f>SUMIFS(Master3!$K:$K,Master3!$A:$A,"&gt;="&amp;(BF355),Master3!$A:$A,"&lt;="&amp;BK355-1)</f>
        <v>0</v>
      </c>
      <c r="BI355" s="108">
        <f>SUMIFS(Master3!BQ:BQ,Master3!BP:BP,BE355)</f>
        <v>0</v>
      </c>
      <c r="BJ355" s="110" t="str">
        <f>IFERROR(_xlfn.XLOOKUP(BK355,Master3!$A:$A,Master3!$B:$B)," ")</f>
        <v xml:space="preserve"> </v>
      </c>
      <c r="BK355" s="107" t="str">
        <f t="shared" si="70"/>
        <v/>
      </c>
      <c r="BL355" s="107">
        <f>SUMIFS(Master3!$AU:$AU,Master3!$A:$A,"&gt;"&amp;(BK355),Master3!$A:$A,"&lt;="&amp; BO355)</f>
        <v>0</v>
      </c>
      <c r="BM355" s="109">
        <f>SUMIFS(Master3!$K:$K,Master3!$A:$A,"&gt;"&amp;(BK355),Master3!$A:$A,"&lt;="&amp; BO355)</f>
        <v>0</v>
      </c>
      <c r="BN355" s="107">
        <f>SUMIFS(Master3!BI:BI,Master3!BH:BH,BJ355)</f>
        <v>0</v>
      </c>
      <c r="BO355" s="108" t="str">
        <f t="shared" si="71"/>
        <v/>
      </c>
    </row>
    <row r="356" spans="1:67" x14ac:dyDescent="0.25">
      <c r="A356" s="86">
        <v>44468.368055555555</v>
      </c>
      <c r="B356" s="111" t="e">
        <f>_xlfn.XLOOKUP(C356,Master3!B:B,Master3!A:A)</f>
        <v>#N/A</v>
      </c>
      <c r="C356" s="106"/>
      <c r="D356" s="91" t="str">
        <f>IFERROR(_xlfn.XLOOKUP(B356,Master3!A:A,Master3!G:G),"")</f>
        <v/>
      </c>
      <c r="E356" s="94" t="str">
        <f>IFERROR(AVERAGEIFS(Master3!$U:$U,Master3!$A:$A,"&gt;"&amp;(B356-1),Master3!$A:$A,"&lt;="&amp;S356),"")</f>
        <v/>
      </c>
      <c r="F356" s="98">
        <f>SUMIFS(Master3!$V:$V,Master3!$A:$A,"&gt;="&amp;(B356),Master3!$A:$A,"&lt;="&amp;J356-1)</f>
        <v>0</v>
      </c>
      <c r="G356" s="91">
        <f>SUMIFS(Master3!$H:$H,Master3!$A:$A,"&gt;="&amp;(B356),Master3!$A:$A,"&lt;="&amp;J356-1)</f>
        <v>0</v>
      </c>
      <c r="H356" s="99">
        <f>SUMIFS(Master3!AZ:AZ,Master3!AY:AY,C356)</f>
        <v>0</v>
      </c>
      <c r="I356" s="100" t="str">
        <f>IFERROR(_xlfn.XLOOKUP(J356,Master3!$A:$A,Master3!$B:$B),"")</f>
        <v/>
      </c>
      <c r="J356" s="92" t="str">
        <f t="shared" si="60"/>
        <v/>
      </c>
      <c r="K356" s="92">
        <f>SUMIFS(Master3!$V:$V,Master3!$A:$A,"&gt;="&amp;(J356),Master3!$A:$A,"&lt;="&amp;O356-1)</f>
        <v>0</v>
      </c>
      <c r="L356" s="92">
        <f>SUMIFS(Master3!$H:$H,Master3!$A:$A,"&gt;="&amp;(J356),Master3!$A:$A,"&lt;="&amp;O356-1)</f>
        <v>0</v>
      </c>
      <c r="M356" s="93">
        <f>SUMIFS(Master3!BK:BK,Master3!BJ:BJ,I356)</f>
        <v>0</v>
      </c>
      <c r="N356" s="100" t="str">
        <f>IFERROR(_xlfn.XLOOKUP(O356,Master3!$A:$A,Master3!$B:$B)," ")</f>
        <v xml:space="preserve"> </v>
      </c>
      <c r="O356" s="92" t="str">
        <f t="shared" si="61"/>
        <v/>
      </c>
      <c r="P356" s="92">
        <f>SUMIFS(Master3!$V:$V,Master3!$A:$A,"&gt;="&amp;O356,Master3!$A:$A,"&lt;="&amp; S356)</f>
        <v>0</v>
      </c>
      <c r="Q356" s="92">
        <f>SUMIFS(Master3!$H:$H,Master3!$A:$A,"&gt;="&amp;O356,Master3!$A:$A,"&lt;="&amp; S356)</f>
        <v>0</v>
      </c>
      <c r="R356" s="92">
        <f>SUMIFS(Master3!AZ:AZ,Master3!AY:AY,N356)</f>
        <v>0</v>
      </c>
      <c r="S356" s="93" t="str">
        <f t="shared" si="62"/>
        <v/>
      </c>
      <c r="T356" s="112" t="e">
        <f>_xlfn.XLOOKUP(U356,Master3!B:B,Master3!A:A)</f>
        <v>#N/A</v>
      </c>
      <c r="U356" s="103"/>
      <c r="V356" s="109">
        <f>SUMIFS(Master3!X:X,Master3!$A:$A,"&gt;="&amp;(T356),Master3!$A:$A,"&lt;="&amp;Z356-1)</f>
        <v>0</v>
      </c>
      <c r="W356" s="107">
        <f>SUMIFS(Master3!I:I,Master3!$A:$A,"&gt;="&amp;(T356),Master3!$A:$A,"&lt;="&amp;Z356-1)</f>
        <v>0</v>
      </c>
      <c r="X356" s="108">
        <f>SUMIFS(Master3!BC:BC,Master3!BB:BB,U356)</f>
        <v>0</v>
      </c>
      <c r="Y356" s="110" t="str">
        <f>IFERROR(_xlfn.XLOOKUP(Z356,Master3!$A:$A,Master3!$B:$B),"")</f>
        <v/>
      </c>
      <c r="Z356" s="107" t="str">
        <f t="shared" si="63"/>
        <v/>
      </c>
      <c r="AA356" s="107">
        <f>SUMIFS(Master3!$X:$X,Master3!$A:$A,"&gt;="&amp;(Z356),Master3!$A:$A,"&lt;="&amp;AE356-1)</f>
        <v>0</v>
      </c>
      <c r="AB356" s="107">
        <f>SUMIFS(Master3!$I:$I,Master3!$A:$A,"&gt;="&amp;(Z356),Master3!$A:$A,"&lt;="&amp;AE356-1)</f>
        <v>0</v>
      </c>
      <c r="AC356" s="108">
        <f>SUMIFS(Master3!BM:BM,Master3!BL:BL,Y356)</f>
        <v>0</v>
      </c>
      <c r="AD356" s="110" t="str">
        <f>IFERROR(_xlfn.XLOOKUP(AE356,Master3!$A:$A,Master3!$B:$B)," ")</f>
        <v xml:space="preserve"> </v>
      </c>
      <c r="AE356" s="107" t="str">
        <f t="shared" si="64"/>
        <v/>
      </c>
      <c r="AF356" s="109">
        <f>SUMIFS(Master3!$X:$X,Master3!$A:$A,"&gt;"&amp;(AE356),Master3!$A:$A,"&lt;="&amp; AI356)</f>
        <v>0</v>
      </c>
      <c r="AG356" s="107">
        <f>SUMIFS(Master3!$I:$I,Master3!$A:$A,"&gt;"&amp;(AE356),Master3!$A:$A,"&lt;="&amp; AI356)</f>
        <v>0</v>
      </c>
      <c r="AH356" s="107">
        <f>SUMIFS(Master3!BC:BC,Master3!BB:BB,AD356)</f>
        <v>0</v>
      </c>
      <c r="AI356" s="108" t="str">
        <f t="shared" si="65"/>
        <v/>
      </c>
      <c r="AJ356" s="112" t="e">
        <f>_xlfn.XLOOKUP(AK356,Master3!B:B,Master3!A:A)</f>
        <v>#N/A</v>
      </c>
      <c r="AK356" s="106"/>
      <c r="AL356" s="67">
        <f>SUMIFS(Master3!$Z:$Z,Master3!$A:$A,"&gt;="&amp;(AJ356),Master3!$A:$A,"&lt;="&amp;AP356-1)</f>
        <v>0</v>
      </c>
      <c r="AM356" s="67">
        <f>SUMIFS(Master3!$J:$J,Master3!$A:$A,"&gt;="&amp;(AJ356),Master3!$A:$A,"&lt;="&amp;AP356-1)</f>
        <v>0</v>
      </c>
      <c r="AN356" s="93">
        <f>SUMIFS(Master3!BF:BF,Master3!BE:BE,AK356)</f>
        <v>0</v>
      </c>
      <c r="AO356" s="100" t="str">
        <f>IFERROR(_xlfn.XLOOKUP(AP356,Master3!$A:$A,Master3!$B:$B),"")</f>
        <v/>
      </c>
      <c r="AP356" s="92" t="str">
        <f t="shared" si="66"/>
        <v/>
      </c>
      <c r="AQ356" s="67">
        <f>SUMIFS(Master3!$Z:$Z,Master3!$A:$A,"&gt;"&amp;(AP356),Master3!$A:$A,"&lt;="&amp;AU356-1)</f>
        <v>0</v>
      </c>
      <c r="AR356" s="67">
        <f>SUMIFS(Master3!$J:$J,Master3!$A:$A,"&gt;"&amp;(AP356),Master3!$A:$A,"&lt;="&amp;AU356-1)</f>
        <v>0</v>
      </c>
      <c r="AS356" s="93">
        <f>SUMIFS(Master3!BO:BO,Master3!BN:BN,AO356)</f>
        <v>0</v>
      </c>
      <c r="AT356" s="100" t="str">
        <f>IFERROR(_xlfn.XLOOKUP(AU356,Master3!$A:$A,Master3!$B:$B)," ")</f>
        <v xml:space="preserve"> </v>
      </c>
      <c r="AU356" s="92" t="str">
        <f t="shared" si="67"/>
        <v/>
      </c>
      <c r="AV356" s="67">
        <f>SUMIFS(Master3!$Z:$Z,Master3!$A:$A,"&gt;"&amp;AU356,Master3!$A:$A,"&lt;="&amp; AY356)</f>
        <v>0</v>
      </c>
      <c r="AW356" s="67">
        <f>SUMIFS(Master3!$J:$J,Master3!$A:$A,"&gt;"&amp;AU356,Master3!$A:$A,"&lt;="&amp; AY356)</f>
        <v>0</v>
      </c>
      <c r="AX356" s="92">
        <f>SUMIFS(Master3!BF:BF,Master3!BE:BE,AT356)</f>
        <v>0</v>
      </c>
      <c r="AY356" s="93" t="str">
        <f t="shared" si="68"/>
        <v/>
      </c>
      <c r="AZ356" s="112" t="e">
        <f>_xlfn.XLOOKUP(BA356,Master3!B:B,Master3!A:A)</f>
        <v>#N/A</v>
      </c>
      <c r="BA356" s="103">
        <v>44468.368055555555</v>
      </c>
      <c r="BB356" s="107">
        <f>SUMIFS(Master3!AR:AR,Master3!$A:$A,"&gt;="&amp;(AZ356),Master3!$A:$A,"&lt;="&amp;BF356-1)</f>
        <v>0</v>
      </c>
      <c r="BC356" s="109">
        <f>SUMIFS(Master3!$K:$K,Master3!$A:$A,"&gt;="&amp;(AZ356),Master3!$A:$A,"&lt;="&amp;BF356-1)</f>
        <v>0</v>
      </c>
      <c r="BD356" s="108">
        <f>SUMIFS(Master3!BI:BI,Master3!BH:BH,BA356)</f>
        <v>0</v>
      </c>
      <c r="BE356" s="110" t="str">
        <f>IFERROR(_xlfn.XLOOKUP(BF356,Master3!$A:$A,Master3!$B:$B),"")</f>
        <v/>
      </c>
      <c r="BF356" s="107" t="str">
        <f t="shared" si="69"/>
        <v/>
      </c>
      <c r="BG356" s="107">
        <f>SUMIFS(Master3!AR:AR,Master3!$A:$A,"&gt;="&amp;(BF356),Master3!$A:$A,"&lt;="&amp;BK356-1)</f>
        <v>0</v>
      </c>
      <c r="BH356" s="109">
        <f>SUMIFS(Master3!$K:$K,Master3!$A:$A,"&gt;="&amp;(BF356),Master3!$A:$A,"&lt;="&amp;BK356-1)</f>
        <v>0</v>
      </c>
      <c r="BI356" s="108">
        <f>SUMIFS(Master3!BQ:BQ,Master3!BP:BP,BE356)</f>
        <v>0</v>
      </c>
      <c r="BJ356" s="110" t="str">
        <f>IFERROR(_xlfn.XLOOKUP(BK356,Master3!$A:$A,Master3!$B:$B)," ")</f>
        <v xml:space="preserve"> </v>
      </c>
      <c r="BK356" s="107" t="str">
        <f t="shared" si="70"/>
        <v/>
      </c>
      <c r="BL356" s="107">
        <f>SUMIFS(Master3!$AU:$AU,Master3!$A:$A,"&gt;"&amp;(BK356),Master3!$A:$A,"&lt;="&amp; BO356)</f>
        <v>0</v>
      </c>
      <c r="BM356" s="109">
        <f>SUMIFS(Master3!$K:$K,Master3!$A:$A,"&gt;"&amp;(BK356),Master3!$A:$A,"&lt;="&amp; BO356)</f>
        <v>0</v>
      </c>
      <c r="BN356" s="107">
        <f>SUMIFS(Master3!BI:BI,Master3!BH:BH,BJ356)</f>
        <v>0</v>
      </c>
      <c r="BO356" s="108" t="str">
        <f t="shared" si="71"/>
        <v/>
      </c>
    </row>
    <row r="357" spans="1:67" x14ac:dyDescent="0.25">
      <c r="A357" s="86">
        <v>44468.413194444445</v>
      </c>
      <c r="B357" s="111" t="e">
        <f>_xlfn.XLOOKUP(C357,Master3!B:B,Master3!A:A)</f>
        <v>#N/A</v>
      </c>
      <c r="C357" s="106"/>
      <c r="D357" s="91" t="str">
        <f>IFERROR(_xlfn.XLOOKUP(B357,Master3!A:A,Master3!G:G),"")</f>
        <v/>
      </c>
      <c r="E357" s="94" t="str">
        <f>IFERROR(AVERAGEIFS(Master3!$U:$U,Master3!$A:$A,"&gt;"&amp;(B357-1),Master3!$A:$A,"&lt;="&amp;S357),"")</f>
        <v/>
      </c>
      <c r="F357" s="98">
        <f>SUMIFS(Master3!$V:$V,Master3!$A:$A,"&gt;="&amp;(B357),Master3!$A:$A,"&lt;="&amp;J357-1)</f>
        <v>0</v>
      </c>
      <c r="G357" s="91">
        <f>SUMIFS(Master3!$H:$H,Master3!$A:$A,"&gt;="&amp;(B357),Master3!$A:$A,"&lt;="&amp;J357-1)</f>
        <v>0</v>
      </c>
      <c r="H357" s="99">
        <f>SUMIFS(Master3!AZ:AZ,Master3!AY:AY,C357)</f>
        <v>0</v>
      </c>
      <c r="I357" s="100" t="str">
        <f>IFERROR(_xlfn.XLOOKUP(J357,Master3!$A:$A,Master3!$B:$B),"")</f>
        <v/>
      </c>
      <c r="J357" s="92" t="str">
        <f t="shared" si="60"/>
        <v/>
      </c>
      <c r="K357" s="92">
        <f>SUMIFS(Master3!$V:$V,Master3!$A:$A,"&gt;="&amp;(J357),Master3!$A:$A,"&lt;="&amp;O357-1)</f>
        <v>0</v>
      </c>
      <c r="L357" s="92">
        <f>SUMIFS(Master3!$H:$H,Master3!$A:$A,"&gt;="&amp;(J357),Master3!$A:$A,"&lt;="&amp;O357-1)</f>
        <v>0</v>
      </c>
      <c r="M357" s="93">
        <f>SUMIFS(Master3!BK:BK,Master3!BJ:BJ,I357)</f>
        <v>0</v>
      </c>
      <c r="N357" s="100" t="str">
        <f>IFERROR(_xlfn.XLOOKUP(O357,Master3!$A:$A,Master3!$B:$B)," ")</f>
        <v xml:space="preserve"> </v>
      </c>
      <c r="O357" s="92" t="str">
        <f t="shared" si="61"/>
        <v/>
      </c>
      <c r="P357" s="92">
        <f>SUMIFS(Master3!$V:$V,Master3!$A:$A,"&gt;="&amp;O357,Master3!$A:$A,"&lt;="&amp; S357)</f>
        <v>0</v>
      </c>
      <c r="Q357" s="92">
        <f>SUMIFS(Master3!$H:$H,Master3!$A:$A,"&gt;="&amp;O357,Master3!$A:$A,"&lt;="&amp; S357)</f>
        <v>0</v>
      </c>
      <c r="R357" s="92">
        <f>SUMIFS(Master3!AZ:AZ,Master3!AY:AY,N357)</f>
        <v>0</v>
      </c>
      <c r="S357" s="93" t="str">
        <f t="shared" si="62"/>
        <v/>
      </c>
      <c r="T357" s="112" t="e">
        <f>_xlfn.XLOOKUP(U357,Master3!B:B,Master3!A:A)</f>
        <v>#N/A</v>
      </c>
      <c r="U357" s="103">
        <v>44468.413194444445</v>
      </c>
      <c r="V357" s="109">
        <f>SUMIFS(Master3!X:X,Master3!$A:$A,"&gt;="&amp;(T357),Master3!$A:$A,"&lt;="&amp;Z357-1)</f>
        <v>0</v>
      </c>
      <c r="W357" s="107">
        <f>SUMIFS(Master3!I:I,Master3!$A:$A,"&gt;="&amp;(T357),Master3!$A:$A,"&lt;="&amp;Z357-1)</f>
        <v>0</v>
      </c>
      <c r="X357" s="108">
        <f>SUMIFS(Master3!BC:BC,Master3!BB:BB,U357)</f>
        <v>0</v>
      </c>
      <c r="Y357" s="110" t="str">
        <f>IFERROR(_xlfn.XLOOKUP(Z357,Master3!$A:$A,Master3!$B:$B),"")</f>
        <v/>
      </c>
      <c r="Z357" s="107" t="str">
        <f t="shared" si="63"/>
        <v/>
      </c>
      <c r="AA357" s="107">
        <f>SUMIFS(Master3!$X:$X,Master3!$A:$A,"&gt;="&amp;(Z357),Master3!$A:$A,"&lt;="&amp;AE357-1)</f>
        <v>0</v>
      </c>
      <c r="AB357" s="107">
        <f>SUMIFS(Master3!$I:$I,Master3!$A:$A,"&gt;="&amp;(Z357),Master3!$A:$A,"&lt;="&amp;AE357-1)</f>
        <v>0</v>
      </c>
      <c r="AC357" s="108">
        <f>SUMIFS(Master3!BM:BM,Master3!BL:BL,Y357)</f>
        <v>0</v>
      </c>
      <c r="AD357" s="110" t="str">
        <f>IFERROR(_xlfn.XLOOKUP(AE357,Master3!$A:$A,Master3!$B:$B)," ")</f>
        <v xml:space="preserve"> </v>
      </c>
      <c r="AE357" s="107" t="str">
        <f t="shared" si="64"/>
        <v/>
      </c>
      <c r="AF357" s="109">
        <f>SUMIFS(Master3!$X:$X,Master3!$A:$A,"&gt;"&amp;(AE357),Master3!$A:$A,"&lt;="&amp; AI357)</f>
        <v>0</v>
      </c>
      <c r="AG357" s="107">
        <f>SUMIFS(Master3!$I:$I,Master3!$A:$A,"&gt;"&amp;(AE357),Master3!$A:$A,"&lt;="&amp; AI357)</f>
        <v>0</v>
      </c>
      <c r="AH357" s="107">
        <f>SUMIFS(Master3!BC:BC,Master3!BB:BB,AD357)</f>
        <v>0</v>
      </c>
      <c r="AI357" s="108" t="str">
        <f t="shared" si="65"/>
        <v/>
      </c>
      <c r="AJ357" s="112" t="e">
        <f>_xlfn.XLOOKUP(AK357,Master3!B:B,Master3!A:A)</f>
        <v>#N/A</v>
      </c>
      <c r="AK357" s="106"/>
      <c r="AL357" s="67">
        <f>SUMIFS(Master3!$Z:$Z,Master3!$A:$A,"&gt;="&amp;(AJ357),Master3!$A:$A,"&lt;="&amp;AP357-1)</f>
        <v>0</v>
      </c>
      <c r="AM357" s="67">
        <f>SUMIFS(Master3!$J:$J,Master3!$A:$A,"&gt;="&amp;(AJ357),Master3!$A:$A,"&lt;="&amp;AP357-1)</f>
        <v>0</v>
      </c>
      <c r="AN357" s="93">
        <f>SUMIFS(Master3!BF:BF,Master3!BE:BE,AK357)</f>
        <v>0</v>
      </c>
      <c r="AO357" s="100" t="str">
        <f>IFERROR(_xlfn.XLOOKUP(AP357,Master3!$A:$A,Master3!$B:$B),"")</f>
        <v/>
      </c>
      <c r="AP357" s="92" t="str">
        <f t="shared" si="66"/>
        <v/>
      </c>
      <c r="AQ357" s="67">
        <f>SUMIFS(Master3!$Z:$Z,Master3!$A:$A,"&gt;"&amp;(AP357),Master3!$A:$A,"&lt;="&amp;AU357-1)</f>
        <v>0</v>
      </c>
      <c r="AR357" s="67">
        <f>SUMIFS(Master3!$J:$J,Master3!$A:$A,"&gt;"&amp;(AP357),Master3!$A:$A,"&lt;="&amp;AU357-1)</f>
        <v>0</v>
      </c>
      <c r="AS357" s="93">
        <f>SUMIFS(Master3!BO:BO,Master3!BN:BN,AO357)</f>
        <v>0</v>
      </c>
      <c r="AT357" s="100" t="str">
        <f>IFERROR(_xlfn.XLOOKUP(AU357,Master3!$A:$A,Master3!$B:$B)," ")</f>
        <v xml:space="preserve"> </v>
      </c>
      <c r="AU357" s="92" t="str">
        <f t="shared" si="67"/>
        <v/>
      </c>
      <c r="AV357" s="67">
        <f>SUMIFS(Master3!$Z:$Z,Master3!$A:$A,"&gt;"&amp;AU357,Master3!$A:$A,"&lt;="&amp; AY357)</f>
        <v>0</v>
      </c>
      <c r="AW357" s="67">
        <f>SUMIFS(Master3!$J:$J,Master3!$A:$A,"&gt;"&amp;AU357,Master3!$A:$A,"&lt;="&amp; AY357)</f>
        <v>0</v>
      </c>
      <c r="AX357" s="92">
        <f>SUMIFS(Master3!BF:BF,Master3!BE:BE,AT357)</f>
        <v>0</v>
      </c>
      <c r="AY357" s="93" t="str">
        <f t="shared" si="68"/>
        <v/>
      </c>
      <c r="AZ357" s="112" t="e">
        <f>_xlfn.XLOOKUP(BA357,Master3!B:B,Master3!A:A)</f>
        <v>#N/A</v>
      </c>
      <c r="BA357" s="103"/>
      <c r="BB357" s="107">
        <f>SUMIFS(Master3!AR:AR,Master3!$A:$A,"&gt;="&amp;(AZ357),Master3!$A:$A,"&lt;="&amp;BF357-1)</f>
        <v>0</v>
      </c>
      <c r="BC357" s="109">
        <f>SUMIFS(Master3!$K:$K,Master3!$A:$A,"&gt;="&amp;(AZ357),Master3!$A:$A,"&lt;="&amp;BF357-1)</f>
        <v>0</v>
      </c>
      <c r="BD357" s="108">
        <f>SUMIFS(Master3!BI:BI,Master3!BH:BH,BA357)</f>
        <v>0</v>
      </c>
      <c r="BE357" s="110" t="str">
        <f>IFERROR(_xlfn.XLOOKUP(BF357,Master3!$A:$A,Master3!$B:$B),"")</f>
        <v/>
      </c>
      <c r="BF357" s="107" t="str">
        <f t="shared" si="69"/>
        <v/>
      </c>
      <c r="BG357" s="107">
        <f>SUMIFS(Master3!AR:AR,Master3!$A:$A,"&gt;="&amp;(BF357),Master3!$A:$A,"&lt;="&amp;BK357-1)</f>
        <v>0</v>
      </c>
      <c r="BH357" s="109">
        <f>SUMIFS(Master3!$K:$K,Master3!$A:$A,"&gt;="&amp;(BF357),Master3!$A:$A,"&lt;="&amp;BK357-1)</f>
        <v>0</v>
      </c>
      <c r="BI357" s="108">
        <f>SUMIFS(Master3!BQ:BQ,Master3!BP:BP,BE357)</f>
        <v>0</v>
      </c>
      <c r="BJ357" s="110" t="str">
        <f>IFERROR(_xlfn.XLOOKUP(BK357,Master3!$A:$A,Master3!$B:$B)," ")</f>
        <v xml:space="preserve"> </v>
      </c>
      <c r="BK357" s="107" t="str">
        <f t="shared" si="70"/>
        <v/>
      </c>
      <c r="BL357" s="107">
        <f>SUMIFS(Master3!$AU:$AU,Master3!$A:$A,"&gt;"&amp;(BK357),Master3!$A:$A,"&lt;="&amp; BO357)</f>
        <v>0</v>
      </c>
      <c r="BM357" s="109">
        <f>SUMIFS(Master3!$K:$K,Master3!$A:$A,"&gt;"&amp;(BK357),Master3!$A:$A,"&lt;="&amp; BO357)</f>
        <v>0</v>
      </c>
      <c r="BN357" s="107">
        <f>SUMIFS(Master3!BI:BI,Master3!BH:BH,BJ357)</f>
        <v>0</v>
      </c>
      <c r="BO357" s="108" t="str">
        <f t="shared" si="71"/>
        <v/>
      </c>
    </row>
    <row r="358" spans="1:67" x14ac:dyDescent="0.25">
      <c r="A358" s="86">
        <v>44468.454861111109</v>
      </c>
      <c r="B358" s="111" t="e">
        <f>_xlfn.XLOOKUP(C358,Master3!B:B,Master3!A:A)</f>
        <v>#N/A</v>
      </c>
      <c r="C358" s="106"/>
      <c r="D358" s="91" t="str">
        <f>IFERROR(_xlfn.XLOOKUP(B358,Master3!A:A,Master3!G:G),"")</f>
        <v/>
      </c>
      <c r="E358" s="94" t="str">
        <f>IFERROR(AVERAGEIFS(Master3!$U:$U,Master3!$A:$A,"&gt;"&amp;(B358-1),Master3!$A:$A,"&lt;="&amp;S358),"")</f>
        <v/>
      </c>
      <c r="F358" s="98">
        <f>SUMIFS(Master3!$V:$V,Master3!$A:$A,"&gt;="&amp;(B358),Master3!$A:$A,"&lt;="&amp;J358-1)</f>
        <v>0</v>
      </c>
      <c r="G358" s="91">
        <f>SUMIFS(Master3!$H:$H,Master3!$A:$A,"&gt;="&amp;(B358),Master3!$A:$A,"&lt;="&amp;J358-1)</f>
        <v>0</v>
      </c>
      <c r="H358" s="99">
        <f>SUMIFS(Master3!AZ:AZ,Master3!AY:AY,C358)</f>
        <v>0</v>
      </c>
      <c r="I358" s="100" t="str">
        <f>IFERROR(_xlfn.XLOOKUP(J358,Master3!$A:$A,Master3!$B:$B),"")</f>
        <v/>
      </c>
      <c r="J358" s="92" t="str">
        <f t="shared" si="60"/>
        <v/>
      </c>
      <c r="K358" s="92">
        <f>SUMIFS(Master3!$V:$V,Master3!$A:$A,"&gt;="&amp;(J358),Master3!$A:$A,"&lt;="&amp;O358-1)</f>
        <v>0</v>
      </c>
      <c r="L358" s="92">
        <f>SUMIFS(Master3!$H:$H,Master3!$A:$A,"&gt;="&amp;(J358),Master3!$A:$A,"&lt;="&amp;O358-1)</f>
        <v>0</v>
      </c>
      <c r="M358" s="93">
        <f>SUMIFS(Master3!BK:BK,Master3!BJ:BJ,I358)</f>
        <v>0</v>
      </c>
      <c r="N358" s="100" t="str">
        <f>IFERROR(_xlfn.XLOOKUP(O358,Master3!$A:$A,Master3!$B:$B)," ")</f>
        <v xml:space="preserve"> </v>
      </c>
      <c r="O358" s="92" t="str">
        <f t="shared" si="61"/>
        <v/>
      </c>
      <c r="P358" s="92">
        <f>SUMIFS(Master3!$V:$V,Master3!$A:$A,"&gt;="&amp;O358,Master3!$A:$A,"&lt;="&amp; S358)</f>
        <v>0</v>
      </c>
      <c r="Q358" s="92">
        <f>SUMIFS(Master3!$H:$H,Master3!$A:$A,"&gt;="&amp;O358,Master3!$A:$A,"&lt;="&amp; S358)</f>
        <v>0</v>
      </c>
      <c r="R358" s="92">
        <f>SUMIFS(Master3!AZ:AZ,Master3!AY:AY,N358)</f>
        <v>0</v>
      </c>
      <c r="S358" s="93" t="str">
        <f t="shared" si="62"/>
        <v/>
      </c>
      <c r="T358" s="112" t="e">
        <f>_xlfn.XLOOKUP(U358,Master3!B:B,Master3!A:A)</f>
        <v>#N/A</v>
      </c>
      <c r="U358" s="103"/>
      <c r="V358" s="109">
        <f>SUMIFS(Master3!X:X,Master3!$A:$A,"&gt;="&amp;(T358),Master3!$A:$A,"&lt;="&amp;Z358-1)</f>
        <v>0</v>
      </c>
      <c r="W358" s="107">
        <f>SUMIFS(Master3!I:I,Master3!$A:$A,"&gt;="&amp;(T358),Master3!$A:$A,"&lt;="&amp;Z358-1)</f>
        <v>0</v>
      </c>
      <c r="X358" s="108">
        <f>SUMIFS(Master3!BC:BC,Master3!BB:BB,U358)</f>
        <v>0</v>
      </c>
      <c r="Y358" s="110" t="str">
        <f>IFERROR(_xlfn.XLOOKUP(Z358,Master3!$A:$A,Master3!$B:$B),"")</f>
        <v/>
      </c>
      <c r="Z358" s="107" t="str">
        <f t="shared" si="63"/>
        <v/>
      </c>
      <c r="AA358" s="107">
        <f>SUMIFS(Master3!$X:$X,Master3!$A:$A,"&gt;="&amp;(Z358),Master3!$A:$A,"&lt;="&amp;AE358-1)</f>
        <v>0</v>
      </c>
      <c r="AB358" s="107">
        <f>SUMIFS(Master3!$I:$I,Master3!$A:$A,"&gt;="&amp;(Z358),Master3!$A:$A,"&lt;="&amp;AE358-1)</f>
        <v>0</v>
      </c>
      <c r="AC358" s="108">
        <f>SUMIFS(Master3!BM:BM,Master3!BL:BL,Y358)</f>
        <v>0</v>
      </c>
      <c r="AD358" s="110" t="str">
        <f>IFERROR(_xlfn.XLOOKUP(AE358,Master3!$A:$A,Master3!$B:$B)," ")</f>
        <v xml:space="preserve"> </v>
      </c>
      <c r="AE358" s="107" t="str">
        <f t="shared" si="64"/>
        <v/>
      </c>
      <c r="AF358" s="109">
        <f>SUMIFS(Master3!$X:$X,Master3!$A:$A,"&gt;"&amp;(AE358),Master3!$A:$A,"&lt;="&amp; AI358)</f>
        <v>0</v>
      </c>
      <c r="AG358" s="107">
        <f>SUMIFS(Master3!$I:$I,Master3!$A:$A,"&gt;"&amp;(AE358),Master3!$A:$A,"&lt;="&amp; AI358)</f>
        <v>0</v>
      </c>
      <c r="AH358" s="107">
        <f>SUMIFS(Master3!BC:BC,Master3!BB:BB,AD358)</f>
        <v>0</v>
      </c>
      <c r="AI358" s="108" t="str">
        <f t="shared" si="65"/>
        <v/>
      </c>
      <c r="AJ358" s="112" t="e">
        <f>_xlfn.XLOOKUP(AK358,Master3!B:B,Master3!A:A)</f>
        <v>#N/A</v>
      </c>
      <c r="AK358" s="106">
        <v>44468.454861111109</v>
      </c>
      <c r="AL358" s="67">
        <f>SUMIFS(Master3!$Z:$Z,Master3!$A:$A,"&gt;="&amp;(AJ358),Master3!$A:$A,"&lt;="&amp;AP358-1)</f>
        <v>0</v>
      </c>
      <c r="AM358" s="67">
        <f>SUMIFS(Master3!$J:$J,Master3!$A:$A,"&gt;="&amp;(AJ358),Master3!$A:$A,"&lt;="&amp;AP358-1)</f>
        <v>0</v>
      </c>
      <c r="AN358" s="93">
        <f>SUMIFS(Master3!BF:BF,Master3!BE:BE,AK358)</f>
        <v>0</v>
      </c>
      <c r="AO358" s="100" t="str">
        <f>IFERROR(_xlfn.XLOOKUP(AP358,Master3!$A:$A,Master3!$B:$B),"")</f>
        <v/>
      </c>
      <c r="AP358" s="92" t="str">
        <f t="shared" si="66"/>
        <v/>
      </c>
      <c r="AQ358" s="67">
        <f>SUMIFS(Master3!$Z:$Z,Master3!$A:$A,"&gt;"&amp;(AP358),Master3!$A:$A,"&lt;="&amp;AU358-1)</f>
        <v>0</v>
      </c>
      <c r="AR358" s="67">
        <f>SUMIFS(Master3!$J:$J,Master3!$A:$A,"&gt;"&amp;(AP358),Master3!$A:$A,"&lt;="&amp;AU358-1)</f>
        <v>0</v>
      </c>
      <c r="AS358" s="93">
        <f>SUMIFS(Master3!BO:BO,Master3!BN:BN,AO358)</f>
        <v>0</v>
      </c>
      <c r="AT358" s="100" t="str">
        <f>IFERROR(_xlfn.XLOOKUP(AU358,Master3!$A:$A,Master3!$B:$B)," ")</f>
        <v xml:space="preserve"> </v>
      </c>
      <c r="AU358" s="92" t="str">
        <f t="shared" si="67"/>
        <v/>
      </c>
      <c r="AV358" s="67">
        <f>SUMIFS(Master3!$Z:$Z,Master3!$A:$A,"&gt;"&amp;AU358,Master3!$A:$A,"&lt;="&amp; AY358)</f>
        <v>0</v>
      </c>
      <c r="AW358" s="67">
        <f>SUMIFS(Master3!$J:$J,Master3!$A:$A,"&gt;"&amp;AU358,Master3!$A:$A,"&lt;="&amp; AY358)</f>
        <v>0</v>
      </c>
      <c r="AX358" s="92">
        <f>SUMIFS(Master3!BF:BF,Master3!BE:BE,AT358)</f>
        <v>0</v>
      </c>
      <c r="AY358" s="93" t="str">
        <f t="shared" si="68"/>
        <v/>
      </c>
      <c r="AZ358" s="112" t="e">
        <f>_xlfn.XLOOKUP(BA358,Master3!B:B,Master3!A:A)</f>
        <v>#N/A</v>
      </c>
      <c r="BA358" s="103"/>
      <c r="BB358" s="107">
        <f>SUMIFS(Master3!AR:AR,Master3!$A:$A,"&gt;="&amp;(AZ358),Master3!$A:$A,"&lt;="&amp;BF358-1)</f>
        <v>0</v>
      </c>
      <c r="BC358" s="109">
        <f>SUMIFS(Master3!$K:$K,Master3!$A:$A,"&gt;="&amp;(AZ358),Master3!$A:$A,"&lt;="&amp;BF358-1)</f>
        <v>0</v>
      </c>
      <c r="BD358" s="108">
        <f>SUMIFS(Master3!BI:BI,Master3!BH:BH,BA358)</f>
        <v>0</v>
      </c>
      <c r="BE358" s="110" t="str">
        <f>IFERROR(_xlfn.XLOOKUP(BF358,Master3!$A:$A,Master3!$B:$B),"")</f>
        <v/>
      </c>
      <c r="BF358" s="107" t="str">
        <f t="shared" si="69"/>
        <v/>
      </c>
      <c r="BG358" s="107">
        <f>SUMIFS(Master3!AR:AR,Master3!$A:$A,"&gt;="&amp;(BF358),Master3!$A:$A,"&lt;="&amp;BK358-1)</f>
        <v>0</v>
      </c>
      <c r="BH358" s="109">
        <f>SUMIFS(Master3!$K:$K,Master3!$A:$A,"&gt;="&amp;(BF358),Master3!$A:$A,"&lt;="&amp;BK358-1)</f>
        <v>0</v>
      </c>
      <c r="BI358" s="108">
        <f>SUMIFS(Master3!BQ:BQ,Master3!BP:BP,BE358)</f>
        <v>0</v>
      </c>
      <c r="BJ358" s="110" t="str">
        <f>IFERROR(_xlfn.XLOOKUP(BK358,Master3!$A:$A,Master3!$B:$B)," ")</f>
        <v xml:space="preserve"> </v>
      </c>
      <c r="BK358" s="107" t="str">
        <f t="shared" si="70"/>
        <v/>
      </c>
      <c r="BL358" s="107">
        <f>SUMIFS(Master3!$AU:$AU,Master3!$A:$A,"&gt;"&amp;(BK358),Master3!$A:$A,"&lt;="&amp; BO358)</f>
        <v>0</v>
      </c>
      <c r="BM358" s="109">
        <f>SUMIFS(Master3!$K:$K,Master3!$A:$A,"&gt;"&amp;(BK358),Master3!$A:$A,"&lt;="&amp; BO358)</f>
        <v>0</v>
      </c>
      <c r="BN358" s="107">
        <f>SUMIFS(Master3!BI:BI,Master3!BH:BH,BJ358)</f>
        <v>0</v>
      </c>
      <c r="BO358" s="108" t="str">
        <f t="shared" si="71"/>
        <v/>
      </c>
    </row>
    <row r="359" spans="1:67" x14ac:dyDescent="0.25">
      <c r="A359" s="86">
        <v>44469.333333333336</v>
      </c>
      <c r="B359" s="111" t="e">
        <f>_xlfn.XLOOKUP(C359,Master3!B:B,Master3!A:A)</f>
        <v>#N/A</v>
      </c>
      <c r="C359" s="106">
        <v>44469.333333333336</v>
      </c>
      <c r="D359" s="91" t="str">
        <f>IFERROR(_xlfn.XLOOKUP(B359,Master3!A:A,Master3!G:G),"")</f>
        <v/>
      </c>
      <c r="E359" s="94" t="str">
        <f>IFERROR(AVERAGEIFS(Master3!$U:$U,Master3!$A:$A,"&gt;"&amp;(B359-1),Master3!$A:$A,"&lt;="&amp;S359),"")</f>
        <v/>
      </c>
      <c r="F359" s="98">
        <f>SUMIFS(Master3!$V:$V,Master3!$A:$A,"&gt;="&amp;(B359),Master3!$A:$A,"&lt;="&amp;J359-1)</f>
        <v>0</v>
      </c>
      <c r="G359" s="91">
        <f>SUMIFS(Master3!$H:$H,Master3!$A:$A,"&gt;="&amp;(B359),Master3!$A:$A,"&lt;="&amp;J359-1)</f>
        <v>0</v>
      </c>
      <c r="H359" s="99">
        <f>SUMIFS(Master3!AZ:AZ,Master3!AY:AY,C359)</f>
        <v>0</v>
      </c>
      <c r="I359" s="100" t="str">
        <f>IFERROR(_xlfn.XLOOKUP(J359,Master3!$A:$A,Master3!$B:$B),"")</f>
        <v/>
      </c>
      <c r="J359" s="92" t="str">
        <f t="shared" si="60"/>
        <v/>
      </c>
      <c r="K359" s="92">
        <f>SUMIFS(Master3!$V:$V,Master3!$A:$A,"&gt;="&amp;(J359),Master3!$A:$A,"&lt;="&amp;O359-1)</f>
        <v>0</v>
      </c>
      <c r="L359" s="92">
        <f>SUMIFS(Master3!$H:$H,Master3!$A:$A,"&gt;="&amp;(J359),Master3!$A:$A,"&lt;="&amp;O359-1)</f>
        <v>0</v>
      </c>
      <c r="M359" s="93">
        <f>SUMIFS(Master3!BK:BK,Master3!BJ:BJ,I359)</f>
        <v>0</v>
      </c>
      <c r="N359" s="100" t="str">
        <f>IFERROR(_xlfn.XLOOKUP(O359,Master3!$A:$A,Master3!$B:$B)," ")</f>
        <v xml:space="preserve"> </v>
      </c>
      <c r="O359" s="92" t="str">
        <f t="shared" si="61"/>
        <v/>
      </c>
      <c r="P359" s="92">
        <f>SUMIFS(Master3!$V:$V,Master3!$A:$A,"&gt;="&amp;O359,Master3!$A:$A,"&lt;="&amp; S359)</f>
        <v>0</v>
      </c>
      <c r="Q359" s="92">
        <f>SUMIFS(Master3!$H:$H,Master3!$A:$A,"&gt;="&amp;O359,Master3!$A:$A,"&lt;="&amp; S359)</f>
        <v>0</v>
      </c>
      <c r="R359" s="92">
        <f>SUMIFS(Master3!AZ:AZ,Master3!AY:AY,N359)</f>
        <v>0</v>
      </c>
      <c r="S359" s="93" t="str">
        <f t="shared" si="62"/>
        <v/>
      </c>
      <c r="T359" s="112" t="e">
        <f>_xlfn.XLOOKUP(U359,Master3!B:B,Master3!A:A)</f>
        <v>#N/A</v>
      </c>
      <c r="U359" s="103"/>
      <c r="V359" s="109">
        <f>SUMIFS(Master3!X:X,Master3!$A:$A,"&gt;="&amp;(T359),Master3!$A:$A,"&lt;="&amp;Z359-1)</f>
        <v>0</v>
      </c>
      <c r="W359" s="107">
        <f>SUMIFS(Master3!I:I,Master3!$A:$A,"&gt;="&amp;(T359),Master3!$A:$A,"&lt;="&amp;Z359-1)</f>
        <v>0</v>
      </c>
      <c r="X359" s="108">
        <f>SUMIFS(Master3!BC:BC,Master3!BB:BB,U359)</f>
        <v>0</v>
      </c>
      <c r="Y359" s="110" t="str">
        <f>IFERROR(_xlfn.XLOOKUP(Z359,Master3!$A:$A,Master3!$B:$B),"")</f>
        <v/>
      </c>
      <c r="Z359" s="107" t="str">
        <f t="shared" si="63"/>
        <v/>
      </c>
      <c r="AA359" s="107">
        <f>SUMIFS(Master3!$X:$X,Master3!$A:$A,"&gt;="&amp;(Z359),Master3!$A:$A,"&lt;="&amp;AE359-1)</f>
        <v>0</v>
      </c>
      <c r="AB359" s="107">
        <f>SUMIFS(Master3!$I:$I,Master3!$A:$A,"&gt;="&amp;(Z359),Master3!$A:$A,"&lt;="&amp;AE359-1)</f>
        <v>0</v>
      </c>
      <c r="AC359" s="108">
        <f>SUMIFS(Master3!BM:BM,Master3!BL:BL,Y359)</f>
        <v>0</v>
      </c>
      <c r="AD359" s="110" t="str">
        <f>IFERROR(_xlfn.XLOOKUP(AE359,Master3!$A:$A,Master3!$B:$B)," ")</f>
        <v xml:space="preserve"> </v>
      </c>
      <c r="AE359" s="107" t="str">
        <f t="shared" si="64"/>
        <v/>
      </c>
      <c r="AF359" s="109">
        <f>SUMIFS(Master3!$X:$X,Master3!$A:$A,"&gt;"&amp;(AE359),Master3!$A:$A,"&lt;="&amp; AI359)</f>
        <v>0</v>
      </c>
      <c r="AG359" s="107">
        <f>SUMIFS(Master3!$I:$I,Master3!$A:$A,"&gt;"&amp;(AE359),Master3!$A:$A,"&lt;="&amp; AI359)</f>
        <v>0</v>
      </c>
      <c r="AH359" s="107">
        <f>SUMIFS(Master3!BC:BC,Master3!BB:BB,AD359)</f>
        <v>0</v>
      </c>
      <c r="AI359" s="108" t="str">
        <f t="shared" si="65"/>
        <v/>
      </c>
      <c r="AJ359" s="112" t="e">
        <f>_xlfn.XLOOKUP(AK359,Master3!B:B,Master3!A:A)</f>
        <v>#N/A</v>
      </c>
      <c r="AK359" s="106"/>
      <c r="AL359" s="67">
        <f>SUMIFS(Master3!$Z:$Z,Master3!$A:$A,"&gt;="&amp;(AJ359),Master3!$A:$A,"&lt;="&amp;AP359-1)</f>
        <v>0</v>
      </c>
      <c r="AM359" s="67">
        <f>SUMIFS(Master3!$J:$J,Master3!$A:$A,"&gt;="&amp;(AJ359),Master3!$A:$A,"&lt;="&amp;AP359-1)</f>
        <v>0</v>
      </c>
      <c r="AN359" s="93">
        <f>SUMIFS(Master3!BF:BF,Master3!BE:BE,AK359)</f>
        <v>0</v>
      </c>
      <c r="AO359" s="100" t="str">
        <f>IFERROR(_xlfn.XLOOKUP(AP359,Master3!$A:$A,Master3!$B:$B),"")</f>
        <v/>
      </c>
      <c r="AP359" s="92" t="str">
        <f t="shared" si="66"/>
        <v/>
      </c>
      <c r="AQ359" s="67">
        <f>SUMIFS(Master3!$Z:$Z,Master3!$A:$A,"&gt;"&amp;(AP359),Master3!$A:$A,"&lt;="&amp;AU359-1)</f>
        <v>0</v>
      </c>
      <c r="AR359" s="67">
        <f>SUMIFS(Master3!$J:$J,Master3!$A:$A,"&gt;"&amp;(AP359),Master3!$A:$A,"&lt;="&amp;AU359-1)</f>
        <v>0</v>
      </c>
      <c r="AS359" s="93">
        <f>SUMIFS(Master3!BO:BO,Master3!BN:BN,AO359)</f>
        <v>0</v>
      </c>
      <c r="AT359" s="100" t="str">
        <f>IFERROR(_xlfn.XLOOKUP(AU359,Master3!$A:$A,Master3!$B:$B)," ")</f>
        <v xml:space="preserve"> </v>
      </c>
      <c r="AU359" s="92" t="str">
        <f t="shared" si="67"/>
        <v/>
      </c>
      <c r="AV359" s="67">
        <f>SUMIFS(Master3!$Z:$Z,Master3!$A:$A,"&gt;"&amp;AU359,Master3!$A:$A,"&lt;="&amp; AY359)</f>
        <v>0</v>
      </c>
      <c r="AW359" s="67">
        <f>SUMIFS(Master3!$J:$J,Master3!$A:$A,"&gt;"&amp;AU359,Master3!$A:$A,"&lt;="&amp; AY359)</f>
        <v>0</v>
      </c>
      <c r="AX359" s="92">
        <f>SUMIFS(Master3!BF:BF,Master3!BE:BE,AT359)</f>
        <v>0</v>
      </c>
      <c r="AY359" s="93" t="str">
        <f t="shared" si="68"/>
        <v/>
      </c>
      <c r="AZ359" s="112" t="e">
        <f>_xlfn.XLOOKUP(BA359,Master3!B:B,Master3!A:A)</f>
        <v>#N/A</v>
      </c>
      <c r="BA359" s="103"/>
      <c r="BB359" s="107">
        <f>SUMIFS(Master3!AR:AR,Master3!$A:$A,"&gt;="&amp;(AZ359),Master3!$A:$A,"&lt;="&amp;BF359-1)</f>
        <v>0</v>
      </c>
      <c r="BC359" s="109">
        <f>SUMIFS(Master3!$K:$K,Master3!$A:$A,"&gt;="&amp;(AZ359),Master3!$A:$A,"&lt;="&amp;BF359-1)</f>
        <v>0</v>
      </c>
      <c r="BD359" s="108">
        <f>SUMIFS(Master3!BI:BI,Master3!BH:BH,BA359)</f>
        <v>0</v>
      </c>
      <c r="BE359" s="110" t="str">
        <f>IFERROR(_xlfn.XLOOKUP(BF359,Master3!$A:$A,Master3!$B:$B),"")</f>
        <v/>
      </c>
      <c r="BF359" s="107" t="str">
        <f t="shared" si="69"/>
        <v/>
      </c>
      <c r="BG359" s="107">
        <f>SUMIFS(Master3!AR:AR,Master3!$A:$A,"&gt;="&amp;(BF359),Master3!$A:$A,"&lt;="&amp;BK359-1)</f>
        <v>0</v>
      </c>
      <c r="BH359" s="109">
        <f>SUMIFS(Master3!$K:$K,Master3!$A:$A,"&gt;="&amp;(BF359),Master3!$A:$A,"&lt;="&amp;BK359-1)</f>
        <v>0</v>
      </c>
      <c r="BI359" s="108">
        <f>SUMIFS(Master3!BQ:BQ,Master3!BP:BP,BE359)</f>
        <v>0</v>
      </c>
      <c r="BJ359" s="110" t="str">
        <f>IFERROR(_xlfn.XLOOKUP(BK359,Master3!$A:$A,Master3!$B:$B)," ")</f>
        <v xml:space="preserve"> </v>
      </c>
      <c r="BK359" s="107" t="str">
        <f t="shared" si="70"/>
        <v/>
      </c>
      <c r="BL359" s="107">
        <f>SUMIFS(Master3!$AU:$AU,Master3!$A:$A,"&gt;"&amp;(BK359),Master3!$A:$A,"&lt;="&amp; BO359)</f>
        <v>0</v>
      </c>
      <c r="BM359" s="109">
        <f>SUMIFS(Master3!$K:$K,Master3!$A:$A,"&gt;"&amp;(BK359),Master3!$A:$A,"&lt;="&amp; BO359)</f>
        <v>0</v>
      </c>
      <c r="BN359" s="107">
        <f>SUMIFS(Master3!BI:BI,Master3!BH:BH,BJ359)</f>
        <v>0</v>
      </c>
      <c r="BO359" s="108" t="str">
        <f t="shared" si="71"/>
        <v/>
      </c>
    </row>
    <row r="360" spans="1:67" x14ac:dyDescent="0.25">
      <c r="A360" s="86">
        <v>44469.399305555555</v>
      </c>
      <c r="B360" s="111" t="e">
        <f>_xlfn.XLOOKUP(C360,Master3!B:B,Master3!A:A)</f>
        <v>#N/A</v>
      </c>
      <c r="C360" s="106"/>
      <c r="D360" s="91" t="str">
        <f>IFERROR(_xlfn.XLOOKUP(B360,Master3!A:A,Master3!G:G),"")</f>
        <v/>
      </c>
      <c r="E360" s="94" t="str">
        <f>IFERROR(AVERAGEIFS(Master3!$U:$U,Master3!$A:$A,"&gt;"&amp;(B360-1),Master3!$A:$A,"&lt;="&amp;S360),"")</f>
        <v/>
      </c>
      <c r="F360" s="98">
        <f>SUMIFS(Master3!$V:$V,Master3!$A:$A,"&gt;="&amp;(B360),Master3!$A:$A,"&lt;="&amp;J360-1)</f>
        <v>0</v>
      </c>
      <c r="G360" s="91">
        <f>SUMIFS(Master3!$H:$H,Master3!$A:$A,"&gt;="&amp;(B360),Master3!$A:$A,"&lt;="&amp;J360-1)</f>
        <v>0</v>
      </c>
      <c r="H360" s="99">
        <f>SUMIFS(Master3!AZ:AZ,Master3!AY:AY,C360)</f>
        <v>0</v>
      </c>
      <c r="I360" s="100" t="str">
        <f>IFERROR(_xlfn.XLOOKUP(J360,Master3!$A:$A,Master3!$B:$B),"")</f>
        <v/>
      </c>
      <c r="J360" s="92" t="str">
        <f t="shared" si="60"/>
        <v/>
      </c>
      <c r="K360" s="92">
        <f>SUMIFS(Master3!$V:$V,Master3!$A:$A,"&gt;="&amp;(J360),Master3!$A:$A,"&lt;="&amp;O360-1)</f>
        <v>0</v>
      </c>
      <c r="L360" s="92">
        <f>SUMIFS(Master3!$H:$H,Master3!$A:$A,"&gt;="&amp;(J360),Master3!$A:$A,"&lt;="&amp;O360-1)</f>
        <v>0</v>
      </c>
      <c r="M360" s="93">
        <f>SUMIFS(Master3!BK:BK,Master3!BJ:BJ,I360)</f>
        <v>0</v>
      </c>
      <c r="N360" s="100" t="str">
        <f>IFERROR(_xlfn.XLOOKUP(O360,Master3!$A:$A,Master3!$B:$B)," ")</f>
        <v xml:space="preserve"> </v>
      </c>
      <c r="O360" s="92" t="str">
        <f t="shared" si="61"/>
        <v/>
      </c>
      <c r="P360" s="92">
        <f>SUMIFS(Master3!$V:$V,Master3!$A:$A,"&gt;="&amp;O360,Master3!$A:$A,"&lt;="&amp; S360)</f>
        <v>0</v>
      </c>
      <c r="Q360" s="92">
        <f>SUMIFS(Master3!$H:$H,Master3!$A:$A,"&gt;="&amp;O360,Master3!$A:$A,"&lt;="&amp; S360)</f>
        <v>0</v>
      </c>
      <c r="R360" s="92">
        <f>SUMIFS(Master3!AZ:AZ,Master3!AY:AY,N360)</f>
        <v>0</v>
      </c>
      <c r="S360" s="93" t="str">
        <f t="shared" si="62"/>
        <v/>
      </c>
      <c r="T360" s="112" t="e">
        <f>_xlfn.XLOOKUP(U360,Master3!B:B,Master3!A:A)</f>
        <v>#N/A</v>
      </c>
      <c r="U360" s="103"/>
      <c r="V360" s="109">
        <f>SUMIFS(Master3!X:X,Master3!$A:$A,"&gt;="&amp;(T360),Master3!$A:$A,"&lt;="&amp;Z360-1)</f>
        <v>0</v>
      </c>
      <c r="W360" s="107">
        <f>SUMIFS(Master3!I:I,Master3!$A:$A,"&gt;="&amp;(T360),Master3!$A:$A,"&lt;="&amp;Z360-1)</f>
        <v>0</v>
      </c>
      <c r="X360" s="108">
        <f>SUMIFS(Master3!BC:BC,Master3!BB:BB,U360)</f>
        <v>0</v>
      </c>
      <c r="Y360" s="110" t="str">
        <f>IFERROR(_xlfn.XLOOKUP(Z360,Master3!$A:$A,Master3!$B:$B),"")</f>
        <v/>
      </c>
      <c r="Z360" s="107" t="str">
        <f t="shared" si="63"/>
        <v/>
      </c>
      <c r="AA360" s="107">
        <f>SUMIFS(Master3!$X:$X,Master3!$A:$A,"&gt;="&amp;(Z360),Master3!$A:$A,"&lt;="&amp;AE360-1)</f>
        <v>0</v>
      </c>
      <c r="AB360" s="107">
        <f>SUMIFS(Master3!$I:$I,Master3!$A:$A,"&gt;="&amp;(Z360),Master3!$A:$A,"&lt;="&amp;AE360-1)</f>
        <v>0</v>
      </c>
      <c r="AC360" s="108">
        <f>SUMIFS(Master3!BM:BM,Master3!BL:BL,Y360)</f>
        <v>0</v>
      </c>
      <c r="AD360" s="110" t="str">
        <f>IFERROR(_xlfn.XLOOKUP(AE360,Master3!$A:$A,Master3!$B:$B)," ")</f>
        <v xml:space="preserve"> </v>
      </c>
      <c r="AE360" s="107" t="str">
        <f t="shared" si="64"/>
        <v/>
      </c>
      <c r="AF360" s="109">
        <f>SUMIFS(Master3!$X:$X,Master3!$A:$A,"&gt;"&amp;(AE360),Master3!$A:$A,"&lt;="&amp; AI360)</f>
        <v>0</v>
      </c>
      <c r="AG360" s="107">
        <f>SUMIFS(Master3!$I:$I,Master3!$A:$A,"&gt;"&amp;(AE360),Master3!$A:$A,"&lt;="&amp; AI360)</f>
        <v>0</v>
      </c>
      <c r="AH360" s="107">
        <f>SUMIFS(Master3!BC:BC,Master3!BB:BB,AD360)</f>
        <v>0</v>
      </c>
      <c r="AI360" s="108" t="str">
        <f t="shared" si="65"/>
        <v/>
      </c>
      <c r="AJ360" s="112" t="e">
        <f>_xlfn.XLOOKUP(AK360,Master3!B:B,Master3!A:A)</f>
        <v>#N/A</v>
      </c>
      <c r="AK360" s="106"/>
      <c r="AL360" s="67">
        <f>SUMIFS(Master3!$Z:$Z,Master3!$A:$A,"&gt;="&amp;(AJ360),Master3!$A:$A,"&lt;="&amp;AP360-1)</f>
        <v>0</v>
      </c>
      <c r="AM360" s="67">
        <f>SUMIFS(Master3!$J:$J,Master3!$A:$A,"&gt;="&amp;(AJ360),Master3!$A:$A,"&lt;="&amp;AP360-1)</f>
        <v>0</v>
      </c>
      <c r="AN360" s="93">
        <f>SUMIFS(Master3!BF:BF,Master3!BE:BE,AK360)</f>
        <v>0</v>
      </c>
      <c r="AO360" s="100" t="str">
        <f>IFERROR(_xlfn.XLOOKUP(AP360,Master3!$A:$A,Master3!$B:$B),"")</f>
        <v/>
      </c>
      <c r="AP360" s="92" t="str">
        <f t="shared" si="66"/>
        <v/>
      </c>
      <c r="AQ360" s="67">
        <f>SUMIFS(Master3!$Z:$Z,Master3!$A:$A,"&gt;"&amp;(AP360),Master3!$A:$A,"&lt;="&amp;AU360-1)</f>
        <v>0</v>
      </c>
      <c r="AR360" s="67">
        <f>SUMIFS(Master3!$J:$J,Master3!$A:$A,"&gt;"&amp;(AP360),Master3!$A:$A,"&lt;="&amp;AU360-1)</f>
        <v>0</v>
      </c>
      <c r="AS360" s="93">
        <f>SUMIFS(Master3!BO:BO,Master3!BN:BN,AO360)</f>
        <v>0</v>
      </c>
      <c r="AT360" s="100" t="str">
        <f>IFERROR(_xlfn.XLOOKUP(AU360,Master3!$A:$A,Master3!$B:$B)," ")</f>
        <v xml:space="preserve"> </v>
      </c>
      <c r="AU360" s="92" t="str">
        <f t="shared" si="67"/>
        <v/>
      </c>
      <c r="AV360" s="67">
        <f>SUMIFS(Master3!$Z:$Z,Master3!$A:$A,"&gt;"&amp;AU360,Master3!$A:$A,"&lt;="&amp; AY360)</f>
        <v>0</v>
      </c>
      <c r="AW360" s="67">
        <f>SUMIFS(Master3!$J:$J,Master3!$A:$A,"&gt;"&amp;AU360,Master3!$A:$A,"&lt;="&amp; AY360)</f>
        <v>0</v>
      </c>
      <c r="AX360" s="92">
        <f>SUMIFS(Master3!BF:BF,Master3!BE:BE,AT360)</f>
        <v>0</v>
      </c>
      <c r="AY360" s="93" t="str">
        <f t="shared" si="68"/>
        <v/>
      </c>
      <c r="AZ360" s="112" t="e">
        <f>_xlfn.XLOOKUP(BA360,Master3!B:B,Master3!A:A)</f>
        <v>#N/A</v>
      </c>
      <c r="BA360" s="103">
        <v>44469.399305555555</v>
      </c>
      <c r="BB360" s="107">
        <f>SUMIFS(Master3!AR:AR,Master3!$A:$A,"&gt;="&amp;(AZ360),Master3!$A:$A,"&lt;="&amp;BF360-1)</f>
        <v>0</v>
      </c>
      <c r="BC360" s="109">
        <f>SUMIFS(Master3!$K:$K,Master3!$A:$A,"&gt;="&amp;(AZ360),Master3!$A:$A,"&lt;="&amp;BF360-1)</f>
        <v>0</v>
      </c>
      <c r="BD360" s="108">
        <f>SUMIFS(Master3!BI:BI,Master3!BH:BH,BA360)</f>
        <v>0</v>
      </c>
      <c r="BE360" s="110" t="str">
        <f>IFERROR(_xlfn.XLOOKUP(BF360,Master3!$A:$A,Master3!$B:$B),"")</f>
        <v/>
      </c>
      <c r="BF360" s="107" t="str">
        <f t="shared" si="69"/>
        <v/>
      </c>
      <c r="BG360" s="107">
        <f>SUMIFS(Master3!AR:AR,Master3!$A:$A,"&gt;="&amp;(BF360),Master3!$A:$A,"&lt;="&amp;BK360-1)</f>
        <v>0</v>
      </c>
      <c r="BH360" s="109">
        <f>SUMIFS(Master3!$K:$K,Master3!$A:$A,"&gt;="&amp;(BF360),Master3!$A:$A,"&lt;="&amp;BK360-1)</f>
        <v>0</v>
      </c>
      <c r="BI360" s="108">
        <f>SUMIFS(Master3!BQ:BQ,Master3!BP:BP,BE360)</f>
        <v>0</v>
      </c>
      <c r="BJ360" s="110" t="str">
        <f>IFERROR(_xlfn.XLOOKUP(BK360,Master3!$A:$A,Master3!$B:$B)," ")</f>
        <v xml:space="preserve"> </v>
      </c>
      <c r="BK360" s="107" t="str">
        <f t="shared" si="70"/>
        <v/>
      </c>
      <c r="BL360" s="107">
        <f>SUMIFS(Master3!$AU:$AU,Master3!$A:$A,"&gt;"&amp;(BK360),Master3!$A:$A,"&lt;="&amp; BO360)</f>
        <v>0</v>
      </c>
      <c r="BM360" s="109">
        <f>SUMIFS(Master3!$K:$K,Master3!$A:$A,"&gt;"&amp;(BK360),Master3!$A:$A,"&lt;="&amp; BO360)</f>
        <v>0</v>
      </c>
      <c r="BN360" s="107">
        <f>SUMIFS(Master3!BI:BI,Master3!BH:BH,BJ360)</f>
        <v>0</v>
      </c>
      <c r="BO360" s="108" t="str">
        <f t="shared" si="71"/>
        <v/>
      </c>
    </row>
    <row r="361" spans="1:67" x14ac:dyDescent="0.25">
      <c r="A361" s="86">
        <v>44469.416666666664</v>
      </c>
      <c r="B361" s="111" t="e">
        <f>_xlfn.XLOOKUP(C361,Master3!B:B,Master3!A:A)</f>
        <v>#N/A</v>
      </c>
      <c r="C361" s="106"/>
      <c r="D361" s="91" t="str">
        <f>IFERROR(_xlfn.XLOOKUP(B361,Master3!A:A,Master3!G:G),"")</f>
        <v/>
      </c>
      <c r="E361" s="94" t="str">
        <f>IFERROR(AVERAGEIFS(Master3!$U:$U,Master3!$A:$A,"&gt;"&amp;(B361-1),Master3!$A:$A,"&lt;="&amp;S361),"")</f>
        <v/>
      </c>
      <c r="F361" s="98">
        <f>SUMIFS(Master3!$V:$V,Master3!$A:$A,"&gt;="&amp;(B361),Master3!$A:$A,"&lt;="&amp;J361-1)</f>
        <v>0</v>
      </c>
      <c r="G361" s="91">
        <f>SUMIFS(Master3!$H:$H,Master3!$A:$A,"&gt;="&amp;(B361),Master3!$A:$A,"&lt;="&amp;J361-1)</f>
        <v>0</v>
      </c>
      <c r="H361" s="99">
        <f>SUMIFS(Master3!AZ:AZ,Master3!AY:AY,C361)</f>
        <v>0</v>
      </c>
      <c r="I361" s="100" t="str">
        <f>IFERROR(_xlfn.XLOOKUP(J361,Master3!$A:$A,Master3!$B:$B),"")</f>
        <v/>
      </c>
      <c r="J361" s="92" t="str">
        <f t="shared" si="60"/>
        <v/>
      </c>
      <c r="K361" s="92">
        <f>SUMIFS(Master3!$V:$V,Master3!$A:$A,"&gt;="&amp;(J361),Master3!$A:$A,"&lt;="&amp;O361-1)</f>
        <v>0</v>
      </c>
      <c r="L361" s="92">
        <f>SUMIFS(Master3!$H:$H,Master3!$A:$A,"&gt;="&amp;(J361),Master3!$A:$A,"&lt;="&amp;O361-1)</f>
        <v>0</v>
      </c>
      <c r="M361" s="93">
        <f>SUMIFS(Master3!BK:BK,Master3!BJ:BJ,I361)</f>
        <v>0</v>
      </c>
      <c r="N361" s="100" t="str">
        <f>IFERROR(_xlfn.XLOOKUP(O361,Master3!$A:$A,Master3!$B:$B)," ")</f>
        <v xml:space="preserve"> </v>
      </c>
      <c r="O361" s="92" t="str">
        <f t="shared" si="61"/>
        <v/>
      </c>
      <c r="P361" s="92">
        <f>SUMIFS(Master3!$V:$V,Master3!$A:$A,"&gt;="&amp;O361,Master3!$A:$A,"&lt;="&amp; S361)</f>
        <v>0</v>
      </c>
      <c r="Q361" s="92">
        <f>SUMIFS(Master3!$H:$H,Master3!$A:$A,"&gt;="&amp;O361,Master3!$A:$A,"&lt;="&amp; S361)</f>
        <v>0</v>
      </c>
      <c r="R361" s="92">
        <f>SUMIFS(Master3!AZ:AZ,Master3!AY:AY,N361)</f>
        <v>0</v>
      </c>
      <c r="S361" s="93" t="str">
        <f t="shared" si="62"/>
        <v/>
      </c>
      <c r="T361" s="112" t="e">
        <f>_xlfn.XLOOKUP(U361,Master3!B:B,Master3!A:A)</f>
        <v>#N/A</v>
      </c>
      <c r="U361" s="103">
        <v>44469.416666666664</v>
      </c>
      <c r="V361" s="109">
        <f>SUMIFS(Master3!X:X,Master3!$A:$A,"&gt;="&amp;(T361),Master3!$A:$A,"&lt;="&amp;Z361-1)</f>
        <v>0</v>
      </c>
      <c r="W361" s="107">
        <f>SUMIFS(Master3!I:I,Master3!$A:$A,"&gt;="&amp;(T361),Master3!$A:$A,"&lt;="&amp;Z361-1)</f>
        <v>0</v>
      </c>
      <c r="X361" s="108">
        <f>SUMIFS(Master3!BC:BC,Master3!BB:BB,U361)</f>
        <v>0</v>
      </c>
      <c r="Y361" s="110" t="str">
        <f>IFERROR(_xlfn.XLOOKUP(Z361,Master3!$A:$A,Master3!$B:$B),"")</f>
        <v/>
      </c>
      <c r="Z361" s="107" t="str">
        <f t="shared" si="63"/>
        <v/>
      </c>
      <c r="AA361" s="107">
        <f>SUMIFS(Master3!$X:$X,Master3!$A:$A,"&gt;="&amp;(Z361),Master3!$A:$A,"&lt;="&amp;AE361-1)</f>
        <v>0</v>
      </c>
      <c r="AB361" s="107">
        <f>SUMIFS(Master3!$I:$I,Master3!$A:$A,"&gt;="&amp;(Z361),Master3!$A:$A,"&lt;="&amp;AE361-1)</f>
        <v>0</v>
      </c>
      <c r="AC361" s="108">
        <f>SUMIFS(Master3!BM:BM,Master3!BL:BL,Y361)</f>
        <v>0</v>
      </c>
      <c r="AD361" s="110" t="str">
        <f>IFERROR(_xlfn.XLOOKUP(AE361,Master3!$A:$A,Master3!$B:$B)," ")</f>
        <v xml:space="preserve"> </v>
      </c>
      <c r="AE361" s="107" t="str">
        <f t="shared" si="64"/>
        <v/>
      </c>
      <c r="AF361" s="109">
        <f>SUMIFS(Master3!$X:$X,Master3!$A:$A,"&gt;"&amp;(AE361),Master3!$A:$A,"&lt;="&amp; AI361)</f>
        <v>0</v>
      </c>
      <c r="AG361" s="107">
        <f>SUMIFS(Master3!$I:$I,Master3!$A:$A,"&gt;"&amp;(AE361),Master3!$A:$A,"&lt;="&amp; AI361)</f>
        <v>0</v>
      </c>
      <c r="AH361" s="107">
        <f>SUMIFS(Master3!BC:BC,Master3!BB:BB,AD361)</f>
        <v>0</v>
      </c>
      <c r="AI361" s="108" t="str">
        <f t="shared" si="65"/>
        <v/>
      </c>
      <c r="AJ361" s="112" t="e">
        <f>_xlfn.XLOOKUP(AK361,Master3!B:B,Master3!A:A)</f>
        <v>#N/A</v>
      </c>
      <c r="AK361" s="106">
        <v>44469.416666666664</v>
      </c>
      <c r="AL361" s="67">
        <f>SUMIFS(Master3!$Z:$Z,Master3!$A:$A,"&gt;="&amp;(AJ361),Master3!$A:$A,"&lt;="&amp;AP361-1)</f>
        <v>0</v>
      </c>
      <c r="AM361" s="67">
        <f>SUMIFS(Master3!$J:$J,Master3!$A:$A,"&gt;="&amp;(AJ361),Master3!$A:$A,"&lt;="&amp;AP361-1)</f>
        <v>0</v>
      </c>
      <c r="AN361" s="93">
        <f>SUMIFS(Master3!BF:BF,Master3!BE:BE,AK361)</f>
        <v>0</v>
      </c>
      <c r="AO361" s="100" t="str">
        <f>IFERROR(_xlfn.XLOOKUP(AP361,Master3!$A:$A,Master3!$B:$B),"")</f>
        <v/>
      </c>
      <c r="AP361" s="92" t="str">
        <f t="shared" si="66"/>
        <v/>
      </c>
      <c r="AQ361" s="67">
        <f>SUMIFS(Master3!$Z:$Z,Master3!$A:$A,"&gt;"&amp;(AP361),Master3!$A:$A,"&lt;="&amp;AU361-1)</f>
        <v>0</v>
      </c>
      <c r="AR361" s="67">
        <f>SUMIFS(Master3!$J:$J,Master3!$A:$A,"&gt;"&amp;(AP361),Master3!$A:$A,"&lt;="&amp;AU361-1)</f>
        <v>0</v>
      </c>
      <c r="AS361" s="93">
        <f>SUMIFS(Master3!BO:BO,Master3!BN:BN,AO361)</f>
        <v>0</v>
      </c>
      <c r="AT361" s="100" t="str">
        <f>IFERROR(_xlfn.XLOOKUP(AU361,Master3!$A:$A,Master3!$B:$B)," ")</f>
        <v xml:space="preserve"> </v>
      </c>
      <c r="AU361" s="92" t="str">
        <f t="shared" si="67"/>
        <v/>
      </c>
      <c r="AV361" s="67">
        <f>SUMIFS(Master3!$Z:$Z,Master3!$A:$A,"&gt;"&amp;AU361,Master3!$A:$A,"&lt;="&amp; AY361)</f>
        <v>0</v>
      </c>
      <c r="AW361" s="67">
        <f>SUMIFS(Master3!$J:$J,Master3!$A:$A,"&gt;"&amp;AU361,Master3!$A:$A,"&lt;="&amp; AY361)</f>
        <v>0</v>
      </c>
      <c r="AX361" s="92">
        <f>SUMIFS(Master3!BF:BF,Master3!BE:BE,AT361)</f>
        <v>0</v>
      </c>
      <c r="AY361" s="93" t="str">
        <f t="shared" si="68"/>
        <v/>
      </c>
      <c r="AZ361" s="112" t="e">
        <f>_xlfn.XLOOKUP(BA361,Master3!B:B,Master3!A:A)</f>
        <v>#N/A</v>
      </c>
      <c r="BA361" s="103"/>
      <c r="BB361" s="107">
        <f>SUMIFS(Master3!AR:AR,Master3!$A:$A,"&gt;="&amp;(AZ361),Master3!$A:$A,"&lt;="&amp;BF361-1)</f>
        <v>0</v>
      </c>
      <c r="BC361" s="109">
        <f>SUMIFS(Master3!$K:$K,Master3!$A:$A,"&gt;="&amp;(AZ361),Master3!$A:$A,"&lt;="&amp;BF361-1)</f>
        <v>0</v>
      </c>
      <c r="BD361" s="108">
        <f>SUMIFS(Master3!BI:BI,Master3!BH:BH,BA361)</f>
        <v>0</v>
      </c>
      <c r="BE361" s="110" t="str">
        <f>IFERROR(_xlfn.XLOOKUP(BF361,Master3!$A:$A,Master3!$B:$B),"")</f>
        <v/>
      </c>
      <c r="BF361" s="107" t="str">
        <f t="shared" si="69"/>
        <v/>
      </c>
      <c r="BG361" s="107">
        <f>SUMIFS(Master3!AR:AR,Master3!$A:$A,"&gt;="&amp;(BF361),Master3!$A:$A,"&lt;="&amp;BK361-1)</f>
        <v>0</v>
      </c>
      <c r="BH361" s="109">
        <f>SUMIFS(Master3!$K:$K,Master3!$A:$A,"&gt;="&amp;(BF361),Master3!$A:$A,"&lt;="&amp;BK361-1)</f>
        <v>0</v>
      </c>
      <c r="BI361" s="108">
        <f>SUMIFS(Master3!BQ:BQ,Master3!BP:BP,BE361)</f>
        <v>0</v>
      </c>
      <c r="BJ361" s="110" t="str">
        <f>IFERROR(_xlfn.XLOOKUP(BK361,Master3!$A:$A,Master3!$B:$B)," ")</f>
        <v xml:space="preserve"> </v>
      </c>
      <c r="BK361" s="107" t="str">
        <f t="shared" si="70"/>
        <v/>
      </c>
      <c r="BL361" s="107">
        <f>SUMIFS(Master3!$AU:$AU,Master3!$A:$A,"&gt;"&amp;(BK361),Master3!$A:$A,"&lt;="&amp; BO361)</f>
        <v>0</v>
      </c>
      <c r="BM361" s="109">
        <f>SUMIFS(Master3!$K:$K,Master3!$A:$A,"&gt;"&amp;(BK361),Master3!$A:$A,"&lt;="&amp; BO361)</f>
        <v>0</v>
      </c>
      <c r="BN361" s="107">
        <f>SUMIFS(Master3!BI:BI,Master3!BH:BH,BJ361)</f>
        <v>0</v>
      </c>
      <c r="BO361" s="108" t="str">
        <f t="shared" si="71"/>
        <v/>
      </c>
    </row>
    <row r="362" spans="1:67" x14ac:dyDescent="0.25">
      <c r="A362" s="86">
        <v>44470.333333333336</v>
      </c>
      <c r="B362" s="111" t="e">
        <f>_xlfn.XLOOKUP(C362,Master3!B:B,Master3!A:A)</f>
        <v>#N/A</v>
      </c>
      <c r="C362" s="106">
        <v>44470.333333333336</v>
      </c>
      <c r="D362" s="91" t="str">
        <f>IFERROR(_xlfn.XLOOKUP(B362,Master3!A:A,Master3!G:G),"")</f>
        <v/>
      </c>
      <c r="E362" s="94" t="str">
        <f>IFERROR(AVERAGEIFS(Master3!$U:$U,Master3!$A:$A,"&gt;"&amp;(B362-1),Master3!$A:$A,"&lt;="&amp;S362),"")</f>
        <v/>
      </c>
      <c r="F362" s="98">
        <f>SUMIFS(Master3!$V:$V,Master3!$A:$A,"&gt;="&amp;(B362),Master3!$A:$A,"&lt;="&amp;J362-1)</f>
        <v>0</v>
      </c>
      <c r="G362" s="91">
        <f>SUMIFS(Master3!$H:$H,Master3!$A:$A,"&gt;="&amp;(B362),Master3!$A:$A,"&lt;="&amp;J362-1)</f>
        <v>0</v>
      </c>
      <c r="H362" s="99">
        <f>SUMIFS(Master3!AZ:AZ,Master3!AY:AY,C362)</f>
        <v>0</v>
      </c>
      <c r="I362" s="100" t="str">
        <f>IFERROR(_xlfn.XLOOKUP(J362,Master3!$A:$A,Master3!$B:$B),"")</f>
        <v/>
      </c>
      <c r="J362" s="92" t="str">
        <f t="shared" si="60"/>
        <v/>
      </c>
      <c r="K362" s="92">
        <f>SUMIFS(Master3!$V:$V,Master3!$A:$A,"&gt;="&amp;(J362),Master3!$A:$A,"&lt;="&amp;O362-1)</f>
        <v>0</v>
      </c>
      <c r="L362" s="92">
        <f>SUMIFS(Master3!$H:$H,Master3!$A:$A,"&gt;="&amp;(J362),Master3!$A:$A,"&lt;="&amp;O362-1)</f>
        <v>0</v>
      </c>
      <c r="M362" s="93">
        <f>SUMIFS(Master3!BK:BK,Master3!BJ:BJ,I362)</f>
        <v>0</v>
      </c>
      <c r="N362" s="100" t="str">
        <f>IFERROR(_xlfn.XLOOKUP(O362,Master3!$A:$A,Master3!$B:$B)," ")</f>
        <v xml:space="preserve"> </v>
      </c>
      <c r="O362" s="92" t="str">
        <f t="shared" si="61"/>
        <v/>
      </c>
      <c r="P362" s="92">
        <f>SUMIFS(Master3!$V:$V,Master3!$A:$A,"&gt;="&amp;O362,Master3!$A:$A,"&lt;="&amp; S362)</f>
        <v>0</v>
      </c>
      <c r="Q362" s="92">
        <f>SUMIFS(Master3!$H:$H,Master3!$A:$A,"&gt;="&amp;O362,Master3!$A:$A,"&lt;="&amp; S362)</f>
        <v>0</v>
      </c>
      <c r="R362" s="92">
        <f>SUMIFS(Master3!AZ:AZ,Master3!AY:AY,N362)</f>
        <v>0</v>
      </c>
      <c r="S362" s="93" t="str">
        <f t="shared" si="62"/>
        <v/>
      </c>
      <c r="T362" s="112" t="e">
        <f>_xlfn.XLOOKUP(U362,Master3!B:B,Master3!A:A)</f>
        <v>#N/A</v>
      </c>
      <c r="U362" s="103"/>
      <c r="V362" s="109">
        <f>SUMIFS(Master3!X:X,Master3!$A:$A,"&gt;="&amp;(T362),Master3!$A:$A,"&lt;="&amp;Z362-1)</f>
        <v>0</v>
      </c>
      <c r="W362" s="107">
        <f>SUMIFS(Master3!I:I,Master3!$A:$A,"&gt;="&amp;(T362),Master3!$A:$A,"&lt;="&amp;Z362-1)</f>
        <v>0</v>
      </c>
      <c r="X362" s="108">
        <f>SUMIFS(Master3!BC:BC,Master3!BB:BB,U362)</f>
        <v>0</v>
      </c>
      <c r="Y362" s="110" t="str">
        <f>IFERROR(_xlfn.XLOOKUP(Z362,Master3!$A:$A,Master3!$B:$B),"")</f>
        <v/>
      </c>
      <c r="Z362" s="107" t="str">
        <f t="shared" si="63"/>
        <v/>
      </c>
      <c r="AA362" s="107">
        <f>SUMIFS(Master3!$X:$X,Master3!$A:$A,"&gt;="&amp;(Z362),Master3!$A:$A,"&lt;="&amp;AE362-1)</f>
        <v>0</v>
      </c>
      <c r="AB362" s="107">
        <f>SUMIFS(Master3!$I:$I,Master3!$A:$A,"&gt;="&amp;(Z362),Master3!$A:$A,"&lt;="&amp;AE362-1)</f>
        <v>0</v>
      </c>
      <c r="AC362" s="108">
        <f>SUMIFS(Master3!BM:BM,Master3!BL:BL,Y362)</f>
        <v>0</v>
      </c>
      <c r="AD362" s="110" t="str">
        <f>IFERROR(_xlfn.XLOOKUP(AE362,Master3!$A:$A,Master3!$B:$B)," ")</f>
        <v xml:space="preserve"> </v>
      </c>
      <c r="AE362" s="107" t="str">
        <f t="shared" si="64"/>
        <v/>
      </c>
      <c r="AF362" s="109">
        <f>SUMIFS(Master3!$X:$X,Master3!$A:$A,"&gt;"&amp;(AE362),Master3!$A:$A,"&lt;="&amp; AI362)</f>
        <v>0</v>
      </c>
      <c r="AG362" s="107">
        <f>SUMIFS(Master3!$I:$I,Master3!$A:$A,"&gt;"&amp;(AE362),Master3!$A:$A,"&lt;="&amp; AI362)</f>
        <v>0</v>
      </c>
      <c r="AH362" s="107">
        <f>SUMIFS(Master3!BC:BC,Master3!BB:BB,AD362)</f>
        <v>0</v>
      </c>
      <c r="AI362" s="108" t="str">
        <f t="shared" si="65"/>
        <v/>
      </c>
      <c r="AJ362" s="112" t="e">
        <f>_xlfn.XLOOKUP(AK362,Master3!B:B,Master3!A:A)</f>
        <v>#N/A</v>
      </c>
      <c r="AK362" s="106"/>
      <c r="AL362" s="67">
        <f>SUMIFS(Master3!$Z:$Z,Master3!$A:$A,"&gt;="&amp;(AJ362),Master3!$A:$A,"&lt;="&amp;AP362-1)</f>
        <v>0</v>
      </c>
      <c r="AM362" s="67">
        <f>SUMIFS(Master3!$J:$J,Master3!$A:$A,"&gt;="&amp;(AJ362),Master3!$A:$A,"&lt;="&amp;AP362-1)</f>
        <v>0</v>
      </c>
      <c r="AN362" s="93">
        <f>SUMIFS(Master3!BF:BF,Master3!BE:BE,AK362)</f>
        <v>0</v>
      </c>
      <c r="AO362" s="100" t="str">
        <f>IFERROR(_xlfn.XLOOKUP(AP362,Master3!$A:$A,Master3!$B:$B),"")</f>
        <v/>
      </c>
      <c r="AP362" s="92" t="str">
        <f t="shared" si="66"/>
        <v/>
      </c>
      <c r="AQ362" s="67">
        <f>SUMIFS(Master3!$Z:$Z,Master3!$A:$A,"&gt;"&amp;(AP362),Master3!$A:$A,"&lt;="&amp;AU362-1)</f>
        <v>0</v>
      </c>
      <c r="AR362" s="67">
        <f>SUMIFS(Master3!$J:$J,Master3!$A:$A,"&gt;"&amp;(AP362),Master3!$A:$A,"&lt;="&amp;AU362-1)</f>
        <v>0</v>
      </c>
      <c r="AS362" s="93">
        <f>SUMIFS(Master3!BO:BO,Master3!BN:BN,AO362)</f>
        <v>0</v>
      </c>
      <c r="AT362" s="100" t="str">
        <f>IFERROR(_xlfn.XLOOKUP(AU362,Master3!$A:$A,Master3!$B:$B)," ")</f>
        <v xml:space="preserve"> </v>
      </c>
      <c r="AU362" s="92" t="str">
        <f t="shared" si="67"/>
        <v/>
      </c>
      <c r="AV362" s="67">
        <f>SUMIFS(Master3!$Z:$Z,Master3!$A:$A,"&gt;"&amp;AU362,Master3!$A:$A,"&lt;="&amp; AY362)</f>
        <v>0</v>
      </c>
      <c r="AW362" s="67">
        <f>SUMIFS(Master3!$J:$J,Master3!$A:$A,"&gt;"&amp;AU362,Master3!$A:$A,"&lt;="&amp; AY362)</f>
        <v>0</v>
      </c>
      <c r="AX362" s="92">
        <f>SUMIFS(Master3!BF:BF,Master3!BE:BE,AT362)</f>
        <v>0</v>
      </c>
      <c r="AY362" s="93" t="str">
        <f t="shared" si="68"/>
        <v/>
      </c>
      <c r="AZ362" s="112" t="e">
        <f>_xlfn.XLOOKUP(BA362,Master3!B:B,Master3!A:A)</f>
        <v>#N/A</v>
      </c>
      <c r="BA362" s="103"/>
      <c r="BB362" s="107">
        <f>SUMIFS(Master3!AR:AR,Master3!$A:$A,"&gt;="&amp;(AZ362),Master3!$A:$A,"&lt;="&amp;BF362-1)</f>
        <v>0</v>
      </c>
      <c r="BC362" s="109">
        <f>SUMIFS(Master3!$K:$K,Master3!$A:$A,"&gt;="&amp;(AZ362),Master3!$A:$A,"&lt;="&amp;BF362-1)</f>
        <v>0</v>
      </c>
      <c r="BD362" s="108">
        <f>SUMIFS(Master3!BI:BI,Master3!BH:BH,BA362)</f>
        <v>0</v>
      </c>
      <c r="BE362" s="110" t="str">
        <f>IFERROR(_xlfn.XLOOKUP(BF362,Master3!$A:$A,Master3!$B:$B),"")</f>
        <v/>
      </c>
      <c r="BF362" s="107" t="str">
        <f t="shared" si="69"/>
        <v/>
      </c>
      <c r="BG362" s="107">
        <f>SUMIFS(Master3!AR:AR,Master3!$A:$A,"&gt;="&amp;(BF362),Master3!$A:$A,"&lt;="&amp;BK362-1)</f>
        <v>0</v>
      </c>
      <c r="BH362" s="109">
        <f>SUMIFS(Master3!$K:$K,Master3!$A:$A,"&gt;="&amp;(BF362),Master3!$A:$A,"&lt;="&amp;BK362-1)</f>
        <v>0</v>
      </c>
      <c r="BI362" s="108">
        <f>SUMIFS(Master3!BQ:BQ,Master3!BP:BP,BE362)</f>
        <v>0</v>
      </c>
      <c r="BJ362" s="110" t="str">
        <f>IFERROR(_xlfn.XLOOKUP(BK362,Master3!$A:$A,Master3!$B:$B)," ")</f>
        <v xml:space="preserve"> </v>
      </c>
      <c r="BK362" s="107" t="str">
        <f t="shared" si="70"/>
        <v/>
      </c>
      <c r="BL362" s="107">
        <f>SUMIFS(Master3!$AU:$AU,Master3!$A:$A,"&gt;"&amp;(BK362),Master3!$A:$A,"&lt;="&amp; BO362)</f>
        <v>0</v>
      </c>
      <c r="BM362" s="109">
        <f>SUMIFS(Master3!$K:$K,Master3!$A:$A,"&gt;"&amp;(BK362),Master3!$A:$A,"&lt;="&amp; BO362)</f>
        <v>0</v>
      </c>
      <c r="BN362" s="107">
        <f>SUMIFS(Master3!BI:BI,Master3!BH:BH,BJ362)</f>
        <v>0</v>
      </c>
      <c r="BO362" s="108" t="str">
        <f t="shared" si="71"/>
        <v/>
      </c>
    </row>
    <row r="363" spans="1:67" x14ac:dyDescent="0.25">
      <c r="A363" s="86">
        <v>44470.395833333336</v>
      </c>
      <c r="B363" s="111" t="e">
        <f>_xlfn.XLOOKUP(C363,Master3!B:B,Master3!A:A)</f>
        <v>#N/A</v>
      </c>
      <c r="C363" s="106"/>
      <c r="D363" s="91" t="str">
        <f>IFERROR(_xlfn.XLOOKUP(B363,Master3!A:A,Master3!G:G),"")</f>
        <v/>
      </c>
      <c r="E363" s="94" t="str">
        <f>IFERROR(AVERAGEIFS(Master3!$U:$U,Master3!$A:$A,"&gt;"&amp;(B363-1),Master3!$A:$A,"&lt;="&amp;S363),"")</f>
        <v/>
      </c>
      <c r="F363" s="98">
        <f>SUMIFS(Master3!$V:$V,Master3!$A:$A,"&gt;="&amp;(B363),Master3!$A:$A,"&lt;="&amp;J363-1)</f>
        <v>0</v>
      </c>
      <c r="G363" s="91">
        <f>SUMIFS(Master3!$H:$H,Master3!$A:$A,"&gt;="&amp;(B363),Master3!$A:$A,"&lt;="&amp;J363-1)</f>
        <v>0</v>
      </c>
      <c r="H363" s="99">
        <f>SUMIFS(Master3!AZ:AZ,Master3!AY:AY,C363)</f>
        <v>0</v>
      </c>
      <c r="I363" s="100" t="str">
        <f>IFERROR(_xlfn.XLOOKUP(J363,Master3!$A:$A,Master3!$B:$B),"")</f>
        <v/>
      </c>
      <c r="J363" s="92" t="str">
        <f t="shared" si="60"/>
        <v/>
      </c>
      <c r="K363" s="92">
        <f>SUMIFS(Master3!$V:$V,Master3!$A:$A,"&gt;="&amp;(J363),Master3!$A:$A,"&lt;="&amp;O363-1)</f>
        <v>0</v>
      </c>
      <c r="L363" s="92">
        <f>SUMIFS(Master3!$H:$H,Master3!$A:$A,"&gt;="&amp;(J363),Master3!$A:$A,"&lt;="&amp;O363-1)</f>
        <v>0</v>
      </c>
      <c r="M363" s="93">
        <f>SUMIFS(Master3!BK:BK,Master3!BJ:BJ,I363)</f>
        <v>0</v>
      </c>
      <c r="N363" s="100" t="str">
        <f>IFERROR(_xlfn.XLOOKUP(O363,Master3!$A:$A,Master3!$B:$B)," ")</f>
        <v xml:space="preserve"> </v>
      </c>
      <c r="O363" s="92" t="str">
        <f t="shared" si="61"/>
        <v/>
      </c>
      <c r="P363" s="92">
        <f>SUMIFS(Master3!$V:$V,Master3!$A:$A,"&gt;="&amp;O363,Master3!$A:$A,"&lt;="&amp; S363)</f>
        <v>0</v>
      </c>
      <c r="Q363" s="92">
        <f>SUMIFS(Master3!$H:$H,Master3!$A:$A,"&gt;="&amp;O363,Master3!$A:$A,"&lt;="&amp; S363)</f>
        <v>0</v>
      </c>
      <c r="R363" s="92">
        <f>SUMIFS(Master3!AZ:AZ,Master3!AY:AY,N363)</f>
        <v>0</v>
      </c>
      <c r="S363" s="93" t="str">
        <f t="shared" si="62"/>
        <v/>
      </c>
      <c r="T363" s="112" t="e">
        <f>_xlfn.XLOOKUP(U363,Master3!B:B,Master3!A:A)</f>
        <v>#N/A</v>
      </c>
      <c r="U363" s="103"/>
      <c r="V363" s="109">
        <f>SUMIFS(Master3!X:X,Master3!$A:$A,"&gt;="&amp;(T363),Master3!$A:$A,"&lt;="&amp;Z363-1)</f>
        <v>0</v>
      </c>
      <c r="W363" s="107">
        <f>SUMIFS(Master3!I:I,Master3!$A:$A,"&gt;="&amp;(T363),Master3!$A:$A,"&lt;="&amp;Z363-1)</f>
        <v>0</v>
      </c>
      <c r="X363" s="108">
        <f>SUMIFS(Master3!BC:BC,Master3!BB:BB,U363)</f>
        <v>0</v>
      </c>
      <c r="Y363" s="110" t="str">
        <f>IFERROR(_xlfn.XLOOKUP(Z363,Master3!$A:$A,Master3!$B:$B),"")</f>
        <v/>
      </c>
      <c r="Z363" s="107" t="str">
        <f t="shared" si="63"/>
        <v/>
      </c>
      <c r="AA363" s="107">
        <f>SUMIFS(Master3!$X:$X,Master3!$A:$A,"&gt;="&amp;(Z363),Master3!$A:$A,"&lt;="&amp;AE363-1)</f>
        <v>0</v>
      </c>
      <c r="AB363" s="107">
        <f>SUMIFS(Master3!$I:$I,Master3!$A:$A,"&gt;="&amp;(Z363),Master3!$A:$A,"&lt;="&amp;AE363-1)</f>
        <v>0</v>
      </c>
      <c r="AC363" s="108">
        <f>SUMIFS(Master3!BM:BM,Master3!BL:BL,Y363)</f>
        <v>0</v>
      </c>
      <c r="AD363" s="110" t="str">
        <f>IFERROR(_xlfn.XLOOKUP(AE363,Master3!$A:$A,Master3!$B:$B)," ")</f>
        <v xml:space="preserve"> </v>
      </c>
      <c r="AE363" s="107" t="str">
        <f t="shared" si="64"/>
        <v/>
      </c>
      <c r="AF363" s="109">
        <f>SUMIFS(Master3!$X:$X,Master3!$A:$A,"&gt;"&amp;(AE363),Master3!$A:$A,"&lt;="&amp; AI363)</f>
        <v>0</v>
      </c>
      <c r="AG363" s="107">
        <f>SUMIFS(Master3!$I:$I,Master3!$A:$A,"&gt;"&amp;(AE363),Master3!$A:$A,"&lt;="&amp; AI363)</f>
        <v>0</v>
      </c>
      <c r="AH363" s="107">
        <f>SUMIFS(Master3!BC:BC,Master3!BB:BB,AD363)</f>
        <v>0</v>
      </c>
      <c r="AI363" s="108" t="str">
        <f t="shared" si="65"/>
        <v/>
      </c>
      <c r="AJ363" s="112" t="e">
        <f>_xlfn.XLOOKUP(AK363,Master3!B:B,Master3!A:A)</f>
        <v>#N/A</v>
      </c>
      <c r="AK363" s="106"/>
      <c r="AL363" s="67">
        <f>SUMIFS(Master3!$Z:$Z,Master3!$A:$A,"&gt;="&amp;(AJ363),Master3!$A:$A,"&lt;="&amp;AP363-1)</f>
        <v>0</v>
      </c>
      <c r="AM363" s="67">
        <f>SUMIFS(Master3!$J:$J,Master3!$A:$A,"&gt;="&amp;(AJ363),Master3!$A:$A,"&lt;="&amp;AP363-1)</f>
        <v>0</v>
      </c>
      <c r="AN363" s="93">
        <f>SUMIFS(Master3!BF:BF,Master3!BE:BE,AK363)</f>
        <v>0</v>
      </c>
      <c r="AO363" s="100" t="str">
        <f>IFERROR(_xlfn.XLOOKUP(AP363,Master3!$A:$A,Master3!$B:$B),"")</f>
        <v/>
      </c>
      <c r="AP363" s="92" t="str">
        <f t="shared" si="66"/>
        <v/>
      </c>
      <c r="AQ363" s="67">
        <f>SUMIFS(Master3!$Z:$Z,Master3!$A:$A,"&gt;"&amp;(AP363),Master3!$A:$A,"&lt;="&amp;AU363-1)</f>
        <v>0</v>
      </c>
      <c r="AR363" s="67">
        <f>SUMIFS(Master3!$J:$J,Master3!$A:$A,"&gt;"&amp;(AP363),Master3!$A:$A,"&lt;="&amp;AU363-1)</f>
        <v>0</v>
      </c>
      <c r="AS363" s="93">
        <f>SUMIFS(Master3!BO:BO,Master3!BN:BN,AO363)</f>
        <v>0</v>
      </c>
      <c r="AT363" s="100" t="str">
        <f>IFERROR(_xlfn.XLOOKUP(AU363,Master3!$A:$A,Master3!$B:$B)," ")</f>
        <v xml:space="preserve"> </v>
      </c>
      <c r="AU363" s="92" t="str">
        <f t="shared" si="67"/>
        <v/>
      </c>
      <c r="AV363" s="67">
        <f>SUMIFS(Master3!$Z:$Z,Master3!$A:$A,"&gt;"&amp;AU363,Master3!$A:$A,"&lt;="&amp; AY363)</f>
        <v>0</v>
      </c>
      <c r="AW363" s="67">
        <f>SUMIFS(Master3!$J:$J,Master3!$A:$A,"&gt;"&amp;AU363,Master3!$A:$A,"&lt;="&amp; AY363)</f>
        <v>0</v>
      </c>
      <c r="AX363" s="92">
        <f>SUMIFS(Master3!BF:BF,Master3!BE:BE,AT363)</f>
        <v>0</v>
      </c>
      <c r="AY363" s="93" t="str">
        <f t="shared" si="68"/>
        <v/>
      </c>
      <c r="AZ363" s="112" t="e">
        <f>_xlfn.XLOOKUP(BA363,Master3!B:B,Master3!A:A)</f>
        <v>#N/A</v>
      </c>
      <c r="BA363" s="103">
        <v>44470.395833333336</v>
      </c>
      <c r="BB363" s="107">
        <f>SUMIFS(Master3!AR:AR,Master3!$A:$A,"&gt;="&amp;(AZ363),Master3!$A:$A,"&lt;="&amp;BF363-1)</f>
        <v>0</v>
      </c>
      <c r="BC363" s="109">
        <f>SUMIFS(Master3!$K:$K,Master3!$A:$A,"&gt;="&amp;(AZ363),Master3!$A:$A,"&lt;="&amp;BF363-1)</f>
        <v>0</v>
      </c>
      <c r="BD363" s="108">
        <f>SUMIFS(Master3!BI:BI,Master3!BH:BH,BA363)</f>
        <v>0</v>
      </c>
      <c r="BE363" s="110" t="str">
        <f>IFERROR(_xlfn.XLOOKUP(BF363,Master3!$A:$A,Master3!$B:$B),"")</f>
        <v/>
      </c>
      <c r="BF363" s="107" t="str">
        <f t="shared" si="69"/>
        <v/>
      </c>
      <c r="BG363" s="107">
        <f>SUMIFS(Master3!AR:AR,Master3!$A:$A,"&gt;="&amp;(BF363),Master3!$A:$A,"&lt;="&amp;BK363-1)</f>
        <v>0</v>
      </c>
      <c r="BH363" s="109">
        <f>SUMIFS(Master3!$K:$K,Master3!$A:$A,"&gt;="&amp;(BF363),Master3!$A:$A,"&lt;="&amp;BK363-1)</f>
        <v>0</v>
      </c>
      <c r="BI363" s="108">
        <f>SUMIFS(Master3!BQ:BQ,Master3!BP:BP,BE363)</f>
        <v>0</v>
      </c>
      <c r="BJ363" s="110" t="str">
        <f>IFERROR(_xlfn.XLOOKUP(BK363,Master3!$A:$A,Master3!$B:$B)," ")</f>
        <v xml:space="preserve"> </v>
      </c>
      <c r="BK363" s="107" t="str">
        <f t="shared" si="70"/>
        <v/>
      </c>
      <c r="BL363" s="107">
        <f>SUMIFS(Master3!$AU:$AU,Master3!$A:$A,"&gt;"&amp;(BK363),Master3!$A:$A,"&lt;="&amp; BO363)</f>
        <v>0</v>
      </c>
      <c r="BM363" s="109">
        <f>SUMIFS(Master3!$K:$K,Master3!$A:$A,"&gt;"&amp;(BK363),Master3!$A:$A,"&lt;="&amp; BO363)</f>
        <v>0</v>
      </c>
      <c r="BN363" s="107">
        <f>SUMIFS(Master3!BI:BI,Master3!BH:BH,BJ363)</f>
        <v>0</v>
      </c>
      <c r="BO363" s="108" t="str">
        <f t="shared" si="71"/>
        <v/>
      </c>
    </row>
    <row r="364" spans="1:67" x14ac:dyDescent="0.25">
      <c r="A364" s="86">
        <v>44470.458333333336</v>
      </c>
      <c r="B364" s="111" t="e">
        <f>_xlfn.XLOOKUP(C364,Master3!B:B,Master3!A:A)</f>
        <v>#N/A</v>
      </c>
      <c r="C364" s="106"/>
      <c r="D364" s="91" t="str">
        <f>IFERROR(_xlfn.XLOOKUP(B364,Master3!A:A,Master3!G:G),"")</f>
        <v/>
      </c>
      <c r="E364" s="94" t="str">
        <f>IFERROR(AVERAGEIFS(Master3!$U:$U,Master3!$A:$A,"&gt;"&amp;(B364-1),Master3!$A:$A,"&lt;="&amp;S364),"")</f>
        <v/>
      </c>
      <c r="F364" s="98">
        <f>SUMIFS(Master3!$V:$V,Master3!$A:$A,"&gt;="&amp;(B364),Master3!$A:$A,"&lt;="&amp;J364-1)</f>
        <v>0</v>
      </c>
      <c r="G364" s="91">
        <f>SUMIFS(Master3!$H:$H,Master3!$A:$A,"&gt;="&amp;(B364),Master3!$A:$A,"&lt;="&amp;J364-1)</f>
        <v>0</v>
      </c>
      <c r="H364" s="99">
        <f>SUMIFS(Master3!AZ:AZ,Master3!AY:AY,C364)</f>
        <v>0</v>
      </c>
      <c r="I364" s="100" t="str">
        <f>IFERROR(_xlfn.XLOOKUP(J364,Master3!$A:$A,Master3!$B:$B),"")</f>
        <v/>
      </c>
      <c r="J364" s="92" t="str">
        <f t="shared" si="60"/>
        <v/>
      </c>
      <c r="K364" s="92">
        <f>SUMIFS(Master3!$V:$V,Master3!$A:$A,"&gt;="&amp;(J364),Master3!$A:$A,"&lt;="&amp;O364-1)</f>
        <v>0</v>
      </c>
      <c r="L364" s="92">
        <f>SUMIFS(Master3!$H:$H,Master3!$A:$A,"&gt;="&amp;(J364),Master3!$A:$A,"&lt;="&amp;O364-1)</f>
        <v>0</v>
      </c>
      <c r="M364" s="93">
        <f>SUMIFS(Master3!BK:BK,Master3!BJ:BJ,I364)</f>
        <v>0</v>
      </c>
      <c r="N364" s="100" t="str">
        <f>IFERROR(_xlfn.XLOOKUP(O364,Master3!$A:$A,Master3!$B:$B)," ")</f>
        <v xml:space="preserve"> </v>
      </c>
      <c r="O364" s="92" t="str">
        <f t="shared" si="61"/>
        <v/>
      </c>
      <c r="P364" s="92">
        <f>SUMIFS(Master3!$V:$V,Master3!$A:$A,"&gt;="&amp;O364,Master3!$A:$A,"&lt;="&amp; S364)</f>
        <v>0</v>
      </c>
      <c r="Q364" s="92">
        <f>SUMIFS(Master3!$H:$H,Master3!$A:$A,"&gt;="&amp;O364,Master3!$A:$A,"&lt;="&amp; S364)</f>
        <v>0</v>
      </c>
      <c r="R364" s="92">
        <f>SUMIFS(Master3!AZ:AZ,Master3!AY:AY,N364)</f>
        <v>0</v>
      </c>
      <c r="S364" s="93" t="str">
        <f t="shared" si="62"/>
        <v/>
      </c>
      <c r="T364" s="112" t="e">
        <f>_xlfn.XLOOKUP(U364,Master3!B:B,Master3!A:A)</f>
        <v>#N/A</v>
      </c>
      <c r="U364" s="103">
        <v>44470.458333333336</v>
      </c>
      <c r="V364" s="109">
        <f>SUMIFS(Master3!X:X,Master3!$A:$A,"&gt;="&amp;(T364),Master3!$A:$A,"&lt;="&amp;Z364-1)</f>
        <v>0</v>
      </c>
      <c r="W364" s="107">
        <f>SUMIFS(Master3!I:I,Master3!$A:$A,"&gt;="&amp;(T364),Master3!$A:$A,"&lt;="&amp;Z364-1)</f>
        <v>0</v>
      </c>
      <c r="X364" s="108">
        <f>SUMIFS(Master3!BC:BC,Master3!BB:BB,U364)</f>
        <v>0</v>
      </c>
      <c r="Y364" s="110" t="str">
        <f>IFERROR(_xlfn.XLOOKUP(Z364,Master3!$A:$A,Master3!$B:$B),"")</f>
        <v/>
      </c>
      <c r="Z364" s="107" t="str">
        <f t="shared" si="63"/>
        <v/>
      </c>
      <c r="AA364" s="107">
        <f>SUMIFS(Master3!$X:$X,Master3!$A:$A,"&gt;="&amp;(Z364),Master3!$A:$A,"&lt;="&amp;AE364-1)</f>
        <v>0</v>
      </c>
      <c r="AB364" s="107">
        <f>SUMIFS(Master3!$I:$I,Master3!$A:$A,"&gt;="&amp;(Z364),Master3!$A:$A,"&lt;="&amp;AE364-1)</f>
        <v>0</v>
      </c>
      <c r="AC364" s="108">
        <f>SUMIFS(Master3!BM:BM,Master3!BL:BL,Y364)</f>
        <v>0</v>
      </c>
      <c r="AD364" s="110" t="str">
        <f>IFERROR(_xlfn.XLOOKUP(AE364,Master3!$A:$A,Master3!$B:$B)," ")</f>
        <v xml:space="preserve"> </v>
      </c>
      <c r="AE364" s="107" t="str">
        <f t="shared" si="64"/>
        <v/>
      </c>
      <c r="AF364" s="109">
        <f>SUMIFS(Master3!$X:$X,Master3!$A:$A,"&gt;"&amp;(AE364),Master3!$A:$A,"&lt;="&amp; AI364)</f>
        <v>0</v>
      </c>
      <c r="AG364" s="107">
        <f>SUMIFS(Master3!$I:$I,Master3!$A:$A,"&gt;"&amp;(AE364),Master3!$A:$A,"&lt;="&amp; AI364)</f>
        <v>0</v>
      </c>
      <c r="AH364" s="107">
        <f>SUMIFS(Master3!BC:BC,Master3!BB:BB,AD364)</f>
        <v>0</v>
      </c>
      <c r="AI364" s="108" t="str">
        <f t="shared" si="65"/>
        <v/>
      </c>
      <c r="AJ364" s="112" t="e">
        <f>_xlfn.XLOOKUP(AK364,Master3!B:B,Master3!A:A)</f>
        <v>#N/A</v>
      </c>
      <c r="AK364" s="106"/>
      <c r="AL364" s="67">
        <f>SUMIFS(Master3!$Z:$Z,Master3!$A:$A,"&gt;="&amp;(AJ364),Master3!$A:$A,"&lt;="&amp;AP364-1)</f>
        <v>0</v>
      </c>
      <c r="AM364" s="67">
        <f>SUMIFS(Master3!$J:$J,Master3!$A:$A,"&gt;="&amp;(AJ364),Master3!$A:$A,"&lt;="&amp;AP364-1)</f>
        <v>0</v>
      </c>
      <c r="AN364" s="93">
        <f>SUMIFS(Master3!BF:BF,Master3!BE:BE,AK364)</f>
        <v>0</v>
      </c>
      <c r="AO364" s="100" t="str">
        <f>IFERROR(_xlfn.XLOOKUP(AP364,Master3!$A:$A,Master3!$B:$B),"")</f>
        <v/>
      </c>
      <c r="AP364" s="92" t="str">
        <f t="shared" si="66"/>
        <v/>
      </c>
      <c r="AQ364" s="67">
        <f>SUMIFS(Master3!$Z:$Z,Master3!$A:$A,"&gt;"&amp;(AP364),Master3!$A:$A,"&lt;="&amp;AU364-1)</f>
        <v>0</v>
      </c>
      <c r="AR364" s="67">
        <f>SUMIFS(Master3!$J:$J,Master3!$A:$A,"&gt;"&amp;(AP364),Master3!$A:$A,"&lt;="&amp;AU364-1)</f>
        <v>0</v>
      </c>
      <c r="AS364" s="93">
        <f>SUMIFS(Master3!BO:BO,Master3!BN:BN,AO364)</f>
        <v>0</v>
      </c>
      <c r="AT364" s="100" t="str">
        <f>IFERROR(_xlfn.XLOOKUP(AU364,Master3!$A:$A,Master3!$B:$B)," ")</f>
        <v xml:space="preserve"> </v>
      </c>
      <c r="AU364" s="92" t="str">
        <f t="shared" si="67"/>
        <v/>
      </c>
      <c r="AV364" s="67">
        <f>SUMIFS(Master3!$Z:$Z,Master3!$A:$A,"&gt;"&amp;AU364,Master3!$A:$A,"&lt;="&amp; AY364)</f>
        <v>0</v>
      </c>
      <c r="AW364" s="67">
        <f>SUMIFS(Master3!$J:$J,Master3!$A:$A,"&gt;"&amp;AU364,Master3!$A:$A,"&lt;="&amp; AY364)</f>
        <v>0</v>
      </c>
      <c r="AX364" s="92">
        <f>SUMIFS(Master3!BF:BF,Master3!BE:BE,AT364)</f>
        <v>0</v>
      </c>
      <c r="AY364" s="93" t="str">
        <f t="shared" si="68"/>
        <v/>
      </c>
      <c r="AZ364" s="112" t="e">
        <f>_xlfn.XLOOKUP(BA364,Master3!B:B,Master3!A:A)</f>
        <v>#N/A</v>
      </c>
      <c r="BA364" s="103"/>
      <c r="BB364" s="107">
        <f>SUMIFS(Master3!AR:AR,Master3!$A:$A,"&gt;="&amp;(AZ364),Master3!$A:$A,"&lt;="&amp;BF364-1)</f>
        <v>0</v>
      </c>
      <c r="BC364" s="109">
        <f>SUMIFS(Master3!$K:$K,Master3!$A:$A,"&gt;="&amp;(AZ364),Master3!$A:$A,"&lt;="&amp;BF364-1)</f>
        <v>0</v>
      </c>
      <c r="BD364" s="108">
        <f>SUMIFS(Master3!BI:BI,Master3!BH:BH,BA364)</f>
        <v>0</v>
      </c>
      <c r="BE364" s="110" t="str">
        <f>IFERROR(_xlfn.XLOOKUP(BF364,Master3!$A:$A,Master3!$B:$B),"")</f>
        <v/>
      </c>
      <c r="BF364" s="107" t="str">
        <f t="shared" si="69"/>
        <v/>
      </c>
      <c r="BG364" s="107">
        <f>SUMIFS(Master3!AR:AR,Master3!$A:$A,"&gt;="&amp;(BF364),Master3!$A:$A,"&lt;="&amp;BK364-1)</f>
        <v>0</v>
      </c>
      <c r="BH364" s="109">
        <f>SUMIFS(Master3!$K:$K,Master3!$A:$A,"&gt;="&amp;(BF364),Master3!$A:$A,"&lt;="&amp;BK364-1)</f>
        <v>0</v>
      </c>
      <c r="BI364" s="108">
        <f>SUMIFS(Master3!BQ:BQ,Master3!BP:BP,BE364)</f>
        <v>0</v>
      </c>
      <c r="BJ364" s="110" t="str">
        <f>IFERROR(_xlfn.XLOOKUP(BK364,Master3!$A:$A,Master3!$B:$B)," ")</f>
        <v xml:space="preserve"> </v>
      </c>
      <c r="BK364" s="107" t="str">
        <f t="shared" si="70"/>
        <v/>
      </c>
      <c r="BL364" s="107">
        <f>SUMIFS(Master3!$AU:$AU,Master3!$A:$A,"&gt;"&amp;(BK364),Master3!$A:$A,"&lt;="&amp; BO364)</f>
        <v>0</v>
      </c>
      <c r="BM364" s="109">
        <f>SUMIFS(Master3!$K:$K,Master3!$A:$A,"&gt;"&amp;(BK364),Master3!$A:$A,"&lt;="&amp; BO364)</f>
        <v>0</v>
      </c>
      <c r="BN364" s="107">
        <f>SUMIFS(Master3!BI:BI,Master3!BH:BH,BJ364)</f>
        <v>0</v>
      </c>
      <c r="BO364" s="108" t="str">
        <f t="shared" si="71"/>
        <v/>
      </c>
    </row>
    <row r="365" spans="1:67" x14ac:dyDescent="0.25">
      <c r="A365" s="86">
        <v>44472.125</v>
      </c>
      <c r="B365" s="111" t="e">
        <f>_xlfn.XLOOKUP(C365,Master3!B:B,Master3!A:A)</f>
        <v>#N/A</v>
      </c>
      <c r="C365" s="106">
        <v>44472.125</v>
      </c>
      <c r="D365" s="91" t="str">
        <f>IFERROR(_xlfn.XLOOKUP(B365,Master3!A:A,Master3!G:G),"")</f>
        <v/>
      </c>
      <c r="E365" s="94" t="str">
        <f>IFERROR(AVERAGEIFS(Master3!$U:$U,Master3!$A:$A,"&gt;"&amp;(B365-1),Master3!$A:$A,"&lt;="&amp;S365),"")</f>
        <v/>
      </c>
      <c r="F365" s="98">
        <f>SUMIFS(Master3!$V:$V,Master3!$A:$A,"&gt;="&amp;(B365),Master3!$A:$A,"&lt;="&amp;J365-1)</f>
        <v>0</v>
      </c>
      <c r="G365" s="91">
        <f>SUMIFS(Master3!$H:$H,Master3!$A:$A,"&gt;="&amp;(B365),Master3!$A:$A,"&lt;="&amp;J365-1)</f>
        <v>0</v>
      </c>
      <c r="H365" s="99">
        <f>SUMIFS(Master3!AZ:AZ,Master3!AY:AY,C365)</f>
        <v>0</v>
      </c>
      <c r="I365" s="100" t="str">
        <f>IFERROR(_xlfn.XLOOKUP(J365,Master3!$A:$A,Master3!$B:$B),"")</f>
        <v/>
      </c>
      <c r="J365" s="92" t="str">
        <f t="shared" si="60"/>
        <v/>
      </c>
      <c r="K365" s="92">
        <f>SUMIFS(Master3!$V:$V,Master3!$A:$A,"&gt;="&amp;(J365),Master3!$A:$A,"&lt;="&amp;O365-1)</f>
        <v>0</v>
      </c>
      <c r="L365" s="92">
        <f>SUMIFS(Master3!$H:$H,Master3!$A:$A,"&gt;="&amp;(J365),Master3!$A:$A,"&lt;="&amp;O365-1)</f>
        <v>0</v>
      </c>
      <c r="M365" s="93">
        <f>SUMIFS(Master3!BK:BK,Master3!BJ:BJ,I365)</f>
        <v>0</v>
      </c>
      <c r="N365" s="100" t="str">
        <f>IFERROR(_xlfn.XLOOKUP(O365,Master3!$A:$A,Master3!$B:$B)," ")</f>
        <v xml:space="preserve"> </v>
      </c>
      <c r="O365" s="92" t="str">
        <f t="shared" si="61"/>
        <v/>
      </c>
      <c r="P365" s="92">
        <f>SUMIFS(Master3!$V:$V,Master3!$A:$A,"&gt;="&amp;O365,Master3!$A:$A,"&lt;="&amp; S365)</f>
        <v>0</v>
      </c>
      <c r="Q365" s="92">
        <f>SUMIFS(Master3!$H:$H,Master3!$A:$A,"&gt;="&amp;O365,Master3!$A:$A,"&lt;="&amp; S365)</f>
        <v>0</v>
      </c>
      <c r="R365" s="92">
        <f>SUMIFS(Master3!AZ:AZ,Master3!AY:AY,N365)</f>
        <v>0</v>
      </c>
      <c r="S365" s="93" t="str">
        <f t="shared" si="62"/>
        <v/>
      </c>
      <c r="T365" s="112" t="e">
        <f>_xlfn.XLOOKUP(U365,Master3!B:B,Master3!A:A)</f>
        <v>#N/A</v>
      </c>
      <c r="U365" s="103"/>
      <c r="V365" s="109">
        <f>SUMIFS(Master3!X:X,Master3!$A:$A,"&gt;="&amp;(T365),Master3!$A:$A,"&lt;="&amp;Z365-1)</f>
        <v>0</v>
      </c>
      <c r="W365" s="107">
        <f>SUMIFS(Master3!I:I,Master3!$A:$A,"&gt;="&amp;(T365),Master3!$A:$A,"&lt;="&amp;Z365-1)</f>
        <v>0</v>
      </c>
      <c r="X365" s="108">
        <f>SUMIFS(Master3!BC:BC,Master3!BB:BB,U365)</f>
        <v>0</v>
      </c>
      <c r="Y365" s="110" t="str">
        <f>IFERROR(_xlfn.XLOOKUP(Z365,Master3!$A:$A,Master3!$B:$B),"")</f>
        <v/>
      </c>
      <c r="Z365" s="107" t="str">
        <f t="shared" si="63"/>
        <v/>
      </c>
      <c r="AA365" s="107">
        <f>SUMIFS(Master3!$X:$X,Master3!$A:$A,"&gt;="&amp;(Z365),Master3!$A:$A,"&lt;="&amp;AE365-1)</f>
        <v>0</v>
      </c>
      <c r="AB365" s="107">
        <f>SUMIFS(Master3!$I:$I,Master3!$A:$A,"&gt;="&amp;(Z365),Master3!$A:$A,"&lt;="&amp;AE365-1)</f>
        <v>0</v>
      </c>
      <c r="AC365" s="108">
        <f>SUMIFS(Master3!BM:BM,Master3!BL:BL,Y365)</f>
        <v>0</v>
      </c>
      <c r="AD365" s="110" t="str">
        <f>IFERROR(_xlfn.XLOOKUP(AE365,Master3!$A:$A,Master3!$B:$B)," ")</f>
        <v xml:space="preserve"> </v>
      </c>
      <c r="AE365" s="107" t="str">
        <f t="shared" si="64"/>
        <v/>
      </c>
      <c r="AF365" s="109">
        <f>SUMIFS(Master3!$X:$X,Master3!$A:$A,"&gt;"&amp;(AE365),Master3!$A:$A,"&lt;="&amp; AI365)</f>
        <v>0</v>
      </c>
      <c r="AG365" s="107">
        <f>SUMIFS(Master3!$I:$I,Master3!$A:$A,"&gt;"&amp;(AE365),Master3!$A:$A,"&lt;="&amp; AI365)</f>
        <v>0</v>
      </c>
      <c r="AH365" s="107">
        <f>SUMIFS(Master3!BC:BC,Master3!BB:BB,AD365)</f>
        <v>0</v>
      </c>
      <c r="AI365" s="108" t="str">
        <f t="shared" si="65"/>
        <v/>
      </c>
      <c r="AJ365" s="112" t="e">
        <f>_xlfn.XLOOKUP(AK365,Master3!B:B,Master3!A:A)</f>
        <v>#N/A</v>
      </c>
      <c r="AK365" s="106"/>
      <c r="AL365" s="67">
        <f>SUMIFS(Master3!$Z:$Z,Master3!$A:$A,"&gt;="&amp;(AJ365),Master3!$A:$A,"&lt;="&amp;AP365-1)</f>
        <v>0</v>
      </c>
      <c r="AM365" s="67">
        <f>SUMIFS(Master3!$J:$J,Master3!$A:$A,"&gt;="&amp;(AJ365),Master3!$A:$A,"&lt;="&amp;AP365-1)</f>
        <v>0</v>
      </c>
      <c r="AN365" s="93">
        <f>SUMIFS(Master3!BF:BF,Master3!BE:BE,AK365)</f>
        <v>0</v>
      </c>
      <c r="AO365" s="100" t="str">
        <f>IFERROR(_xlfn.XLOOKUP(AP365,Master3!$A:$A,Master3!$B:$B),"")</f>
        <v/>
      </c>
      <c r="AP365" s="92" t="str">
        <f t="shared" si="66"/>
        <v/>
      </c>
      <c r="AQ365" s="67">
        <f>SUMIFS(Master3!$Z:$Z,Master3!$A:$A,"&gt;"&amp;(AP365),Master3!$A:$A,"&lt;="&amp;AU365-1)</f>
        <v>0</v>
      </c>
      <c r="AR365" s="67">
        <f>SUMIFS(Master3!$J:$J,Master3!$A:$A,"&gt;"&amp;(AP365),Master3!$A:$A,"&lt;="&amp;AU365-1)</f>
        <v>0</v>
      </c>
      <c r="AS365" s="93">
        <f>SUMIFS(Master3!BO:BO,Master3!BN:BN,AO365)</f>
        <v>0</v>
      </c>
      <c r="AT365" s="100" t="str">
        <f>IFERROR(_xlfn.XLOOKUP(AU365,Master3!$A:$A,Master3!$B:$B)," ")</f>
        <v xml:space="preserve"> </v>
      </c>
      <c r="AU365" s="92" t="str">
        <f t="shared" si="67"/>
        <v/>
      </c>
      <c r="AV365" s="67">
        <f>SUMIFS(Master3!$Z:$Z,Master3!$A:$A,"&gt;"&amp;AU365,Master3!$A:$A,"&lt;="&amp; AY365)</f>
        <v>0</v>
      </c>
      <c r="AW365" s="67">
        <f>SUMIFS(Master3!$J:$J,Master3!$A:$A,"&gt;"&amp;AU365,Master3!$A:$A,"&lt;="&amp; AY365)</f>
        <v>0</v>
      </c>
      <c r="AX365" s="92">
        <f>SUMIFS(Master3!BF:BF,Master3!BE:BE,AT365)</f>
        <v>0</v>
      </c>
      <c r="AY365" s="93" t="str">
        <f t="shared" si="68"/>
        <v/>
      </c>
      <c r="AZ365" s="112" t="e">
        <f>_xlfn.XLOOKUP(BA365,Master3!B:B,Master3!A:A)</f>
        <v>#N/A</v>
      </c>
      <c r="BA365" s="103"/>
      <c r="BB365" s="107">
        <f>SUMIFS(Master3!AR:AR,Master3!$A:$A,"&gt;="&amp;(AZ365),Master3!$A:$A,"&lt;="&amp;BF365-1)</f>
        <v>0</v>
      </c>
      <c r="BC365" s="109">
        <f>SUMIFS(Master3!$K:$K,Master3!$A:$A,"&gt;="&amp;(AZ365),Master3!$A:$A,"&lt;="&amp;BF365-1)</f>
        <v>0</v>
      </c>
      <c r="BD365" s="108">
        <f>SUMIFS(Master3!BI:BI,Master3!BH:BH,BA365)</f>
        <v>0</v>
      </c>
      <c r="BE365" s="110" t="str">
        <f>IFERROR(_xlfn.XLOOKUP(BF365,Master3!$A:$A,Master3!$B:$B),"")</f>
        <v/>
      </c>
      <c r="BF365" s="107" t="str">
        <f t="shared" si="69"/>
        <v/>
      </c>
      <c r="BG365" s="107">
        <f>SUMIFS(Master3!AR:AR,Master3!$A:$A,"&gt;="&amp;(BF365),Master3!$A:$A,"&lt;="&amp;BK365-1)</f>
        <v>0</v>
      </c>
      <c r="BH365" s="109">
        <f>SUMIFS(Master3!$K:$K,Master3!$A:$A,"&gt;="&amp;(BF365),Master3!$A:$A,"&lt;="&amp;BK365-1)</f>
        <v>0</v>
      </c>
      <c r="BI365" s="108">
        <f>SUMIFS(Master3!BQ:BQ,Master3!BP:BP,BE365)</f>
        <v>0</v>
      </c>
      <c r="BJ365" s="110" t="str">
        <f>IFERROR(_xlfn.XLOOKUP(BK365,Master3!$A:$A,Master3!$B:$B)," ")</f>
        <v xml:space="preserve"> </v>
      </c>
      <c r="BK365" s="107" t="str">
        <f t="shared" si="70"/>
        <v/>
      </c>
      <c r="BL365" s="107">
        <f>SUMIFS(Master3!$AU:$AU,Master3!$A:$A,"&gt;"&amp;(BK365),Master3!$A:$A,"&lt;="&amp; BO365)</f>
        <v>0</v>
      </c>
      <c r="BM365" s="109">
        <f>SUMIFS(Master3!$K:$K,Master3!$A:$A,"&gt;"&amp;(BK365),Master3!$A:$A,"&lt;="&amp; BO365)</f>
        <v>0</v>
      </c>
      <c r="BN365" s="107">
        <f>SUMIFS(Master3!BI:BI,Master3!BH:BH,BJ365)</f>
        <v>0</v>
      </c>
      <c r="BO365" s="108" t="str">
        <f t="shared" si="71"/>
        <v/>
      </c>
    </row>
    <row r="366" spans="1:67" x14ac:dyDescent="0.25">
      <c r="A366" s="86">
        <v>44472.197916666664</v>
      </c>
      <c r="B366" s="111" t="e">
        <f>_xlfn.XLOOKUP(C366,Master3!B:B,Master3!A:A)</f>
        <v>#N/A</v>
      </c>
      <c r="C366" s="106"/>
      <c r="D366" s="91" t="str">
        <f>IFERROR(_xlfn.XLOOKUP(B366,Master3!A:A,Master3!G:G),"")</f>
        <v/>
      </c>
      <c r="E366" s="94" t="str">
        <f>IFERROR(AVERAGEIFS(Master3!$U:$U,Master3!$A:$A,"&gt;"&amp;(B366-1),Master3!$A:$A,"&lt;="&amp;S366),"")</f>
        <v/>
      </c>
      <c r="F366" s="98">
        <f>SUMIFS(Master3!$V:$V,Master3!$A:$A,"&gt;="&amp;(B366),Master3!$A:$A,"&lt;="&amp;J366-1)</f>
        <v>0</v>
      </c>
      <c r="G366" s="91">
        <f>SUMIFS(Master3!$H:$H,Master3!$A:$A,"&gt;="&amp;(B366),Master3!$A:$A,"&lt;="&amp;J366-1)</f>
        <v>0</v>
      </c>
      <c r="H366" s="99">
        <f>SUMIFS(Master3!AZ:AZ,Master3!AY:AY,C366)</f>
        <v>0</v>
      </c>
      <c r="I366" s="100" t="str">
        <f>IFERROR(_xlfn.XLOOKUP(J366,Master3!$A:$A,Master3!$B:$B),"")</f>
        <v/>
      </c>
      <c r="J366" s="92" t="str">
        <f t="shared" si="60"/>
        <v/>
      </c>
      <c r="K366" s="92">
        <f>SUMIFS(Master3!$V:$V,Master3!$A:$A,"&gt;="&amp;(J366),Master3!$A:$A,"&lt;="&amp;O366-1)</f>
        <v>0</v>
      </c>
      <c r="L366" s="92">
        <f>SUMIFS(Master3!$H:$H,Master3!$A:$A,"&gt;="&amp;(J366),Master3!$A:$A,"&lt;="&amp;O366-1)</f>
        <v>0</v>
      </c>
      <c r="M366" s="93">
        <f>SUMIFS(Master3!BK:BK,Master3!BJ:BJ,I366)</f>
        <v>0</v>
      </c>
      <c r="N366" s="100" t="str">
        <f>IFERROR(_xlfn.XLOOKUP(O366,Master3!$A:$A,Master3!$B:$B)," ")</f>
        <v xml:space="preserve"> </v>
      </c>
      <c r="O366" s="92" t="str">
        <f t="shared" si="61"/>
        <v/>
      </c>
      <c r="P366" s="92">
        <f>SUMIFS(Master3!$V:$V,Master3!$A:$A,"&gt;="&amp;O366,Master3!$A:$A,"&lt;="&amp; S366)</f>
        <v>0</v>
      </c>
      <c r="Q366" s="92">
        <f>SUMIFS(Master3!$H:$H,Master3!$A:$A,"&gt;="&amp;O366,Master3!$A:$A,"&lt;="&amp; S366)</f>
        <v>0</v>
      </c>
      <c r="R366" s="92">
        <f>SUMIFS(Master3!AZ:AZ,Master3!AY:AY,N366)</f>
        <v>0</v>
      </c>
      <c r="S366" s="93" t="str">
        <f t="shared" si="62"/>
        <v/>
      </c>
      <c r="T366" s="112" t="e">
        <f>_xlfn.XLOOKUP(U366,Master3!B:B,Master3!A:A)</f>
        <v>#N/A</v>
      </c>
      <c r="U366" s="103"/>
      <c r="V366" s="109">
        <f>SUMIFS(Master3!X:X,Master3!$A:$A,"&gt;="&amp;(T366),Master3!$A:$A,"&lt;="&amp;Z366-1)</f>
        <v>0</v>
      </c>
      <c r="W366" s="107">
        <f>SUMIFS(Master3!I:I,Master3!$A:$A,"&gt;="&amp;(T366),Master3!$A:$A,"&lt;="&amp;Z366-1)</f>
        <v>0</v>
      </c>
      <c r="X366" s="108">
        <f>SUMIFS(Master3!BC:BC,Master3!BB:BB,U366)</f>
        <v>0</v>
      </c>
      <c r="Y366" s="110" t="str">
        <f>IFERROR(_xlfn.XLOOKUP(Z366,Master3!$A:$A,Master3!$B:$B),"")</f>
        <v/>
      </c>
      <c r="Z366" s="107" t="str">
        <f t="shared" si="63"/>
        <v/>
      </c>
      <c r="AA366" s="107">
        <f>SUMIFS(Master3!$X:$X,Master3!$A:$A,"&gt;="&amp;(Z366),Master3!$A:$A,"&lt;="&amp;AE366-1)</f>
        <v>0</v>
      </c>
      <c r="AB366" s="107">
        <f>SUMIFS(Master3!$I:$I,Master3!$A:$A,"&gt;="&amp;(Z366),Master3!$A:$A,"&lt;="&amp;AE366-1)</f>
        <v>0</v>
      </c>
      <c r="AC366" s="108">
        <f>SUMIFS(Master3!BM:BM,Master3!BL:BL,Y366)</f>
        <v>0</v>
      </c>
      <c r="AD366" s="110" t="str">
        <f>IFERROR(_xlfn.XLOOKUP(AE366,Master3!$A:$A,Master3!$B:$B)," ")</f>
        <v xml:space="preserve"> </v>
      </c>
      <c r="AE366" s="107" t="str">
        <f t="shared" si="64"/>
        <v/>
      </c>
      <c r="AF366" s="109">
        <f>SUMIFS(Master3!$X:$X,Master3!$A:$A,"&gt;"&amp;(AE366),Master3!$A:$A,"&lt;="&amp; AI366)</f>
        <v>0</v>
      </c>
      <c r="AG366" s="107">
        <f>SUMIFS(Master3!$I:$I,Master3!$A:$A,"&gt;"&amp;(AE366),Master3!$A:$A,"&lt;="&amp; AI366)</f>
        <v>0</v>
      </c>
      <c r="AH366" s="107">
        <f>SUMIFS(Master3!BC:BC,Master3!BB:BB,AD366)</f>
        <v>0</v>
      </c>
      <c r="AI366" s="108" t="str">
        <f t="shared" si="65"/>
        <v/>
      </c>
      <c r="AJ366" s="112" t="e">
        <f>_xlfn.XLOOKUP(AK366,Master3!B:B,Master3!A:A)</f>
        <v>#N/A</v>
      </c>
      <c r="AK366" s="106"/>
      <c r="AL366" s="67">
        <f>SUMIFS(Master3!$Z:$Z,Master3!$A:$A,"&gt;="&amp;(AJ366),Master3!$A:$A,"&lt;="&amp;AP366-1)</f>
        <v>0</v>
      </c>
      <c r="AM366" s="67">
        <f>SUMIFS(Master3!$J:$J,Master3!$A:$A,"&gt;="&amp;(AJ366),Master3!$A:$A,"&lt;="&amp;AP366-1)</f>
        <v>0</v>
      </c>
      <c r="AN366" s="93">
        <f>SUMIFS(Master3!BF:BF,Master3!BE:BE,AK366)</f>
        <v>0</v>
      </c>
      <c r="AO366" s="100" t="str">
        <f>IFERROR(_xlfn.XLOOKUP(AP366,Master3!$A:$A,Master3!$B:$B),"")</f>
        <v/>
      </c>
      <c r="AP366" s="92" t="str">
        <f t="shared" si="66"/>
        <v/>
      </c>
      <c r="AQ366" s="67">
        <f>SUMIFS(Master3!$Z:$Z,Master3!$A:$A,"&gt;"&amp;(AP366),Master3!$A:$A,"&lt;="&amp;AU366-1)</f>
        <v>0</v>
      </c>
      <c r="AR366" s="67">
        <f>SUMIFS(Master3!$J:$J,Master3!$A:$A,"&gt;"&amp;(AP366),Master3!$A:$A,"&lt;="&amp;AU366-1)</f>
        <v>0</v>
      </c>
      <c r="AS366" s="93">
        <f>SUMIFS(Master3!BO:BO,Master3!BN:BN,AO366)</f>
        <v>0</v>
      </c>
      <c r="AT366" s="100" t="str">
        <f>IFERROR(_xlfn.XLOOKUP(AU366,Master3!$A:$A,Master3!$B:$B)," ")</f>
        <v xml:space="preserve"> </v>
      </c>
      <c r="AU366" s="92" t="str">
        <f t="shared" si="67"/>
        <v/>
      </c>
      <c r="AV366" s="67">
        <f>SUMIFS(Master3!$Z:$Z,Master3!$A:$A,"&gt;"&amp;AU366,Master3!$A:$A,"&lt;="&amp; AY366)</f>
        <v>0</v>
      </c>
      <c r="AW366" s="67">
        <f>SUMIFS(Master3!$J:$J,Master3!$A:$A,"&gt;"&amp;AU366,Master3!$A:$A,"&lt;="&amp; AY366)</f>
        <v>0</v>
      </c>
      <c r="AX366" s="92">
        <f>SUMIFS(Master3!BF:BF,Master3!BE:BE,AT366)</f>
        <v>0</v>
      </c>
      <c r="AY366" s="93" t="str">
        <f t="shared" si="68"/>
        <v/>
      </c>
      <c r="AZ366" s="112" t="e">
        <f>_xlfn.XLOOKUP(BA366,Master3!B:B,Master3!A:A)</f>
        <v>#N/A</v>
      </c>
      <c r="BA366" s="103">
        <v>44472.197916666664</v>
      </c>
      <c r="BB366" s="107">
        <f>SUMIFS(Master3!AR:AR,Master3!$A:$A,"&gt;="&amp;(AZ366),Master3!$A:$A,"&lt;="&amp;BF366-1)</f>
        <v>0</v>
      </c>
      <c r="BC366" s="109">
        <f>SUMIFS(Master3!$K:$K,Master3!$A:$A,"&gt;="&amp;(AZ366),Master3!$A:$A,"&lt;="&amp;BF366-1)</f>
        <v>0</v>
      </c>
      <c r="BD366" s="108">
        <f>SUMIFS(Master3!BI:BI,Master3!BH:BH,BA366)</f>
        <v>0</v>
      </c>
      <c r="BE366" s="110" t="str">
        <f>IFERROR(_xlfn.XLOOKUP(BF366,Master3!$A:$A,Master3!$B:$B),"")</f>
        <v/>
      </c>
      <c r="BF366" s="107" t="str">
        <f t="shared" si="69"/>
        <v/>
      </c>
      <c r="BG366" s="107">
        <f>SUMIFS(Master3!AR:AR,Master3!$A:$A,"&gt;="&amp;(BF366),Master3!$A:$A,"&lt;="&amp;BK366-1)</f>
        <v>0</v>
      </c>
      <c r="BH366" s="109">
        <f>SUMIFS(Master3!$K:$K,Master3!$A:$A,"&gt;="&amp;(BF366),Master3!$A:$A,"&lt;="&amp;BK366-1)</f>
        <v>0</v>
      </c>
      <c r="BI366" s="108">
        <f>SUMIFS(Master3!BQ:BQ,Master3!BP:BP,BE366)</f>
        <v>0</v>
      </c>
      <c r="BJ366" s="110" t="str">
        <f>IFERROR(_xlfn.XLOOKUP(BK366,Master3!$A:$A,Master3!$B:$B)," ")</f>
        <v xml:space="preserve"> </v>
      </c>
      <c r="BK366" s="107" t="str">
        <f t="shared" si="70"/>
        <v/>
      </c>
      <c r="BL366" s="107">
        <f>SUMIFS(Master3!$AU:$AU,Master3!$A:$A,"&gt;"&amp;(BK366),Master3!$A:$A,"&lt;="&amp; BO366)</f>
        <v>0</v>
      </c>
      <c r="BM366" s="109">
        <f>SUMIFS(Master3!$K:$K,Master3!$A:$A,"&gt;"&amp;(BK366),Master3!$A:$A,"&lt;="&amp; BO366)</f>
        <v>0</v>
      </c>
      <c r="BN366" s="107">
        <f>SUMIFS(Master3!BI:BI,Master3!BH:BH,BJ366)</f>
        <v>0</v>
      </c>
      <c r="BO366" s="108" t="str">
        <f t="shared" si="71"/>
        <v/>
      </c>
    </row>
    <row r="367" spans="1:67" x14ac:dyDescent="0.25">
      <c r="A367" s="86">
        <v>44472.201388888891</v>
      </c>
      <c r="B367" s="111" t="e">
        <f>_xlfn.XLOOKUP(C367,Master3!B:B,Master3!A:A)</f>
        <v>#N/A</v>
      </c>
      <c r="C367" s="106"/>
      <c r="D367" s="91" t="str">
        <f>IFERROR(_xlfn.XLOOKUP(B367,Master3!A:A,Master3!G:G),"")</f>
        <v/>
      </c>
      <c r="E367" s="94" t="str">
        <f>IFERROR(AVERAGEIFS(Master3!$U:$U,Master3!$A:$A,"&gt;"&amp;(B367-1),Master3!$A:$A,"&lt;="&amp;S367),"")</f>
        <v/>
      </c>
      <c r="F367" s="98">
        <f>SUMIFS(Master3!$V:$V,Master3!$A:$A,"&gt;="&amp;(B367),Master3!$A:$A,"&lt;="&amp;J367-1)</f>
        <v>0</v>
      </c>
      <c r="G367" s="91">
        <f>SUMIFS(Master3!$H:$H,Master3!$A:$A,"&gt;="&amp;(B367),Master3!$A:$A,"&lt;="&amp;J367-1)</f>
        <v>0</v>
      </c>
      <c r="H367" s="99">
        <f>SUMIFS(Master3!AZ:AZ,Master3!AY:AY,C367)</f>
        <v>0</v>
      </c>
      <c r="I367" s="100" t="str">
        <f>IFERROR(_xlfn.XLOOKUP(J367,Master3!$A:$A,Master3!$B:$B),"")</f>
        <v/>
      </c>
      <c r="J367" s="92" t="str">
        <f t="shared" si="60"/>
        <v/>
      </c>
      <c r="K367" s="92">
        <f>SUMIFS(Master3!$V:$V,Master3!$A:$A,"&gt;="&amp;(J367),Master3!$A:$A,"&lt;="&amp;O367-1)</f>
        <v>0</v>
      </c>
      <c r="L367" s="92">
        <f>SUMIFS(Master3!$H:$H,Master3!$A:$A,"&gt;="&amp;(J367),Master3!$A:$A,"&lt;="&amp;O367-1)</f>
        <v>0</v>
      </c>
      <c r="M367" s="93">
        <f>SUMIFS(Master3!BK:BK,Master3!BJ:BJ,I367)</f>
        <v>0</v>
      </c>
      <c r="N367" s="100" t="str">
        <f>IFERROR(_xlfn.XLOOKUP(O367,Master3!$A:$A,Master3!$B:$B)," ")</f>
        <v xml:space="preserve"> </v>
      </c>
      <c r="O367" s="92" t="str">
        <f t="shared" si="61"/>
        <v/>
      </c>
      <c r="P367" s="92">
        <f>SUMIFS(Master3!$V:$V,Master3!$A:$A,"&gt;="&amp;O367,Master3!$A:$A,"&lt;="&amp; S367)</f>
        <v>0</v>
      </c>
      <c r="Q367" s="92">
        <f>SUMIFS(Master3!$H:$H,Master3!$A:$A,"&gt;="&amp;O367,Master3!$A:$A,"&lt;="&amp; S367)</f>
        <v>0</v>
      </c>
      <c r="R367" s="92">
        <f>SUMIFS(Master3!AZ:AZ,Master3!AY:AY,N367)</f>
        <v>0</v>
      </c>
      <c r="S367" s="93" t="str">
        <f t="shared" si="62"/>
        <v/>
      </c>
      <c r="T367" s="112" t="e">
        <f>_xlfn.XLOOKUP(U367,Master3!B:B,Master3!A:A)</f>
        <v>#N/A</v>
      </c>
      <c r="U367" s="103">
        <v>44472.201388888891</v>
      </c>
      <c r="V367" s="109">
        <f>SUMIFS(Master3!X:X,Master3!$A:$A,"&gt;="&amp;(T367),Master3!$A:$A,"&lt;="&amp;Z367-1)</f>
        <v>0</v>
      </c>
      <c r="W367" s="107">
        <f>SUMIFS(Master3!I:I,Master3!$A:$A,"&gt;="&amp;(T367),Master3!$A:$A,"&lt;="&amp;Z367-1)</f>
        <v>0</v>
      </c>
      <c r="X367" s="108">
        <f>SUMIFS(Master3!BC:BC,Master3!BB:BB,U367)</f>
        <v>0</v>
      </c>
      <c r="Y367" s="110" t="str">
        <f>IFERROR(_xlfn.XLOOKUP(Z367,Master3!$A:$A,Master3!$B:$B),"")</f>
        <v/>
      </c>
      <c r="Z367" s="107" t="str">
        <f t="shared" si="63"/>
        <v/>
      </c>
      <c r="AA367" s="107">
        <f>SUMIFS(Master3!$X:$X,Master3!$A:$A,"&gt;="&amp;(Z367),Master3!$A:$A,"&lt;="&amp;AE367-1)</f>
        <v>0</v>
      </c>
      <c r="AB367" s="107">
        <f>SUMIFS(Master3!$I:$I,Master3!$A:$A,"&gt;="&amp;(Z367),Master3!$A:$A,"&lt;="&amp;AE367-1)</f>
        <v>0</v>
      </c>
      <c r="AC367" s="108">
        <f>SUMIFS(Master3!BM:BM,Master3!BL:BL,Y367)</f>
        <v>0</v>
      </c>
      <c r="AD367" s="110" t="str">
        <f>IFERROR(_xlfn.XLOOKUP(AE367,Master3!$A:$A,Master3!$B:$B)," ")</f>
        <v xml:space="preserve"> </v>
      </c>
      <c r="AE367" s="107" t="str">
        <f t="shared" si="64"/>
        <v/>
      </c>
      <c r="AF367" s="109">
        <f>SUMIFS(Master3!$X:$X,Master3!$A:$A,"&gt;"&amp;(AE367),Master3!$A:$A,"&lt;="&amp; AI367)</f>
        <v>0</v>
      </c>
      <c r="AG367" s="107">
        <f>SUMIFS(Master3!$I:$I,Master3!$A:$A,"&gt;"&amp;(AE367),Master3!$A:$A,"&lt;="&amp; AI367)</f>
        <v>0</v>
      </c>
      <c r="AH367" s="107">
        <f>SUMIFS(Master3!BC:BC,Master3!BB:BB,AD367)</f>
        <v>0</v>
      </c>
      <c r="AI367" s="108" t="str">
        <f t="shared" si="65"/>
        <v/>
      </c>
      <c r="AJ367" s="112" t="e">
        <f>_xlfn.XLOOKUP(AK367,Master3!B:B,Master3!A:A)</f>
        <v>#N/A</v>
      </c>
      <c r="AK367" s="106"/>
      <c r="AL367" s="67">
        <f>SUMIFS(Master3!$Z:$Z,Master3!$A:$A,"&gt;="&amp;(AJ367),Master3!$A:$A,"&lt;="&amp;AP367-1)</f>
        <v>0</v>
      </c>
      <c r="AM367" s="67">
        <f>SUMIFS(Master3!$J:$J,Master3!$A:$A,"&gt;="&amp;(AJ367),Master3!$A:$A,"&lt;="&amp;AP367-1)</f>
        <v>0</v>
      </c>
      <c r="AN367" s="93">
        <f>SUMIFS(Master3!BF:BF,Master3!BE:BE,AK367)</f>
        <v>0</v>
      </c>
      <c r="AO367" s="100" t="str">
        <f>IFERROR(_xlfn.XLOOKUP(AP367,Master3!$A:$A,Master3!$B:$B),"")</f>
        <v/>
      </c>
      <c r="AP367" s="92" t="str">
        <f t="shared" si="66"/>
        <v/>
      </c>
      <c r="AQ367" s="67">
        <f>SUMIFS(Master3!$Z:$Z,Master3!$A:$A,"&gt;"&amp;(AP367),Master3!$A:$A,"&lt;="&amp;AU367-1)</f>
        <v>0</v>
      </c>
      <c r="AR367" s="67">
        <f>SUMIFS(Master3!$J:$J,Master3!$A:$A,"&gt;"&amp;(AP367),Master3!$A:$A,"&lt;="&amp;AU367-1)</f>
        <v>0</v>
      </c>
      <c r="AS367" s="93">
        <f>SUMIFS(Master3!BO:BO,Master3!BN:BN,AO367)</f>
        <v>0</v>
      </c>
      <c r="AT367" s="100" t="str">
        <f>IFERROR(_xlfn.XLOOKUP(AU367,Master3!$A:$A,Master3!$B:$B)," ")</f>
        <v xml:space="preserve"> </v>
      </c>
      <c r="AU367" s="92" t="str">
        <f t="shared" si="67"/>
        <v/>
      </c>
      <c r="AV367" s="67">
        <f>SUMIFS(Master3!$Z:$Z,Master3!$A:$A,"&gt;"&amp;AU367,Master3!$A:$A,"&lt;="&amp; AY367)</f>
        <v>0</v>
      </c>
      <c r="AW367" s="67">
        <f>SUMIFS(Master3!$J:$J,Master3!$A:$A,"&gt;"&amp;AU367,Master3!$A:$A,"&lt;="&amp; AY367)</f>
        <v>0</v>
      </c>
      <c r="AX367" s="92">
        <f>SUMIFS(Master3!BF:BF,Master3!BE:BE,AT367)</f>
        <v>0</v>
      </c>
      <c r="AY367" s="93" t="str">
        <f t="shared" si="68"/>
        <v/>
      </c>
      <c r="AZ367" s="112" t="e">
        <f>_xlfn.XLOOKUP(BA367,Master3!B:B,Master3!A:A)</f>
        <v>#N/A</v>
      </c>
      <c r="BA367" s="103"/>
      <c r="BB367" s="107">
        <f>SUMIFS(Master3!AR:AR,Master3!$A:$A,"&gt;="&amp;(AZ367),Master3!$A:$A,"&lt;="&amp;BF367-1)</f>
        <v>0</v>
      </c>
      <c r="BC367" s="109">
        <f>SUMIFS(Master3!$K:$K,Master3!$A:$A,"&gt;="&amp;(AZ367),Master3!$A:$A,"&lt;="&amp;BF367-1)</f>
        <v>0</v>
      </c>
      <c r="BD367" s="108">
        <f>SUMIFS(Master3!BI:BI,Master3!BH:BH,BA367)</f>
        <v>0</v>
      </c>
      <c r="BE367" s="110" t="str">
        <f>IFERROR(_xlfn.XLOOKUP(BF367,Master3!$A:$A,Master3!$B:$B),"")</f>
        <v/>
      </c>
      <c r="BF367" s="107" t="str">
        <f t="shared" si="69"/>
        <v/>
      </c>
      <c r="BG367" s="107">
        <f>SUMIFS(Master3!AR:AR,Master3!$A:$A,"&gt;="&amp;(BF367),Master3!$A:$A,"&lt;="&amp;BK367-1)</f>
        <v>0</v>
      </c>
      <c r="BH367" s="109">
        <f>SUMIFS(Master3!$K:$K,Master3!$A:$A,"&gt;="&amp;(BF367),Master3!$A:$A,"&lt;="&amp;BK367-1)</f>
        <v>0</v>
      </c>
      <c r="BI367" s="108">
        <f>SUMIFS(Master3!BQ:BQ,Master3!BP:BP,BE367)</f>
        <v>0</v>
      </c>
      <c r="BJ367" s="110" t="str">
        <f>IFERROR(_xlfn.XLOOKUP(BK367,Master3!$A:$A,Master3!$B:$B)," ")</f>
        <v xml:space="preserve"> </v>
      </c>
      <c r="BK367" s="107" t="str">
        <f t="shared" si="70"/>
        <v/>
      </c>
      <c r="BL367" s="107">
        <f>SUMIFS(Master3!$AU:$AU,Master3!$A:$A,"&gt;"&amp;(BK367),Master3!$A:$A,"&lt;="&amp; BO367)</f>
        <v>0</v>
      </c>
      <c r="BM367" s="109">
        <f>SUMIFS(Master3!$K:$K,Master3!$A:$A,"&gt;"&amp;(BK367),Master3!$A:$A,"&lt;="&amp; BO367)</f>
        <v>0</v>
      </c>
      <c r="BN367" s="107">
        <f>SUMIFS(Master3!BI:BI,Master3!BH:BH,BJ367)</f>
        <v>0</v>
      </c>
      <c r="BO367" s="108" t="str">
        <f t="shared" si="71"/>
        <v/>
      </c>
    </row>
    <row r="368" spans="1:67" x14ac:dyDescent="0.25">
      <c r="A368" s="86">
        <v>44472.204861111109</v>
      </c>
      <c r="B368" s="111" t="e">
        <f>_xlfn.XLOOKUP(C368,Master3!B:B,Master3!A:A)</f>
        <v>#N/A</v>
      </c>
      <c r="C368" s="106"/>
      <c r="D368" s="91" t="str">
        <f>IFERROR(_xlfn.XLOOKUP(B368,Master3!A:A,Master3!G:G),"")</f>
        <v/>
      </c>
      <c r="E368" s="94" t="str">
        <f>IFERROR(AVERAGEIFS(Master3!$U:$U,Master3!$A:$A,"&gt;"&amp;(B368-1),Master3!$A:$A,"&lt;="&amp;S368),"")</f>
        <v/>
      </c>
      <c r="F368" s="98">
        <f>SUMIFS(Master3!$V:$V,Master3!$A:$A,"&gt;="&amp;(B368),Master3!$A:$A,"&lt;="&amp;J368-1)</f>
        <v>0</v>
      </c>
      <c r="G368" s="91">
        <f>SUMIFS(Master3!$H:$H,Master3!$A:$A,"&gt;="&amp;(B368),Master3!$A:$A,"&lt;="&amp;J368-1)</f>
        <v>0</v>
      </c>
      <c r="H368" s="99">
        <f>SUMIFS(Master3!AZ:AZ,Master3!AY:AY,C368)</f>
        <v>0</v>
      </c>
      <c r="I368" s="100" t="str">
        <f>IFERROR(_xlfn.XLOOKUP(J368,Master3!$A:$A,Master3!$B:$B),"")</f>
        <v/>
      </c>
      <c r="J368" s="92" t="str">
        <f t="shared" si="60"/>
        <v/>
      </c>
      <c r="K368" s="92">
        <f>SUMIFS(Master3!$V:$V,Master3!$A:$A,"&gt;="&amp;(J368),Master3!$A:$A,"&lt;="&amp;O368-1)</f>
        <v>0</v>
      </c>
      <c r="L368" s="92">
        <f>SUMIFS(Master3!$H:$H,Master3!$A:$A,"&gt;="&amp;(J368),Master3!$A:$A,"&lt;="&amp;O368-1)</f>
        <v>0</v>
      </c>
      <c r="M368" s="93">
        <f>SUMIFS(Master3!BK:BK,Master3!BJ:BJ,I368)</f>
        <v>0</v>
      </c>
      <c r="N368" s="100" t="str">
        <f>IFERROR(_xlfn.XLOOKUP(O368,Master3!$A:$A,Master3!$B:$B)," ")</f>
        <v xml:space="preserve"> </v>
      </c>
      <c r="O368" s="92" t="str">
        <f t="shared" si="61"/>
        <v/>
      </c>
      <c r="P368" s="92">
        <f>SUMIFS(Master3!$V:$V,Master3!$A:$A,"&gt;="&amp;O368,Master3!$A:$A,"&lt;="&amp; S368)</f>
        <v>0</v>
      </c>
      <c r="Q368" s="92">
        <f>SUMIFS(Master3!$H:$H,Master3!$A:$A,"&gt;="&amp;O368,Master3!$A:$A,"&lt;="&amp; S368)</f>
        <v>0</v>
      </c>
      <c r="R368" s="92">
        <f>SUMIFS(Master3!AZ:AZ,Master3!AY:AY,N368)</f>
        <v>0</v>
      </c>
      <c r="S368" s="93" t="str">
        <f t="shared" si="62"/>
        <v/>
      </c>
      <c r="T368" s="112" t="e">
        <f>_xlfn.XLOOKUP(U368,Master3!B:B,Master3!A:A)</f>
        <v>#N/A</v>
      </c>
      <c r="U368" s="103"/>
      <c r="V368" s="109">
        <f>SUMIFS(Master3!X:X,Master3!$A:$A,"&gt;="&amp;(T368),Master3!$A:$A,"&lt;="&amp;Z368-1)</f>
        <v>0</v>
      </c>
      <c r="W368" s="107">
        <f>SUMIFS(Master3!I:I,Master3!$A:$A,"&gt;="&amp;(T368),Master3!$A:$A,"&lt;="&amp;Z368-1)</f>
        <v>0</v>
      </c>
      <c r="X368" s="108">
        <f>SUMIFS(Master3!BC:BC,Master3!BB:BB,U368)</f>
        <v>0</v>
      </c>
      <c r="Y368" s="110" t="str">
        <f>IFERROR(_xlfn.XLOOKUP(Z368,Master3!$A:$A,Master3!$B:$B),"")</f>
        <v/>
      </c>
      <c r="Z368" s="107" t="str">
        <f t="shared" si="63"/>
        <v/>
      </c>
      <c r="AA368" s="107">
        <f>SUMIFS(Master3!$X:$X,Master3!$A:$A,"&gt;="&amp;(Z368),Master3!$A:$A,"&lt;="&amp;AE368-1)</f>
        <v>0</v>
      </c>
      <c r="AB368" s="107">
        <f>SUMIFS(Master3!$I:$I,Master3!$A:$A,"&gt;="&amp;(Z368),Master3!$A:$A,"&lt;="&amp;AE368-1)</f>
        <v>0</v>
      </c>
      <c r="AC368" s="108">
        <f>SUMIFS(Master3!BM:BM,Master3!BL:BL,Y368)</f>
        <v>0</v>
      </c>
      <c r="AD368" s="110" t="str">
        <f>IFERROR(_xlfn.XLOOKUP(AE368,Master3!$A:$A,Master3!$B:$B)," ")</f>
        <v xml:space="preserve"> </v>
      </c>
      <c r="AE368" s="107" t="str">
        <f t="shared" si="64"/>
        <v/>
      </c>
      <c r="AF368" s="109">
        <f>SUMIFS(Master3!$X:$X,Master3!$A:$A,"&gt;"&amp;(AE368),Master3!$A:$A,"&lt;="&amp; AI368)</f>
        <v>0</v>
      </c>
      <c r="AG368" s="107">
        <f>SUMIFS(Master3!$I:$I,Master3!$A:$A,"&gt;"&amp;(AE368),Master3!$A:$A,"&lt;="&amp; AI368)</f>
        <v>0</v>
      </c>
      <c r="AH368" s="107">
        <f>SUMIFS(Master3!BC:BC,Master3!BB:BB,AD368)</f>
        <v>0</v>
      </c>
      <c r="AI368" s="108" t="str">
        <f t="shared" si="65"/>
        <v/>
      </c>
      <c r="AJ368" s="112" t="e">
        <f>_xlfn.XLOOKUP(AK368,Master3!B:B,Master3!A:A)</f>
        <v>#N/A</v>
      </c>
      <c r="AK368" s="106">
        <v>44472.204861111109</v>
      </c>
      <c r="AL368" s="67">
        <f>SUMIFS(Master3!$Z:$Z,Master3!$A:$A,"&gt;="&amp;(AJ368),Master3!$A:$A,"&lt;="&amp;AP368-1)</f>
        <v>0</v>
      </c>
      <c r="AM368" s="67">
        <f>SUMIFS(Master3!$J:$J,Master3!$A:$A,"&gt;="&amp;(AJ368),Master3!$A:$A,"&lt;="&amp;AP368-1)</f>
        <v>0</v>
      </c>
      <c r="AN368" s="93">
        <f>SUMIFS(Master3!BF:BF,Master3!BE:BE,AK368)</f>
        <v>0</v>
      </c>
      <c r="AO368" s="100" t="str">
        <f>IFERROR(_xlfn.XLOOKUP(AP368,Master3!$A:$A,Master3!$B:$B),"")</f>
        <v/>
      </c>
      <c r="AP368" s="92" t="str">
        <f t="shared" si="66"/>
        <v/>
      </c>
      <c r="AQ368" s="67">
        <f>SUMIFS(Master3!$Z:$Z,Master3!$A:$A,"&gt;"&amp;(AP368),Master3!$A:$A,"&lt;="&amp;AU368-1)</f>
        <v>0</v>
      </c>
      <c r="AR368" s="67">
        <f>SUMIFS(Master3!$J:$J,Master3!$A:$A,"&gt;"&amp;(AP368),Master3!$A:$A,"&lt;="&amp;AU368-1)</f>
        <v>0</v>
      </c>
      <c r="AS368" s="93">
        <f>SUMIFS(Master3!BO:BO,Master3!BN:BN,AO368)</f>
        <v>0</v>
      </c>
      <c r="AT368" s="100" t="str">
        <f>IFERROR(_xlfn.XLOOKUP(AU368,Master3!$A:$A,Master3!$B:$B)," ")</f>
        <v xml:space="preserve"> </v>
      </c>
      <c r="AU368" s="92" t="str">
        <f t="shared" si="67"/>
        <v/>
      </c>
      <c r="AV368" s="67">
        <f>SUMIFS(Master3!$Z:$Z,Master3!$A:$A,"&gt;"&amp;AU368,Master3!$A:$A,"&lt;="&amp; AY368)</f>
        <v>0</v>
      </c>
      <c r="AW368" s="67">
        <f>SUMIFS(Master3!$J:$J,Master3!$A:$A,"&gt;"&amp;AU368,Master3!$A:$A,"&lt;="&amp; AY368)</f>
        <v>0</v>
      </c>
      <c r="AX368" s="92">
        <f>SUMIFS(Master3!BF:BF,Master3!BE:BE,AT368)</f>
        <v>0</v>
      </c>
      <c r="AY368" s="93" t="str">
        <f t="shared" si="68"/>
        <v/>
      </c>
      <c r="AZ368" s="112" t="e">
        <f>_xlfn.XLOOKUP(BA368,Master3!B:B,Master3!A:A)</f>
        <v>#N/A</v>
      </c>
      <c r="BA368" s="103"/>
      <c r="BB368" s="107">
        <f>SUMIFS(Master3!AR:AR,Master3!$A:$A,"&gt;="&amp;(AZ368),Master3!$A:$A,"&lt;="&amp;BF368-1)</f>
        <v>0</v>
      </c>
      <c r="BC368" s="109">
        <f>SUMIFS(Master3!$K:$K,Master3!$A:$A,"&gt;="&amp;(AZ368),Master3!$A:$A,"&lt;="&amp;BF368-1)</f>
        <v>0</v>
      </c>
      <c r="BD368" s="108">
        <f>SUMIFS(Master3!BI:BI,Master3!BH:BH,BA368)</f>
        <v>0</v>
      </c>
      <c r="BE368" s="110" t="str">
        <f>IFERROR(_xlfn.XLOOKUP(BF368,Master3!$A:$A,Master3!$B:$B),"")</f>
        <v/>
      </c>
      <c r="BF368" s="107" t="str">
        <f t="shared" si="69"/>
        <v/>
      </c>
      <c r="BG368" s="107">
        <f>SUMIFS(Master3!AR:AR,Master3!$A:$A,"&gt;="&amp;(BF368),Master3!$A:$A,"&lt;="&amp;BK368-1)</f>
        <v>0</v>
      </c>
      <c r="BH368" s="109">
        <f>SUMIFS(Master3!$K:$K,Master3!$A:$A,"&gt;="&amp;(BF368),Master3!$A:$A,"&lt;="&amp;BK368-1)</f>
        <v>0</v>
      </c>
      <c r="BI368" s="108">
        <f>SUMIFS(Master3!BQ:BQ,Master3!BP:BP,BE368)</f>
        <v>0</v>
      </c>
      <c r="BJ368" s="110" t="str">
        <f>IFERROR(_xlfn.XLOOKUP(BK368,Master3!$A:$A,Master3!$B:$B)," ")</f>
        <v xml:space="preserve"> </v>
      </c>
      <c r="BK368" s="107" t="str">
        <f t="shared" si="70"/>
        <v/>
      </c>
      <c r="BL368" s="107">
        <f>SUMIFS(Master3!$AU:$AU,Master3!$A:$A,"&gt;"&amp;(BK368),Master3!$A:$A,"&lt;="&amp; BO368)</f>
        <v>0</v>
      </c>
      <c r="BM368" s="109">
        <f>SUMIFS(Master3!$K:$K,Master3!$A:$A,"&gt;"&amp;(BK368),Master3!$A:$A,"&lt;="&amp; BO368)</f>
        <v>0</v>
      </c>
      <c r="BN368" s="107">
        <f>SUMIFS(Master3!BI:BI,Master3!BH:BH,BJ368)</f>
        <v>0</v>
      </c>
      <c r="BO368" s="108" t="str">
        <f t="shared" si="71"/>
        <v/>
      </c>
    </row>
    <row r="369" spans="1:67" x14ac:dyDescent="0.25">
      <c r="A369" s="86">
        <v>44473.083333333336</v>
      </c>
      <c r="B369" s="111" t="e">
        <f>_xlfn.XLOOKUP(C369,Master3!B:B,Master3!A:A)</f>
        <v>#N/A</v>
      </c>
      <c r="C369" s="106"/>
      <c r="D369" s="91" t="str">
        <f>IFERROR(_xlfn.XLOOKUP(B369,Master3!A:A,Master3!G:G),"")</f>
        <v/>
      </c>
      <c r="E369" s="94" t="str">
        <f>IFERROR(AVERAGEIFS(Master3!$U:$U,Master3!$A:$A,"&gt;"&amp;(B369-1),Master3!$A:$A,"&lt;="&amp;S369),"")</f>
        <v/>
      </c>
      <c r="F369" s="98">
        <f>SUMIFS(Master3!$V:$V,Master3!$A:$A,"&gt;="&amp;(B369),Master3!$A:$A,"&lt;="&amp;J369-1)</f>
        <v>0</v>
      </c>
      <c r="G369" s="91">
        <f>SUMIFS(Master3!$H:$H,Master3!$A:$A,"&gt;="&amp;(B369),Master3!$A:$A,"&lt;="&amp;J369-1)</f>
        <v>0</v>
      </c>
      <c r="H369" s="99">
        <f>SUMIFS(Master3!AZ:AZ,Master3!AY:AY,C369)</f>
        <v>0</v>
      </c>
      <c r="I369" s="100" t="str">
        <f>IFERROR(_xlfn.XLOOKUP(J369,Master3!$A:$A,Master3!$B:$B),"")</f>
        <v/>
      </c>
      <c r="J369" s="92" t="str">
        <f t="shared" si="60"/>
        <v/>
      </c>
      <c r="K369" s="92">
        <f>SUMIFS(Master3!$V:$V,Master3!$A:$A,"&gt;="&amp;(J369),Master3!$A:$A,"&lt;="&amp;O369-1)</f>
        <v>0</v>
      </c>
      <c r="L369" s="92">
        <f>SUMIFS(Master3!$H:$H,Master3!$A:$A,"&gt;="&amp;(J369),Master3!$A:$A,"&lt;="&amp;O369-1)</f>
        <v>0</v>
      </c>
      <c r="M369" s="93">
        <f>SUMIFS(Master3!BK:BK,Master3!BJ:BJ,I369)</f>
        <v>0</v>
      </c>
      <c r="N369" s="100" t="str">
        <f>IFERROR(_xlfn.XLOOKUP(O369,Master3!$A:$A,Master3!$B:$B)," ")</f>
        <v xml:space="preserve"> </v>
      </c>
      <c r="O369" s="92" t="str">
        <f t="shared" si="61"/>
        <v/>
      </c>
      <c r="P369" s="92">
        <f>SUMIFS(Master3!$V:$V,Master3!$A:$A,"&gt;="&amp;O369,Master3!$A:$A,"&lt;="&amp; S369)</f>
        <v>0</v>
      </c>
      <c r="Q369" s="92">
        <f>SUMIFS(Master3!$H:$H,Master3!$A:$A,"&gt;="&amp;O369,Master3!$A:$A,"&lt;="&amp; S369)</f>
        <v>0</v>
      </c>
      <c r="R369" s="92">
        <f>SUMIFS(Master3!AZ:AZ,Master3!AY:AY,N369)</f>
        <v>0</v>
      </c>
      <c r="S369" s="93" t="str">
        <f t="shared" si="62"/>
        <v/>
      </c>
      <c r="T369" s="112" t="e">
        <f>_xlfn.XLOOKUP(U369,Master3!B:B,Master3!A:A)</f>
        <v>#N/A</v>
      </c>
      <c r="U369" s="103"/>
      <c r="V369" s="109">
        <f>SUMIFS(Master3!X:X,Master3!$A:$A,"&gt;="&amp;(T369),Master3!$A:$A,"&lt;="&amp;Z369-1)</f>
        <v>0</v>
      </c>
      <c r="W369" s="107">
        <f>SUMIFS(Master3!I:I,Master3!$A:$A,"&gt;="&amp;(T369),Master3!$A:$A,"&lt;="&amp;Z369-1)</f>
        <v>0</v>
      </c>
      <c r="X369" s="108">
        <f>SUMIFS(Master3!BC:BC,Master3!BB:BB,U369)</f>
        <v>0</v>
      </c>
      <c r="Y369" s="110" t="str">
        <f>IFERROR(_xlfn.XLOOKUP(Z369,Master3!$A:$A,Master3!$B:$B),"")</f>
        <v/>
      </c>
      <c r="Z369" s="107" t="str">
        <f t="shared" si="63"/>
        <v/>
      </c>
      <c r="AA369" s="107">
        <f>SUMIFS(Master3!$X:$X,Master3!$A:$A,"&gt;="&amp;(Z369),Master3!$A:$A,"&lt;="&amp;AE369-1)</f>
        <v>0</v>
      </c>
      <c r="AB369" s="107">
        <f>SUMIFS(Master3!$I:$I,Master3!$A:$A,"&gt;="&amp;(Z369),Master3!$A:$A,"&lt;="&amp;AE369-1)</f>
        <v>0</v>
      </c>
      <c r="AC369" s="108">
        <f>SUMIFS(Master3!BM:BM,Master3!BL:BL,Y369)</f>
        <v>0</v>
      </c>
      <c r="AD369" s="110" t="str">
        <f>IFERROR(_xlfn.XLOOKUP(AE369,Master3!$A:$A,Master3!$B:$B)," ")</f>
        <v xml:space="preserve"> </v>
      </c>
      <c r="AE369" s="107" t="str">
        <f t="shared" si="64"/>
        <v/>
      </c>
      <c r="AF369" s="109">
        <f>SUMIFS(Master3!$X:$X,Master3!$A:$A,"&gt;"&amp;(AE369),Master3!$A:$A,"&lt;="&amp; AI369)</f>
        <v>0</v>
      </c>
      <c r="AG369" s="107">
        <f>SUMIFS(Master3!$I:$I,Master3!$A:$A,"&gt;"&amp;(AE369),Master3!$A:$A,"&lt;="&amp; AI369)</f>
        <v>0</v>
      </c>
      <c r="AH369" s="107">
        <f>SUMIFS(Master3!BC:BC,Master3!BB:BB,AD369)</f>
        <v>0</v>
      </c>
      <c r="AI369" s="108" t="str">
        <f t="shared" si="65"/>
        <v/>
      </c>
      <c r="AJ369" s="112" t="e">
        <f>_xlfn.XLOOKUP(AK369,Master3!B:B,Master3!A:A)</f>
        <v>#N/A</v>
      </c>
      <c r="AK369" s="106">
        <v>44473.083333333336</v>
      </c>
      <c r="AL369" s="67">
        <f>SUMIFS(Master3!$Z:$Z,Master3!$A:$A,"&gt;="&amp;(AJ369),Master3!$A:$A,"&lt;="&amp;AP369-1)</f>
        <v>0</v>
      </c>
      <c r="AM369" s="67">
        <f>SUMIFS(Master3!$J:$J,Master3!$A:$A,"&gt;="&amp;(AJ369),Master3!$A:$A,"&lt;="&amp;AP369-1)</f>
        <v>0</v>
      </c>
      <c r="AN369" s="93">
        <f>SUMIFS(Master3!BF:BF,Master3!BE:BE,AK369)</f>
        <v>0</v>
      </c>
      <c r="AO369" s="100" t="str">
        <f>IFERROR(_xlfn.XLOOKUP(AP369,Master3!$A:$A,Master3!$B:$B),"")</f>
        <v/>
      </c>
      <c r="AP369" s="92" t="str">
        <f t="shared" si="66"/>
        <v/>
      </c>
      <c r="AQ369" s="67">
        <f>SUMIFS(Master3!$Z:$Z,Master3!$A:$A,"&gt;"&amp;(AP369),Master3!$A:$A,"&lt;="&amp;AU369-1)</f>
        <v>0</v>
      </c>
      <c r="AR369" s="67">
        <f>SUMIFS(Master3!$J:$J,Master3!$A:$A,"&gt;"&amp;(AP369),Master3!$A:$A,"&lt;="&amp;AU369-1)</f>
        <v>0</v>
      </c>
      <c r="AS369" s="93">
        <f>SUMIFS(Master3!BO:BO,Master3!BN:BN,AO369)</f>
        <v>0</v>
      </c>
      <c r="AT369" s="100" t="str">
        <f>IFERROR(_xlfn.XLOOKUP(AU369,Master3!$A:$A,Master3!$B:$B)," ")</f>
        <v xml:space="preserve"> </v>
      </c>
      <c r="AU369" s="92" t="str">
        <f t="shared" si="67"/>
        <v/>
      </c>
      <c r="AV369" s="67">
        <f>SUMIFS(Master3!$Z:$Z,Master3!$A:$A,"&gt;"&amp;AU369,Master3!$A:$A,"&lt;="&amp; AY369)</f>
        <v>0</v>
      </c>
      <c r="AW369" s="67">
        <f>SUMIFS(Master3!$J:$J,Master3!$A:$A,"&gt;"&amp;AU369,Master3!$A:$A,"&lt;="&amp; AY369)</f>
        <v>0</v>
      </c>
      <c r="AX369" s="92">
        <f>SUMIFS(Master3!BF:BF,Master3!BE:BE,AT369)</f>
        <v>0</v>
      </c>
      <c r="AY369" s="93" t="str">
        <f t="shared" si="68"/>
        <v/>
      </c>
      <c r="AZ369" s="112" t="e">
        <f>_xlfn.XLOOKUP(BA369,Master3!B:B,Master3!A:A)</f>
        <v>#N/A</v>
      </c>
      <c r="BA369" s="103"/>
      <c r="BB369" s="107">
        <f>SUMIFS(Master3!AR:AR,Master3!$A:$A,"&gt;="&amp;(AZ369),Master3!$A:$A,"&lt;="&amp;BF369-1)</f>
        <v>0</v>
      </c>
      <c r="BC369" s="109">
        <f>SUMIFS(Master3!$K:$K,Master3!$A:$A,"&gt;="&amp;(AZ369),Master3!$A:$A,"&lt;="&amp;BF369-1)</f>
        <v>0</v>
      </c>
      <c r="BD369" s="108">
        <f>SUMIFS(Master3!BI:BI,Master3!BH:BH,BA369)</f>
        <v>0</v>
      </c>
      <c r="BE369" s="110" t="str">
        <f>IFERROR(_xlfn.XLOOKUP(BF369,Master3!$A:$A,Master3!$B:$B),"")</f>
        <v/>
      </c>
      <c r="BF369" s="107" t="str">
        <f t="shared" si="69"/>
        <v/>
      </c>
      <c r="BG369" s="107">
        <f>SUMIFS(Master3!AR:AR,Master3!$A:$A,"&gt;="&amp;(BF369),Master3!$A:$A,"&lt;="&amp;BK369-1)</f>
        <v>0</v>
      </c>
      <c r="BH369" s="109">
        <f>SUMIFS(Master3!$K:$K,Master3!$A:$A,"&gt;="&amp;(BF369),Master3!$A:$A,"&lt;="&amp;BK369-1)</f>
        <v>0</v>
      </c>
      <c r="BI369" s="108">
        <f>SUMIFS(Master3!BQ:BQ,Master3!BP:BP,BE369)</f>
        <v>0</v>
      </c>
      <c r="BJ369" s="110" t="str">
        <f>IFERROR(_xlfn.XLOOKUP(BK369,Master3!$A:$A,Master3!$B:$B)," ")</f>
        <v xml:space="preserve"> </v>
      </c>
      <c r="BK369" s="107" t="str">
        <f t="shared" si="70"/>
        <v/>
      </c>
      <c r="BL369" s="107">
        <f>SUMIFS(Master3!$AU:$AU,Master3!$A:$A,"&gt;"&amp;(BK369),Master3!$A:$A,"&lt;="&amp; BO369)</f>
        <v>0</v>
      </c>
      <c r="BM369" s="109">
        <f>SUMIFS(Master3!$K:$K,Master3!$A:$A,"&gt;"&amp;(BK369),Master3!$A:$A,"&lt;="&amp; BO369)</f>
        <v>0</v>
      </c>
      <c r="BN369" s="107">
        <f>SUMIFS(Master3!BI:BI,Master3!BH:BH,BJ369)</f>
        <v>0</v>
      </c>
      <c r="BO369" s="108" t="str">
        <f t="shared" si="71"/>
        <v/>
      </c>
    </row>
    <row r="370" spans="1:67" x14ac:dyDescent="0.25">
      <c r="A370" s="86">
        <v>44473.708333333336</v>
      </c>
      <c r="B370" s="111" t="e">
        <f>_xlfn.XLOOKUP(C370,Master3!B:B,Master3!A:A)</f>
        <v>#N/A</v>
      </c>
      <c r="C370" s="106"/>
      <c r="D370" s="91" t="str">
        <f>IFERROR(_xlfn.XLOOKUP(B370,Master3!A:A,Master3!G:G),"")</f>
        <v/>
      </c>
      <c r="E370" s="94" t="str">
        <f>IFERROR(AVERAGEIFS(Master3!$U:$U,Master3!$A:$A,"&gt;"&amp;(B370-1),Master3!$A:$A,"&lt;="&amp;S370),"")</f>
        <v/>
      </c>
      <c r="F370" s="98">
        <f>SUMIFS(Master3!$V:$V,Master3!$A:$A,"&gt;="&amp;(B370),Master3!$A:$A,"&lt;="&amp;J370-1)</f>
        <v>0</v>
      </c>
      <c r="G370" s="91">
        <f>SUMIFS(Master3!$H:$H,Master3!$A:$A,"&gt;="&amp;(B370),Master3!$A:$A,"&lt;="&amp;J370-1)</f>
        <v>0</v>
      </c>
      <c r="H370" s="99">
        <f>SUMIFS(Master3!AZ:AZ,Master3!AY:AY,C370)</f>
        <v>0</v>
      </c>
      <c r="I370" s="100" t="str">
        <f>IFERROR(_xlfn.XLOOKUP(J370,Master3!$A:$A,Master3!$B:$B),"")</f>
        <v/>
      </c>
      <c r="J370" s="92" t="str">
        <f t="shared" si="60"/>
        <v/>
      </c>
      <c r="K370" s="92">
        <f>SUMIFS(Master3!$V:$V,Master3!$A:$A,"&gt;="&amp;(J370),Master3!$A:$A,"&lt;="&amp;O370-1)</f>
        <v>0</v>
      </c>
      <c r="L370" s="92">
        <f>SUMIFS(Master3!$H:$H,Master3!$A:$A,"&gt;="&amp;(J370),Master3!$A:$A,"&lt;="&amp;O370-1)</f>
        <v>0</v>
      </c>
      <c r="M370" s="93">
        <f>SUMIFS(Master3!BK:BK,Master3!BJ:BJ,I370)</f>
        <v>0</v>
      </c>
      <c r="N370" s="100" t="str">
        <f>IFERROR(_xlfn.XLOOKUP(O370,Master3!$A:$A,Master3!$B:$B)," ")</f>
        <v xml:space="preserve"> </v>
      </c>
      <c r="O370" s="92" t="str">
        <f t="shared" si="61"/>
        <v/>
      </c>
      <c r="P370" s="92">
        <f>SUMIFS(Master3!$V:$V,Master3!$A:$A,"&gt;="&amp;O370,Master3!$A:$A,"&lt;="&amp; S370)</f>
        <v>0</v>
      </c>
      <c r="Q370" s="92">
        <f>SUMIFS(Master3!$H:$H,Master3!$A:$A,"&gt;="&amp;O370,Master3!$A:$A,"&lt;="&amp; S370)</f>
        <v>0</v>
      </c>
      <c r="R370" s="92">
        <f>SUMIFS(Master3!AZ:AZ,Master3!AY:AY,N370)</f>
        <v>0</v>
      </c>
      <c r="S370" s="93" t="str">
        <f t="shared" si="62"/>
        <v/>
      </c>
      <c r="T370" s="112" t="e">
        <f>_xlfn.XLOOKUP(U370,Master3!B:B,Master3!A:A)</f>
        <v>#N/A</v>
      </c>
      <c r="U370" s="103"/>
      <c r="V370" s="109">
        <f>SUMIFS(Master3!X:X,Master3!$A:$A,"&gt;="&amp;(T370),Master3!$A:$A,"&lt;="&amp;Z370-1)</f>
        <v>0</v>
      </c>
      <c r="W370" s="107">
        <f>SUMIFS(Master3!I:I,Master3!$A:$A,"&gt;="&amp;(T370),Master3!$A:$A,"&lt;="&amp;Z370-1)</f>
        <v>0</v>
      </c>
      <c r="X370" s="108">
        <f>SUMIFS(Master3!BC:BC,Master3!BB:BB,U370)</f>
        <v>0</v>
      </c>
      <c r="Y370" s="110" t="str">
        <f>IFERROR(_xlfn.XLOOKUP(Z370,Master3!$A:$A,Master3!$B:$B),"")</f>
        <v/>
      </c>
      <c r="Z370" s="107" t="str">
        <f t="shared" si="63"/>
        <v/>
      </c>
      <c r="AA370" s="107">
        <f>SUMIFS(Master3!$X:$X,Master3!$A:$A,"&gt;="&amp;(Z370),Master3!$A:$A,"&lt;="&amp;AE370-1)</f>
        <v>0</v>
      </c>
      <c r="AB370" s="107">
        <f>SUMIFS(Master3!$I:$I,Master3!$A:$A,"&gt;="&amp;(Z370),Master3!$A:$A,"&lt;="&amp;AE370-1)</f>
        <v>0</v>
      </c>
      <c r="AC370" s="108">
        <f>SUMIFS(Master3!BM:BM,Master3!BL:BL,Y370)</f>
        <v>0</v>
      </c>
      <c r="AD370" s="110" t="str">
        <f>IFERROR(_xlfn.XLOOKUP(AE370,Master3!$A:$A,Master3!$B:$B)," ")</f>
        <v xml:space="preserve"> </v>
      </c>
      <c r="AE370" s="107" t="str">
        <f t="shared" si="64"/>
        <v/>
      </c>
      <c r="AF370" s="109">
        <f>SUMIFS(Master3!$X:$X,Master3!$A:$A,"&gt;"&amp;(AE370),Master3!$A:$A,"&lt;="&amp; AI370)</f>
        <v>0</v>
      </c>
      <c r="AG370" s="107">
        <f>SUMIFS(Master3!$I:$I,Master3!$A:$A,"&gt;"&amp;(AE370),Master3!$A:$A,"&lt;="&amp; AI370)</f>
        <v>0</v>
      </c>
      <c r="AH370" s="107">
        <f>SUMIFS(Master3!BC:BC,Master3!BB:BB,AD370)</f>
        <v>0</v>
      </c>
      <c r="AI370" s="108" t="str">
        <f t="shared" si="65"/>
        <v/>
      </c>
      <c r="AJ370" s="112" t="e">
        <f>_xlfn.XLOOKUP(AK370,Master3!B:B,Master3!A:A)</f>
        <v>#N/A</v>
      </c>
      <c r="AK370" s="106">
        <v>44473.708333333336</v>
      </c>
      <c r="AL370" s="67">
        <f>SUMIFS(Master3!$Z:$Z,Master3!$A:$A,"&gt;="&amp;(AJ370),Master3!$A:$A,"&lt;="&amp;AP370-1)</f>
        <v>0</v>
      </c>
      <c r="AM370" s="67">
        <f>SUMIFS(Master3!$J:$J,Master3!$A:$A,"&gt;="&amp;(AJ370),Master3!$A:$A,"&lt;="&amp;AP370-1)</f>
        <v>0</v>
      </c>
      <c r="AN370" s="93">
        <f>SUMIFS(Master3!BF:BF,Master3!BE:BE,AK370)</f>
        <v>0</v>
      </c>
      <c r="AO370" s="100" t="str">
        <f>IFERROR(_xlfn.XLOOKUP(AP370,Master3!$A:$A,Master3!$B:$B),"")</f>
        <v/>
      </c>
      <c r="AP370" s="92" t="str">
        <f t="shared" si="66"/>
        <v/>
      </c>
      <c r="AQ370" s="67">
        <f>SUMIFS(Master3!$Z:$Z,Master3!$A:$A,"&gt;"&amp;(AP370),Master3!$A:$A,"&lt;="&amp;AU370-1)</f>
        <v>0</v>
      </c>
      <c r="AR370" s="67">
        <f>SUMIFS(Master3!$J:$J,Master3!$A:$A,"&gt;"&amp;(AP370),Master3!$A:$A,"&lt;="&amp;AU370-1)</f>
        <v>0</v>
      </c>
      <c r="AS370" s="93">
        <f>SUMIFS(Master3!BO:BO,Master3!BN:BN,AO370)</f>
        <v>0</v>
      </c>
      <c r="AT370" s="100" t="str">
        <f>IFERROR(_xlfn.XLOOKUP(AU370,Master3!$A:$A,Master3!$B:$B)," ")</f>
        <v xml:space="preserve"> </v>
      </c>
      <c r="AU370" s="92" t="str">
        <f t="shared" si="67"/>
        <v/>
      </c>
      <c r="AV370" s="67">
        <f>SUMIFS(Master3!$Z:$Z,Master3!$A:$A,"&gt;"&amp;AU370,Master3!$A:$A,"&lt;="&amp; AY370)</f>
        <v>0</v>
      </c>
      <c r="AW370" s="67">
        <f>SUMIFS(Master3!$J:$J,Master3!$A:$A,"&gt;"&amp;AU370,Master3!$A:$A,"&lt;="&amp; AY370)</f>
        <v>0</v>
      </c>
      <c r="AX370" s="92">
        <f>SUMIFS(Master3!BF:BF,Master3!BE:BE,AT370)</f>
        <v>0</v>
      </c>
      <c r="AY370" s="93" t="str">
        <f t="shared" si="68"/>
        <v/>
      </c>
      <c r="AZ370" s="112" t="e">
        <f>_xlfn.XLOOKUP(BA370,Master3!B:B,Master3!A:A)</f>
        <v>#N/A</v>
      </c>
      <c r="BA370" s="103"/>
      <c r="BB370" s="107">
        <f>SUMIFS(Master3!AR:AR,Master3!$A:$A,"&gt;="&amp;(AZ370),Master3!$A:$A,"&lt;="&amp;BF370-1)</f>
        <v>0</v>
      </c>
      <c r="BC370" s="109">
        <f>SUMIFS(Master3!$K:$K,Master3!$A:$A,"&gt;="&amp;(AZ370),Master3!$A:$A,"&lt;="&amp;BF370-1)</f>
        <v>0</v>
      </c>
      <c r="BD370" s="108">
        <f>SUMIFS(Master3!BI:BI,Master3!BH:BH,BA370)</f>
        <v>0</v>
      </c>
      <c r="BE370" s="110" t="str">
        <f>IFERROR(_xlfn.XLOOKUP(BF370,Master3!$A:$A,Master3!$B:$B),"")</f>
        <v/>
      </c>
      <c r="BF370" s="107" t="str">
        <f t="shared" si="69"/>
        <v/>
      </c>
      <c r="BG370" s="107">
        <f>SUMIFS(Master3!AR:AR,Master3!$A:$A,"&gt;="&amp;(BF370),Master3!$A:$A,"&lt;="&amp;BK370-1)</f>
        <v>0</v>
      </c>
      <c r="BH370" s="109">
        <f>SUMIFS(Master3!$K:$K,Master3!$A:$A,"&gt;="&amp;(BF370),Master3!$A:$A,"&lt;="&amp;BK370-1)</f>
        <v>0</v>
      </c>
      <c r="BI370" s="108">
        <f>SUMIFS(Master3!BQ:BQ,Master3!BP:BP,BE370)</f>
        <v>0</v>
      </c>
      <c r="BJ370" s="110" t="str">
        <f>IFERROR(_xlfn.XLOOKUP(BK370,Master3!$A:$A,Master3!$B:$B)," ")</f>
        <v xml:space="preserve"> </v>
      </c>
      <c r="BK370" s="107" t="str">
        <f t="shared" si="70"/>
        <v/>
      </c>
      <c r="BL370" s="107">
        <f>SUMIFS(Master3!$AU:$AU,Master3!$A:$A,"&gt;"&amp;(BK370),Master3!$A:$A,"&lt;="&amp; BO370)</f>
        <v>0</v>
      </c>
      <c r="BM370" s="109">
        <f>SUMIFS(Master3!$K:$K,Master3!$A:$A,"&gt;"&amp;(BK370),Master3!$A:$A,"&lt;="&amp; BO370)</f>
        <v>0</v>
      </c>
      <c r="BN370" s="107">
        <f>SUMIFS(Master3!BI:BI,Master3!BH:BH,BJ370)</f>
        <v>0</v>
      </c>
      <c r="BO370" s="108" t="str">
        <f t="shared" si="71"/>
        <v/>
      </c>
    </row>
    <row r="371" spans="1:67" x14ac:dyDescent="0.25">
      <c r="A371" s="86">
        <v>44483.368055555555</v>
      </c>
      <c r="B371" s="111" t="e">
        <f>_xlfn.XLOOKUP(C371,Master3!B:B,Master3!A:A)</f>
        <v>#N/A</v>
      </c>
      <c r="C371" s="106"/>
      <c r="D371" s="91" t="str">
        <f>IFERROR(_xlfn.XLOOKUP(B371,Master3!A:A,Master3!G:G),"")</f>
        <v/>
      </c>
      <c r="E371" s="94" t="str">
        <f>IFERROR(AVERAGEIFS(Master3!$U:$U,Master3!$A:$A,"&gt;"&amp;(B371-1),Master3!$A:$A,"&lt;="&amp;S371),"")</f>
        <v/>
      </c>
      <c r="F371" s="98">
        <f>SUMIFS(Master3!$V:$V,Master3!$A:$A,"&gt;="&amp;(B371),Master3!$A:$A,"&lt;="&amp;J371-1)</f>
        <v>0</v>
      </c>
      <c r="G371" s="91">
        <f>SUMIFS(Master3!$H:$H,Master3!$A:$A,"&gt;="&amp;(B371),Master3!$A:$A,"&lt;="&amp;J371-1)</f>
        <v>0</v>
      </c>
      <c r="H371" s="99">
        <f>SUMIFS(Master3!AZ:AZ,Master3!AY:AY,C371)</f>
        <v>0</v>
      </c>
      <c r="I371" s="100" t="str">
        <f>IFERROR(_xlfn.XLOOKUP(J371,Master3!$A:$A,Master3!$B:$B),"")</f>
        <v/>
      </c>
      <c r="J371" s="92" t="str">
        <f t="shared" si="60"/>
        <v/>
      </c>
      <c r="K371" s="92">
        <f>SUMIFS(Master3!$V:$V,Master3!$A:$A,"&gt;="&amp;(J371),Master3!$A:$A,"&lt;="&amp;O371-1)</f>
        <v>0</v>
      </c>
      <c r="L371" s="92">
        <f>SUMIFS(Master3!$H:$H,Master3!$A:$A,"&gt;="&amp;(J371),Master3!$A:$A,"&lt;="&amp;O371-1)</f>
        <v>0</v>
      </c>
      <c r="M371" s="93">
        <f>SUMIFS(Master3!BK:BK,Master3!BJ:BJ,I371)</f>
        <v>0</v>
      </c>
      <c r="N371" s="100" t="str">
        <f>IFERROR(_xlfn.XLOOKUP(O371,Master3!$A:$A,Master3!$B:$B)," ")</f>
        <v xml:space="preserve"> </v>
      </c>
      <c r="O371" s="92" t="str">
        <f t="shared" si="61"/>
        <v/>
      </c>
      <c r="P371" s="92">
        <f>SUMIFS(Master3!$V:$V,Master3!$A:$A,"&gt;="&amp;O371,Master3!$A:$A,"&lt;="&amp; S371)</f>
        <v>0</v>
      </c>
      <c r="Q371" s="92">
        <f>SUMIFS(Master3!$H:$H,Master3!$A:$A,"&gt;="&amp;O371,Master3!$A:$A,"&lt;="&amp; S371)</f>
        <v>0</v>
      </c>
      <c r="R371" s="92">
        <f>SUMIFS(Master3!AZ:AZ,Master3!AY:AY,N371)</f>
        <v>0</v>
      </c>
      <c r="S371" s="93" t="str">
        <f t="shared" si="62"/>
        <v/>
      </c>
      <c r="T371" s="112" t="e">
        <f>_xlfn.XLOOKUP(U371,Master3!B:B,Master3!A:A)</f>
        <v>#N/A</v>
      </c>
      <c r="U371" s="103"/>
      <c r="V371" s="109">
        <f>SUMIFS(Master3!X:X,Master3!$A:$A,"&gt;="&amp;(T371),Master3!$A:$A,"&lt;="&amp;Z371-1)</f>
        <v>0</v>
      </c>
      <c r="W371" s="107">
        <f>SUMIFS(Master3!I:I,Master3!$A:$A,"&gt;="&amp;(T371),Master3!$A:$A,"&lt;="&amp;Z371-1)</f>
        <v>0</v>
      </c>
      <c r="X371" s="108">
        <f>SUMIFS(Master3!BC:BC,Master3!BB:BB,U371)</f>
        <v>0</v>
      </c>
      <c r="Y371" s="110" t="str">
        <f>IFERROR(_xlfn.XLOOKUP(Z371,Master3!$A:$A,Master3!$B:$B),"")</f>
        <v/>
      </c>
      <c r="Z371" s="107" t="str">
        <f t="shared" si="63"/>
        <v/>
      </c>
      <c r="AA371" s="107">
        <f>SUMIFS(Master3!$X:$X,Master3!$A:$A,"&gt;="&amp;(Z371),Master3!$A:$A,"&lt;="&amp;AE371-1)</f>
        <v>0</v>
      </c>
      <c r="AB371" s="107">
        <f>SUMIFS(Master3!$I:$I,Master3!$A:$A,"&gt;="&amp;(Z371),Master3!$A:$A,"&lt;="&amp;AE371-1)</f>
        <v>0</v>
      </c>
      <c r="AC371" s="108">
        <f>SUMIFS(Master3!BM:BM,Master3!BL:BL,Y371)</f>
        <v>0</v>
      </c>
      <c r="AD371" s="110" t="str">
        <f>IFERROR(_xlfn.XLOOKUP(AE371,Master3!$A:$A,Master3!$B:$B)," ")</f>
        <v xml:space="preserve"> </v>
      </c>
      <c r="AE371" s="107" t="str">
        <f t="shared" si="64"/>
        <v/>
      </c>
      <c r="AF371" s="109">
        <f>SUMIFS(Master3!$X:$X,Master3!$A:$A,"&gt;"&amp;(AE371),Master3!$A:$A,"&lt;="&amp; AI371)</f>
        <v>0</v>
      </c>
      <c r="AG371" s="107">
        <f>SUMIFS(Master3!$I:$I,Master3!$A:$A,"&gt;"&amp;(AE371),Master3!$A:$A,"&lt;="&amp; AI371)</f>
        <v>0</v>
      </c>
      <c r="AH371" s="107">
        <f>SUMIFS(Master3!BC:BC,Master3!BB:BB,AD371)</f>
        <v>0</v>
      </c>
      <c r="AI371" s="108" t="str">
        <f t="shared" si="65"/>
        <v/>
      </c>
      <c r="AJ371" s="112" t="e">
        <f>_xlfn.XLOOKUP(AK371,Master3!B:B,Master3!A:A)</f>
        <v>#N/A</v>
      </c>
      <c r="AK371" s="106">
        <v>44483.368055555555</v>
      </c>
      <c r="AL371" s="67">
        <f>SUMIFS(Master3!$Z:$Z,Master3!$A:$A,"&gt;="&amp;(AJ371),Master3!$A:$A,"&lt;="&amp;AP371-1)</f>
        <v>0</v>
      </c>
      <c r="AM371" s="67">
        <f>SUMIFS(Master3!$J:$J,Master3!$A:$A,"&gt;="&amp;(AJ371),Master3!$A:$A,"&lt;="&amp;AP371-1)</f>
        <v>0</v>
      </c>
      <c r="AN371" s="93">
        <f>SUMIFS(Master3!BF:BF,Master3!BE:BE,AK371)</f>
        <v>0</v>
      </c>
      <c r="AO371" s="100" t="str">
        <f>IFERROR(_xlfn.XLOOKUP(AP371,Master3!$A:$A,Master3!$B:$B),"")</f>
        <v/>
      </c>
      <c r="AP371" s="92" t="str">
        <f t="shared" si="66"/>
        <v/>
      </c>
      <c r="AQ371" s="67">
        <f>SUMIFS(Master3!$Z:$Z,Master3!$A:$A,"&gt;"&amp;(AP371),Master3!$A:$A,"&lt;="&amp;AU371-1)</f>
        <v>0</v>
      </c>
      <c r="AR371" s="67">
        <f>SUMIFS(Master3!$J:$J,Master3!$A:$A,"&gt;"&amp;(AP371),Master3!$A:$A,"&lt;="&amp;AU371-1)</f>
        <v>0</v>
      </c>
      <c r="AS371" s="93">
        <f>SUMIFS(Master3!BO:BO,Master3!BN:BN,AO371)</f>
        <v>0</v>
      </c>
      <c r="AT371" s="100" t="str">
        <f>IFERROR(_xlfn.XLOOKUP(AU371,Master3!$A:$A,Master3!$B:$B)," ")</f>
        <v xml:space="preserve"> </v>
      </c>
      <c r="AU371" s="92" t="str">
        <f t="shared" si="67"/>
        <v/>
      </c>
      <c r="AV371" s="67">
        <f>SUMIFS(Master3!$Z:$Z,Master3!$A:$A,"&gt;"&amp;AU371,Master3!$A:$A,"&lt;="&amp; AY371)</f>
        <v>0</v>
      </c>
      <c r="AW371" s="67">
        <f>SUMIFS(Master3!$J:$J,Master3!$A:$A,"&gt;"&amp;AU371,Master3!$A:$A,"&lt;="&amp; AY371)</f>
        <v>0</v>
      </c>
      <c r="AX371" s="92">
        <f>SUMIFS(Master3!BF:BF,Master3!BE:BE,AT371)</f>
        <v>0</v>
      </c>
      <c r="AY371" s="93" t="str">
        <f t="shared" si="68"/>
        <v/>
      </c>
      <c r="AZ371" s="112" t="e">
        <f>_xlfn.XLOOKUP(BA371,Master3!B:B,Master3!A:A)</f>
        <v>#N/A</v>
      </c>
      <c r="BA371" s="103"/>
      <c r="BB371" s="107">
        <f>SUMIFS(Master3!AR:AR,Master3!$A:$A,"&gt;="&amp;(AZ371),Master3!$A:$A,"&lt;="&amp;BF371-1)</f>
        <v>0</v>
      </c>
      <c r="BC371" s="109">
        <f>SUMIFS(Master3!$K:$K,Master3!$A:$A,"&gt;="&amp;(AZ371),Master3!$A:$A,"&lt;="&amp;BF371-1)</f>
        <v>0</v>
      </c>
      <c r="BD371" s="108">
        <f>SUMIFS(Master3!BI:BI,Master3!BH:BH,BA371)</f>
        <v>0</v>
      </c>
      <c r="BE371" s="110" t="str">
        <f>IFERROR(_xlfn.XLOOKUP(BF371,Master3!$A:$A,Master3!$B:$B),"")</f>
        <v/>
      </c>
      <c r="BF371" s="107" t="str">
        <f t="shared" si="69"/>
        <v/>
      </c>
      <c r="BG371" s="107">
        <f>SUMIFS(Master3!AR:AR,Master3!$A:$A,"&gt;="&amp;(BF371),Master3!$A:$A,"&lt;="&amp;BK371-1)</f>
        <v>0</v>
      </c>
      <c r="BH371" s="109">
        <f>SUMIFS(Master3!$K:$K,Master3!$A:$A,"&gt;="&amp;(BF371),Master3!$A:$A,"&lt;="&amp;BK371-1)</f>
        <v>0</v>
      </c>
      <c r="BI371" s="108">
        <f>SUMIFS(Master3!BQ:BQ,Master3!BP:BP,BE371)</f>
        <v>0</v>
      </c>
      <c r="BJ371" s="110" t="str">
        <f>IFERROR(_xlfn.XLOOKUP(BK371,Master3!$A:$A,Master3!$B:$B)," ")</f>
        <v xml:space="preserve"> </v>
      </c>
      <c r="BK371" s="107" t="str">
        <f t="shared" si="70"/>
        <v/>
      </c>
      <c r="BL371" s="107">
        <f>SUMIFS(Master3!$AU:$AU,Master3!$A:$A,"&gt;"&amp;(BK371),Master3!$A:$A,"&lt;="&amp; BO371)</f>
        <v>0</v>
      </c>
      <c r="BM371" s="109">
        <f>SUMIFS(Master3!$K:$K,Master3!$A:$A,"&gt;"&amp;(BK371),Master3!$A:$A,"&lt;="&amp; BO371)</f>
        <v>0</v>
      </c>
      <c r="BN371" s="107">
        <f>SUMIFS(Master3!BI:BI,Master3!BH:BH,BJ371)</f>
        <v>0</v>
      </c>
      <c r="BO371" s="108" t="str">
        <f t="shared" si="71"/>
        <v/>
      </c>
    </row>
    <row r="372" spans="1:67" x14ac:dyDescent="0.25">
      <c r="A372" s="86">
        <v>44486.944444444445</v>
      </c>
      <c r="B372" s="111" t="e">
        <f>_xlfn.XLOOKUP(C372,Master3!B:B,Master3!A:A)</f>
        <v>#N/A</v>
      </c>
      <c r="C372" s="106">
        <v>44486.944444444445</v>
      </c>
      <c r="D372" s="91" t="str">
        <f>IFERROR(_xlfn.XLOOKUP(B372,Master3!A:A,Master3!G:G),"")</f>
        <v/>
      </c>
      <c r="E372" s="94" t="str">
        <f>IFERROR(AVERAGEIFS(Master3!$U:$U,Master3!$A:$A,"&gt;"&amp;(B372-1),Master3!$A:$A,"&lt;="&amp;S372),"")</f>
        <v/>
      </c>
      <c r="F372" s="98">
        <f>SUMIFS(Master3!$V:$V,Master3!$A:$A,"&gt;="&amp;(B372),Master3!$A:$A,"&lt;="&amp;J372-1)</f>
        <v>0</v>
      </c>
      <c r="G372" s="91">
        <f>SUMIFS(Master3!$H:$H,Master3!$A:$A,"&gt;="&amp;(B372),Master3!$A:$A,"&lt;="&amp;J372-1)</f>
        <v>0</v>
      </c>
      <c r="H372" s="99">
        <f>SUMIFS(Master3!AZ:AZ,Master3!AY:AY,C372)</f>
        <v>0</v>
      </c>
      <c r="I372" s="100" t="str">
        <f>IFERROR(_xlfn.XLOOKUP(J372,Master3!$A:$A,Master3!$B:$B),"")</f>
        <v/>
      </c>
      <c r="J372" s="92" t="str">
        <f t="shared" si="60"/>
        <v/>
      </c>
      <c r="K372" s="92">
        <f>SUMIFS(Master3!$V:$V,Master3!$A:$A,"&gt;="&amp;(J372),Master3!$A:$A,"&lt;="&amp;O372-1)</f>
        <v>0</v>
      </c>
      <c r="L372" s="92">
        <f>SUMIFS(Master3!$H:$H,Master3!$A:$A,"&gt;="&amp;(J372),Master3!$A:$A,"&lt;="&amp;O372-1)</f>
        <v>0</v>
      </c>
      <c r="M372" s="93">
        <f>SUMIFS(Master3!BK:BK,Master3!BJ:BJ,I372)</f>
        <v>0</v>
      </c>
      <c r="N372" s="100" t="str">
        <f>IFERROR(_xlfn.XLOOKUP(O372,Master3!$A:$A,Master3!$B:$B)," ")</f>
        <v xml:space="preserve"> </v>
      </c>
      <c r="O372" s="92" t="str">
        <f t="shared" si="61"/>
        <v/>
      </c>
      <c r="P372" s="92">
        <f>SUMIFS(Master3!$V:$V,Master3!$A:$A,"&gt;="&amp;O372,Master3!$A:$A,"&lt;="&amp; S372)</f>
        <v>0</v>
      </c>
      <c r="Q372" s="92">
        <f>SUMIFS(Master3!$H:$H,Master3!$A:$A,"&gt;="&amp;O372,Master3!$A:$A,"&lt;="&amp; S372)</f>
        <v>0</v>
      </c>
      <c r="R372" s="92">
        <f>SUMIFS(Master3!AZ:AZ,Master3!AY:AY,N372)</f>
        <v>0</v>
      </c>
      <c r="S372" s="93" t="str">
        <f t="shared" si="62"/>
        <v/>
      </c>
      <c r="T372" s="112" t="e">
        <f>_xlfn.XLOOKUP(U372,Master3!B:B,Master3!A:A)</f>
        <v>#N/A</v>
      </c>
      <c r="U372" s="103"/>
      <c r="V372" s="109">
        <f>SUMIFS(Master3!X:X,Master3!$A:$A,"&gt;="&amp;(T372),Master3!$A:$A,"&lt;="&amp;Z372-1)</f>
        <v>0</v>
      </c>
      <c r="W372" s="107">
        <f>SUMIFS(Master3!I:I,Master3!$A:$A,"&gt;="&amp;(T372),Master3!$A:$A,"&lt;="&amp;Z372-1)</f>
        <v>0</v>
      </c>
      <c r="X372" s="108">
        <f>SUMIFS(Master3!BC:BC,Master3!BB:BB,U372)</f>
        <v>0</v>
      </c>
      <c r="Y372" s="110" t="str">
        <f>IFERROR(_xlfn.XLOOKUP(Z372,Master3!$A:$A,Master3!$B:$B),"")</f>
        <v/>
      </c>
      <c r="Z372" s="107" t="str">
        <f t="shared" si="63"/>
        <v/>
      </c>
      <c r="AA372" s="107">
        <f>SUMIFS(Master3!$X:$X,Master3!$A:$A,"&gt;="&amp;(Z372),Master3!$A:$A,"&lt;="&amp;AE372-1)</f>
        <v>0</v>
      </c>
      <c r="AB372" s="107">
        <f>SUMIFS(Master3!$I:$I,Master3!$A:$A,"&gt;="&amp;(Z372),Master3!$A:$A,"&lt;="&amp;AE372-1)</f>
        <v>0</v>
      </c>
      <c r="AC372" s="108">
        <f>SUMIFS(Master3!BM:BM,Master3!BL:BL,Y372)</f>
        <v>0</v>
      </c>
      <c r="AD372" s="110" t="str">
        <f>IFERROR(_xlfn.XLOOKUP(AE372,Master3!$A:$A,Master3!$B:$B)," ")</f>
        <v xml:space="preserve"> </v>
      </c>
      <c r="AE372" s="107" t="str">
        <f t="shared" si="64"/>
        <v/>
      </c>
      <c r="AF372" s="109">
        <f>SUMIFS(Master3!$X:$X,Master3!$A:$A,"&gt;"&amp;(AE372),Master3!$A:$A,"&lt;="&amp; AI372)</f>
        <v>0</v>
      </c>
      <c r="AG372" s="107">
        <f>SUMIFS(Master3!$I:$I,Master3!$A:$A,"&gt;"&amp;(AE372),Master3!$A:$A,"&lt;="&amp; AI372)</f>
        <v>0</v>
      </c>
      <c r="AH372" s="107">
        <f>SUMIFS(Master3!BC:BC,Master3!BB:BB,AD372)</f>
        <v>0</v>
      </c>
      <c r="AI372" s="108" t="str">
        <f t="shared" si="65"/>
        <v/>
      </c>
      <c r="AJ372" s="112" t="e">
        <f>_xlfn.XLOOKUP(AK372,Master3!B:B,Master3!A:A)</f>
        <v>#N/A</v>
      </c>
      <c r="AK372" s="106"/>
      <c r="AL372" s="67">
        <f>SUMIFS(Master3!$Z:$Z,Master3!$A:$A,"&gt;="&amp;(AJ372),Master3!$A:$A,"&lt;="&amp;AP372-1)</f>
        <v>0</v>
      </c>
      <c r="AM372" s="67">
        <f>SUMIFS(Master3!$J:$J,Master3!$A:$A,"&gt;="&amp;(AJ372),Master3!$A:$A,"&lt;="&amp;AP372-1)</f>
        <v>0</v>
      </c>
      <c r="AN372" s="93">
        <f>SUMIFS(Master3!BF:BF,Master3!BE:BE,AK372)</f>
        <v>0</v>
      </c>
      <c r="AO372" s="100" t="str">
        <f>IFERROR(_xlfn.XLOOKUP(AP372,Master3!$A:$A,Master3!$B:$B),"")</f>
        <v/>
      </c>
      <c r="AP372" s="92" t="str">
        <f t="shared" si="66"/>
        <v/>
      </c>
      <c r="AQ372" s="67">
        <f>SUMIFS(Master3!$Z:$Z,Master3!$A:$A,"&gt;"&amp;(AP372),Master3!$A:$A,"&lt;="&amp;AU372-1)</f>
        <v>0</v>
      </c>
      <c r="AR372" s="67">
        <f>SUMIFS(Master3!$J:$J,Master3!$A:$A,"&gt;"&amp;(AP372),Master3!$A:$A,"&lt;="&amp;AU372-1)</f>
        <v>0</v>
      </c>
      <c r="AS372" s="93">
        <f>SUMIFS(Master3!BO:BO,Master3!BN:BN,AO372)</f>
        <v>0</v>
      </c>
      <c r="AT372" s="100" t="str">
        <f>IFERROR(_xlfn.XLOOKUP(AU372,Master3!$A:$A,Master3!$B:$B)," ")</f>
        <v xml:space="preserve"> </v>
      </c>
      <c r="AU372" s="92" t="str">
        <f t="shared" si="67"/>
        <v/>
      </c>
      <c r="AV372" s="67">
        <f>SUMIFS(Master3!$Z:$Z,Master3!$A:$A,"&gt;"&amp;AU372,Master3!$A:$A,"&lt;="&amp; AY372)</f>
        <v>0</v>
      </c>
      <c r="AW372" s="67">
        <f>SUMIFS(Master3!$J:$J,Master3!$A:$A,"&gt;"&amp;AU372,Master3!$A:$A,"&lt;="&amp; AY372)</f>
        <v>0</v>
      </c>
      <c r="AX372" s="92">
        <f>SUMIFS(Master3!BF:BF,Master3!BE:BE,AT372)</f>
        <v>0</v>
      </c>
      <c r="AY372" s="93" t="str">
        <f t="shared" si="68"/>
        <v/>
      </c>
      <c r="AZ372" s="112" t="e">
        <f>_xlfn.XLOOKUP(BA372,Master3!B:B,Master3!A:A)</f>
        <v>#N/A</v>
      </c>
      <c r="BA372" s="103"/>
      <c r="BB372" s="107">
        <f>SUMIFS(Master3!AR:AR,Master3!$A:$A,"&gt;="&amp;(AZ372),Master3!$A:$A,"&lt;="&amp;BF372-1)</f>
        <v>0</v>
      </c>
      <c r="BC372" s="109">
        <f>SUMIFS(Master3!$K:$K,Master3!$A:$A,"&gt;="&amp;(AZ372),Master3!$A:$A,"&lt;="&amp;BF372-1)</f>
        <v>0</v>
      </c>
      <c r="BD372" s="108">
        <f>SUMIFS(Master3!BI:BI,Master3!BH:BH,BA372)</f>
        <v>0</v>
      </c>
      <c r="BE372" s="110" t="str">
        <f>IFERROR(_xlfn.XLOOKUP(BF372,Master3!$A:$A,Master3!$B:$B),"")</f>
        <v/>
      </c>
      <c r="BF372" s="107" t="str">
        <f t="shared" si="69"/>
        <v/>
      </c>
      <c r="BG372" s="107">
        <f>SUMIFS(Master3!AR:AR,Master3!$A:$A,"&gt;="&amp;(BF372),Master3!$A:$A,"&lt;="&amp;BK372-1)</f>
        <v>0</v>
      </c>
      <c r="BH372" s="109">
        <f>SUMIFS(Master3!$K:$K,Master3!$A:$A,"&gt;="&amp;(BF372),Master3!$A:$A,"&lt;="&amp;BK372-1)</f>
        <v>0</v>
      </c>
      <c r="BI372" s="108">
        <f>SUMIFS(Master3!BQ:BQ,Master3!BP:BP,BE372)</f>
        <v>0</v>
      </c>
      <c r="BJ372" s="110" t="str">
        <f>IFERROR(_xlfn.XLOOKUP(BK372,Master3!$A:$A,Master3!$B:$B)," ")</f>
        <v xml:space="preserve"> </v>
      </c>
      <c r="BK372" s="107" t="str">
        <f t="shared" si="70"/>
        <v/>
      </c>
      <c r="BL372" s="107">
        <f>SUMIFS(Master3!$AU:$AU,Master3!$A:$A,"&gt;"&amp;(BK372),Master3!$A:$A,"&lt;="&amp; BO372)</f>
        <v>0</v>
      </c>
      <c r="BM372" s="109">
        <f>SUMIFS(Master3!$K:$K,Master3!$A:$A,"&gt;"&amp;(BK372),Master3!$A:$A,"&lt;="&amp; BO372)</f>
        <v>0</v>
      </c>
      <c r="BN372" s="107">
        <f>SUMIFS(Master3!BI:BI,Master3!BH:BH,BJ372)</f>
        <v>0</v>
      </c>
      <c r="BO372" s="108" t="str">
        <f t="shared" si="71"/>
        <v/>
      </c>
    </row>
    <row r="373" spans="1:67" x14ac:dyDescent="0.25">
      <c r="A373" s="86">
        <v>44487.069444444445</v>
      </c>
      <c r="B373" s="111" t="e">
        <f>_xlfn.XLOOKUP(C373,Master3!B:B,Master3!A:A)</f>
        <v>#N/A</v>
      </c>
      <c r="C373" s="106"/>
      <c r="D373" s="91" t="str">
        <f>IFERROR(_xlfn.XLOOKUP(B373,Master3!A:A,Master3!G:G),"")</f>
        <v/>
      </c>
      <c r="E373" s="94" t="str">
        <f>IFERROR(AVERAGEIFS(Master3!$U:$U,Master3!$A:$A,"&gt;"&amp;(B373-1),Master3!$A:$A,"&lt;="&amp;S373),"")</f>
        <v/>
      </c>
      <c r="F373" s="98">
        <f>SUMIFS(Master3!$V:$V,Master3!$A:$A,"&gt;="&amp;(B373),Master3!$A:$A,"&lt;="&amp;J373-1)</f>
        <v>0</v>
      </c>
      <c r="G373" s="91">
        <f>SUMIFS(Master3!$H:$H,Master3!$A:$A,"&gt;="&amp;(B373),Master3!$A:$A,"&lt;="&amp;J373-1)</f>
        <v>0</v>
      </c>
      <c r="H373" s="99">
        <f>SUMIFS(Master3!AZ:AZ,Master3!AY:AY,C373)</f>
        <v>0</v>
      </c>
      <c r="I373" s="100" t="str">
        <f>IFERROR(_xlfn.XLOOKUP(J373,Master3!$A:$A,Master3!$B:$B),"")</f>
        <v/>
      </c>
      <c r="J373" s="92" t="str">
        <f t="shared" si="60"/>
        <v/>
      </c>
      <c r="K373" s="92">
        <f>SUMIFS(Master3!$V:$V,Master3!$A:$A,"&gt;="&amp;(J373),Master3!$A:$A,"&lt;="&amp;O373-1)</f>
        <v>0</v>
      </c>
      <c r="L373" s="92">
        <f>SUMIFS(Master3!$H:$H,Master3!$A:$A,"&gt;="&amp;(J373),Master3!$A:$A,"&lt;="&amp;O373-1)</f>
        <v>0</v>
      </c>
      <c r="M373" s="93">
        <f>SUMIFS(Master3!BK:BK,Master3!BJ:BJ,I373)</f>
        <v>0</v>
      </c>
      <c r="N373" s="100" t="str">
        <f>IFERROR(_xlfn.XLOOKUP(O373,Master3!$A:$A,Master3!$B:$B)," ")</f>
        <v xml:space="preserve"> </v>
      </c>
      <c r="O373" s="92" t="str">
        <f t="shared" si="61"/>
        <v/>
      </c>
      <c r="P373" s="92">
        <f>SUMIFS(Master3!$V:$V,Master3!$A:$A,"&gt;="&amp;O373,Master3!$A:$A,"&lt;="&amp; S373)</f>
        <v>0</v>
      </c>
      <c r="Q373" s="92">
        <f>SUMIFS(Master3!$H:$H,Master3!$A:$A,"&gt;="&amp;O373,Master3!$A:$A,"&lt;="&amp; S373)</f>
        <v>0</v>
      </c>
      <c r="R373" s="92">
        <f>SUMIFS(Master3!AZ:AZ,Master3!AY:AY,N373)</f>
        <v>0</v>
      </c>
      <c r="S373" s="93" t="str">
        <f t="shared" si="62"/>
        <v/>
      </c>
      <c r="T373" s="112" t="e">
        <f>_xlfn.XLOOKUP(U373,Master3!B:B,Master3!A:A)</f>
        <v>#N/A</v>
      </c>
      <c r="U373" s="103"/>
      <c r="V373" s="109">
        <f>SUMIFS(Master3!X:X,Master3!$A:$A,"&gt;="&amp;(T373),Master3!$A:$A,"&lt;="&amp;Z373-1)</f>
        <v>0</v>
      </c>
      <c r="W373" s="107">
        <f>SUMIFS(Master3!I:I,Master3!$A:$A,"&gt;="&amp;(T373),Master3!$A:$A,"&lt;="&amp;Z373-1)</f>
        <v>0</v>
      </c>
      <c r="X373" s="108">
        <f>SUMIFS(Master3!BC:BC,Master3!BB:BB,U373)</f>
        <v>0</v>
      </c>
      <c r="Y373" s="110" t="str">
        <f>IFERROR(_xlfn.XLOOKUP(Z373,Master3!$A:$A,Master3!$B:$B),"")</f>
        <v/>
      </c>
      <c r="Z373" s="107" t="str">
        <f t="shared" si="63"/>
        <v/>
      </c>
      <c r="AA373" s="107">
        <f>SUMIFS(Master3!$X:$X,Master3!$A:$A,"&gt;="&amp;(Z373),Master3!$A:$A,"&lt;="&amp;AE373-1)</f>
        <v>0</v>
      </c>
      <c r="AB373" s="107">
        <f>SUMIFS(Master3!$I:$I,Master3!$A:$A,"&gt;="&amp;(Z373),Master3!$A:$A,"&lt;="&amp;AE373-1)</f>
        <v>0</v>
      </c>
      <c r="AC373" s="108">
        <f>SUMIFS(Master3!BM:BM,Master3!BL:BL,Y373)</f>
        <v>0</v>
      </c>
      <c r="AD373" s="110" t="str">
        <f>IFERROR(_xlfn.XLOOKUP(AE373,Master3!$A:$A,Master3!$B:$B)," ")</f>
        <v xml:space="preserve"> </v>
      </c>
      <c r="AE373" s="107" t="str">
        <f t="shared" si="64"/>
        <v/>
      </c>
      <c r="AF373" s="109">
        <f>SUMIFS(Master3!$X:$X,Master3!$A:$A,"&gt;"&amp;(AE373),Master3!$A:$A,"&lt;="&amp; AI373)</f>
        <v>0</v>
      </c>
      <c r="AG373" s="107">
        <f>SUMIFS(Master3!$I:$I,Master3!$A:$A,"&gt;"&amp;(AE373),Master3!$A:$A,"&lt;="&amp; AI373)</f>
        <v>0</v>
      </c>
      <c r="AH373" s="107">
        <f>SUMIFS(Master3!BC:BC,Master3!BB:BB,AD373)</f>
        <v>0</v>
      </c>
      <c r="AI373" s="108" t="str">
        <f t="shared" si="65"/>
        <v/>
      </c>
      <c r="AJ373" s="112" t="e">
        <f>_xlfn.XLOOKUP(AK373,Master3!B:B,Master3!A:A)</f>
        <v>#N/A</v>
      </c>
      <c r="AK373" s="106">
        <v>44487.069444444445</v>
      </c>
      <c r="AL373" s="67">
        <f>SUMIFS(Master3!$Z:$Z,Master3!$A:$A,"&gt;="&amp;(AJ373),Master3!$A:$A,"&lt;="&amp;AP373-1)</f>
        <v>0</v>
      </c>
      <c r="AM373" s="67">
        <f>SUMIFS(Master3!$J:$J,Master3!$A:$A,"&gt;="&amp;(AJ373),Master3!$A:$A,"&lt;="&amp;AP373-1)</f>
        <v>0</v>
      </c>
      <c r="AN373" s="93">
        <f>SUMIFS(Master3!BF:BF,Master3!BE:BE,AK373)</f>
        <v>0</v>
      </c>
      <c r="AO373" s="100" t="str">
        <f>IFERROR(_xlfn.XLOOKUP(AP373,Master3!$A:$A,Master3!$B:$B),"")</f>
        <v/>
      </c>
      <c r="AP373" s="92" t="str">
        <f t="shared" si="66"/>
        <v/>
      </c>
      <c r="AQ373" s="67">
        <f>SUMIFS(Master3!$Z:$Z,Master3!$A:$A,"&gt;"&amp;(AP373),Master3!$A:$A,"&lt;="&amp;AU373-1)</f>
        <v>0</v>
      </c>
      <c r="AR373" s="67">
        <f>SUMIFS(Master3!$J:$J,Master3!$A:$A,"&gt;"&amp;(AP373),Master3!$A:$A,"&lt;="&amp;AU373-1)</f>
        <v>0</v>
      </c>
      <c r="AS373" s="93">
        <f>SUMIFS(Master3!BO:BO,Master3!BN:BN,AO373)</f>
        <v>0</v>
      </c>
      <c r="AT373" s="100" t="str">
        <f>IFERROR(_xlfn.XLOOKUP(AU373,Master3!$A:$A,Master3!$B:$B)," ")</f>
        <v xml:space="preserve"> </v>
      </c>
      <c r="AU373" s="92" t="str">
        <f t="shared" si="67"/>
        <v/>
      </c>
      <c r="AV373" s="67">
        <f>SUMIFS(Master3!$Z:$Z,Master3!$A:$A,"&gt;"&amp;AU373,Master3!$A:$A,"&lt;="&amp; AY373)</f>
        <v>0</v>
      </c>
      <c r="AW373" s="67">
        <f>SUMIFS(Master3!$J:$J,Master3!$A:$A,"&gt;"&amp;AU373,Master3!$A:$A,"&lt;="&amp; AY373)</f>
        <v>0</v>
      </c>
      <c r="AX373" s="92">
        <f>SUMIFS(Master3!BF:BF,Master3!BE:BE,AT373)</f>
        <v>0</v>
      </c>
      <c r="AY373" s="93" t="str">
        <f t="shared" si="68"/>
        <v/>
      </c>
      <c r="AZ373" s="112" t="e">
        <f>_xlfn.XLOOKUP(BA373,Master3!B:B,Master3!A:A)</f>
        <v>#N/A</v>
      </c>
      <c r="BA373" s="103"/>
      <c r="BB373" s="107">
        <f>SUMIFS(Master3!AR:AR,Master3!$A:$A,"&gt;="&amp;(AZ373),Master3!$A:$A,"&lt;="&amp;BF373-1)</f>
        <v>0</v>
      </c>
      <c r="BC373" s="109">
        <f>SUMIFS(Master3!$K:$K,Master3!$A:$A,"&gt;="&amp;(AZ373),Master3!$A:$A,"&lt;="&amp;BF373-1)</f>
        <v>0</v>
      </c>
      <c r="BD373" s="108">
        <f>SUMIFS(Master3!BI:BI,Master3!BH:BH,BA373)</f>
        <v>0</v>
      </c>
      <c r="BE373" s="110" t="str">
        <f>IFERROR(_xlfn.XLOOKUP(BF373,Master3!$A:$A,Master3!$B:$B),"")</f>
        <v/>
      </c>
      <c r="BF373" s="107" t="str">
        <f t="shared" si="69"/>
        <v/>
      </c>
      <c r="BG373" s="107">
        <f>SUMIFS(Master3!AR:AR,Master3!$A:$A,"&gt;="&amp;(BF373),Master3!$A:$A,"&lt;="&amp;BK373-1)</f>
        <v>0</v>
      </c>
      <c r="BH373" s="109">
        <f>SUMIFS(Master3!$K:$K,Master3!$A:$A,"&gt;="&amp;(BF373),Master3!$A:$A,"&lt;="&amp;BK373-1)</f>
        <v>0</v>
      </c>
      <c r="BI373" s="108">
        <f>SUMIFS(Master3!BQ:BQ,Master3!BP:BP,BE373)</f>
        <v>0</v>
      </c>
      <c r="BJ373" s="110" t="str">
        <f>IFERROR(_xlfn.XLOOKUP(BK373,Master3!$A:$A,Master3!$B:$B)," ")</f>
        <v xml:space="preserve"> </v>
      </c>
      <c r="BK373" s="107" t="str">
        <f t="shared" si="70"/>
        <v/>
      </c>
      <c r="BL373" s="107">
        <f>SUMIFS(Master3!$AU:$AU,Master3!$A:$A,"&gt;"&amp;(BK373),Master3!$A:$A,"&lt;="&amp; BO373)</f>
        <v>0</v>
      </c>
      <c r="BM373" s="109">
        <f>SUMIFS(Master3!$K:$K,Master3!$A:$A,"&gt;"&amp;(BK373),Master3!$A:$A,"&lt;="&amp; BO373)</f>
        <v>0</v>
      </c>
      <c r="BN373" s="107">
        <f>SUMIFS(Master3!BI:BI,Master3!BH:BH,BJ373)</f>
        <v>0</v>
      </c>
      <c r="BO373" s="108" t="str">
        <f t="shared" si="71"/>
        <v/>
      </c>
    </row>
    <row r="374" spans="1:67" x14ac:dyDescent="0.25">
      <c r="A374" s="86">
        <v>44487.09375</v>
      </c>
      <c r="B374" s="111" t="e">
        <f>_xlfn.XLOOKUP(C374,Master3!B:B,Master3!A:A)</f>
        <v>#N/A</v>
      </c>
      <c r="C374" s="106"/>
      <c r="D374" s="91" t="str">
        <f>IFERROR(_xlfn.XLOOKUP(B374,Master3!A:A,Master3!G:G),"")</f>
        <v/>
      </c>
      <c r="E374" s="94" t="str">
        <f>IFERROR(AVERAGEIFS(Master3!$U:$U,Master3!$A:$A,"&gt;"&amp;(B374-1),Master3!$A:$A,"&lt;="&amp;S374),"")</f>
        <v/>
      </c>
      <c r="F374" s="98">
        <f>SUMIFS(Master3!$V:$V,Master3!$A:$A,"&gt;="&amp;(B374),Master3!$A:$A,"&lt;="&amp;J374-1)</f>
        <v>0</v>
      </c>
      <c r="G374" s="91">
        <f>SUMIFS(Master3!$H:$H,Master3!$A:$A,"&gt;="&amp;(B374),Master3!$A:$A,"&lt;="&amp;J374-1)</f>
        <v>0</v>
      </c>
      <c r="H374" s="99">
        <f>SUMIFS(Master3!AZ:AZ,Master3!AY:AY,C374)</f>
        <v>0</v>
      </c>
      <c r="I374" s="100" t="str">
        <f>IFERROR(_xlfn.XLOOKUP(J374,Master3!$A:$A,Master3!$B:$B),"")</f>
        <v/>
      </c>
      <c r="J374" s="92" t="str">
        <f t="shared" si="60"/>
        <v/>
      </c>
      <c r="K374" s="92">
        <f>SUMIFS(Master3!$V:$V,Master3!$A:$A,"&gt;="&amp;(J374),Master3!$A:$A,"&lt;="&amp;O374-1)</f>
        <v>0</v>
      </c>
      <c r="L374" s="92">
        <f>SUMIFS(Master3!$H:$H,Master3!$A:$A,"&gt;="&amp;(J374),Master3!$A:$A,"&lt;="&amp;O374-1)</f>
        <v>0</v>
      </c>
      <c r="M374" s="93">
        <f>SUMIFS(Master3!BK:BK,Master3!BJ:BJ,I374)</f>
        <v>0</v>
      </c>
      <c r="N374" s="100" t="str">
        <f>IFERROR(_xlfn.XLOOKUP(O374,Master3!$A:$A,Master3!$B:$B)," ")</f>
        <v xml:space="preserve"> </v>
      </c>
      <c r="O374" s="92" t="str">
        <f t="shared" si="61"/>
        <v/>
      </c>
      <c r="P374" s="92">
        <f>SUMIFS(Master3!$V:$V,Master3!$A:$A,"&gt;="&amp;O374,Master3!$A:$A,"&lt;="&amp; S374)</f>
        <v>0</v>
      </c>
      <c r="Q374" s="92">
        <f>SUMIFS(Master3!$H:$H,Master3!$A:$A,"&gt;="&amp;O374,Master3!$A:$A,"&lt;="&amp; S374)</f>
        <v>0</v>
      </c>
      <c r="R374" s="92">
        <f>SUMIFS(Master3!AZ:AZ,Master3!AY:AY,N374)</f>
        <v>0</v>
      </c>
      <c r="S374" s="93" t="str">
        <f t="shared" si="62"/>
        <v/>
      </c>
      <c r="T374" s="112" t="e">
        <f>_xlfn.XLOOKUP(U374,Master3!B:B,Master3!A:A)</f>
        <v>#N/A</v>
      </c>
      <c r="U374" s="103"/>
      <c r="V374" s="109">
        <f>SUMIFS(Master3!X:X,Master3!$A:$A,"&gt;="&amp;(T374),Master3!$A:$A,"&lt;="&amp;Z374-1)</f>
        <v>0</v>
      </c>
      <c r="W374" s="107">
        <f>SUMIFS(Master3!I:I,Master3!$A:$A,"&gt;="&amp;(T374),Master3!$A:$A,"&lt;="&amp;Z374-1)</f>
        <v>0</v>
      </c>
      <c r="X374" s="108">
        <f>SUMIFS(Master3!BC:BC,Master3!BB:BB,U374)</f>
        <v>0</v>
      </c>
      <c r="Y374" s="110" t="str">
        <f>IFERROR(_xlfn.XLOOKUP(Z374,Master3!$A:$A,Master3!$B:$B),"")</f>
        <v/>
      </c>
      <c r="Z374" s="107" t="str">
        <f t="shared" si="63"/>
        <v/>
      </c>
      <c r="AA374" s="107">
        <f>SUMIFS(Master3!$X:$X,Master3!$A:$A,"&gt;="&amp;(Z374),Master3!$A:$A,"&lt;="&amp;AE374-1)</f>
        <v>0</v>
      </c>
      <c r="AB374" s="107">
        <f>SUMIFS(Master3!$I:$I,Master3!$A:$A,"&gt;="&amp;(Z374),Master3!$A:$A,"&lt;="&amp;AE374-1)</f>
        <v>0</v>
      </c>
      <c r="AC374" s="108">
        <f>SUMIFS(Master3!BM:BM,Master3!BL:BL,Y374)</f>
        <v>0</v>
      </c>
      <c r="AD374" s="110" t="str">
        <f>IFERROR(_xlfn.XLOOKUP(AE374,Master3!$A:$A,Master3!$B:$B)," ")</f>
        <v xml:space="preserve"> </v>
      </c>
      <c r="AE374" s="107" t="str">
        <f t="shared" si="64"/>
        <v/>
      </c>
      <c r="AF374" s="109">
        <f>SUMIFS(Master3!$X:$X,Master3!$A:$A,"&gt;"&amp;(AE374),Master3!$A:$A,"&lt;="&amp; AI374)</f>
        <v>0</v>
      </c>
      <c r="AG374" s="107">
        <f>SUMIFS(Master3!$I:$I,Master3!$A:$A,"&gt;"&amp;(AE374),Master3!$A:$A,"&lt;="&amp; AI374)</f>
        <v>0</v>
      </c>
      <c r="AH374" s="107">
        <f>SUMIFS(Master3!BC:BC,Master3!BB:BB,AD374)</f>
        <v>0</v>
      </c>
      <c r="AI374" s="108" t="str">
        <f t="shared" si="65"/>
        <v/>
      </c>
      <c r="AJ374" s="112" t="e">
        <f>_xlfn.XLOOKUP(AK374,Master3!B:B,Master3!A:A)</f>
        <v>#N/A</v>
      </c>
      <c r="AK374" s="106">
        <v>44487.09375</v>
      </c>
      <c r="AL374" s="67">
        <f>SUMIFS(Master3!$Z:$Z,Master3!$A:$A,"&gt;="&amp;(AJ374),Master3!$A:$A,"&lt;="&amp;AP374-1)</f>
        <v>0</v>
      </c>
      <c r="AM374" s="67">
        <f>SUMIFS(Master3!$J:$J,Master3!$A:$A,"&gt;="&amp;(AJ374),Master3!$A:$A,"&lt;="&amp;AP374-1)</f>
        <v>0</v>
      </c>
      <c r="AN374" s="93">
        <f>SUMIFS(Master3!BF:BF,Master3!BE:BE,AK374)</f>
        <v>0</v>
      </c>
      <c r="AO374" s="100" t="str">
        <f>IFERROR(_xlfn.XLOOKUP(AP374,Master3!$A:$A,Master3!$B:$B),"")</f>
        <v/>
      </c>
      <c r="AP374" s="92" t="str">
        <f t="shared" si="66"/>
        <v/>
      </c>
      <c r="AQ374" s="67">
        <f>SUMIFS(Master3!$Z:$Z,Master3!$A:$A,"&gt;"&amp;(AP374),Master3!$A:$A,"&lt;="&amp;AU374-1)</f>
        <v>0</v>
      </c>
      <c r="AR374" s="67">
        <f>SUMIFS(Master3!$J:$J,Master3!$A:$A,"&gt;"&amp;(AP374),Master3!$A:$A,"&lt;="&amp;AU374-1)</f>
        <v>0</v>
      </c>
      <c r="AS374" s="93">
        <f>SUMIFS(Master3!BO:BO,Master3!BN:BN,AO374)</f>
        <v>0</v>
      </c>
      <c r="AT374" s="100" t="str">
        <f>IFERROR(_xlfn.XLOOKUP(AU374,Master3!$A:$A,Master3!$B:$B)," ")</f>
        <v xml:space="preserve"> </v>
      </c>
      <c r="AU374" s="92" t="str">
        <f t="shared" si="67"/>
        <v/>
      </c>
      <c r="AV374" s="67">
        <f>SUMIFS(Master3!$Z:$Z,Master3!$A:$A,"&gt;"&amp;AU374,Master3!$A:$A,"&lt;="&amp; AY374)</f>
        <v>0</v>
      </c>
      <c r="AW374" s="67">
        <f>SUMIFS(Master3!$J:$J,Master3!$A:$A,"&gt;"&amp;AU374,Master3!$A:$A,"&lt;="&amp; AY374)</f>
        <v>0</v>
      </c>
      <c r="AX374" s="92">
        <f>SUMIFS(Master3!BF:BF,Master3!BE:BE,AT374)</f>
        <v>0</v>
      </c>
      <c r="AY374" s="93" t="str">
        <f t="shared" si="68"/>
        <v/>
      </c>
      <c r="AZ374" s="112" t="e">
        <f>_xlfn.XLOOKUP(BA374,Master3!B:B,Master3!A:A)</f>
        <v>#N/A</v>
      </c>
      <c r="BA374" s="103"/>
      <c r="BB374" s="107">
        <f>SUMIFS(Master3!AR:AR,Master3!$A:$A,"&gt;="&amp;(AZ374),Master3!$A:$A,"&lt;="&amp;BF374-1)</f>
        <v>0</v>
      </c>
      <c r="BC374" s="109">
        <f>SUMIFS(Master3!$K:$K,Master3!$A:$A,"&gt;="&amp;(AZ374),Master3!$A:$A,"&lt;="&amp;BF374-1)</f>
        <v>0</v>
      </c>
      <c r="BD374" s="108">
        <f>SUMIFS(Master3!BI:BI,Master3!BH:BH,BA374)</f>
        <v>0</v>
      </c>
      <c r="BE374" s="110" t="str">
        <f>IFERROR(_xlfn.XLOOKUP(BF374,Master3!$A:$A,Master3!$B:$B),"")</f>
        <v/>
      </c>
      <c r="BF374" s="107" t="str">
        <f t="shared" si="69"/>
        <v/>
      </c>
      <c r="BG374" s="107">
        <f>SUMIFS(Master3!AR:AR,Master3!$A:$A,"&gt;="&amp;(BF374),Master3!$A:$A,"&lt;="&amp;BK374-1)</f>
        <v>0</v>
      </c>
      <c r="BH374" s="109">
        <f>SUMIFS(Master3!$K:$K,Master3!$A:$A,"&gt;="&amp;(BF374),Master3!$A:$A,"&lt;="&amp;BK374-1)</f>
        <v>0</v>
      </c>
      <c r="BI374" s="108">
        <f>SUMIFS(Master3!BQ:BQ,Master3!BP:BP,BE374)</f>
        <v>0</v>
      </c>
      <c r="BJ374" s="110" t="str">
        <f>IFERROR(_xlfn.XLOOKUP(BK374,Master3!$A:$A,Master3!$B:$B)," ")</f>
        <v xml:space="preserve"> </v>
      </c>
      <c r="BK374" s="107" t="str">
        <f t="shared" si="70"/>
        <v/>
      </c>
      <c r="BL374" s="107">
        <f>SUMIFS(Master3!$AU:$AU,Master3!$A:$A,"&gt;"&amp;(BK374),Master3!$A:$A,"&lt;="&amp; BO374)</f>
        <v>0</v>
      </c>
      <c r="BM374" s="109">
        <f>SUMIFS(Master3!$K:$K,Master3!$A:$A,"&gt;"&amp;(BK374),Master3!$A:$A,"&lt;="&amp; BO374)</f>
        <v>0</v>
      </c>
      <c r="BN374" s="107">
        <f>SUMIFS(Master3!BI:BI,Master3!BH:BH,BJ374)</f>
        <v>0</v>
      </c>
      <c r="BO374" s="108" t="str">
        <f t="shared" si="71"/>
        <v/>
      </c>
    </row>
    <row r="375" spans="1:67" x14ac:dyDescent="0.25">
      <c r="A375" s="86">
        <v>44487.197916666664</v>
      </c>
      <c r="B375" s="111" t="e">
        <f>_xlfn.XLOOKUP(C375,Master3!B:B,Master3!A:A)</f>
        <v>#N/A</v>
      </c>
      <c r="C375" s="106"/>
      <c r="D375" s="91" t="str">
        <f>IFERROR(_xlfn.XLOOKUP(B375,Master3!A:A,Master3!G:G),"")</f>
        <v/>
      </c>
      <c r="E375" s="94" t="str">
        <f>IFERROR(AVERAGEIFS(Master3!$U:$U,Master3!$A:$A,"&gt;"&amp;(B375-1),Master3!$A:$A,"&lt;="&amp;S375),"")</f>
        <v/>
      </c>
      <c r="F375" s="98">
        <f>SUMIFS(Master3!$V:$V,Master3!$A:$A,"&gt;="&amp;(B375),Master3!$A:$A,"&lt;="&amp;J375-1)</f>
        <v>0</v>
      </c>
      <c r="G375" s="91">
        <f>SUMIFS(Master3!$H:$H,Master3!$A:$A,"&gt;="&amp;(B375),Master3!$A:$A,"&lt;="&amp;J375-1)</f>
        <v>0</v>
      </c>
      <c r="H375" s="99">
        <f>SUMIFS(Master3!AZ:AZ,Master3!AY:AY,C375)</f>
        <v>0</v>
      </c>
      <c r="I375" s="100" t="str">
        <f>IFERROR(_xlfn.XLOOKUP(J375,Master3!$A:$A,Master3!$B:$B),"")</f>
        <v/>
      </c>
      <c r="J375" s="92" t="str">
        <f t="shared" si="60"/>
        <v/>
      </c>
      <c r="K375" s="92">
        <f>SUMIFS(Master3!$V:$V,Master3!$A:$A,"&gt;="&amp;(J375),Master3!$A:$A,"&lt;="&amp;O375-1)</f>
        <v>0</v>
      </c>
      <c r="L375" s="92">
        <f>SUMIFS(Master3!$H:$H,Master3!$A:$A,"&gt;="&amp;(J375),Master3!$A:$A,"&lt;="&amp;O375-1)</f>
        <v>0</v>
      </c>
      <c r="M375" s="93">
        <f>SUMIFS(Master3!BK:BK,Master3!BJ:BJ,I375)</f>
        <v>0</v>
      </c>
      <c r="N375" s="100" t="str">
        <f>IFERROR(_xlfn.XLOOKUP(O375,Master3!$A:$A,Master3!$B:$B)," ")</f>
        <v xml:space="preserve"> </v>
      </c>
      <c r="O375" s="92" t="str">
        <f t="shared" si="61"/>
        <v/>
      </c>
      <c r="P375" s="92">
        <f>SUMIFS(Master3!$V:$V,Master3!$A:$A,"&gt;="&amp;O375,Master3!$A:$A,"&lt;="&amp; S375)</f>
        <v>0</v>
      </c>
      <c r="Q375" s="92">
        <f>SUMIFS(Master3!$H:$H,Master3!$A:$A,"&gt;="&amp;O375,Master3!$A:$A,"&lt;="&amp; S375)</f>
        <v>0</v>
      </c>
      <c r="R375" s="92">
        <f>SUMIFS(Master3!AZ:AZ,Master3!AY:AY,N375)</f>
        <v>0</v>
      </c>
      <c r="S375" s="93" t="str">
        <f t="shared" si="62"/>
        <v/>
      </c>
      <c r="T375" s="112" t="e">
        <f>_xlfn.XLOOKUP(U375,Master3!B:B,Master3!A:A)</f>
        <v>#N/A</v>
      </c>
      <c r="U375" s="103"/>
      <c r="V375" s="109">
        <f>SUMIFS(Master3!X:X,Master3!$A:$A,"&gt;="&amp;(T375),Master3!$A:$A,"&lt;="&amp;Z375-1)</f>
        <v>0</v>
      </c>
      <c r="W375" s="107">
        <f>SUMIFS(Master3!I:I,Master3!$A:$A,"&gt;="&amp;(T375),Master3!$A:$A,"&lt;="&amp;Z375-1)</f>
        <v>0</v>
      </c>
      <c r="X375" s="108">
        <f>SUMIFS(Master3!BC:BC,Master3!BB:BB,U375)</f>
        <v>0</v>
      </c>
      <c r="Y375" s="110" t="str">
        <f>IFERROR(_xlfn.XLOOKUP(Z375,Master3!$A:$A,Master3!$B:$B),"")</f>
        <v/>
      </c>
      <c r="Z375" s="107" t="str">
        <f t="shared" si="63"/>
        <v/>
      </c>
      <c r="AA375" s="107">
        <f>SUMIFS(Master3!$X:$X,Master3!$A:$A,"&gt;="&amp;(Z375),Master3!$A:$A,"&lt;="&amp;AE375-1)</f>
        <v>0</v>
      </c>
      <c r="AB375" s="107">
        <f>SUMIFS(Master3!$I:$I,Master3!$A:$A,"&gt;="&amp;(Z375),Master3!$A:$A,"&lt;="&amp;AE375-1)</f>
        <v>0</v>
      </c>
      <c r="AC375" s="108">
        <f>SUMIFS(Master3!BM:BM,Master3!BL:BL,Y375)</f>
        <v>0</v>
      </c>
      <c r="AD375" s="110" t="str">
        <f>IFERROR(_xlfn.XLOOKUP(AE375,Master3!$A:$A,Master3!$B:$B)," ")</f>
        <v xml:space="preserve"> </v>
      </c>
      <c r="AE375" s="107" t="str">
        <f t="shared" si="64"/>
        <v/>
      </c>
      <c r="AF375" s="109">
        <f>SUMIFS(Master3!$X:$X,Master3!$A:$A,"&gt;"&amp;(AE375),Master3!$A:$A,"&lt;="&amp; AI375)</f>
        <v>0</v>
      </c>
      <c r="AG375" s="107">
        <f>SUMIFS(Master3!$I:$I,Master3!$A:$A,"&gt;"&amp;(AE375),Master3!$A:$A,"&lt;="&amp; AI375)</f>
        <v>0</v>
      </c>
      <c r="AH375" s="107">
        <f>SUMIFS(Master3!BC:BC,Master3!BB:BB,AD375)</f>
        <v>0</v>
      </c>
      <c r="AI375" s="108" t="str">
        <f t="shared" si="65"/>
        <v/>
      </c>
      <c r="AJ375" s="112" t="e">
        <f>_xlfn.XLOOKUP(AK375,Master3!B:B,Master3!A:A)</f>
        <v>#N/A</v>
      </c>
      <c r="AK375" s="106"/>
      <c r="AL375" s="67">
        <f>SUMIFS(Master3!$Z:$Z,Master3!$A:$A,"&gt;="&amp;(AJ375),Master3!$A:$A,"&lt;="&amp;AP375-1)</f>
        <v>0</v>
      </c>
      <c r="AM375" s="67">
        <f>SUMIFS(Master3!$J:$J,Master3!$A:$A,"&gt;="&amp;(AJ375),Master3!$A:$A,"&lt;="&amp;AP375-1)</f>
        <v>0</v>
      </c>
      <c r="AN375" s="93">
        <f>SUMIFS(Master3!BF:BF,Master3!BE:BE,AK375)</f>
        <v>0</v>
      </c>
      <c r="AO375" s="100" t="str">
        <f>IFERROR(_xlfn.XLOOKUP(AP375,Master3!$A:$A,Master3!$B:$B),"")</f>
        <v/>
      </c>
      <c r="AP375" s="92" t="str">
        <f t="shared" si="66"/>
        <v/>
      </c>
      <c r="AQ375" s="67">
        <f>SUMIFS(Master3!$Z:$Z,Master3!$A:$A,"&gt;"&amp;(AP375),Master3!$A:$A,"&lt;="&amp;AU375-1)</f>
        <v>0</v>
      </c>
      <c r="AR375" s="67">
        <f>SUMIFS(Master3!$J:$J,Master3!$A:$A,"&gt;"&amp;(AP375),Master3!$A:$A,"&lt;="&amp;AU375-1)</f>
        <v>0</v>
      </c>
      <c r="AS375" s="93">
        <f>SUMIFS(Master3!BO:BO,Master3!BN:BN,AO375)</f>
        <v>0</v>
      </c>
      <c r="AT375" s="100" t="str">
        <f>IFERROR(_xlfn.XLOOKUP(AU375,Master3!$A:$A,Master3!$B:$B)," ")</f>
        <v xml:space="preserve"> </v>
      </c>
      <c r="AU375" s="92" t="str">
        <f t="shared" si="67"/>
        <v/>
      </c>
      <c r="AV375" s="67">
        <f>SUMIFS(Master3!$Z:$Z,Master3!$A:$A,"&gt;"&amp;AU375,Master3!$A:$A,"&lt;="&amp; AY375)</f>
        <v>0</v>
      </c>
      <c r="AW375" s="67">
        <f>SUMIFS(Master3!$J:$J,Master3!$A:$A,"&gt;"&amp;AU375,Master3!$A:$A,"&lt;="&amp; AY375)</f>
        <v>0</v>
      </c>
      <c r="AX375" s="92">
        <f>SUMIFS(Master3!BF:BF,Master3!BE:BE,AT375)</f>
        <v>0</v>
      </c>
      <c r="AY375" s="93" t="str">
        <f t="shared" si="68"/>
        <v/>
      </c>
      <c r="AZ375" s="112" t="e">
        <f>_xlfn.XLOOKUP(BA375,Master3!B:B,Master3!A:A)</f>
        <v>#N/A</v>
      </c>
      <c r="BA375" s="103">
        <v>44487.197916666664</v>
      </c>
      <c r="BB375" s="107">
        <f>SUMIFS(Master3!AR:AR,Master3!$A:$A,"&gt;="&amp;(AZ375),Master3!$A:$A,"&lt;="&amp;BF375-1)</f>
        <v>0</v>
      </c>
      <c r="BC375" s="109">
        <f>SUMIFS(Master3!$K:$K,Master3!$A:$A,"&gt;="&amp;(AZ375),Master3!$A:$A,"&lt;="&amp;BF375-1)</f>
        <v>0</v>
      </c>
      <c r="BD375" s="108">
        <f>SUMIFS(Master3!BI:BI,Master3!BH:BH,BA375)</f>
        <v>0</v>
      </c>
      <c r="BE375" s="110" t="str">
        <f>IFERROR(_xlfn.XLOOKUP(BF375,Master3!$A:$A,Master3!$B:$B),"")</f>
        <v/>
      </c>
      <c r="BF375" s="107" t="str">
        <f t="shared" si="69"/>
        <v/>
      </c>
      <c r="BG375" s="107">
        <f>SUMIFS(Master3!AR:AR,Master3!$A:$A,"&gt;="&amp;(BF375),Master3!$A:$A,"&lt;="&amp;BK375-1)</f>
        <v>0</v>
      </c>
      <c r="BH375" s="109">
        <f>SUMIFS(Master3!$K:$K,Master3!$A:$A,"&gt;="&amp;(BF375),Master3!$A:$A,"&lt;="&amp;BK375-1)</f>
        <v>0</v>
      </c>
      <c r="BI375" s="108">
        <f>SUMIFS(Master3!BQ:BQ,Master3!BP:BP,BE375)</f>
        <v>0</v>
      </c>
      <c r="BJ375" s="110" t="str">
        <f>IFERROR(_xlfn.XLOOKUP(BK375,Master3!$A:$A,Master3!$B:$B)," ")</f>
        <v xml:space="preserve"> </v>
      </c>
      <c r="BK375" s="107" t="str">
        <f t="shared" si="70"/>
        <v/>
      </c>
      <c r="BL375" s="107">
        <f>SUMIFS(Master3!$AU:$AU,Master3!$A:$A,"&gt;"&amp;(BK375),Master3!$A:$A,"&lt;="&amp; BO375)</f>
        <v>0</v>
      </c>
      <c r="BM375" s="109">
        <f>SUMIFS(Master3!$K:$K,Master3!$A:$A,"&gt;"&amp;(BK375),Master3!$A:$A,"&lt;="&amp; BO375)</f>
        <v>0</v>
      </c>
      <c r="BN375" s="107">
        <f>SUMIFS(Master3!BI:BI,Master3!BH:BH,BJ375)</f>
        <v>0</v>
      </c>
      <c r="BO375" s="108" t="str">
        <f t="shared" si="71"/>
        <v/>
      </c>
    </row>
    <row r="376" spans="1:67" x14ac:dyDescent="0.25">
      <c r="A376" s="86">
        <v>44488.288194444445</v>
      </c>
      <c r="B376" s="111" t="e">
        <f>_xlfn.XLOOKUP(C376,Master3!B:B,Master3!A:A)</f>
        <v>#N/A</v>
      </c>
      <c r="C376" s="106"/>
      <c r="D376" s="91" t="str">
        <f>IFERROR(_xlfn.XLOOKUP(B376,Master3!A:A,Master3!G:G),"")</f>
        <v/>
      </c>
      <c r="E376" s="94" t="str">
        <f>IFERROR(AVERAGEIFS(Master3!$U:$U,Master3!$A:$A,"&gt;"&amp;(B376-1),Master3!$A:$A,"&lt;="&amp;S376),"")</f>
        <v/>
      </c>
      <c r="F376" s="98">
        <f>SUMIFS(Master3!$V:$V,Master3!$A:$A,"&gt;="&amp;(B376),Master3!$A:$A,"&lt;="&amp;J376-1)</f>
        <v>0</v>
      </c>
      <c r="G376" s="91">
        <f>SUMIFS(Master3!$H:$H,Master3!$A:$A,"&gt;="&amp;(B376),Master3!$A:$A,"&lt;="&amp;J376-1)</f>
        <v>0</v>
      </c>
      <c r="H376" s="99">
        <f>SUMIFS(Master3!AZ:AZ,Master3!AY:AY,C376)</f>
        <v>0</v>
      </c>
      <c r="I376" s="100" t="str">
        <f>IFERROR(_xlfn.XLOOKUP(J376,Master3!$A:$A,Master3!$B:$B),"")</f>
        <v/>
      </c>
      <c r="J376" s="92" t="str">
        <f t="shared" si="60"/>
        <v/>
      </c>
      <c r="K376" s="92">
        <f>SUMIFS(Master3!$V:$V,Master3!$A:$A,"&gt;="&amp;(J376),Master3!$A:$A,"&lt;="&amp;O376-1)</f>
        <v>0</v>
      </c>
      <c r="L376" s="92">
        <f>SUMIFS(Master3!$H:$H,Master3!$A:$A,"&gt;="&amp;(J376),Master3!$A:$A,"&lt;="&amp;O376-1)</f>
        <v>0</v>
      </c>
      <c r="M376" s="93">
        <f>SUMIFS(Master3!BK:BK,Master3!BJ:BJ,I376)</f>
        <v>0</v>
      </c>
      <c r="N376" s="100" t="str">
        <f>IFERROR(_xlfn.XLOOKUP(O376,Master3!$A:$A,Master3!$B:$B)," ")</f>
        <v xml:space="preserve"> </v>
      </c>
      <c r="O376" s="92" t="str">
        <f t="shared" si="61"/>
        <v/>
      </c>
      <c r="P376" s="92">
        <f>SUMIFS(Master3!$V:$V,Master3!$A:$A,"&gt;="&amp;O376,Master3!$A:$A,"&lt;="&amp; S376)</f>
        <v>0</v>
      </c>
      <c r="Q376" s="92">
        <f>SUMIFS(Master3!$H:$H,Master3!$A:$A,"&gt;="&amp;O376,Master3!$A:$A,"&lt;="&amp; S376)</f>
        <v>0</v>
      </c>
      <c r="R376" s="92">
        <f>SUMIFS(Master3!AZ:AZ,Master3!AY:AY,N376)</f>
        <v>0</v>
      </c>
      <c r="S376" s="93" t="str">
        <f t="shared" si="62"/>
        <v/>
      </c>
      <c r="T376" s="112" t="e">
        <f>_xlfn.XLOOKUP(U376,Master3!B:B,Master3!A:A)</f>
        <v>#N/A</v>
      </c>
      <c r="U376" s="103"/>
      <c r="V376" s="109">
        <f>SUMIFS(Master3!X:X,Master3!$A:$A,"&gt;="&amp;(T376),Master3!$A:$A,"&lt;="&amp;Z376-1)</f>
        <v>0</v>
      </c>
      <c r="W376" s="107">
        <f>SUMIFS(Master3!I:I,Master3!$A:$A,"&gt;="&amp;(T376),Master3!$A:$A,"&lt;="&amp;Z376-1)</f>
        <v>0</v>
      </c>
      <c r="X376" s="108">
        <f>SUMIFS(Master3!BC:BC,Master3!BB:BB,U376)</f>
        <v>0</v>
      </c>
      <c r="Y376" s="110" t="str">
        <f>IFERROR(_xlfn.XLOOKUP(Z376,Master3!$A:$A,Master3!$B:$B),"")</f>
        <v/>
      </c>
      <c r="Z376" s="107" t="str">
        <f t="shared" si="63"/>
        <v/>
      </c>
      <c r="AA376" s="107">
        <f>SUMIFS(Master3!$X:$X,Master3!$A:$A,"&gt;="&amp;(Z376),Master3!$A:$A,"&lt;="&amp;AE376-1)</f>
        <v>0</v>
      </c>
      <c r="AB376" s="107">
        <f>SUMIFS(Master3!$I:$I,Master3!$A:$A,"&gt;="&amp;(Z376),Master3!$A:$A,"&lt;="&amp;AE376-1)</f>
        <v>0</v>
      </c>
      <c r="AC376" s="108">
        <f>SUMIFS(Master3!BM:BM,Master3!BL:BL,Y376)</f>
        <v>0</v>
      </c>
      <c r="AD376" s="110" t="str">
        <f>IFERROR(_xlfn.XLOOKUP(AE376,Master3!$A:$A,Master3!$B:$B)," ")</f>
        <v xml:space="preserve"> </v>
      </c>
      <c r="AE376" s="107" t="str">
        <f t="shared" si="64"/>
        <v/>
      </c>
      <c r="AF376" s="109">
        <f>SUMIFS(Master3!$X:$X,Master3!$A:$A,"&gt;"&amp;(AE376),Master3!$A:$A,"&lt;="&amp; AI376)</f>
        <v>0</v>
      </c>
      <c r="AG376" s="107">
        <f>SUMIFS(Master3!$I:$I,Master3!$A:$A,"&gt;"&amp;(AE376),Master3!$A:$A,"&lt;="&amp; AI376)</f>
        <v>0</v>
      </c>
      <c r="AH376" s="107">
        <f>SUMIFS(Master3!BC:BC,Master3!BB:BB,AD376)</f>
        <v>0</v>
      </c>
      <c r="AI376" s="108" t="str">
        <f t="shared" si="65"/>
        <v/>
      </c>
      <c r="AJ376" s="112" t="e">
        <f>_xlfn.XLOOKUP(AK376,Master3!B:B,Master3!A:A)</f>
        <v>#N/A</v>
      </c>
      <c r="AK376" s="106">
        <v>44488.288194444445</v>
      </c>
      <c r="AL376" s="67">
        <f>SUMIFS(Master3!$Z:$Z,Master3!$A:$A,"&gt;="&amp;(AJ376),Master3!$A:$A,"&lt;="&amp;AP376-1)</f>
        <v>0</v>
      </c>
      <c r="AM376" s="67">
        <f>SUMIFS(Master3!$J:$J,Master3!$A:$A,"&gt;="&amp;(AJ376),Master3!$A:$A,"&lt;="&amp;AP376-1)</f>
        <v>0</v>
      </c>
      <c r="AN376" s="93">
        <f>SUMIFS(Master3!BF:BF,Master3!BE:BE,AK376)</f>
        <v>0</v>
      </c>
      <c r="AO376" s="100" t="str">
        <f>IFERROR(_xlfn.XLOOKUP(AP376,Master3!$A:$A,Master3!$B:$B),"")</f>
        <v/>
      </c>
      <c r="AP376" s="92" t="str">
        <f t="shared" si="66"/>
        <v/>
      </c>
      <c r="AQ376" s="67">
        <f>SUMIFS(Master3!$Z:$Z,Master3!$A:$A,"&gt;"&amp;(AP376),Master3!$A:$A,"&lt;="&amp;AU376-1)</f>
        <v>0</v>
      </c>
      <c r="AR376" s="67">
        <f>SUMIFS(Master3!$J:$J,Master3!$A:$A,"&gt;"&amp;(AP376),Master3!$A:$A,"&lt;="&amp;AU376-1)</f>
        <v>0</v>
      </c>
      <c r="AS376" s="93">
        <f>SUMIFS(Master3!BO:BO,Master3!BN:BN,AO376)</f>
        <v>0</v>
      </c>
      <c r="AT376" s="100" t="str">
        <f>IFERROR(_xlfn.XLOOKUP(AU376,Master3!$A:$A,Master3!$B:$B)," ")</f>
        <v xml:space="preserve"> </v>
      </c>
      <c r="AU376" s="92" t="str">
        <f t="shared" si="67"/>
        <v/>
      </c>
      <c r="AV376" s="67">
        <f>SUMIFS(Master3!$Z:$Z,Master3!$A:$A,"&gt;"&amp;AU376,Master3!$A:$A,"&lt;="&amp; AY376)</f>
        <v>0</v>
      </c>
      <c r="AW376" s="67">
        <f>SUMIFS(Master3!$J:$J,Master3!$A:$A,"&gt;"&amp;AU376,Master3!$A:$A,"&lt;="&amp; AY376)</f>
        <v>0</v>
      </c>
      <c r="AX376" s="92">
        <f>SUMIFS(Master3!BF:BF,Master3!BE:BE,AT376)</f>
        <v>0</v>
      </c>
      <c r="AY376" s="93" t="str">
        <f t="shared" si="68"/>
        <v/>
      </c>
      <c r="AZ376" s="112" t="e">
        <f>_xlfn.XLOOKUP(BA376,Master3!B:B,Master3!A:A)</f>
        <v>#N/A</v>
      </c>
      <c r="BA376" s="103"/>
      <c r="BB376" s="107">
        <f>SUMIFS(Master3!AR:AR,Master3!$A:$A,"&gt;="&amp;(AZ376),Master3!$A:$A,"&lt;="&amp;BF376-1)</f>
        <v>0</v>
      </c>
      <c r="BC376" s="109">
        <f>SUMIFS(Master3!$K:$K,Master3!$A:$A,"&gt;="&amp;(AZ376),Master3!$A:$A,"&lt;="&amp;BF376-1)</f>
        <v>0</v>
      </c>
      <c r="BD376" s="108">
        <f>SUMIFS(Master3!BI:BI,Master3!BH:BH,BA376)</f>
        <v>0</v>
      </c>
      <c r="BE376" s="110" t="str">
        <f>IFERROR(_xlfn.XLOOKUP(BF376,Master3!$A:$A,Master3!$B:$B),"")</f>
        <v/>
      </c>
      <c r="BF376" s="107" t="str">
        <f t="shared" si="69"/>
        <v/>
      </c>
      <c r="BG376" s="107">
        <f>SUMIFS(Master3!AR:AR,Master3!$A:$A,"&gt;="&amp;(BF376),Master3!$A:$A,"&lt;="&amp;BK376-1)</f>
        <v>0</v>
      </c>
      <c r="BH376" s="109">
        <f>SUMIFS(Master3!$K:$K,Master3!$A:$A,"&gt;="&amp;(BF376),Master3!$A:$A,"&lt;="&amp;BK376-1)</f>
        <v>0</v>
      </c>
      <c r="BI376" s="108">
        <f>SUMIFS(Master3!BQ:BQ,Master3!BP:BP,BE376)</f>
        <v>0</v>
      </c>
      <c r="BJ376" s="110" t="str">
        <f>IFERROR(_xlfn.XLOOKUP(BK376,Master3!$A:$A,Master3!$B:$B)," ")</f>
        <v xml:space="preserve"> </v>
      </c>
      <c r="BK376" s="107" t="str">
        <f t="shared" si="70"/>
        <v/>
      </c>
      <c r="BL376" s="107">
        <f>SUMIFS(Master3!$AU:$AU,Master3!$A:$A,"&gt;"&amp;(BK376),Master3!$A:$A,"&lt;="&amp; BO376)</f>
        <v>0</v>
      </c>
      <c r="BM376" s="109">
        <f>SUMIFS(Master3!$K:$K,Master3!$A:$A,"&gt;"&amp;(BK376),Master3!$A:$A,"&lt;="&amp; BO376)</f>
        <v>0</v>
      </c>
      <c r="BN376" s="107">
        <f>SUMIFS(Master3!BI:BI,Master3!BH:BH,BJ376)</f>
        <v>0</v>
      </c>
      <c r="BO376" s="108" t="str">
        <f t="shared" si="71"/>
        <v/>
      </c>
    </row>
    <row r="377" spans="1:67" x14ac:dyDescent="0.25">
      <c r="A377" s="86">
        <v>44488.364583333336</v>
      </c>
      <c r="B377" s="111" t="e">
        <f>_xlfn.XLOOKUP(C377,Master3!B:B,Master3!A:A)</f>
        <v>#N/A</v>
      </c>
      <c r="C377" s="106"/>
      <c r="D377" s="91" t="str">
        <f>IFERROR(_xlfn.XLOOKUP(B377,Master3!A:A,Master3!G:G),"")</f>
        <v/>
      </c>
      <c r="E377" s="94" t="str">
        <f>IFERROR(AVERAGEIFS(Master3!$U:$U,Master3!$A:$A,"&gt;"&amp;(B377-1),Master3!$A:$A,"&lt;="&amp;S377),"")</f>
        <v/>
      </c>
      <c r="F377" s="98">
        <f>SUMIFS(Master3!$V:$V,Master3!$A:$A,"&gt;="&amp;(B377),Master3!$A:$A,"&lt;="&amp;J377-1)</f>
        <v>0</v>
      </c>
      <c r="G377" s="91">
        <f>SUMIFS(Master3!$H:$H,Master3!$A:$A,"&gt;="&amp;(B377),Master3!$A:$A,"&lt;="&amp;J377-1)</f>
        <v>0</v>
      </c>
      <c r="H377" s="99">
        <f>SUMIFS(Master3!AZ:AZ,Master3!AY:AY,C377)</f>
        <v>0</v>
      </c>
      <c r="I377" s="100" t="str">
        <f>IFERROR(_xlfn.XLOOKUP(J377,Master3!$A:$A,Master3!$B:$B),"")</f>
        <v/>
      </c>
      <c r="J377" s="92" t="str">
        <f t="shared" si="60"/>
        <v/>
      </c>
      <c r="K377" s="92">
        <f>SUMIFS(Master3!$V:$V,Master3!$A:$A,"&gt;="&amp;(J377),Master3!$A:$A,"&lt;="&amp;O377-1)</f>
        <v>0</v>
      </c>
      <c r="L377" s="92">
        <f>SUMIFS(Master3!$H:$H,Master3!$A:$A,"&gt;="&amp;(J377),Master3!$A:$A,"&lt;="&amp;O377-1)</f>
        <v>0</v>
      </c>
      <c r="M377" s="93">
        <f>SUMIFS(Master3!BK:BK,Master3!BJ:BJ,I377)</f>
        <v>0</v>
      </c>
      <c r="N377" s="100" t="str">
        <f>IFERROR(_xlfn.XLOOKUP(O377,Master3!$A:$A,Master3!$B:$B)," ")</f>
        <v xml:space="preserve"> </v>
      </c>
      <c r="O377" s="92" t="str">
        <f t="shared" si="61"/>
        <v/>
      </c>
      <c r="P377" s="92">
        <f>SUMIFS(Master3!$V:$V,Master3!$A:$A,"&gt;="&amp;O377,Master3!$A:$A,"&lt;="&amp; S377)</f>
        <v>0</v>
      </c>
      <c r="Q377" s="92">
        <f>SUMIFS(Master3!$H:$H,Master3!$A:$A,"&gt;="&amp;O377,Master3!$A:$A,"&lt;="&amp; S377)</f>
        <v>0</v>
      </c>
      <c r="R377" s="92">
        <f>SUMIFS(Master3!AZ:AZ,Master3!AY:AY,N377)</f>
        <v>0</v>
      </c>
      <c r="S377" s="93" t="str">
        <f t="shared" si="62"/>
        <v/>
      </c>
      <c r="T377" s="112" t="e">
        <f>_xlfn.XLOOKUP(U377,Master3!B:B,Master3!A:A)</f>
        <v>#N/A</v>
      </c>
      <c r="U377" s="103">
        <v>44488.364583333336</v>
      </c>
      <c r="V377" s="109">
        <f>SUMIFS(Master3!X:X,Master3!$A:$A,"&gt;="&amp;(T377),Master3!$A:$A,"&lt;="&amp;Z377-1)</f>
        <v>0</v>
      </c>
      <c r="W377" s="107">
        <f>SUMIFS(Master3!I:I,Master3!$A:$A,"&gt;="&amp;(T377),Master3!$A:$A,"&lt;="&amp;Z377-1)</f>
        <v>0</v>
      </c>
      <c r="X377" s="108">
        <f>SUMIFS(Master3!BC:BC,Master3!BB:BB,U377)</f>
        <v>0</v>
      </c>
      <c r="Y377" s="110" t="str">
        <f>IFERROR(_xlfn.XLOOKUP(Z377,Master3!$A:$A,Master3!$B:$B),"")</f>
        <v/>
      </c>
      <c r="Z377" s="107" t="str">
        <f t="shared" si="63"/>
        <v/>
      </c>
      <c r="AA377" s="107">
        <f>SUMIFS(Master3!$X:$X,Master3!$A:$A,"&gt;="&amp;(Z377),Master3!$A:$A,"&lt;="&amp;AE377-1)</f>
        <v>0</v>
      </c>
      <c r="AB377" s="107">
        <f>SUMIFS(Master3!$I:$I,Master3!$A:$A,"&gt;="&amp;(Z377),Master3!$A:$A,"&lt;="&amp;AE377-1)</f>
        <v>0</v>
      </c>
      <c r="AC377" s="108">
        <f>SUMIFS(Master3!BM:BM,Master3!BL:BL,Y377)</f>
        <v>0</v>
      </c>
      <c r="AD377" s="110" t="str">
        <f>IFERROR(_xlfn.XLOOKUP(AE377,Master3!$A:$A,Master3!$B:$B)," ")</f>
        <v xml:space="preserve"> </v>
      </c>
      <c r="AE377" s="107" t="str">
        <f t="shared" si="64"/>
        <v/>
      </c>
      <c r="AF377" s="109">
        <f>SUMIFS(Master3!$X:$X,Master3!$A:$A,"&gt;"&amp;(AE377),Master3!$A:$A,"&lt;="&amp; AI377)</f>
        <v>0</v>
      </c>
      <c r="AG377" s="107">
        <f>SUMIFS(Master3!$I:$I,Master3!$A:$A,"&gt;"&amp;(AE377),Master3!$A:$A,"&lt;="&amp; AI377)</f>
        <v>0</v>
      </c>
      <c r="AH377" s="107">
        <f>SUMIFS(Master3!BC:BC,Master3!BB:BB,AD377)</f>
        <v>0</v>
      </c>
      <c r="AI377" s="108" t="str">
        <f t="shared" si="65"/>
        <v/>
      </c>
      <c r="AJ377" s="112" t="e">
        <f>_xlfn.XLOOKUP(AK377,Master3!B:B,Master3!A:A)</f>
        <v>#N/A</v>
      </c>
      <c r="AK377" s="106"/>
      <c r="AL377" s="67">
        <f>SUMIFS(Master3!$Z:$Z,Master3!$A:$A,"&gt;="&amp;(AJ377),Master3!$A:$A,"&lt;="&amp;AP377-1)</f>
        <v>0</v>
      </c>
      <c r="AM377" s="67">
        <f>SUMIFS(Master3!$J:$J,Master3!$A:$A,"&gt;="&amp;(AJ377),Master3!$A:$A,"&lt;="&amp;AP377-1)</f>
        <v>0</v>
      </c>
      <c r="AN377" s="93">
        <f>SUMIFS(Master3!BF:BF,Master3!BE:BE,AK377)</f>
        <v>0</v>
      </c>
      <c r="AO377" s="100" t="str">
        <f>IFERROR(_xlfn.XLOOKUP(AP377,Master3!$A:$A,Master3!$B:$B),"")</f>
        <v/>
      </c>
      <c r="AP377" s="92" t="str">
        <f t="shared" si="66"/>
        <v/>
      </c>
      <c r="AQ377" s="67">
        <f>SUMIFS(Master3!$Z:$Z,Master3!$A:$A,"&gt;"&amp;(AP377),Master3!$A:$A,"&lt;="&amp;AU377-1)</f>
        <v>0</v>
      </c>
      <c r="AR377" s="67">
        <f>SUMIFS(Master3!$J:$J,Master3!$A:$A,"&gt;"&amp;(AP377),Master3!$A:$A,"&lt;="&amp;AU377-1)</f>
        <v>0</v>
      </c>
      <c r="AS377" s="93">
        <f>SUMIFS(Master3!BO:BO,Master3!BN:BN,AO377)</f>
        <v>0</v>
      </c>
      <c r="AT377" s="100" t="str">
        <f>IFERROR(_xlfn.XLOOKUP(AU377,Master3!$A:$A,Master3!$B:$B)," ")</f>
        <v xml:space="preserve"> </v>
      </c>
      <c r="AU377" s="92" t="str">
        <f t="shared" si="67"/>
        <v/>
      </c>
      <c r="AV377" s="67">
        <f>SUMIFS(Master3!$Z:$Z,Master3!$A:$A,"&gt;"&amp;AU377,Master3!$A:$A,"&lt;="&amp; AY377)</f>
        <v>0</v>
      </c>
      <c r="AW377" s="67">
        <f>SUMIFS(Master3!$J:$J,Master3!$A:$A,"&gt;"&amp;AU377,Master3!$A:$A,"&lt;="&amp; AY377)</f>
        <v>0</v>
      </c>
      <c r="AX377" s="92">
        <f>SUMIFS(Master3!BF:BF,Master3!BE:BE,AT377)</f>
        <v>0</v>
      </c>
      <c r="AY377" s="93" t="str">
        <f t="shared" si="68"/>
        <v/>
      </c>
      <c r="AZ377" s="112" t="e">
        <f>_xlfn.XLOOKUP(BA377,Master3!B:B,Master3!A:A)</f>
        <v>#N/A</v>
      </c>
      <c r="BA377" s="103"/>
      <c r="BB377" s="107">
        <f>SUMIFS(Master3!AR:AR,Master3!$A:$A,"&gt;="&amp;(AZ377),Master3!$A:$A,"&lt;="&amp;BF377-1)</f>
        <v>0</v>
      </c>
      <c r="BC377" s="109">
        <f>SUMIFS(Master3!$K:$K,Master3!$A:$A,"&gt;="&amp;(AZ377),Master3!$A:$A,"&lt;="&amp;BF377-1)</f>
        <v>0</v>
      </c>
      <c r="BD377" s="108">
        <f>SUMIFS(Master3!BI:BI,Master3!BH:BH,BA377)</f>
        <v>0</v>
      </c>
      <c r="BE377" s="110" t="str">
        <f>IFERROR(_xlfn.XLOOKUP(BF377,Master3!$A:$A,Master3!$B:$B),"")</f>
        <v/>
      </c>
      <c r="BF377" s="107" t="str">
        <f t="shared" si="69"/>
        <v/>
      </c>
      <c r="BG377" s="107">
        <f>SUMIFS(Master3!AR:AR,Master3!$A:$A,"&gt;="&amp;(BF377),Master3!$A:$A,"&lt;="&amp;BK377-1)</f>
        <v>0</v>
      </c>
      <c r="BH377" s="109">
        <f>SUMIFS(Master3!$K:$K,Master3!$A:$A,"&gt;="&amp;(BF377),Master3!$A:$A,"&lt;="&amp;BK377-1)</f>
        <v>0</v>
      </c>
      <c r="BI377" s="108">
        <f>SUMIFS(Master3!BQ:BQ,Master3!BP:BP,BE377)</f>
        <v>0</v>
      </c>
      <c r="BJ377" s="110" t="str">
        <f>IFERROR(_xlfn.XLOOKUP(BK377,Master3!$A:$A,Master3!$B:$B)," ")</f>
        <v xml:space="preserve"> </v>
      </c>
      <c r="BK377" s="107" t="str">
        <f t="shared" si="70"/>
        <v/>
      </c>
      <c r="BL377" s="107">
        <f>SUMIFS(Master3!$AU:$AU,Master3!$A:$A,"&gt;"&amp;(BK377),Master3!$A:$A,"&lt;="&amp; BO377)</f>
        <v>0</v>
      </c>
      <c r="BM377" s="109">
        <f>SUMIFS(Master3!$K:$K,Master3!$A:$A,"&gt;"&amp;(BK377),Master3!$A:$A,"&lt;="&amp; BO377)</f>
        <v>0</v>
      </c>
      <c r="BN377" s="107">
        <f>SUMIFS(Master3!BI:BI,Master3!BH:BH,BJ377)</f>
        <v>0</v>
      </c>
      <c r="BO377" s="108" t="str">
        <f t="shared" si="71"/>
        <v/>
      </c>
    </row>
    <row r="378" spans="1:67" x14ac:dyDescent="0.25">
      <c r="A378" s="86">
        <v>44488.371527777781</v>
      </c>
      <c r="B378" s="111" t="e">
        <f>_xlfn.XLOOKUP(C378,Master3!B:B,Master3!A:A)</f>
        <v>#N/A</v>
      </c>
      <c r="C378" s="106">
        <v>44488.371527777781</v>
      </c>
      <c r="D378" s="91" t="str">
        <f>IFERROR(_xlfn.XLOOKUP(B378,Master3!A:A,Master3!G:G),"")</f>
        <v/>
      </c>
      <c r="E378" s="94" t="str">
        <f>IFERROR(AVERAGEIFS(Master3!$U:$U,Master3!$A:$A,"&gt;"&amp;(B378-1),Master3!$A:$A,"&lt;="&amp;S378),"")</f>
        <v/>
      </c>
      <c r="F378" s="98">
        <f>SUMIFS(Master3!$V:$V,Master3!$A:$A,"&gt;="&amp;(B378),Master3!$A:$A,"&lt;="&amp;J378-1)</f>
        <v>0</v>
      </c>
      <c r="G378" s="91">
        <f>SUMIFS(Master3!$H:$H,Master3!$A:$A,"&gt;="&amp;(B378),Master3!$A:$A,"&lt;="&amp;J378-1)</f>
        <v>0</v>
      </c>
      <c r="H378" s="99">
        <f>SUMIFS(Master3!AZ:AZ,Master3!AY:AY,C378)</f>
        <v>0</v>
      </c>
      <c r="I378" s="100" t="str">
        <f>IFERROR(_xlfn.XLOOKUP(J378,Master3!$A:$A,Master3!$B:$B),"")</f>
        <v/>
      </c>
      <c r="J378" s="92" t="str">
        <f t="shared" si="60"/>
        <v/>
      </c>
      <c r="K378" s="92">
        <f>SUMIFS(Master3!$V:$V,Master3!$A:$A,"&gt;="&amp;(J378),Master3!$A:$A,"&lt;="&amp;O378-1)</f>
        <v>0</v>
      </c>
      <c r="L378" s="92">
        <f>SUMIFS(Master3!$H:$H,Master3!$A:$A,"&gt;="&amp;(J378),Master3!$A:$A,"&lt;="&amp;O378-1)</f>
        <v>0</v>
      </c>
      <c r="M378" s="93">
        <f>SUMIFS(Master3!BK:BK,Master3!BJ:BJ,I378)</f>
        <v>0</v>
      </c>
      <c r="N378" s="100" t="str">
        <f>IFERROR(_xlfn.XLOOKUP(O378,Master3!$A:$A,Master3!$B:$B)," ")</f>
        <v xml:space="preserve"> </v>
      </c>
      <c r="O378" s="92" t="str">
        <f t="shared" si="61"/>
        <v/>
      </c>
      <c r="P378" s="92">
        <f>SUMIFS(Master3!$V:$V,Master3!$A:$A,"&gt;="&amp;O378,Master3!$A:$A,"&lt;="&amp; S378)</f>
        <v>0</v>
      </c>
      <c r="Q378" s="92">
        <f>SUMIFS(Master3!$H:$H,Master3!$A:$A,"&gt;="&amp;O378,Master3!$A:$A,"&lt;="&amp; S378)</f>
        <v>0</v>
      </c>
      <c r="R378" s="92">
        <f>SUMIFS(Master3!AZ:AZ,Master3!AY:AY,N378)</f>
        <v>0</v>
      </c>
      <c r="S378" s="93" t="str">
        <f t="shared" si="62"/>
        <v/>
      </c>
      <c r="T378" s="112" t="e">
        <f>_xlfn.XLOOKUP(U378,Master3!B:B,Master3!A:A)</f>
        <v>#N/A</v>
      </c>
      <c r="U378" s="103"/>
      <c r="V378" s="109">
        <f>SUMIFS(Master3!X:X,Master3!$A:$A,"&gt;="&amp;(T378),Master3!$A:$A,"&lt;="&amp;Z378-1)</f>
        <v>0</v>
      </c>
      <c r="W378" s="107">
        <f>SUMIFS(Master3!I:I,Master3!$A:$A,"&gt;="&amp;(T378),Master3!$A:$A,"&lt;="&amp;Z378-1)</f>
        <v>0</v>
      </c>
      <c r="X378" s="108">
        <f>SUMIFS(Master3!BC:BC,Master3!BB:BB,U378)</f>
        <v>0</v>
      </c>
      <c r="Y378" s="110" t="str">
        <f>IFERROR(_xlfn.XLOOKUP(Z378,Master3!$A:$A,Master3!$B:$B),"")</f>
        <v/>
      </c>
      <c r="Z378" s="107" t="str">
        <f t="shared" si="63"/>
        <v/>
      </c>
      <c r="AA378" s="107">
        <f>SUMIFS(Master3!$X:$X,Master3!$A:$A,"&gt;="&amp;(Z378),Master3!$A:$A,"&lt;="&amp;AE378-1)</f>
        <v>0</v>
      </c>
      <c r="AB378" s="107">
        <f>SUMIFS(Master3!$I:$I,Master3!$A:$A,"&gt;="&amp;(Z378),Master3!$A:$A,"&lt;="&amp;AE378-1)</f>
        <v>0</v>
      </c>
      <c r="AC378" s="108">
        <f>SUMIFS(Master3!BM:BM,Master3!BL:BL,Y378)</f>
        <v>0</v>
      </c>
      <c r="AD378" s="110" t="str">
        <f>IFERROR(_xlfn.XLOOKUP(AE378,Master3!$A:$A,Master3!$B:$B)," ")</f>
        <v xml:space="preserve"> </v>
      </c>
      <c r="AE378" s="107" t="str">
        <f t="shared" si="64"/>
        <v/>
      </c>
      <c r="AF378" s="109">
        <f>SUMIFS(Master3!$X:$X,Master3!$A:$A,"&gt;"&amp;(AE378),Master3!$A:$A,"&lt;="&amp; AI378)</f>
        <v>0</v>
      </c>
      <c r="AG378" s="107">
        <f>SUMIFS(Master3!$I:$I,Master3!$A:$A,"&gt;"&amp;(AE378),Master3!$A:$A,"&lt;="&amp; AI378)</f>
        <v>0</v>
      </c>
      <c r="AH378" s="107">
        <f>SUMIFS(Master3!BC:BC,Master3!BB:BB,AD378)</f>
        <v>0</v>
      </c>
      <c r="AI378" s="108" t="str">
        <f t="shared" si="65"/>
        <v/>
      </c>
      <c r="AJ378" s="112" t="e">
        <f>_xlfn.XLOOKUP(AK378,Master3!B:B,Master3!A:A)</f>
        <v>#N/A</v>
      </c>
      <c r="AK378" s="106"/>
      <c r="AL378" s="67">
        <f>SUMIFS(Master3!$Z:$Z,Master3!$A:$A,"&gt;="&amp;(AJ378),Master3!$A:$A,"&lt;="&amp;AP378-1)</f>
        <v>0</v>
      </c>
      <c r="AM378" s="67">
        <f>SUMIFS(Master3!$J:$J,Master3!$A:$A,"&gt;="&amp;(AJ378),Master3!$A:$A,"&lt;="&amp;AP378-1)</f>
        <v>0</v>
      </c>
      <c r="AN378" s="93">
        <f>SUMIFS(Master3!BF:BF,Master3!BE:BE,AK378)</f>
        <v>0</v>
      </c>
      <c r="AO378" s="100" t="str">
        <f>IFERROR(_xlfn.XLOOKUP(AP378,Master3!$A:$A,Master3!$B:$B),"")</f>
        <v/>
      </c>
      <c r="AP378" s="92" t="str">
        <f t="shared" si="66"/>
        <v/>
      </c>
      <c r="AQ378" s="67">
        <f>SUMIFS(Master3!$Z:$Z,Master3!$A:$A,"&gt;"&amp;(AP378),Master3!$A:$A,"&lt;="&amp;AU378-1)</f>
        <v>0</v>
      </c>
      <c r="AR378" s="67">
        <f>SUMIFS(Master3!$J:$J,Master3!$A:$A,"&gt;"&amp;(AP378),Master3!$A:$A,"&lt;="&amp;AU378-1)</f>
        <v>0</v>
      </c>
      <c r="AS378" s="93">
        <f>SUMIFS(Master3!BO:BO,Master3!BN:BN,AO378)</f>
        <v>0</v>
      </c>
      <c r="AT378" s="100" t="str">
        <f>IFERROR(_xlfn.XLOOKUP(AU378,Master3!$A:$A,Master3!$B:$B)," ")</f>
        <v xml:space="preserve"> </v>
      </c>
      <c r="AU378" s="92" t="str">
        <f t="shared" si="67"/>
        <v/>
      </c>
      <c r="AV378" s="67">
        <f>SUMIFS(Master3!$Z:$Z,Master3!$A:$A,"&gt;"&amp;AU378,Master3!$A:$A,"&lt;="&amp; AY378)</f>
        <v>0</v>
      </c>
      <c r="AW378" s="67">
        <f>SUMIFS(Master3!$J:$J,Master3!$A:$A,"&gt;"&amp;AU378,Master3!$A:$A,"&lt;="&amp; AY378)</f>
        <v>0</v>
      </c>
      <c r="AX378" s="92">
        <f>SUMIFS(Master3!BF:BF,Master3!BE:BE,AT378)</f>
        <v>0</v>
      </c>
      <c r="AY378" s="93" t="str">
        <f t="shared" si="68"/>
        <v/>
      </c>
      <c r="AZ378" s="112" t="e">
        <f>_xlfn.XLOOKUP(BA378,Master3!B:B,Master3!A:A)</f>
        <v>#N/A</v>
      </c>
      <c r="BA378" s="103"/>
      <c r="BB378" s="107">
        <f>SUMIFS(Master3!AR:AR,Master3!$A:$A,"&gt;="&amp;(AZ378),Master3!$A:$A,"&lt;="&amp;BF378-1)</f>
        <v>0</v>
      </c>
      <c r="BC378" s="109">
        <f>SUMIFS(Master3!$K:$K,Master3!$A:$A,"&gt;="&amp;(AZ378),Master3!$A:$A,"&lt;="&amp;BF378-1)</f>
        <v>0</v>
      </c>
      <c r="BD378" s="108">
        <f>SUMIFS(Master3!BI:BI,Master3!BH:BH,BA378)</f>
        <v>0</v>
      </c>
      <c r="BE378" s="110" t="str">
        <f>IFERROR(_xlfn.XLOOKUP(BF378,Master3!$A:$A,Master3!$B:$B),"")</f>
        <v/>
      </c>
      <c r="BF378" s="107" t="str">
        <f t="shared" si="69"/>
        <v/>
      </c>
      <c r="BG378" s="107">
        <f>SUMIFS(Master3!AR:AR,Master3!$A:$A,"&gt;="&amp;(BF378),Master3!$A:$A,"&lt;="&amp;BK378-1)</f>
        <v>0</v>
      </c>
      <c r="BH378" s="109">
        <f>SUMIFS(Master3!$K:$K,Master3!$A:$A,"&gt;="&amp;(BF378),Master3!$A:$A,"&lt;="&amp;BK378-1)</f>
        <v>0</v>
      </c>
      <c r="BI378" s="108">
        <f>SUMIFS(Master3!BQ:BQ,Master3!BP:BP,BE378)</f>
        <v>0</v>
      </c>
      <c r="BJ378" s="110" t="str">
        <f>IFERROR(_xlfn.XLOOKUP(BK378,Master3!$A:$A,Master3!$B:$B)," ")</f>
        <v xml:space="preserve"> </v>
      </c>
      <c r="BK378" s="107" t="str">
        <f t="shared" si="70"/>
        <v/>
      </c>
      <c r="BL378" s="107">
        <f>SUMIFS(Master3!$AU:$AU,Master3!$A:$A,"&gt;"&amp;(BK378),Master3!$A:$A,"&lt;="&amp; BO378)</f>
        <v>0</v>
      </c>
      <c r="BM378" s="109">
        <f>SUMIFS(Master3!$K:$K,Master3!$A:$A,"&gt;"&amp;(BK378),Master3!$A:$A,"&lt;="&amp; BO378)</f>
        <v>0</v>
      </c>
      <c r="BN378" s="107">
        <f>SUMIFS(Master3!BI:BI,Master3!BH:BH,BJ378)</f>
        <v>0</v>
      </c>
      <c r="BO378" s="108" t="str">
        <f t="shared" si="71"/>
        <v/>
      </c>
    </row>
    <row r="379" spans="1:67" x14ac:dyDescent="0.25">
      <c r="A379" s="86">
        <v>44488.375</v>
      </c>
      <c r="B379" s="111" t="e">
        <f>_xlfn.XLOOKUP(C379,Master3!B:B,Master3!A:A)</f>
        <v>#N/A</v>
      </c>
      <c r="C379" s="106"/>
      <c r="D379" s="91" t="str">
        <f>IFERROR(_xlfn.XLOOKUP(B379,Master3!A:A,Master3!G:G),"")</f>
        <v/>
      </c>
      <c r="E379" s="94" t="str">
        <f>IFERROR(AVERAGEIFS(Master3!$U:$U,Master3!$A:$A,"&gt;"&amp;(B379-1),Master3!$A:$A,"&lt;="&amp;S379),"")</f>
        <v/>
      </c>
      <c r="F379" s="98">
        <f>SUMIFS(Master3!$V:$V,Master3!$A:$A,"&gt;="&amp;(B379),Master3!$A:$A,"&lt;="&amp;J379-1)</f>
        <v>0</v>
      </c>
      <c r="G379" s="91">
        <f>SUMIFS(Master3!$H:$H,Master3!$A:$A,"&gt;="&amp;(B379),Master3!$A:$A,"&lt;="&amp;J379-1)</f>
        <v>0</v>
      </c>
      <c r="H379" s="99">
        <f>SUMIFS(Master3!AZ:AZ,Master3!AY:AY,C379)</f>
        <v>0</v>
      </c>
      <c r="I379" s="100" t="str">
        <f>IFERROR(_xlfn.XLOOKUP(J379,Master3!$A:$A,Master3!$B:$B),"")</f>
        <v/>
      </c>
      <c r="J379" s="92" t="str">
        <f t="shared" si="60"/>
        <v/>
      </c>
      <c r="K379" s="92">
        <f>SUMIFS(Master3!$V:$V,Master3!$A:$A,"&gt;="&amp;(J379),Master3!$A:$A,"&lt;="&amp;O379-1)</f>
        <v>0</v>
      </c>
      <c r="L379" s="92">
        <f>SUMIFS(Master3!$H:$H,Master3!$A:$A,"&gt;="&amp;(J379),Master3!$A:$A,"&lt;="&amp;O379-1)</f>
        <v>0</v>
      </c>
      <c r="M379" s="93">
        <f>SUMIFS(Master3!BK:BK,Master3!BJ:BJ,I379)</f>
        <v>0</v>
      </c>
      <c r="N379" s="100" t="str">
        <f>IFERROR(_xlfn.XLOOKUP(O379,Master3!$A:$A,Master3!$B:$B)," ")</f>
        <v xml:space="preserve"> </v>
      </c>
      <c r="O379" s="92" t="str">
        <f t="shared" si="61"/>
        <v/>
      </c>
      <c r="P379" s="92">
        <f>SUMIFS(Master3!$V:$V,Master3!$A:$A,"&gt;="&amp;O379,Master3!$A:$A,"&lt;="&amp; S379)</f>
        <v>0</v>
      </c>
      <c r="Q379" s="92">
        <f>SUMIFS(Master3!$H:$H,Master3!$A:$A,"&gt;="&amp;O379,Master3!$A:$A,"&lt;="&amp; S379)</f>
        <v>0</v>
      </c>
      <c r="R379" s="92">
        <f>SUMIFS(Master3!AZ:AZ,Master3!AY:AY,N379)</f>
        <v>0</v>
      </c>
      <c r="S379" s="93" t="str">
        <f t="shared" si="62"/>
        <v/>
      </c>
      <c r="T379" s="112" t="e">
        <f>_xlfn.XLOOKUP(U379,Master3!B:B,Master3!A:A)</f>
        <v>#N/A</v>
      </c>
      <c r="U379" s="103"/>
      <c r="V379" s="109">
        <f>SUMIFS(Master3!X:X,Master3!$A:$A,"&gt;="&amp;(T379),Master3!$A:$A,"&lt;="&amp;Z379-1)</f>
        <v>0</v>
      </c>
      <c r="W379" s="107">
        <f>SUMIFS(Master3!I:I,Master3!$A:$A,"&gt;="&amp;(T379),Master3!$A:$A,"&lt;="&amp;Z379-1)</f>
        <v>0</v>
      </c>
      <c r="X379" s="108">
        <f>SUMIFS(Master3!BC:BC,Master3!BB:BB,U379)</f>
        <v>0</v>
      </c>
      <c r="Y379" s="110" t="str">
        <f>IFERROR(_xlfn.XLOOKUP(Z379,Master3!$A:$A,Master3!$B:$B),"")</f>
        <v/>
      </c>
      <c r="Z379" s="107" t="str">
        <f t="shared" si="63"/>
        <v/>
      </c>
      <c r="AA379" s="107">
        <f>SUMIFS(Master3!$X:$X,Master3!$A:$A,"&gt;="&amp;(Z379),Master3!$A:$A,"&lt;="&amp;AE379-1)</f>
        <v>0</v>
      </c>
      <c r="AB379" s="107">
        <f>SUMIFS(Master3!$I:$I,Master3!$A:$A,"&gt;="&amp;(Z379),Master3!$A:$A,"&lt;="&amp;AE379-1)</f>
        <v>0</v>
      </c>
      <c r="AC379" s="108">
        <f>SUMIFS(Master3!BM:BM,Master3!BL:BL,Y379)</f>
        <v>0</v>
      </c>
      <c r="AD379" s="110" t="str">
        <f>IFERROR(_xlfn.XLOOKUP(AE379,Master3!$A:$A,Master3!$B:$B)," ")</f>
        <v xml:space="preserve"> </v>
      </c>
      <c r="AE379" s="107" t="str">
        <f t="shared" si="64"/>
        <v/>
      </c>
      <c r="AF379" s="109">
        <f>SUMIFS(Master3!$X:$X,Master3!$A:$A,"&gt;"&amp;(AE379),Master3!$A:$A,"&lt;="&amp; AI379)</f>
        <v>0</v>
      </c>
      <c r="AG379" s="107">
        <f>SUMIFS(Master3!$I:$I,Master3!$A:$A,"&gt;"&amp;(AE379),Master3!$A:$A,"&lt;="&amp; AI379)</f>
        <v>0</v>
      </c>
      <c r="AH379" s="107">
        <f>SUMIFS(Master3!BC:BC,Master3!BB:BB,AD379)</f>
        <v>0</v>
      </c>
      <c r="AI379" s="108" t="str">
        <f t="shared" si="65"/>
        <v/>
      </c>
      <c r="AJ379" s="112" t="e">
        <f>_xlfn.XLOOKUP(AK379,Master3!B:B,Master3!A:A)</f>
        <v>#N/A</v>
      </c>
      <c r="AK379" s="106"/>
      <c r="AL379" s="67">
        <f>SUMIFS(Master3!$Z:$Z,Master3!$A:$A,"&gt;="&amp;(AJ379),Master3!$A:$A,"&lt;="&amp;AP379-1)</f>
        <v>0</v>
      </c>
      <c r="AM379" s="67">
        <f>SUMIFS(Master3!$J:$J,Master3!$A:$A,"&gt;="&amp;(AJ379),Master3!$A:$A,"&lt;="&amp;AP379-1)</f>
        <v>0</v>
      </c>
      <c r="AN379" s="93">
        <f>SUMIFS(Master3!BF:BF,Master3!BE:BE,AK379)</f>
        <v>0</v>
      </c>
      <c r="AO379" s="100" t="str">
        <f>IFERROR(_xlfn.XLOOKUP(AP379,Master3!$A:$A,Master3!$B:$B),"")</f>
        <v/>
      </c>
      <c r="AP379" s="92" t="str">
        <f t="shared" si="66"/>
        <v/>
      </c>
      <c r="AQ379" s="67">
        <f>SUMIFS(Master3!$Z:$Z,Master3!$A:$A,"&gt;"&amp;(AP379),Master3!$A:$A,"&lt;="&amp;AU379-1)</f>
        <v>0</v>
      </c>
      <c r="AR379" s="67">
        <f>SUMIFS(Master3!$J:$J,Master3!$A:$A,"&gt;"&amp;(AP379),Master3!$A:$A,"&lt;="&amp;AU379-1)</f>
        <v>0</v>
      </c>
      <c r="AS379" s="93">
        <f>SUMIFS(Master3!BO:BO,Master3!BN:BN,AO379)</f>
        <v>0</v>
      </c>
      <c r="AT379" s="100" t="str">
        <f>IFERROR(_xlfn.XLOOKUP(AU379,Master3!$A:$A,Master3!$B:$B)," ")</f>
        <v xml:space="preserve"> </v>
      </c>
      <c r="AU379" s="92" t="str">
        <f t="shared" si="67"/>
        <v/>
      </c>
      <c r="AV379" s="67">
        <f>SUMIFS(Master3!$Z:$Z,Master3!$A:$A,"&gt;"&amp;AU379,Master3!$A:$A,"&lt;="&amp; AY379)</f>
        <v>0</v>
      </c>
      <c r="AW379" s="67">
        <f>SUMIFS(Master3!$J:$J,Master3!$A:$A,"&gt;"&amp;AU379,Master3!$A:$A,"&lt;="&amp; AY379)</f>
        <v>0</v>
      </c>
      <c r="AX379" s="92">
        <f>SUMIFS(Master3!BF:BF,Master3!BE:BE,AT379)</f>
        <v>0</v>
      </c>
      <c r="AY379" s="93" t="str">
        <f t="shared" si="68"/>
        <v/>
      </c>
      <c r="AZ379" s="112" t="e">
        <f>_xlfn.XLOOKUP(BA379,Master3!B:B,Master3!A:A)</f>
        <v>#N/A</v>
      </c>
      <c r="BA379" s="103">
        <v>44488.375</v>
      </c>
      <c r="BB379" s="107">
        <f>SUMIFS(Master3!AR:AR,Master3!$A:$A,"&gt;="&amp;(AZ379),Master3!$A:$A,"&lt;="&amp;BF379-1)</f>
        <v>0</v>
      </c>
      <c r="BC379" s="109">
        <f>SUMIFS(Master3!$K:$K,Master3!$A:$A,"&gt;="&amp;(AZ379),Master3!$A:$A,"&lt;="&amp;BF379-1)</f>
        <v>0</v>
      </c>
      <c r="BD379" s="108">
        <f>SUMIFS(Master3!BI:BI,Master3!BH:BH,BA379)</f>
        <v>0</v>
      </c>
      <c r="BE379" s="110" t="str">
        <f>IFERROR(_xlfn.XLOOKUP(BF379,Master3!$A:$A,Master3!$B:$B),"")</f>
        <v/>
      </c>
      <c r="BF379" s="107" t="str">
        <f t="shared" si="69"/>
        <v/>
      </c>
      <c r="BG379" s="107">
        <f>SUMIFS(Master3!AR:AR,Master3!$A:$A,"&gt;="&amp;(BF379),Master3!$A:$A,"&lt;="&amp;BK379-1)</f>
        <v>0</v>
      </c>
      <c r="BH379" s="109">
        <f>SUMIFS(Master3!$K:$K,Master3!$A:$A,"&gt;="&amp;(BF379),Master3!$A:$A,"&lt;="&amp;BK379-1)</f>
        <v>0</v>
      </c>
      <c r="BI379" s="108">
        <f>SUMIFS(Master3!BQ:BQ,Master3!BP:BP,BE379)</f>
        <v>0</v>
      </c>
      <c r="BJ379" s="110" t="str">
        <f>IFERROR(_xlfn.XLOOKUP(BK379,Master3!$A:$A,Master3!$B:$B)," ")</f>
        <v xml:space="preserve"> </v>
      </c>
      <c r="BK379" s="107" t="str">
        <f t="shared" si="70"/>
        <v/>
      </c>
      <c r="BL379" s="107">
        <f>SUMIFS(Master3!$AU:$AU,Master3!$A:$A,"&gt;"&amp;(BK379),Master3!$A:$A,"&lt;="&amp; BO379)</f>
        <v>0</v>
      </c>
      <c r="BM379" s="109">
        <f>SUMIFS(Master3!$K:$K,Master3!$A:$A,"&gt;"&amp;(BK379),Master3!$A:$A,"&lt;="&amp; BO379)</f>
        <v>0</v>
      </c>
      <c r="BN379" s="107">
        <f>SUMIFS(Master3!BI:BI,Master3!BH:BH,BJ379)</f>
        <v>0</v>
      </c>
      <c r="BO379" s="108" t="str">
        <f t="shared" si="71"/>
        <v/>
      </c>
    </row>
    <row r="380" spans="1:67" x14ac:dyDescent="0.25">
      <c r="A380" s="86">
        <v>44489.083333333336</v>
      </c>
      <c r="B380" s="111" t="e">
        <f>_xlfn.XLOOKUP(C380,Master3!B:B,Master3!A:A)</f>
        <v>#N/A</v>
      </c>
      <c r="C380" s="106"/>
      <c r="D380" s="91" t="str">
        <f>IFERROR(_xlfn.XLOOKUP(B380,Master3!A:A,Master3!G:G),"")</f>
        <v/>
      </c>
      <c r="E380" s="94" t="str">
        <f>IFERROR(AVERAGEIFS(Master3!$U:$U,Master3!$A:$A,"&gt;"&amp;(B380-1),Master3!$A:$A,"&lt;="&amp;S380),"")</f>
        <v/>
      </c>
      <c r="F380" s="98">
        <f>SUMIFS(Master3!$V:$V,Master3!$A:$A,"&gt;="&amp;(B380),Master3!$A:$A,"&lt;="&amp;J380-1)</f>
        <v>0</v>
      </c>
      <c r="G380" s="91">
        <f>SUMIFS(Master3!$H:$H,Master3!$A:$A,"&gt;="&amp;(B380),Master3!$A:$A,"&lt;="&amp;J380-1)</f>
        <v>0</v>
      </c>
      <c r="H380" s="99">
        <f>SUMIFS(Master3!AZ:AZ,Master3!AY:AY,C380)</f>
        <v>0</v>
      </c>
      <c r="I380" s="100" t="str">
        <f>IFERROR(_xlfn.XLOOKUP(J380,Master3!$A:$A,Master3!$B:$B),"")</f>
        <v/>
      </c>
      <c r="J380" s="92" t="str">
        <f t="shared" si="60"/>
        <v/>
      </c>
      <c r="K380" s="92">
        <f>SUMIFS(Master3!$V:$V,Master3!$A:$A,"&gt;="&amp;(J380),Master3!$A:$A,"&lt;="&amp;O380-1)</f>
        <v>0</v>
      </c>
      <c r="L380" s="92">
        <f>SUMIFS(Master3!$H:$H,Master3!$A:$A,"&gt;="&amp;(J380),Master3!$A:$A,"&lt;="&amp;O380-1)</f>
        <v>0</v>
      </c>
      <c r="M380" s="93">
        <f>SUMIFS(Master3!BK:BK,Master3!BJ:BJ,I380)</f>
        <v>0</v>
      </c>
      <c r="N380" s="100" t="str">
        <f>IFERROR(_xlfn.XLOOKUP(O380,Master3!$A:$A,Master3!$B:$B)," ")</f>
        <v xml:space="preserve"> </v>
      </c>
      <c r="O380" s="92" t="str">
        <f t="shared" si="61"/>
        <v/>
      </c>
      <c r="P380" s="92">
        <f>SUMIFS(Master3!$V:$V,Master3!$A:$A,"&gt;="&amp;O380,Master3!$A:$A,"&lt;="&amp; S380)</f>
        <v>0</v>
      </c>
      <c r="Q380" s="92">
        <f>SUMIFS(Master3!$H:$H,Master3!$A:$A,"&gt;="&amp;O380,Master3!$A:$A,"&lt;="&amp; S380)</f>
        <v>0</v>
      </c>
      <c r="R380" s="92">
        <f>SUMIFS(Master3!AZ:AZ,Master3!AY:AY,N380)</f>
        <v>0</v>
      </c>
      <c r="S380" s="93" t="str">
        <f t="shared" si="62"/>
        <v/>
      </c>
      <c r="T380" s="112" t="e">
        <f>_xlfn.XLOOKUP(U380,Master3!B:B,Master3!A:A)</f>
        <v>#N/A</v>
      </c>
      <c r="U380" s="103">
        <v>44489.083333333336</v>
      </c>
      <c r="V380" s="109">
        <f>SUMIFS(Master3!X:X,Master3!$A:$A,"&gt;="&amp;(T380),Master3!$A:$A,"&lt;="&amp;Z380-1)</f>
        <v>0</v>
      </c>
      <c r="W380" s="107">
        <f>SUMIFS(Master3!I:I,Master3!$A:$A,"&gt;="&amp;(T380),Master3!$A:$A,"&lt;="&amp;Z380-1)</f>
        <v>0</v>
      </c>
      <c r="X380" s="108">
        <f>SUMIFS(Master3!BC:BC,Master3!BB:BB,U380)</f>
        <v>0</v>
      </c>
      <c r="Y380" s="110" t="str">
        <f>IFERROR(_xlfn.XLOOKUP(Z380,Master3!$A:$A,Master3!$B:$B),"")</f>
        <v/>
      </c>
      <c r="Z380" s="107" t="str">
        <f t="shared" si="63"/>
        <v/>
      </c>
      <c r="AA380" s="107">
        <f>SUMIFS(Master3!$X:$X,Master3!$A:$A,"&gt;="&amp;(Z380),Master3!$A:$A,"&lt;="&amp;AE380-1)</f>
        <v>0</v>
      </c>
      <c r="AB380" s="107">
        <f>SUMIFS(Master3!$I:$I,Master3!$A:$A,"&gt;="&amp;(Z380),Master3!$A:$A,"&lt;="&amp;AE380-1)</f>
        <v>0</v>
      </c>
      <c r="AC380" s="108">
        <f>SUMIFS(Master3!BM:BM,Master3!BL:BL,Y380)</f>
        <v>0</v>
      </c>
      <c r="AD380" s="110" t="str">
        <f>IFERROR(_xlfn.XLOOKUP(AE380,Master3!$A:$A,Master3!$B:$B)," ")</f>
        <v xml:space="preserve"> </v>
      </c>
      <c r="AE380" s="107" t="str">
        <f t="shared" si="64"/>
        <v/>
      </c>
      <c r="AF380" s="109">
        <f>SUMIFS(Master3!$X:$X,Master3!$A:$A,"&gt;"&amp;(AE380),Master3!$A:$A,"&lt;="&amp; AI380)</f>
        <v>0</v>
      </c>
      <c r="AG380" s="107">
        <f>SUMIFS(Master3!$I:$I,Master3!$A:$A,"&gt;"&amp;(AE380),Master3!$A:$A,"&lt;="&amp; AI380)</f>
        <v>0</v>
      </c>
      <c r="AH380" s="107">
        <f>SUMIFS(Master3!BC:BC,Master3!BB:BB,AD380)</f>
        <v>0</v>
      </c>
      <c r="AI380" s="108" t="str">
        <f t="shared" si="65"/>
        <v/>
      </c>
      <c r="AJ380" s="112" t="e">
        <f>_xlfn.XLOOKUP(AK380,Master3!B:B,Master3!A:A)</f>
        <v>#N/A</v>
      </c>
      <c r="AK380" s="106"/>
      <c r="AL380" s="67">
        <f>SUMIFS(Master3!$Z:$Z,Master3!$A:$A,"&gt;="&amp;(AJ380),Master3!$A:$A,"&lt;="&amp;AP380-1)</f>
        <v>0</v>
      </c>
      <c r="AM380" s="67">
        <f>SUMIFS(Master3!$J:$J,Master3!$A:$A,"&gt;="&amp;(AJ380),Master3!$A:$A,"&lt;="&amp;AP380-1)</f>
        <v>0</v>
      </c>
      <c r="AN380" s="93">
        <f>SUMIFS(Master3!BF:BF,Master3!BE:BE,AK380)</f>
        <v>0</v>
      </c>
      <c r="AO380" s="100" t="str">
        <f>IFERROR(_xlfn.XLOOKUP(AP380,Master3!$A:$A,Master3!$B:$B),"")</f>
        <v/>
      </c>
      <c r="AP380" s="92" t="str">
        <f t="shared" si="66"/>
        <v/>
      </c>
      <c r="AQ380" s="67">
        <f>SUMIFS(Master3!$Z:$Z,Master3!$A:$A,"&gt;"&amp;(AP380),Master3!$A:$A,"&lt;="&amp;AU380-1)</f>
        <v>0</v>
      </c>
      <c r="AR380" s="67">
        <f>SUMIFS(Master3!$J:$J,Master3!$A:$A,"&gt;"&amp;(AP380),Master3!$A:$A,"&lt;="&amp;AU380-1)</f>
        <v>0</v>
      </c>
      <c r="AS380" s="93">
        <f>SUMIFS(Master3!BO:BO,Master3!BN:BN,AO380)</f>
        <v>0</v>
      </c>
      <c r="AT380" s="100" t="str">
        <f>IFERROR(_xlfn.XLOOKUP(AU380,Master3!$A:$A,Master3!$B:$B)," ")</f>
        <v xml:space="preserve"> </v>
      </c>
      <c r="AU380" s="92" t="str">
        <f t="shared" si="67"/>
        <v/>
      </c>
      <c r="AV380" s="67">
        <f>SUMIFS(Master3!$Z:$Z,Master3!$A:$A,"&gt;"&amp;AU380,Master3!$A:$A,"&lt;="&amp; AY380)</f>
        <v>0</v>
      </c>
      <c r="AW380" s="67">
        <f>SUMIFS(Master3!$J:$J,Master3!$A:$A,"&gt;"&amp;AU380,Master3!$A:$A,"&lt;="&amp; AY380)</f>
        <v>0</v>
      </c>
      <c r="AX380" s="92">
        <f>SUMIFS(Master3!BF:BF,Master3!BE:BE,AT380)</f>
        <v>0</v>
      </c>
      <c r="AY380" s="93" t="str">
        <f t="shared" si="68"/>
        <v/>
      </c>
      <c r="AZ380" s="112" t="e">
        <f>_xlfn.XLOOKUP(BA380,Master3!B:B,Master3!A:A)</f>
        <v>#N/A</v>
      </c>
      <c r="BA380" s="103"/>
      <c r="BB380" s="107">
        <f>SUMIFS(Master3!AR:AR,Master3!$A:$A,"&gt;="&amp;(AZ380),Master3!$A:$A,"&lt;="&amp;BF380-1)</f>
        <v>0</v>
      </c>
      <c r="BC380" s="109">
        <f>SUMIFS(Master3!$K:$K,Master3!$A:$A,"&gt;="&amp;(AZ380),Master3!$A:$A,"&lt;="&amp;BF380-1)</f>
        <v>0</v>
      </c>
      <c r="BD380" s="108">
        <f>SUMIFS(Master3!BI:BI,Master3!BH:BH,BA380)</f>
        <v>0</v>
      </c>
      <c r="BE380" s="110" t="str">
        <f>IFERROR(_xlfn.XLOOKUP(BF380,Master3!$A:$A,Master3!$B:$B),"")</f>
        <v/>
      </c>
      <c r="BF380" s="107" t="str">
        <f t="shared" si="69"/>
        <v/>
      </c>
      <c r="BG380" s="107">
        <f>SUMIFS(Master3!AR:AR,Master3!$A:$A,"&gt;="&amp;(BF380),Master3!$A:$A,"&lt;="&amp;BK380-1)</f>
        <v>0</v>
      </c>
      <c r="BH380" s="109">
        <f>SUMIFS(Master3!$K:$K,Master3!$A:$A,"&gt;="&amp;(BF380),Master3!$A:$A,"&lt;="&amp;BK380-1)</f>
        <v>0</v>
      </c>
      <c r="BI380" s="108">
        <f>SUMIFS(Master3!BQ:BQ,Master3!BP:BP,BE380)</f>
        <v>0</v>
      </c>
      <c r="BJ380" s="110" t="str">
        <f>IFERROR(_xlfn.XLOOKUP(BK380,Master3!$A:$A,Master3!$B:$B)," ")</f>
        <v xml:space="preserve"> </v>
      </c>
      <c r="BK380" s="107" t="str">
        <f t="shared" si="70"/>
        <v/>
      </c>
      <c r="BL380" s="107">
        <f>SUMIFS(Master3!$AU:$AU,Master3!$A:$A,"&gt;"&amp;(BK380),Master3!$A:$A,"&lt;="&amp; BO380)</f>
        <v>0</v>
      </c>
      <c r="BM380" s="109">
        <f>SUMIFS(Master3!$K:$K,Master3!$A:$A,"&gt;"&amp;(BK380),Master3!$A:$A,"&lt;="&amp; BO380)</f>
        <v>0</v>
      </c>
      <c r="BN380" s="107">
        <f>SUMIFS(Master3!BI:BI,Master3!BH:BH,BJ380)</f>
        <v>0</v>
      </c>
      <c r="BO380" s="108" t="str">
        <f t="shared" si="71"/>
        <v/>
      </c>
    </row>
    <row r="381" spans="1:67" x14ac:dyDescent="0.25">
      <c r="A381" s="86">
        <v>44489.121527777781</v>
      </c>
      <c r="B381" s="111" t="e">
        <f>_xlfn.XLOOKUP(C381,Master3!B:B,Master3!A:A)</f>
        <v>#N/A</v>
      </c>
      <c r="C381" s="106"/>
      <c r="D381" s="91" t="str">
        <f>IFERROR(_xlfn.XLOOKUP(B381,Master3!A:A,Master3!G:G),"")</f>
        <v/>
      </c>
      <c r="E381" s="94" t="str">
        <f>IFERROR(AVERAGEIFS(Master3!$U:$U,Master3!$A:$A,"&gt;"&amp;(B381-1),Master3!$A:$A,"&lt;="&amp;S381),"")</f>
        <v/>
      </c>
      <c r="F381" s="98">
        <f>SUMIFS(Master3!$V:$V,Master3!$A:$A,"&gt;="&amp;(B381),Master3!$A:$A,"&lt;="&amp;J381-1)</f>
        <v>0</v>
      </c>
      <c r="G381" s="91">
        <f>SUMIFS(Master3!$H:$H,Master3!$A:$A,"&gt;="&amp;(B381),Master3!$A:$A,"&lt;="&amp;J381-1)</f>
        <v>0</v>
      </c>
      <c r="H381" s="99">
        <f>SUMIFS(Master3!AZ:AZ,Master3!AY:AY,C381)</f>
        <v>0</v>
      </c>
      <c r="I381" s="100" t="str">
        <f>IFERROR(_xlfn.XLOOKUP(J381,Master3!$A:$A,Master3!$B:$B),"")</f>
        <v/>
      </c>
      <c r="J381" s="92" t="str">
        <f t="shared" si="60"/>
        <v/>
      </c>
      <c r="K381" s="92">
        <f>SUMIFS(Master3!$V:$V,Master3!$A:$A,"&gt;="&amp;(J381),Master3!$A:$A,"&lt;="&amp;O381-1)</f>
        <v>0</v>
      </c>
      <c r="L381" s="92">
        <f>SUMIFS(Master3!$H:$H,Master3!$A:$A,"&gt;="&amp;(J381),Master3!$A:$A,"&lt;="&amp;O381-1)</f>
        <v>0</v>
      </c>
      <c r="M381" s="93">
        <f>SUMIFS(Master3!BK:BK,Master3!BJ:BJ,I381)</f>
        <v>0</v>
      </c>
      <c r="N381" s="100" t="str">
        <f>IFERROR(_xlfn.XLOOKUP(O381,Master3!$A:$A,Master3!$B:$B)," ")</f>
        <v xml:space="preserve"> </v>
      </c>
      <c r="O381" s="92" t="str">
        <f t="shared" si="61"/>
        <v/>
      </c>
      <c r="P381" s="92">
        <f>SUMIFS(Master3!$V:$V,Master3!$A:$A,"&gt;="&amp;O381,Master3!$A:$A,"&lt;="&amp; S381)</f>
        <v>0</v>
      </c>
      <c r="Q381" s="92">
        <f>SUMIFS(Master3!$H:$H,Master3!$A:$A,"&gt;="&amp;O381,Master3!$A:$A,"&lt;="&amp; S381)</f>
        <v>0</v>
      </c>
      <c r="R381" s="92">
        <f>SUMIFS(Master3!AZ:AZ,Master3!AY:AY,N381)</f>
        <v>0</v>
      </c>
      <c r="S381" s="93" t="str">
        <f t="shared" si="62"/>
        <v/>
      </c>
      <c r="T381" s="112" t="e">
        <f>_xlfn.XLOOKUP(U381,Master3!B:B,Master3!A:A)</f>
        <v>#N/A</v>
      </c>
      <c r="U381" s="103"/>
      <c r="V381" s="109">
        <f>SUMIFS(Master3!X:X,Master3!$A:$A,"&gt;="&amp;(T381),Master3!$A:$A,"&lt;="&amp;Z381-1)</f>
        <v>0</v>
      </c>
      <c r="W381" s="107">
        <f>SUMIFS(Master3!I:I,Master3!$A:$A,"&gt;="&amp;(T381),Master3!$A:$A,"&lt;="&amp;Z381-1)</f>
        <v>0</v>
      </c>
      <c r="X381" s="108">
        <f>SUMIFS(Master3!BC:BC,Master3!BB:BB,U381)</f>
        <v>0</v>
      </c>
      <c r="Y381" s="110" t="str">
        <f>IFERROR(_xlfn.XLOOKUP(Z381,Master3!$A:$A,Master3!$B:$B),"")</f>
        <v/>
      </c>
      <c r="Z381" s="107" t="str">
        <f t="shared" si="63"/>
        <v/>
      </c>
      <c r="AA381" s="107">
        <f>SUMIFS(Master3!$X:$X,Master3!$A:$A,"&gt;="&amp;(Z381),Master3!$A:$A,"&lt;="&amp;AE381-1)</f>
        <v>0</v>
      </c>
      <c r="AB381" s="107">
        <f>SUMIFS(Master3!$I:$I,Master3!$A:$A,"&gt;="&amp;(Z381),Master3!$A:$A,"&lt;="&amp;AE381-1)</f>
        <v>0</v>
      </c>
      <c r="AC381" s="108">
        <f>SUMIFS(Master3!BM:BM,Master3!BL:BL,Y381)</f>
        <v>0</v>
      </c>
      <c r="AD381" s="110" t="str">
        <f>IFERROR(_xlfn.XLOOKUP(AE381,Master3!$A:$A,Master3!$B:$B)," ")</f>
        <v xml:space="preserve"> </v>
      </c>
      <c r="AE381" s="107" t="str">
        <f t="shared" si="64"/>
        <v/>
      </c>
      <c r="AF381" s="109">
        <f>SUMIFS(Master3!$X:$X,Master3!$A:$A,"&gt;"&amp;(AE381),Master3!$A:$A,"&lt;="&amp; AI381)</f>
        <v>0</v>
      </c>
      <c r="AG381" s="107">
        <f>SUMIFS(Master3!$I:$I,Master3!$A:$A,"&gt;"&amp;(AE381),Master3!$A:$A,"&lt;="&amp; AI381)</f>
        <v>0</v>
      </c>
      <c r="AH381" s="107">
        <f>SUMIFS(Master3!BC:BC,Master3!BB:BB,AD381)</f>
        <v>0</v>
      </c>
      <c r="AI381" s="108" t="str">
        <f t="shared" si="65"/>
        <v/>
      </c>
      <c r="AJ381" s="112" t="e">
        <f>_xlfn.XLOOKUP(AK381,Master3!B:B,Master3!A:A)</f>
        <v>#N/A</v>
      </c>
      <c r="AK381" s="106"/>
      <c r="AL381" s="67">
        <f>SUMIFS(Master3!$Z:$Z,Master3!$A:$A,"&gt;="&amp;(AJ381),Master3!$A:$A,"&lt;="&amp;AP381-1)</f>
        <v>0</v>
      </c>
      <c r="AM381" s="67">
        <f>SUMIFS(Master3!$J:$J,Master3!$A:$A,"&gt;="&amp;(AJ381),Master3!$A:$A,"&lt;="&amp;AP381-1)</f>
        <v>0</v>
      </c>
      <c r="AN381" s="93">
        <f>SUMIFS(Master3!BF:BF,Master3!BE:BE,AK381)</f>
        <v>0</v>
      </c>
      <c r="AO381" s="100" t="str">
        <f>IFERROR(_xlfn.XLOOKUP(AP381,Master3!$A:$A,Master3!$B:$B),"")</f>
        <v/>
      </c>
      <c r="AP381" s="92" t="str">
        <f t="shared" si="66"/>
        <v/>
      </c>
      <c r="AQ381" s="67">
        <f>SUMIFS(Master3!$Z:$Z,Master3!$A:$A,"&gt;"&amp;(AP381),Master3!$A:$A,"&lt;="&amp;AU381-1)</f>
        <v>0</v>
      </c>
      <c r="AR381" s="67">
        <f>SUMIFS(Master3!$J:$J,Master3!$A:$A,"&gt;"&amp;(AP381),Master3!$A:$A,"&lt;="&amp;AU381-1)</f>
        <v>0</v>
      </c>
      <c r="AS381" s="93">
        <f>SUMIFS(Master3!BO:BO,Master3!BN:BN,AO381)</f>
        <v>0</v>
      </c>
      <c r="AT381" s="100" t="str">
        <f>IFERROR(_xlfn.XLOOKUP(AU381,Master3!$A:$A,Master3!$B:$B)," ")</f>
        <v xml:space="preserve"> </v>
      </c>
      <c r="AU381" s="92" t="str">
        <f t="shared" si="67"/>
        <v/>
      </c>
      <c r="AV381" s="67">
        <f>SUMIFS(Master3!$Z:$Z,Master3!$A:$A,"&gt;"&amp;AU381,Master3!$A:$A,"&lt;="&amp; AY381)</f>
        <v>0</v>
      </c>
      <c r="AW381" s="67">
        <f>SUMIFS(Master3!$J:$J,Master3!$A:$A,"&gt;"&amp;AU381,Master3!$A:$A,"&lt;="&amp; AY381)</f>
        <v>0</v>
      </c>
      <c r="AX381" s="92">
        <f>SUMIFS(Master3!BF:BF,Master3!BE:BE,AT381)</f>
        <v>0</v>
      </c>
      <c r="AY381" s="93" t="str">
        <f t="shared" si="68"/>
        <v/>
      </c>
      <c r="AZ381" s="112" t="e">
        <f>_xlfn.XLOOKUP(BA381,Master3!B:B,Master3!A:A)</f>
        <v>#N/A</v>
      </c>
      <c r="BA381" s="103">
        <v>44489.121527777781</v>
      </c>
      <c r="BB381" s="107">
        <f>SUMIFS(Master3!AR:AR,Master3!$A:$A,"&gt;="&amp;(AZ381),Master3!$A:$A,"&lt;="&amp;BF381-1)</f>
        <v>0</v>
      </c>
      <c r="BC381" s="109">
        <f>SUMIFS(Master3!$K:$K,Master3!$A:$A,"&gt;="&amp;(AZ381),Master3!$A:$A,"&lt;="&amp;BF381-1)</f>
        <v>0</v>
      </c>
      <c r="BD381" s="108">
        <f>SUMIFS(Master3!BI:BI,Master3!BH:BH,BA381)</f>
        <v>0</v>
      </c>
      <c r="BE381" s="110" t="str">
        <f>IFERROR(_xlfn.XLOOKUP(BF381,Master3!$A:$A,Master3!$B:$B),"")</f>
        <v/>
      </c>
      <c r="BF381" s="107" t="str">
        <f t="shared" si="69"/>
        <v/>
      </c>
      <c r="BG381" s="107">
        <f>SUMIFS(Master3!AR:AR,Master3!$A:$A,"&gt;="&amp;(BF381),Master3!$A:$A,"&lt;="&amp;BK381-1)</f>
        <v>0</v>
      </c>
      <c r="BH381" s="109">
        <f>SUMIFS(Master3!$K:$K,Master3!$A:$A,"&gt;="&amp;(BF381),Master3!$A:$A,"&lt;="&amp;BK381-1)</f>
        <v>0</v>
      </c>
      <c r="BI381" s="108">
        <f>SUMIFS(Master3!BQ:BQ,Master3!BP:BP,BE381)</f>
        <v>0</v>
      </c>
      <c r="BJ381" s="110" t="str">
        <f>IFERROR(_xlfn.XLOOKUP(BK381,Master3!$A:$A,Master3!$B:$B)," ")</f>
        <v xml:space="preserve"> </v>
      </c>
      <c r="BK381" s="107" t="str">
        <f t="shared" si="70"/>
        <v/>
      </c>
      <c r="BL381" s="107">
        <f>SUMIFS(Master3!$AU:$AU,Master3!$A:$A,"&gt;"&amp;(BK381),Master3!$A:$A,"&lt;="&amp; BO381)</f>
        <v>0</v>
      </c>
      <c r="BM381" s="109">
        <f>SUMIFS(Master3!$K:$K,Master3!$A:$A,"&gt;"&amp;(BK381),Master3!$A:$A,"&lt;="&amp; BO381)</f>
        <v>0</v>
      </c>
      <c r="BN381" s="107">
        <f>SUMIFS(Master3!BI:BI,Master3!BH:BH,BJ381)</f>
        <v>0</v>
      </c>
      <c r="BO381" s="108" t="str">
        <f t="shared" si="71"/>
        <v/>
      </c>
    </row>
    <row r="382" spans="1:67" x14ac:dyDescent="0.25">
      <c r="A382" s="86">
        <v>44489.125</v>
      </c>
      <c r="B382" s="111" t="e">
        <f>_xlfn.XLOOKUP(C382,Master3!B:B,Master3!A:A)</f>
        <v>#N/A</v>
      </c>
      <c r="C382" s="106">
        <v>44489.125</v>
      </c>
      <c r="D382" s="91" t="str">
        <f>IFERROR(_xlfn.XLOOKUP(B382,Master3!A:A,Master3!G:G),"")</f>
        <v/>
      </c>
      <c r="E382" s="94" t="str">
        <f>IFERROR(AVERAGEIFS(Master3!$U:$U,Master3!$A:$A,"&gt;"&amp;(B382-1),Master3!$A:$A,"&lt;="&amp;S382),"")</f>
        <v/>
      </c>
      <c r="F382" s="98">
        <f>SUMIFS(Master3!$V:$V,Master3!$A:$A,"&gt;="&amp;(B382),Master3!$A:$A,"&lt;="&amp;J382-1)</f>
        <v>0</v>
      </c>
      <c r="G382" s="91">
        <f>SUMIFS(Master3!$H:$H,Master3!$A:$A,"&gt;="&amp;(B382),Master3!$A:$A,"&lt;="&amp;J382-1)</f>
        <v>0</v>
      </c>
      <c r="H382" s="99">
        <f>SUMIFS(Master3!AZ:AZ,Master3!AY:AY,C382)</f>
        <v>0</v>
      </c>
      <c r="I382" s="100" t="str">
        <f>IFERROR(_xlfn.XLOOKUP(J382,Master3!$A:$A,Master3!$B:$B),"")</f>
        <v/>
      </c>
      <c r="J382" s="92" t="str">
        <f t="shared" si="60"/>
        <v/>
      </c>
      <c r="K382" s="92">
        <f>SUMIFS(Master3!$V:$V,Master3!$A:$A,"&gt;="&amp;(J382),Master3!$A:$A,"&lt;="&amp;O382-1)</f>
        <v>0</v>
      </c>
      <c r="L382" s="92">
        <f>SUMIFS(Master3!$H:$H,Master3!$A:$A,"&gt;="&amp;(J382),Master3!$A:$A,"&lt;="&amp;O382-1)</f>
        <v>0</v>
      </c>
      <c r="M382" s="93">
        <f>SUMIFS(Master3!BK:BK,Master3!BJ:BJ,I382)</f>
        <v>0</v>
      </c>
      <c r="N382" s="100" t="str">
        <f>IFERROR(_xlfn.XLOOKUP(O382,Master3!$A:$A,Master3!$B:$B)," ")</f>
        <v xml:space="preserve"> </v>
      </c>
      <c r="O382" s="92" t="str">
        <f t="shared" si="61"/>
        <v/>
      </c>
      <c r="P382" s="92">
        <f>SUMIFS(Master3!$V:$V,Master3!$A:$A,"&gt;="&amp;O382,Master3!$A:$A,"&lt;="&amp; S382)</f>
        <v>0</v>
      </c>
      <c r="Q382" s="92">
        <f>SUMIFS(Master3!$H:$H,Master3!$A:$A,"&gt;="&amp;O382,Master3!$A:$A,"&lt;="&amp; S382)</f>
        <v>0</v>
      </c>
      <c r="R382" s="92">
        <f>SUMIFS(Master3!AZ:AZ,Master3!AY:AY,N382)</f>
        <v>0</v>
      </c>
      <c r="S382" s="93" t="str">
        <f t="shared" si="62"/>
        <v/>
      </c>
      <c r="T382" s="112" t="e">
        <f>_xlfn.XLOOKUP(U382,Master3!B:B,Master3!A:A)</f>
        <v>#N/A</v>
      </c>
      <c r="U382" s="103"/>
      <c r="V382" s="109">
        <f>SUMIFS(Master3!X:X,Master3!$A:$A,"&gt;="&amp;(T382),Master3!$A:$A,"&lt;="&amp;Z382-1)</f>
        <v>0</v>
      </c>
      <c r="W382" s="107">
        <f>SUMIFS(Master3!I:I,Master3!$A:$A,"&gt;="&amp;(T382),Master3!$A:$A,"&lt;="&amp;Z382-1)</f>
        <v>0</v>
      </c>
      <c r="X382" s="108">
        <f>SUMIFS(Master3!BC:BC,Master3!BB:BB,U382)</f>
        <v>0</v>
      </c>
      <c r="Y382" s="110" t="str">
        <f>IFERROR(_xlfn.XLOOKUP(Z382,Master3!$A:$A,Master3!$B:$B),"")</f>
        <v/>
      </c>
      <c r="Z382" s="107" t="str">
        <f t="shared" si="63"/>
        <v/>
      </c>
      <c r="AA382" s="107">
        <f>SUMIFS(Master3!$X:$X,Master3!$A:$A,"&gt;="&amp;(Z382),Master3!$A:$A,"&lt;="&amp;AE382-1)</f>
        <v>0</v>
      </c>
      <c r="AB382" s="107">
        <f>SUMIFS(Master3!$I:$I,Master3!$A:$A,"&gt;="&amp;(Z382),Master3!$A:$A,"&lt;="&amp;AE382-1)</f>
        <v>0</v>
      </c>
      <c r="AC382" s="108">
        <f>SUMIFS(Master3!BM:BM,Master3!BL:BL,Y382)</f>
        <v>0</v>
      </c>
      <c r="AD382" s="110" t="str">
        <f>IFERROR(_xlfn.XLOOKUP(AE382,Master3!$A:$A,Master3!$B:$B)," ")</f>
        <v xml:space="preserve"> </v>
      </c>
      <c r="AE382" s="107" t="str">
        <f t="shared" si="64"/>
        <v/>
      </c>
      <c r="AF382" s="109">
        <f>SUMIFS(Master3!$X:$X,Master3!$A:$A,"&gt;"&amp;(AE382),Master3!$A:$A,"&lt;="&amp; AI382)</f>
        <v>0</v>
      </c>
      <c r="AG382" s="107">
        <f>SUMIFS(Master3!$I:$I,Master3!$A:$A,"&gt;"&amp;(AE382),Master3!$A:$A,"&lt;="&amp; AI382)</f>
        <v>0</v>
      </c>
      <c r="AH382" s="107">
        <f>SUMIFS(Master3!BC:BC,Master3!BB:BB,AD382)</f>
        <v>0</v>
      </c>
      <c r="AI382" s="108" t="str">
        <f t="shared" si="65"/>
        <v/>
      </c>
      <c r="AJ382" s="112" t="e">
        <f>_xlfn.XLOOKUP(AK382,Master3!B:B,Master3!A:A)</f>
        <v>#N/A</v>
      </c>
      <c r="AK382" s="106">
        <v>44489.125</v>
      </c>
      <c r="AL382" s="67">
        <f>SUMIFS(Master3!$Z:$Z,Master3!$A:$A,"&gt;="&amp;(AJ382),Master3!$A:$A,"&lt;="&amp;AP382-1)</f>
        <v>0</v>
      </c>
      <c r="AM382" s="67">
        <f>SUMIFS(Master3!$J:$J,Master3!$A:$A,"&gt;="&amp;(AJ382),Master3!$A:$A,"&lt;="&amp;AP382-1)</f>
        <v>0</v>
      </c>
      <c r="AN382" s="93">
        <f>SUMIFS(Master3!BF:BF,Master3!BE:BE,AK382)</f>
        <v>0</v>
      </c>
      <c r="AO382" s="100" t="str">
        <f>IFERROR(_xlfn.XLOOKUP(AP382,Master3!$A:$A,Master3!$B:$B),"")</f>
        <v/>
      </c>
      <c r="AP382" s="92" t="str">
        <f t="shared" si="66"/>
        <v/>
      </c>
      <c r="AQ382" s="67">
        <f>SUMIFS(Master3!$Z:$Z,Master3!$A:$A,"&gt;"&amp;(AP382),Master3!$A:$A,"&lt;="&amp;AU382-1)</f>
        <v>0</v>
      </c>
      <c r="AR382" s="67">
        <f>SUMIFS(Master3!$J:$J,Master3!$A:$A,"&gt;"&amp;(AP382),Master3!$A:$A,"&lt;="&amp;AU382-1)</f>
        <v>0</v>
      </c>
      <c r="AS382" s="93">
        <f>SUMIFS(Master3!BO:BO,Master3!BN:BN,AO382)</f>
        <v>0</v>
      </c>
      <c r="AT382" s="100" t="str">
        <f>IFERROR(_xlfn.XLOOKUP(AU382,Master3!$A:$A,Master3!$B:$B)," ")</f>
        <v xml:space="preserve"> </v>
      </c>
      <c r="AU382" s="92" t="str">
        <f t="shared" si="67"/>
        <v/>
      </c>
      <c r="AV382" s="67">
        <f>SUMIFS(Master3!$Z:$Z,Master3!$A:$A,"&gt;"&amp;AU382,Master3!$A:$A,"&lt;="&amp; AY382)</f>
        <v>0</v>
      </c>
      <c r="AW382" s="67">
        <f>SUMIFS(Master3!$J:$J,Master3!$A:$A,"&gt;"&amp;AU382,Master3!$A:$A,"&lt;="&amp; AY382)</f>
        <v>0</v>
      </c>
      <c r="AX382" s="92">
        <f>SUMIFS(Master3!BF:BF,Master3!BE:BE,AT382)</f>
        <v>0</v>
      </c>
      <c r="AY382" s="93" t="str">
        <f t="shared" si="68"/>
        <v/>
      </c>
      <c r="AZ382" s="112" t="e">
        <f>_xlfn.XLOOKUP(BA382,Master3!B:B,Master3!A:A)</f>
        <v>#N/A</v>
      </c>
      <c r="BA382" s="103"/>
      <c r="BB382" s="107">
        <f>SUMIFS(Master3!AR:AR,Master3!$A:$A,"&gt;="&amp;(AZ382),Master3!$A:$A,"&lt;="&amp;BF382-1)</f>
        <v>0</v>
      </c>
      <c r="BC382" s="109">
        <f>SUMIFS(Master3!$K:$K,Master3!$A:$A,"&gt;="&amp;(AZ382),Master3!$A:$A,"&lt;="&amp;BF382-1)</f>
        <v>0</v>
      </c>
      <c r="BD382" s="108">
        <f>SUMIFS(Master3!BI:BI,Master3!BH:BH,BA382)</f>
        <v>0</v>
      </c>
      <c r="BE382" s="110" t="str">
        <f>IFERROR(_xlfn.XLOOKUP(BF382,Master3!$A:$A,Master3!$B:$B),"")</f>
        <v/>
      </c>
      <c r="BF382" s="107" t="str">
        <f t="shared" si="69"/>
        <v/>
      </c>
      <c r="BG382" s="107">
        <f>SUMIFS(Master3!AR:AR,Master3!$A:$A,"&gt;="&amp;(BF382),Master3!$A:$A,"&lt;="&amp;BK382-1)</f>
        <v>0</v>
      </c>
      <c r="BH382" s="109">
        <f>SUMIFS(Master3!$K:$K,Master3!$A:$A,"&gt;="&amp;(BF382),Master3!$A:$A,"&lt;="&amp;BK382-1)</f>
        <v>0</v>
      </c>
      <c r="BI382" s="108">
        <f>SUMIFS(Master3!BQ:BQ,Master3!BP:BP,BE382)</f>
        <v>0</v>
      </c>
      <c r="BJ382" s="110" t="str">
        <f>IFERROR(_xlfn.XLOOKUP(BK382,Master3!$A:$A,Master3!$B:$B)," ")</f>
        <v xml:space="preserve"> </v>
      </c>
      <c r="BK382" s="107" t="str">
        <f t="shared" si="70"/>
        <v/>
      </c>
      <c r="BL382" s="107">
        <f>SUMIFS(Master3!$AU:$AU,Master3!$A:$A,"&gt;"&amp;(BK382),Master3!$A:$A,"&lt;="&amp; BO382)</f>
        <v>0</v>
      </c>
      <c r="BM382" s="109">
        <f>SUMIFS(Master3!$K:$K,Master3!$A:$A,"&gt;"&amp;(BK382),Master3!$A:$A,"&lt;="&amp; BO382)</f>
        <v>0</v>
      </c>
      <c r="BN382" s="107">
        <f>SUMIFS(Master3!BI:BI,Master3!BH:BH,BJ382)</f>
        <v>0</v>
      </c>
      <c r="BO382" s="108" t="str">
        <f t="shared" si="71"/>
        <v/>
      </c>
    </row>
    <row r="383" spans="1:67" x14ac:dyDescent="0.25">
      <c r="A383" s="86">
        <v>44490.041666666664</v>
      </c>
      <c r="B383" s="111" t="e">
        <f>_xlfn.XLOOKUP(C383,Master3!B:B,Master3!A:A)</f>
        <v>#N/A</v>
      </c>
      <c r="C383" s="106"/>
      <c r="D383" s="91" t="str">
        <f>IFERROR(_xlfn.XLOOKUP(B383,Master3!A:A,Master3!G:G),"")</f>
        <v/>
      </c>
      <c r="E383" s="94" t="str">
        <f>IFERROR(AVERAGEIFS(Master3!$U:$U,Master3!$A:$A,"&gt;"&amp;(B383-1),Master3!$A:$A,"&lt;="&amp;S383),"")</f>
        <v/>
      </c>
      <c r="F383" s="98">
        <f>SUMIFS(Master3!$V:$V,Master3!$A:$A,"&gt;="&amp;(B383),Master3!$A:$A,"&lt;="&amp;J383-1)</f>
        <v>0</v>
      </c>
      <c r="G383" s="91">
        <f>SUMIFS(Master3!$H:$H,Master3!$A:$A,"&gt;="&amp;(B383),Master3!$A:$A,"&lt;="&amp;J383-1)</f>
        <v>0</v>
      </c>
      <c r="H383" s="99">
        <f>SUMIFS(Master3!AZ:AZ,Master3!AY:AY,C383)</f>
        <v>0</v>
      </c>
      <c r="I383" s="100" t="str">
        <f>IFERROR(_xlfn.XLOOKUP(J383,Master3!$A:$A,Master3!$B:$B),"")</f>
        <v/>
      </c>
      <c r="J383" s="92" t="str">
        <f t="shared" si="60"/>
        <v/>
      </c>
      <c r="K383" s="92">
        <f>SUMIFS(Master3!$V:$V,Master3!$A:$A,"&gt;="&amp;(J383),Master3!$A:$A,"&lt;="&amp;O383-1)</f>
        <v>0</v>
      </c>
      <c r="L383" s="92">
        <f>SUMIFS(Master3!$H:$H,Master3!$A:$A,"&gt;="&amp;(J383),Master3!$A:$A,"&lt;="&amp;O383-1)</f>
        <v>0</v>
      </c>
      <c r="M383" s="93">
        <f>SUMIFS(Master3!BK:BK,Master3!BJ:BJ,I383)</f>
        <v>0</v>
      </c>
      <c r="N383" s="100" t="str">
        <f>IFERROR(_xlfn.XLOOKUP(O383,Master3!$A:$A,Master3!$B:$B)," ")</f>
        <v xml:space="preserve"> </v>
      </c>
      <c r="O383" s="92" t="str">
        <f t="shared" si="61"/>
        <v/>
      </c>
      <c r="P383" s="92">
        <f>SUMIFS(Master3!$V:$V,Master3!$A:$A,"&gt;="&amp;O383,Master3!$A:$A,"&lt;="&amp; S383)</f>
        <v>0</v>
      </c>
      <c r="Q383" s="92">
        <f>SUMIFS(Master3!$H:$H,Master3!$A:$A,"&gt;="&amp;O383,Master3!$A:$A,"&lt;="&amp; S383)</f>
        <v>0</v>
      </c>
      <c r="R383" s="92">
        <f>SUMIFS(Master3!AZ:AZ,Master3!AY:AY,N383)</f>
        <v>0</v>
      </c>
      <c r="S383" s="93" t="str">
        <f t="shared" si="62"/>
        <v/>
      </c>
      <c r="T383" s="112" t="e">
        <f>_xlfn.XLOOKUP(U383,Master3!B:B,Master3!A:A)</f>
        <v>#N/A</v>
      </c>
      <c r="U383" s="103">
        <v>44490.041666666664</v>
      </c>
      <c r="V383" s="109">
        <f>SUMIFS(Master3!X:X,Master3!$A:$A,"&gt;="&amp;(T383),Master3!$A:$A,"&lt;="&amp;Z383-1)</f>
        <v>0</v>
      </c>
      <c r="W383" s="107">
        <f>SUMIFS(Master3!I:I,Master3!$A:$A,"&gt;="&amp;(T383),Master3!$A:$A,"&lt;="&amp;Z383-1)</f>
        <v>0</v>
      </c>
      <c r="X383" s="108">
        <f>SUMIFS(Master3!BC:BC,Master3!BB:BB,U383)</f>
        <v>0</v>
      </c>
      <c r="Y383" s="110" t="str">
        <f>IFERROR(_xlfn.XLOOKUP(Z383,Master3!$A:$A,Master3!$B:$B),"")</f>
        <v/>
      </c>
      <c r="Z383" s="107" t="str">
        <f t="shared" si="63"/>
        <v/>
      </c>
      <c r="AA383" s="107">
        <f>SUMIFS(Master3!$X:$X,Master3!$A:$A,"&gt;="&amp;(Z383),Master3!$A:$A,"&lt;="&amp;AE383-1)</f>
        <v>0</v>
      </c>
      <c r="AB383" s="107">
        <f>SUMIFS(Master3!$I:$I,Master3!$A:$A,"&gt;="&amp;(Z383),Master3!$A:$A,"&lt;="&amp;AE383-1)</f>
        <v>0</v>
      </c>
      <c r="AC383" s="108">
        <f>SUMIFS(Master3!BM:BM,Master3!BL:BL,Y383)</f>
        <v>0</v>
      </c>
      <c r="AD383" s="110" t="str">
        <f>IFERROR(_xlfn.XLOOKUP(AE383,Master3!$A:$A,Master3!$B:$B)," ")</f>
        <v xml:space="preserve"> </v>
      </c>
      <c r="AE383" s="107" t="str">
        <f t="shared" si="64"/>
        <v/>
      </c>
      <c r="AF383" s="109">
        <f>SUMIFS(Master3!$X:$X,Master3!$A:$A,"&gt;"&amp;(AE383),Master3!$A:$A,"&lt;="&amp; AI383)</f>
        <v>0</v>
      </c>
      <c r="AG383" s="107">
        <f>SUMIFS(Master3!$I:$I,Master3!$A:$A,"&gt;"&amp;(AE383),Master3!$A:$A,"&lt;="&amp; AI383)</f>
        <v>0</v>
      </c>
      <c r="AH383" s="107">
        <f>SUMIFS(Master3!BC:BC,Master3!BB:BB,AD383)</f>
        <v>0</v>
      </c>
      <c r="AI383" s="108" t="str">
        <f t="shared" si="65"/>
        <v/>
      </c>
      <c r="AJ383" s="112" t="e">
        <f>_xlfn.XLOOKUP(AK383,Master3!B:B,Master3!A:A)</f>
        <v>#N/A</v>
      </c>
      <c r="AK383" s="106"/>
      <c r="AL383" s="67">
        <f>SUMIFS(Master3!$Z:$Z,Master3!$A:$A,"&gt;="&amp;(AJ383),Master3!$A:$A,"&lt;="&amp;AP383-1)</f>
        <v>0</v>
      </c>
      <c r="AM383" s="67">
        <f>SUMIFS(Master3!$J:$J,Master3!$A:$A,"&gt;="&amp;(AJ383),Master3!$A:$A,"&lt;="&amp;AP383-1)</f>
        <v>0</v>
      </c>
      <c r="AN383" s="93">
        <f>SUMIFS(Master3!BF:BF,Master3!BE:BE,AK383)</f>
        <v>0</v>
      </c>
      <c r="AO383" s="100" t="str">
        <f>IFERROR(_xlfn.XLOOKUP(AP383,Master3!$A:$A,Master3!$B:$B),"")</f>
        <v/>
      </c>
      <c r="AP383" s="92" t="str">
        <f t="shared" si="66"/>
        <v/>
      </c>
      <c r="AQ383" s="67">
        <f>SUMIFS(Master3!$Z:$Z,Master3!$A:$A,"&gt;"&amp;(AP383),Master3!$A:$A,"&lt;="&amp;AU383-1)</f>
        <v>0</v>
      </c>
      <c r="AR383" s="67">
        <f>SUMIFS(Master3!$J:$J,Master3!$A:$A,"&gt;"&amp;(AP383),Master3!$A:$A,"&lt;="&amp;AU383-1)</f>
        <v>0</v>
      </c>
      <c r="AS383" s="93">
        <f>SUMIFS(Master3!BO:BO,Master3!BN:BN,AO383)</f>
        <v>0</v>
      </c>
      <c r="AT383" s="100" t="str">
        <f>IFERROR(_xlfn.XLOOKUP(AU383,Master3!$A:$A,Master3!$B:$B)," ")</f>
        <v xml:space="preserve"> </v>
      </c>
      <c r="AU383" s="92" t="str">
        <f t="shared" si="67"/>
        <v/>
      </c>
      <c r="AV383" s="67">
        <f>SUMIFS(Master3!$Z:$Z,Master3!$A:$A,"&gt;"&amp;AU383,Master3!$A:$A,"&lt;="&amp; AY383)</f>
        <v>0</v>
      </c>
      <c r="AW383" s="67">
        <f>SUMIFS(Master3!$J:$J,Master3!$A:$A,"&gt;"&amp;AU383,Master3!$A:$A,"&lt;="&amp; AY383)</f>
        <v>0</v>
      </c>
      <c r="AX383" s="92">
        <f>SUMIFS(Master3!BF:BF,Master3!BE:BE,AT383)</f>
        <v>0</v>
      </c>
      <c r="AY383" s="93" t="str">
        <f t="shared" si="68"/>
        <v/>
      </c>
      <c r="AZ383" s="112" t="e">
        <f>_xlfn.XLOOKUP(BA383,Master3!B:B,Master3!A:A)</f>
        <v>#N/A</v>
      </c>
      <c r="BA383" s="103"/>
      <c r="BB383" s="107">
        <f>SUMIFS(Master3!AR:AR,Master3!$A:$A,"&gt;="&amp;(AZ383),Master3!$A:$A,"&lt;="&amp;BF383-1)</f>
        <v>0</v>
      </c>
      <c r="BC383" s="109">
        <f>SUMIFS(Master3!$K:$K,Master3!$A:$A,"&gt;="&amp;(AZ383),Master3!$A:$A,"&lt;="&amp;BF383-1)</f>
        <v>0</v>
      </c>
      <c r="BD383" s="108">
        <f>SUMIFS(Master3!BI:BI,Master3!BH:BH,BA383)</f>
        <v>0</v>
      </c>
      <c r="BE383" s="110" t="str">
        <f>IFERROR(_xlfn.XLOOKUP(BF383,Master3!$A:$A,Master3!$B:$B),"")</f>
        <v/>
      </c>
      <c r="BF383" s="107" t="str">
        <f t="shared" si="69"/>
        <v/>
      </c>
      <c r="BG383" s="107">
        <f>SUMIFS(Master3!AR:AR,Master3!$A:$A,"&gt;="&amp;(BF383),Master3!$A:$A,"&lt;="&amp;BK383-1)</f>
        <v>0</v>
      </c>
      <c r="BH383" s="109">
        <f>SUMIFS(Master3!$K:$K,Master3!$A:$A,"&gt;="&amp;(BF383),Master3!$A:$A,"&lt;="&amp;BK383-1)</f>
        <v>0</v>
      </c>
      <c r="BI383" s="108">
        <f>SUMIFS(Master3!BQ:BQ,Master3!BP:BP,BE383)</f>
        <v>0</v>
      </c>
      <c r="BJ383" s="110" t="str">
        <f>IFERROR(_xlfn.XLOOKUP(BK383,Master3!$A:$A,Master3!$B:$B)," ")</f>
        <v xml:space="preserve"> </v>
      </c>
      <c r="BK383" s="107" t="str">
        <f t="shared" si="70"/>
        <v/>
      </c>
      <c r="BL383" s="107">
        <f>SUMIFS(Master3!$AU:$AU,Master3!$A:$A,"&gt;"&amp;(BK383),Master3!$A:$A,"&lt;="&amp; BO383)</f>
        <v>0</v>
      </c>
      <c r="BM383" s="109">
        <f>SUMIFS(Master3!$K:$K,Master3!$A:$A,"&gt;"&amp;(BK383),Master3!$A:$A,"&lt;="&amp; BO383)</f>
        <v>0</v>
      </c>
      <c r="BN383" s="107">
        <f>SUMIFS(Master3!BI:BI,Master3!BH:BH,BJ383)</f>
        <v>0</v>
      </c>
      <c r="BO383" s="108" t="str">
        <f t="shared" si="71"/>
        <v/>
      </c>
    </row>
    <row r="384" spans="1:67" x14ac:dyDescent="0.25">
      <c r="A384" s="86">
        <v>44490.076388888891</v>
      </c>
      <c r="B384" s="111" t="e">
        <f>_xlfn.XLOOKUP(C384,Master3!B:B,Master3!A:A)</f>
        <v>#N/A</v>
      </c>
      <c r="C384" s="106"/>
      <c r="D384" s="91" t="str">
        <f>IFERROR(_xlfn.XLOOKUP(B384,Master3!A:A,Master3!G:G),"")</f>
        <v/>
      </c>
      <c r="E384" s="94" t="str">
        <f>IFERROR(AVERAGEIFS(Master3!$U:$U,Master3!$A:$A,"&gt;"&amp;(B384-1),Master3!$A:$A,"&lt;="&amp;S384),"")</f>
        <v/>
      </c>
      <c r="F384" s="98">
        <f>SUMIFS(Master3!$V:$V,Master3!$A:$A,"&gt;="&amp;(B384),Master3!$A:$A,"&lt;="&amp;J384-1)</f>
        <v>0</v>
      </c>
      <c r="G384" s="91">
        <f>SUMIFS(Master3!$H:$H,Master3!$A:$A,"&gt;="&amp;(B384),Master3!$A:$A,"&lt;="&amp;J384-1)</f>
        <v>0</v>
      </c>
      <c r="H384" s="99">
        <f>SUMIFS(Master3!AZ:AZ,Master3!AY:AY,C384)</f>
        <v>0</v>
      </c>
      <c r="I384" s="100" t="str">
        <f>IFERROR(_xlfn.XLOOKUP(J384,Master3!$A:$A,Master3!$B:$B),"")</f>
        <v/>
      </c>
      <c r="J384" s="92" t="str">
        <f t="shared" si="60"/>
        <v/>
      </c>
      <c r="K384" s="92">
        <f>SUMIFS(Master3!$V:$V,Master3!$A:$A,"&gt;="&amp;(J384),Master3!$A:$A,"&lt;="&amp;O384-1)</f>
        <v>0</v>
      </c>
      <c r="L384" s="92">
        <f>SUMIFS(Master3!$H:$H,Master3!$A:$A,"&gt;="&amp;(J384),Master3!$A:$A,"&lt;="&amp;O384-1)</f>
        <v>0</v>
      </c>
      <c r="M384" s="93">
        <f>SUMIFS(Master3!BK:BK,Master3!BJ:BJ,I384)</f>
        <v>0</v>
      </c>
      <c r="N384" s="100" t="str">
        <f>IFERROR(_xlfn.XLOOKUP(O384,Master3!$A:$A,Master3!$B:$B)," ")</f>
        <v xml:space="preserve"> </v>
      </c>
      <c r="O384" s="92" t="str">
        <f t="shared" si="61"/>
        <v/>
      </c>
      <c r="P384" s="92">
        <f>SUMIFS(Master3!$V:$V,Master3!$A:$A,"&gt;="&amp;O384,Master3!$A:$A,"&lt;="&amp; S384)</f>
        <v>0</v>
      </c>
      <c r="Q384" s="92">
        <f>SUMIFS(Master3!$H:$H,Master3!$A:$A,"&gt;="&amp;O384,Master3!$A:$A,"&lt;="&amp; S384)</f>
        <v>0</v>
      </c>
      <c r="R384" s="92">
        <f>SUMIFS(Master3!AZ:AZ,Master3!AY:AY,N384)</f>
        <v>0</v>
      </c>
      <c r="S384" s="93" t="str">
        <f t="shared" si="62"/>
        <v/>
      </c>
      <c r="T384" s="112" t="e">
        <f>_xlfn.XLOOKUP(U384,Master3!B:B,Master3!A:A)</f>
        <v>#N/A</v>
      </c>
      <c r="U384" s="103"/>
      <c r="V384" s="109">
        <f>SUMIFS(Master3!X:X,Master3!$A:$A,"&gt;="&amp;(T384),Master3!$A:$A,"&lt;="&amp;Z384-1)</f>
        <v>0</v>
      </c>
      <c r="W384" s="107">
        <f>SUMIFS(Master3!I:I,Master3!$A:$A,"&gt;="&amp;(T384),Master3!$A:$A,"&lt;="&amp;Z384-1)</f>
        <v>0</v>
      </c>
      <c r="X384" s="108">
        <f>SUMIFS(Master3!BC:BC,Master3!BB:BB,U384)</f>
        <v>0</v>
      </c>
      <c r="Y384" s="110" t="str">
        <f>IFERROR(_xlfn.XLOOKUP(Z384,Master3!$A:$A,Master3!$B:$B),"")</f>
        <v/>
      </c>
      <c r="Z384" s="107" t="str">
        <f t="shared" si="63"/>
        <v/>
      </c>
      <c r="AA384" s="107">
        <f>SUMIFS(Master3!$X:$X,Master3!$A:$A,"&gt;="&amp;(Z384),Master3!$A:$A,"&lt;="&amp;AE384-1)</f>
        <v>0</v>
      </c>
      <c r="AB384" s="107">
        <f>SUMIFS(Master3!$I:$I,Master3!$A:$A,"&gt;="&amp;(Z384),Master3!$A:$A,"&lt;="&amp;AE384-1)</f>
        <v>0</v>
      </c>
      <c r="AC384" s="108">
        <f>SUMIFS(Master3!BM:BM,Master3!BL:BL,Y384)</f>
        <v>0</v>
      </c>
      <c r="AD384" s="110" t="str">
        <f>IFERROR(_xlfn.XLOOKUP(AE384,Master3!$A:$A,Master3!$B:$B)," ")</f>
        <v xml:space="preserve"> </v>
      </c>
      <c r="AE384" s="107" t="str">
        <f t="shared" si="64"/>
        <v/>
      </c>
      <c r="AF384" s="109">
        <f>SUMIFS(Master3!$X:$X,Master3!$A:$A,"&gt;"&amp;(AE384),Master3!$A:$A,"&lt;="&amp; AI384)</f>
        <v>0</v>
      </c>
      <c r="AG384" s="107">
        <f>SUMIFS(Master3!$I:$I,Master3!$A:$A,"&gt;"&amp;(AE384),Master3!$A:$A,"&lt;="&amp; AI384)</f>
        <v>0</v>
      </c>
      <c r="AH384" s="107">
        <f>SUMIFS(Master3!BC:BC,Master3!BB:BB,AD384)</f>
        <v>0</v>
      </c>
      <c r="AI384" s="108" t="str">
        <f t="shared" si="65"/>
        <v/>
      </c>
      <c r="AJ384" s="112" t="e">
        <f>_xlfn.XLOOKUP(AK384,Master3!B:B,Master3!A:A)</f>
        <v>#N/A</v>
      </c>
      <c r="AK384" s="106"/>
      <c r="AL384" s="67">
        <f>SUMIFS(Master3!$Z:$Z,Master3!$A:$A,"&gt;="&amp;(AJ384),Master3!$A:$A,"&lt;="&amp;AP384-1)</f>
        <v>0</v>
      </c>
      <c r="AM384" s="67">
        <f>SUMIFS(Master3!$J:$J,Master3!$A:$A,"&gt;="&amp;(AJ384),Master3!$A:$A,"&lt;="&amp;AP384-1)</f>
        <v>0</v>
      </c>
      <c r="AN384" s="93">
        <f>SUMIFS(Master3!BF:BF,Master3!BE:BE,AK384)</f>
        <v>0</v>
      </c>
      <c r="AO384" s="100" t="str">
        <f>IFERROR(_xlfn.XLOOKUP(AP384,Master3!$A:$A,Master3!$B:$B),"")</f>
        <v/>
      </c>
      <c r="AP384" s="92" t="str">
        <f t="shared" si="66"/>
        <v/>
      </c>
      <c r="AQ384" s="67">
        <f>SUMIFS(Master3!$Z:$Z,Master3!$A:$A,"&gt;"&amp;(AP384),Master3!$A:$A,"&lt;="&amp;AU384-1)</f>
        <v>0</v>
      </c>
      <c r="AR384" s="67">
        <f>SUMIFS(Master3!$J:$J,Master3!$A:$A,"&gt;"&amp;(AP384),Master3!$A:$A,"&lt;="&amp;AU384-1)</f>
        <v>0</v>
      </c>
      <c r="AS384" s="93">
        <f>SUMIFS(Master3!BO:BO,Master3!BN:BN,AO384)</f>
        <v>0</v>
      </c>
      <c r="AT384" s="100" t="str">
        <f>IFERROR(_xlfn.XLOOKUP(AU384,Master3!$A:$A,Master3!$B:$B)," ")</f>
        <v xml:space="preserve"> </v>
      </c>
      <c r="AU384" s="92" t="str">
        <f t="shared" si="67"/>
        <v/>
      </c>
      <c r="AV384" s="67">
        <f>SUMIFS(Master3!$Z:$Z,Master3!$A:$A,"&gt;"&amp;AU384,Master3!$A:$A,"&lt;="&amp; AY384)</f>
        <v>0</v>
      </c>
      <c r="AW384" s="67">
        <f>SUMIFS(Master3!$J:$J,Master3!$A:$A,"&gt;"&amp;AU384,Master3!$A:$A,"&lt;="&amp; AY384)</f>
        <v>0</v>
      </c>
      <c r="AX384" s="92">
        <f>SUMIFS(Master3!BF:BF,Master3!BE:BE,AT384)</f>
        <v>0</v>
      </c>
      <c r="AY384" s="93" t="str">
        <f t="shared" si="68"/>
        <v/>
      </c>
      <c r="AZ384" s="112" t="e">
        <f>_xlfn.XLOOKUP(BA384,Master3!B:B,Master3!A:A)</f>
        <v>#N/A</v>
      </c>
      <c r="BA384" s="103">
        <v>44490.076388888891</v>
      </c>
      <c r="BB384" s="107">
        <f>SUMIFS(Master3!AR:AR,Master3!$A:$A,"&gt;="&amp;(AZ384),Master3!$A:$A,"&lt;="&amp;BF384-1)</f>
        <v>0</v>
      </c>
      <c r="BC384" s="109">
        <f>SUMIFS(Master3!$K:$K,Master3!$A:$A,"&gt;="&amp;(AZ384),Master3!$A:$A,"&lt;="&amp;BF384-1)</f>
        <v>0</v>
      </c>
      <c r="BD384" s="108">
        <f>SUMIFS(Master3!BI:BI,Master3!BH:BH,BA384)</f>
        <v>0</v>
      </c>
      <c r="BE384" s="110" t="str">
        <f>IFERROR(_xlfn.XLOOKUP(BF384,Master3!$A:$A,Master3!$B:$B),"")</f>
        <v/>
      </c>
      <c r="BF384" s="107" t="str">
        <f t="shared" si="69"/>
        <v/>
      </c>
      <c r="BG384" s="107">
        <f>SUMIFS(Master3!AR:AR,Master3!$A:$A,"&gt;="&amp;(BF384),Master3!$A:$A,"&lt;="&amp;BK384-1)</f>
        <v>0</v>
      </c>
      <c r="BH384" s="109">
        <f>SUMIFS(Master3!$K:$K,Master3!$A:$A,"&gt;="&amp;(BF384),Master3!$A:$A,"&lt;="&amp;BK384-1)</f>
        <v>0</v>
      </c>
      <c r="BI384" s="108">
        <f>SUMIFS(Master3!BQ:BQ,Master3!BP:BP,BE384)</f>
        <v>0</v>
      </c>
      <c r="BJ384" s="110" t="str">
        <f>IFERROR(_xlfn.XLOOKUP(BK384,Master3!$A:$A,Master3!$B:$B)," ")</f>
        <v xml:space="preserve"> </v>
      </c>
      <c r="BK384" s="107" t="str">
        <f t="shared" si="70"/>
        <v/>
      </c>
      <c r="BL384" s="107">
        <f>SUMIFS(Master3!$AU:$AU,Master3!$A:$A,"&gt;"&amp;(BK384),Master3!$A:$A,"&lt;="&amp; BO384)</f>
        <v>0</v>
      </c>
      <c r="BM384" s="109">
        <f>SUMIFS(Master3!$K:$K,Master3!$A:$A,"&gt;"&amp;(BK384),Master3!$A:$A,"&lt;="&amp; BO384)</f>
        <v>0</v>
      </c>
      <c r="BN384" s="107">
        <f>SUMIFS(Master3!BI:BI,Master3!BH:BH,BJ384)</f>
        <v>0</v>
      </c>
      <c r="BO384" s="108" t="str">
        <f t="shared" si="71"/>
        <v/>
      </c>
    </row>
    <row r="385" spans="1:67" x14ac:dyDescent="0.25">
      <c r="A385" s="86">
        <v>44490.083333333336</v>
      </c>
      <c r="B385" s="111" t="e">
        <f>_xlfn.XLOOKUP(C385,Master3!B:B,Master3!A:A)</f>
        <v>#N/A</v>
      </c>
      <c r="C385" s="106">
        <v>44490.083333333336</v>
      </c>
      <c r="D385" s="91" t="str">
        <f>IFERROR(_xlfn.XLOOKUP(B385,Master3!A:A,Master3!G:G),"")</f>
        <v/>
      </c>
      <c r="E385" s="94" t="str">
        <f>IFERROR(AVERAGEIFS(Master3!$U:$U,Master3!$A:$A,"&gt;"&amp;(B385-1),Master3!$A:$A,"&lt;="&amp;S385),"")</f>
        <v/>
      </c>
      <c r="F385" s="98">
        <f>SUMIFS(Master3!$V:$V,Master3!$A:$A,"&gt;="&amp;(B385),Master3!$A:$A,"&lt;="&amp;J385-1)</f>
        <v>0</v>
      </c>
      <c r="G385" s="91">
        <f>SUMIFS(Master3!$H:$H,Master3!$A:$A,"&gt;="&amp;(B385),Master3!$A:$A,"&lt;="&amp;J385-1)</f>
        <v>0</v>
      </c>
      <c r="H385" s="99">
        <f>SUMIFS(Master3!AZ:AZ,Master3!AY:AY,C385)</f>
        <v>0</v>
      </c>
      <c r="I385" s="100" t="str">
        <f>IFERROR(_xlfn.XLOOKUP(J385,Master3!$A:$A,Master3!$B:$B),"")</f>
        <v/>
      </c>
      <c r="J385" s="92" t="str">
        <f t="shared" si="60"/>
        <v/>
      </c>
      <c r="K385" s="92">
        <f>SUMIFS(Master3!$V:$V,Master3!$A:$A,"&gt;="&amp;(J385),Master3!$A:$A,"&lt;="&amp;O385-1)</f>
        <v>0</v>
      </c>
      <c r="L385" s="92">
        <f>SUMIFS(Master3!$H:$H,Master3!$A:$A,"&gt;="&amp;(J385),Master3!$A:$A,"&lt;="&amp;O385-1)</f>
        <v>0</v>
      </c>
      <c r="M385" s="93">
        <f>SUMIFS(Master3!BK:BK,Master3!BJ:BJ,I385)</f>
        <v>0</v>
      </c>
      <c r="N385" s="100" t="str">
        <f>IFERROR(_xlfn.XLOOKUP(O385,Master3!$A:$A,Master3!$B:$B)," ")</f>
        <v xml:space="preserve"> </v>
      </c>
      <c r="O385" s="92" t="str">
        <f t="shared" si="61"/>
        <v/>
      </c>
      <c r="P385" s="92">
        <f>SUMIFS(Master3!$V:$V,Master3!$A:$A,"&gt;="&amp;O385,Master3!$A:$A,"&lt;="&amp; S385)</f>
        <v>0</v>
      </c>
      <c r="Q385" s="92">
        <f>SUMIFS(Master3!$H:$H,Master3!$A:$A,"&gt;="&amp;O385,Master3!$A:$A,"&lt;="&amp; S385)</f>
        <v>0</v>
      </c>
      <c r="R385" s="92">
        <f>SUMIFS(Master3!AZ:AZ,Master3!AY:AY,N385)</f>
        <v>0</v>
      </c>
      <c r="S385" s="93" t="str">
        <f t="shared" si="62"/>
        <v/>
      </c>
      <c r="T385" s="112" t="e">
        <f>_xlfn.XLOOKUP(U385,Master3!B:B,Master3!A:A)</f>
        <v>#N/A</v>
      </c>
      <c r="U385" s="103"/>
      <c r="V385" s="109">
        <f>SUMIFS(Master3!X:X,Master3!$A:$A,"&gt;="&amp;(T385),Master3!$A:$A,"&lt;="&amp;Z385-1)</f>
        <v>0</v>
      </c>
      <c r="W385" s="107">
        <f>SUMIFS(Master3!I:I,Master3!$A:$A,"&gt;="&amp;(T385),Master3!$A:$A,"&lt;="&amp;Z385-1)</f>
        <v>0</v>
      </c>
      <c r="X385" s="108">
        <f>SUMIFS(Master3!BC:BC,Master3!BB:BB,U385)</f>
        <v>0</v>
      </c>
      <c r="Y385" s="110" t="str">
        <f>IFERROR(_xlfn.XLOOKUP(Z385,Master3!$A:$A,Master3!$B:$B),"")</f>
        <v/>
      </c>
      <c r="Z385" s="107" t="str">
        <f t="shared" si="63"/>
        <v/>
      </c>
      <c r="AA385" s="107">
        <f>SUMIFS(Master3!$X:$X,Master3!$A:$A,"&gt;="&amp;(Z385),Master3!$A:$A,"&lt;="&amp;AE385-1)</f>
        <v>0</v>
      </c>
      <c r="AB385" s="107">
        <f>SUMIFS(Master3!$I:$I,Master3!$A:$A,"&gt;="&amp;(Z385),Master3!$A:$A,"&lt;="&amp;AE385-1)</f>
        <v>0</v>
      </c>
      <c r="AC385" s="108">
        <f>SUMIFS(Master3!BM:BM,Master3!BL:BL,Y385)</f>
        <v>0</v>
      </c>
      <c r="AD385" s="110" t="str">
        <f>IFERROR(_xlfn.XLOOKUP(AE385,Master3!$A:$A,Master3!$B:$B)," ")</f>
        <v xml:space="preserve"> </v>
      </c>
      <c r="AE385" s="107" t="str">
        <f t="shared" si="64"/>
        <v/>
      </c>
      <c r="AF385" s="109">
        <f>SUMIFS(Master3!$X:$X,Master3!$A:$A,"&gt;"&amp;(AE385),Master3!$A:$A,"&lt;="&amp; AI385)</f>
        <v>0</v>
      </c>
      <c r="AG385" s="107">
        <f>SUMIFS(Master3!$I:$I,Master3!$A:$A,"&gt;"&amp;(AE385),Master3!$A:$A,"&lt;="&amp; AI385)</f>
        <v>0</v>
      </c>
      <c r="AH385" s="107">
        <f>SUMIFS(Master3!BC:BC,Master3!BB:BB,AD385)</f>
        <v>0</v>
      </c>
      <c r="AI385" s="108" t="str">
        <f t="shared" si="65"/>
        <v/>
      </c>
      <c r="AJ385" s="112" t="e">
        <f>_xlfn.XLOOKUP(AK385,Master3!B:B,Master3!A:A)</f>
        <v>#N/A</v>
      </c>
      <c r="AK385" s="106">
        <v>44490.083333333336</v>
      </c>
      <c r="AL385" s="67">
        <f>SUMIFS(Master3!$Z:$Z,Master3!$A:$A,"&gt;="&amp;(AJ385),Master3!$A:$A,"&lt;="&amp;AP385-1)</f>
        <v>0</v>
      </c>
      <c r="AM385" s="67">
        <f>SUMIFS(Master3!$J:$J,Master3!$A:$A,"&gt;="&amp;(AJ385),Master3!$A:$A,"&lt;="&amp;AP385-1)</f>
        <v>0</v>
      </c>
      <c r="AN385" s="93">
        <f>SUMIFS(Master3!BF:BF,Master3!BE:BE,AK385)</f>
        <v>0</v>
      </c>
      <c r="AO385" s="100" t="str">
        <f>IFERROR(_xlfn.XLOOKUP(AP385,Master3!$A:$A,Master3!$B:$B),"")</f>
        <v/>
      </c>
      <c r="AP385" s="92" t="str">
        <f t="shared" si="66"/>
        <v/>
      </c>
      <c r="AQ385" s="67">
        <f>SUMIFS(Master3!$Z:$Z,Master3!$A:$A,"&gt;"&amp;(AP385),Master3!$A:$A,"&lt;="&amp;AU385-1)</f>
        <v>0</v>
      </c>
      <c r="AR385" s="67">
        <f>SUMIFS(Master3!$J:$J,Master3!$A:$A,"&gt;"&amp;(AP385),Master3!$A:$A,"&lt;="&amp;AU385-1)</f>
        <v>0</v>
      </c>
      <c r="AS385" s="93">
        <f>SUMIFS(Master3!BO:BO,Master3!BN:BN,AO385)</f>
        <v>0</v>
      </c>
      <c r="AT385" s="100" t="str">
        <f>IFERROR(_xlfn.XLOOKUP(AU385,Master3!$A:$A,Master3!$B:$B)," ")</f>
        <v xml:space="preserve"> </v>
      </c>
      <c r="AU385" s="92" t="str">
        <f t="shared" si="67"/>
        <v/>
      </c>
      <c r="AV385" s="67">
        <f>SUMIFS(Master3!$Z:$Z,Master3!$A:$A,"&gt;"&amp;AU385,Master3!$A:$A,"&lt;="&amp; AY385)</f>
        <v>0</v>
      </c>
      <c r="AW385" s="67">
        <f>SUMIFS(Master3!$J:$J,Master3!$A:$A,"&gt;"&amp;AU385,Master3!$A:$A,"&lt;="&amp; AY385)</f>
        <v>0</v>
      </c>
      <c r="AX385" s="92">
        <f>SUMIFS(Master3!BF:BF,Master3!BE:BE,AT385)</f>
        <v>0</v>
      </c>
      <c r="AY385" s="93" t="str">
        <f t="shared" si="68"/>
        <v/>
      </c>
      <c r="AZ385" s="112" t="e">
        <f>_xlfn.XLOOKUP(BA385,Master3!B:B,Master3!A:A)</f>
        <v>#N/A</v>
      </c>
      <c r="BA385" s="103"/>
      <c r="BB385" s="107">
        <f>SUMIFS(Master3!AR:AR,Master3!$A:$A,"&gt;="&amp;(AZ385),Master3!$A:$A,"&lt;="&amp;BF385-1)</f>
        <v>0</v>
      </c>
      <c r="BC385" s="109">
        <f>SUMIFS(Master3!$K:$K,Master3!$A:$A,"&gt;="&amp;(AZ385),Master3!$A:$A,"&lt;="&amp;BF385-1)</f>
        <v>0</v>
      </c>
      <c r="BD385" s="108">
        <f>SUMIFS(Master3!BI:BI,Master3!BH:BH,BA385)</f>
        <v>0</v>
      </c>
      <c r="BE385" s="110" t="str">
        <f>IFERROR(_xlfn.XLOOKUP(BF385,Master3!$A:$A,Master3!$B:$B),"")</f>
        <v/>
      </c>
      <c r="BF385" s="107" t="str">
        <f t="shared" si="69"/>
        <v/>
      </c>
      <c r="BG385" s="107">
        <f>SUMIFS(Master3!AR:AR,Master3!$A:$A,"&gt;="&amp;(BF385),Master3!$A:$A,"&lt;="&amp;BK385-1)</f>
        <v>0</v>
      </c>
      <c r="BH385" s="109">
        <f>SUMIFS(Master3!$K:$K,Master3!$A:$A,"&gt;="&amp;(BF385),Master3!$A:$A,"&lt;="&amp;BK385-1)</f>
        <v>0</v>
      </c>
      <c r="BI385" s="108">
        <f>SUMIFS(Master3!BQ:BQ,Master3!BP:BP,BE385)</f>
        <v>0</v>
      </c>
      <c r="BJ385" s="110" t="str">
        <f>IFERROR(_xlfn.XLOOKUP(BK385,Master3!$A:$A,Master3!$B:$B)," ")</f>
        <v xml:space="preserve"> </v>
      </c>
      <c r="BK385" s="107" t="str">
        <f t="shared" si="70"/>
        <v/>
      </c>
      <c r="BL385" s="107">
        <f>SUMIFS(Master3!$AU:$AU,Master3!$A:$A,"&gt;"&amp;(BK385),Master3!$A:$A,"&lt;="&amp; BO385)</f>
        <v>0</v>
      </c>
      <c r="BM385" s="109">
        <f>SUMIFS(Master3!$K:$K,Master3!$A:$A,"&gt;"&amp;(BK385),Master3!$A:$A,"&lt;="&amp; BO385)</f>
        <v>0</v>
      </c>
      <c r="BN385" s="107">
        <f>SUMIFS(Master3!BI:BI,Master3!BH:BH,BJ385)</f>
        <v>0</v>
      </c>
      <c r="BO385" s="108" t="str">
        <f t="shared" si="71"/>
        <v/>
      </c>
    </row>
    <row r="386" spans="1:67" x14ac:dyDescent="0.25">
      <c r="A386" s="86">
        <v>44491.079861111109</v>
      </c>
      <c r="B386" s="111" t="e">
        <f>_xlfn.XLOOKUP(C386,Master3!B:B,Master3!A:A)</f>
        <v>#N/A</v>
      </c>
      <c r="C386" s="106"/>
      <c r="D386" s="91" t="str">
        <f>IFERROR(_xlfn.XLOOKUP(B386,Master3!A:A,Master3!G:G),"")</f>
        <v/>
      </c>
      <c r="E386" s="94" t="str">
        <f>IFERROR(AVERAGEIFS(Master3!$U:$U,Master3!$A:$A,"&gt;"&amp;(B386-1),Master3!$A:$A,"&lt;="&amp;S386),"")</f>
        <v/>
      </c>
      <c r="F386" s="98">
        <f>SUMIFS(Master3!$V:$V,Master3!$A:$A,"&gt;="&amp;(B386),Master3!$A:$A,"&lt;="&amp;J386-1)</f>
        <v>0</v>
      </c>
      <c r="G386" s="91">
        <f>SUMIFS(Master3!$H:$H,Master3!$A:$A,"&gt;="&amp;(B386),Master3!$A:$A,"&lt;="&amp;J386-1)</f>
        <v>0</v>
      </c>
      <c r="H386" s="99">
        <f>SUMIFS(Master3!AZ:AZ,Master3!AY:AY,C386)</f>
        <v>0</v>
      </c>
      <c r="I386" s="100" t="str">
        <f>IFERROR(_xlfn.XLOOKUP(J386,Master3!$A:$A,Master3!$B:$B),"")</f>
        <v/>
      </c>
      <c r="J386" s="92" t="str">
        <f t="shared" ref="J386:J449" si="72">IFERROR((B386+H386),"")</f>
        <v/>
      </c>
      <c r="K386" s="92">
        <f>SUMIFS(Master3!$V:$V,Master3!$A:$A,"&gt;="&amp;(J386),Master3!$A:$A,"&lt;="&amp;O386-1)</f>
        <v>0</v>
      </c>
      <c r="L386" s="92">
        <f>SUMIFS(Master3!$H:$H,Master3!$A:$A,"&gt;="&amp;(J386),Master3!$A:$A,"&lt;="&amp;O386-1)</f>
        <v>0</v>
      </c>
      <c r="M386" s="93">
        <f>SUMIFS(Master3!BK:BK,Master3!BJ:BJ,I386)</f>
        <v>0</v>
      </c>
      <c r="N386" s="100" t="str">
        <f>IFERROR(_xlfn.XLOOKUP(O386,Master3!$A:$A,Master3!$B:$B)," ")</f>
        <v xml:space="preserve"> </v>
      </c>
      <c r="O386" s="92" t="str">
        <f t="shared" ref="O386:O449" si="73">IFERROR(J386+M386,"")</f>
        <v/>
      </c>
      <c r="P386" s="92">
        <f>SUMIFS(Master3!$V:$V,Master3!$A:$A,"&gt;="&amp;O386,Master3!$A:$A,"&lt;="&amp; S386)</f>
        <v>0</v>
      </c>
      <c r="Q386" s="92">
        <f>SUMIFS(Master3!$H:$H,Master3!$A:$A,"&gt;="&amp;O386,Master3!$A:$A,"&lt;="&amp; S386)</f>
        <v>0</v>
      </c>
      <c r="R386" s="92">
        <f>SUMIFS(Master3!AZ:AZ,Master3!AY:AY,N386)</f>
        <v>0</v>
      </c>
      <c r="S386" s="93" t="str">
        <f t="shared" ref="S386:S449" si="74">IFERROR(O386+R386,"")</f>
        <v/>
      </c>
      <c r="T386" s="112" t="e">
        <f>_xlfn.XLOOKUP(U386,Master3!B:B,Master3!A:A)</f>
        <v>#N/A</v>
      </c>
      <c r="U386" s="103">
        <v>44491.079861111109</v>
      </c>
      <c r="V386" s="109">
        <f>SUMIFS(Master3!X:X,Master3!$A:$A,"&gt;="&amp;(T386),Master3!$A:$A,"&lt;="&amp;Z386-1)</f>
        <v>0</v>
      </c>
      <c r="W386" s="107">
        <f>SUMIFS(Master3!I:I,Master3!$A:$A,"&gt;="&amp;(T386),Master3!$A:$A,"&lt;="&amp;Z386-1)</f>
        <v>0</v>
      </c>
      <c r="X386" s="108">
        <f>SUMIFS(Master3!BC:BC,Master3!BB:BB,U386)</f>
        <v>0</v>
      </c>
      <c r="Y386" s="110" t="str">
        <f>IFERROR(_xlfn.XLOOKUP(Z386,Master3!$A:$A,Master3!$B:$B),"")</f>
        <v/>
      </c>
      <c r="Z386" s="107" t="str">
        <f t="shared" ref="Z386:Z449" si="75">IFERROR((T386+X386),"")</f>
        <v/>
      </c>
      <c r="AA386" s="107">
        <f>SUMIFS(Master3!$X:$X,Master3!$A:$A,"&gt;="&amp;(Z386),Master3!$A:$A,"&lt;="&amp;AE386-1)</f>
        <v>0</v>
      </c>
      <c r="AB386" s="107">
        <f>SUMIFS(Master3!$I:$I,Master3!$A:$A,"&gt;="&amp;(Z386),Master3!$A:$A,"&lt;="&amp;AE386-1)</f>
        <v>0</v>
      </c>
      <c r="AC386" s="108">
        <f>SUMIFS(Master3!BM:BM,Master3!BL:BL,Y386)</f>
        <v>0</v>
      </c>
      <c r="AD386" s="110" t="str">
        <f>IFERROR(_xlfn.XLOOKUP(AE386,Master3!$A:$A,Master3!$B:$B)," ")</f>
        <v xml:space="preserve"> </v>
      </c>
      <c r="AE386" s="107" t="str">
        <f t="shared" ref="AE386:AE449" si="76">IFERROR(Z386+AC386,"")</f>
        <v/>
      </c>
      <c r="AF386" s="109">
        <f>SUMIFS(Master3!$X:$X,Master3!$A:$A,"&gt;"&amp;(AE386),Master3!$A:$A,"&lt;="&amp; AI386)</f>
        <v>0</v>
      </c>
      <c r="AG386" s="107">
        <f>SUMIFS(Master3!$I:$I,Master3!$A:$A,"&gt;"&amp;(AE386),Master3!$A:$A,"&lt;="&amp; AI386)</f>
        <v>0</v>
      </c>
      <c r="AH386" s="107">
        <f>SUMIFS(Master3!BC:BC,Master3!BB:BB,AD386)</f>
        <v>0</v>
      </c>
      <c r="AI386" s="108" t="str">
        <f t="shared" ref="AI386:AI449" si="77">IFERROR(AE386+AH386,"")</f>
        <v/>
      </c>
      <c r="AJ386" s="112" t="e">
        <f>_xlfn.XLOOKUP(AK386,Master3!B:B,Master3!A:A)</f>
        <v>#N/A</v>
      </c>
      <c r="AK386" s="106"/>
      <c r="AL386" s="67">
        <f>SUMIFS(Master3!$Z:$Z,Master3!$A:$A,"&gt;="&amp;(AJ386),Master3!$A:$A,"&lt;="&amp;AP386-1)</f>
        <v>0</v>
      </c>
      <c r="AM386" s="67">
        <f>SUMIFS(Master3!$J:$J,Master3!$A:$A,"&gt;="&amp;(AJ386),Master3!$A:$A,"&lt;="&amp;AP386-1)</f>
        <v>0</v>
      </c>
      <c r="AN386" s="93">
        <f>SUMIFS(Master3!BF:BF,Master3!BE:BE,AK386)</f>
        <v>0</v>
      </c>
      <c r="AO386" s="100" t="str">
        <f>IFERROR(_xlfn.XLOOKUP(AP386,Master3!$A:$A,Master3!$B:$B),"")</f>
        <v/>
      </c>
      <c r="AP386" s="92" t="str">
        <f t="shared" ref="AP386:AP449" si="78">IFERROR((AJ386+AN386),"")</f>
        <v/>
      </c>
      <c r="AQ386" s="67">
        <f>SUMIFS(Master3!$Z:$Z,Master3!$A:$A,"&gt;"&amp;(AP386),Master3!$A:$A,"&lt;="&amp;AU386-1)</f>
        <v>0</v>
      </c>
      <c r="AR386" s="67">
        <f>SUMIFS(Master3!$J:$J,Master3!$A:$A,"&gt;"&amp;(AP386),Master3!$A:$A,"&lt;="&amp;AU386-1)</f>
        <v>0</v>
      </c>
      <c r="AS386" s="93">
        <f>SUMIFS(Master3!BO:BO,Master3!BN:BN,AO386)</f>
        <v>0</v>
      </c>
      <c r="AT386" s="100" t="str">
        <f>IFERROR(_xlfn.XLOOKUP(AU386,Master3!$A:$A,Master3!$B:$B)," ")</f>
        <v xml:space="preserve"> </v>
      </c>
      <c r="AU386" s="92" t="str">
        <f t="shared" ref="AU386:AU449" si="79">IFERROR(AP386+AS386,"")</f>
        <v/>
      </c>
      <c r="AV386" s="67">
        <f>SUMIFS(Master3!$Z:$Z,Master3!$A:$A,"&gt;"&amp;AU386,Master3!$A:$A,"&lt;="&amp; AY386)</f>
        <v>0</v>
      </c>
      <c r="AW386" s="67">
        <f>SUMIFS(Master3!$J:$J,Master3!$A:$A,"&gt;"&amp;AU386,Master3!$A:$A,"&lt;="&amp; AY386)</f>
        <v>0</v>
      </c>
      <c r="AX386" s="92">
        <f>SUMIFS(Master3!BF:BF,Master3!BE:BE,AT386)</f>
        <v>0</v>
      </c>
      <c r="AY386" s="93" t="str">
        <f t="shared" ref="AY386:AY449" si="80">IFERROR(AU386+AX386,"")</f>
        <v/>
      </c>
      <c r="AZ386" s="112" t="e">
        <f>_xlfn.XLOOKUP(BA386,Master3!B:B,Master3!A:A)</f>
        <v>#N/A</v>
      </c>
      <c r="BA386" s="103"/>
      <c r="BB386" s="107">
        <f>SUMIFS(Master3!AR:AR,Master3!$A:$A,"&gt;="&amp;(AZ386),Master3!$A:$A,"&lt;="&amp;BF386-1)</f>
        <v>0</v>
      </c>
      <c r="BC386" s="109">
        <f>SUMIFS(Master3!$K:$K,Master3!$A:$A,"&gt;="&amp;(AZ386),Master3!$A:$A,"&lt;="&amp;BF386-1)</f>
        <v>0</v>
      </c>
      <c r="BD386" s="108">
        <f>SUMIFS(Master3!BI:BI,Master3!BH:BH,BA386)</f>
        <v>0</v>
      </c>
      <c r="BE386" s="110" t="str">
        <f>IFERROR(_xlfn.XLOOKUP(BF386,Master3!$A:$A,Master3!$B:$B),"")</f>
        <v/>
      </c>
      <c r="BF386" s="107" t="str">
        <f t="shared" ref="BF386:BF449" si="81">IFERROR((AZ386+BD386),"")</f>
        <v/>
      </c>
      <c r="BG386" s="107">
        <f>SUMIFS(Master3!AR:AR,Master3!$A:$A,"&gt;="&amp;(BF386),Master3!$A:$A,"&lt;="&amp;BK386-1)</f>
        <v>0</v>
      </c>
      <c r="BH386" s="109">
        <f>SUMIFS(Master3!$K:$K,Master3!$A:$A,"&gt;="&amp;(BF386),Master3!$A:$A,"&lt;="&amp;BK386-1)</f>
        <v>0</v>
      </c>
      <c r="BI386" s="108">
        <f>SUMIFS(Master3!BQ:BQ,Master3!BP:BP,BE386)</f>
        <v>0</v>
      </c>
      <c r="BJ386" s="110" t="str">
        <f>IFERROR(_xlfn.XLOOKUP(BK386,Master3!$A:$A,Master3!$B:$B)," ")</f>
        <v xml:space="preserve"> </v>
      </c>
      <c r="BK386" s="107" t="str">
        <f t="shared" ref="BK386:BK449" si="82">IFERROR(BF386+BI386,"")</f>
        <v/>
      </c>
      <c r="BL386" s="107">
        <f>SUMIFS(Master3!$AU:$AU,Master3!$A:$A,"&gt;"&amp;(BK386),Master3!$A:$A,"&lt;="&amp; BO386)</f>
        <v>0</v>
      </c>
      <c r="BM386" s="109">
        <f>SUMIFS(Master3!$K:$K,Master3!$A:$A,"&gt;"&amp;(BK386),Master3!$A:$A,"&lt;="&amp; BO386)</f>
        <v>0</v>
      </c>
      <c r="BN386" s="107">
        <f>SUMIFS(Master3!BI:BI,Master3!BH:BH,BJ386)</f>
        <v>0</v>
      </c>
      <c r="BO386" s="108" t="str">
        <f t="shared" ref="BO386:BO449" si="83">IFERROR(BK386+BN386,"")</f>
        <v/>
      </c>
    </row>
    <row r="387" spans="1:67" x14ac:dyDescent="0.25">
      <c r="A387" s="86">
        <v>44491.121527777781</v>
      </c>
      <c r="B387" s="111" t="e">
        <f>_xlfn.XLOOKUP(C387,Master3!B:B,Master3!A:A)</f>
        <v>#N/A</v>
      </c>
      <c r="C387" s="106"/>
      <c r="D387" s="91" t="str">
        <f>IFERROR(_xlfn.XLOOKUP(B387,Master3!A:A,Master3!G:G),"")</f>
        <v/>
      </c>
      <c r="E387" s="94" t="str">
        <f>IFERROR(AVERAGEIFS(Master3!$U:$U,Master3!$A:$A,"&gt;"&amp;(B387-1),Master3!$A:$A,"&lt;="&amp;S387),"")</f>
        <v/>
      </c>
      <c r="F387" s="98">
        <f>SUMIFS(Master3!$V:$V,Master3!$A:$A,"&gt;="&amp;(B387),Master3!$A:$A,"&lt;="&amp;J387-1)</f>
        <v>0</v>
      </c>
      <c r="G387" s="91">
        <f>SUMIFS(Master3!$H:$H,Master3!$A:$A,"&gt;="&amp;(B387),Master3!$A:$A,"&lt;="&amp;J387-1)</f>
        <v>0</v>
      </c>
      <c r="H387" s="99">
        <f>SUMIFS(Master3!AZ:AZ,Master3!AY:AY,C387)</f>
        <v>0</v>
      </c>
      <c r="I387" s="100" t="str">
        <f>IFERROR(_xlfn.XLOOKUP(J387,Master3!$A:$A,Master3!$B:$B),"")</f>
        <v/>
      </c>
      <c r="J387" s="92" t="str">
        <f t="shared" si="72"/>
        <v/>
      </c>
      <c r="K387" s="92">
        <f>SUMIFS(Master3!$V:$V,Master3!$A:$A,"&gt;="&amp;(J387),Master3!$A:$A,"&lt;="&amp;O387-1)</f>
        <v>0</v>
      </c>
      <c r="L387" s="92">
        <f>SUMIFS(Master3!$H:$H,Master3!$A:$A,"&gt;="&amp;(J387),Master3!$A:$A,"&lt;="&amp;O387-1)</f>
        <v>0</v>
      </c>
      <c r="M387" s="93">
        <f>SUMIFS(Master3!BK:BK,Master3!BJ:BJ,I387)</f>
        <v>0</v>
      </c>
      <c r="N387" s="100" t="str">
        <f>IFERROR(_xlfn.XLOOKUP(O387,Master3!$A:$A,Master3!$B:$B)," ")</f>
        <v xml:space="preserve"> </v>
      </c>
      <c r="O387" s="92" t="str">
        <f t="shared" si="73"/>
        <v/>
      </c>
      <c r="P387" s="92">
        <f>SUMIFS(Master3!$V:$V,Master3!$A:$A,"&gt;="&amp;O387,Master3!$A:$A,"&lt;="&amp; S387)</f>
        <v>0</v>
      </c>
      <c r="Q387" s="92">
        <f>SUMIFS(Master3!$H:$H,Master3!$A:$A,"&gt;="&amp;O387,Master3!$A:$A,"&lt;="&amp; S387)</f>
        <v>0</v>
      </c>
      <c r="R387" s="92">
        <f>SUMIFS(Master3!AZ:AZ,Master3!AY:AY,N387)</f>
        <v>0</v>
      </c>
      <c r="S387" s="93" t="str">
        <f t="shared" si="74"/>
        <v/>
      </c>
      <c r="T387" s="112" t="e">
        <f>_xlfn.XLOOKUP(U387,Master3!B:B,Master3!A:A)</f>
        <v>#N/A</v>
      </c>
      <c r="U387" s="103"/>
      <c r="V387" s="109">
        <f>SUMIFS(Master3!X:X,Master3!$A:$A,"&gt;="&amp;(T387),Master3!$A:$A,"&lt;="&amp;Z387-1)</f>
        <v>0</v>
      </c>
      <c r="W387" s="107">
        <f>SUMIFS(Master3!I:I,Master3!$A:$A,"&gt;="&amp;(T387),Master3!$A:$A,"&lt;="&amp;Z387-1)</f>
        <v>0</v>
      </c>
      <c r="X387" s="108">
        <f>SUMIFS(Master3!BC:BC,Master3!BB:BB,U387)</f>
        <v>0</v>
      </c>
      <c r="Y387" s="110" t="str">
        <f>IFERROR(_xlfn.XLOOKUP(Z387,Master3!$A:$A,Master3!$B:$B),"")</f>
        <v/>
      </c>
      <c r="Z387" s="107" t="str">
        <f t="shared" si="75"/>
        <v/>
      </c>
      <c r="AA387" s="107">
        <f>SUMIFS(Master3!$X:$X,Master3!$A:$A,"&gt;="&amp;(Z387),Master3!$A:$A,"&lt;="&amp;AE387-1)</f>
        <v>0</v>
      </c>
      <c r="AB387" s="107">
        <f>SUMIFS(Master3!$I:$I,Master3!$A:$A,"&gt;="&amp;(Z387),Master3!$A:$A,"&lt;="&amp;AE387-1)</f>
        <v>0</v>
      </c>
      <c r="AC387" s="108">
        <f>SUMIFS(Master3!BM:BM,Master3!BL:BL,Y387)</f>
        <v>0</v>
      </c>
      <c r="AD387" s="110" t="str">
        <f>IFERROR(_xlfn.XLOOKUP(AE387,Master3!$A:$A,Master3!$B:$B)," ")</f>
        <v xml:space="preserve"> </v>
      </c>
      <c r="AE387" s="107" t="str">
        <f t="shared" si="76"/>
        <v/>
      </c>
      <c r="AF387" s="109">
        <f>SUMIFS(Master3!$X:$X,Master3!$A:$A,"&gt;"&amp;(AE387),Master3!$A:$A,"&lt;="&amp; AI387)</f>
        <v>0</v>
      </c>
      <c r="AG387" s="107">
        <f>SUMIFS(Master3!$I:$I,Master3!$A:$A,"&gt;"&amp;(AE387),Master3!$A:$A,"&lt;="&amp; AI387)</f>
        <v>0</v>
      </c>
      <c r="AH387" s="107">
        <f>SUMIFS(Master3!BC:BC,Master3!BB:BB,AD387)</f>
        <v>0</v>
      </c>
      <c r="AI387" s="108" t="str">
        <f t="shared" si="77"/>
        <v/>
      </c>
      <c r="AJ387" s="112" t="e">
        <f>_xlfn.XLOOKUP(AK387,Master3!B:B,Master3!A:A)</f>
        <v>#N/A</v>
      </c>
      <c r="AK387" s="106"/>
      <c r="AL387" s="67">
        <f>SUMIFS(Master3!$Z:$Z,Master3!$A:$A,"&gt;="&amp;(AJ387),Master3!$A:$A,"&lt;="&amp;AP387-1)</f>
        <v>0</v>
      </c>
      <c r="AM387" s="67">
        <f>SUMIFS(Master3!$J:$J,Master3!$A:$A,"&gt;="&amp;(AJ387),Master3!$A:$A,"&lt;="&amp;AP387-1)</f>
        <v>0</v>
      </c>
      <c r="AN387" s="93">
        <f>SUMIFS(Master3!BF:BF,Master3!BE:BE,AK387)</f>
        <v>0</v>
      </c>
      <c r="AO387" s="100" t="str">
        <f>IFERROR(_xlfn.XLOOKUP(AP387,Master3!$A:$A,Master3!$B:$B),"")</f>
        <v/>
      </c>
      <c r="AP387" s="92" t="str">
        <f t="shared" si="78"/>
        <v/>
      </c>
      <c r="AQ387" s="67">
        <f>SUMIFS(Master3!$Z:$Z,Master3!$A:$A,"&gt;"&amp;(AP387),Master3!$A:$A,"&lt;="&amp;AU387-1)</f>
        <v>0</v>
      </c>
      <c r="AR387" s="67">
        <f>SUMIFS(Master3!$J:$J,Master3!$A:$A,"&gt;"&amp;(AP387),Master3!$A:$A,"&lt;="&amp;AU387-1)</f>
        <v>0</v>
      </c>
      <c r="AS387" s="93">
        <f>SUMIFS(Master3!BO:BO,Master3!BN:BN,AO387)</f>
        <v>0</v>
      </c>
      <c r="AT387" s="100" t="str">
        <f>IFERROR(_xlfn.XLOOKUP(AU387,Master3!$A:$A,Master3!$B:$B)," ")</f>
        <v xml:space="preserve"> </v>
      </c>
      <c r="AU387" s="92" t="str">
        <f t="shared" si="79"/>
        <v/>
      </c>
      <c r="AV387" s="67">
        <f>SUMIFS(Master3!$Z:$Z,Master3!$A:$A,"&gt;"&amp;AU387,Master3!$A:$A,"&lt;="&amp; AY387)</f>
        <v>0</v>
      </c>
      <c r="AW387" s="67">
        <f>SUMIFS(Master3!$J:$J,Master3!$A:$A,"&gt;"&amp;AU387,Master3!$A:$A,"&lt;="&amp; AY387)</f>
        <v>0</v>
      </c>
      <c r="AX387" s="92">
        <f>SUMIFS(Master3!BF:BF,Master3!BE:BE,AT387)</f>
        <v>0</v>
      </c>
      <c r="AY387" s="93" t="str">
        <f t="shared" si="80"/>
        <v/>
      </c>
      <c r="AZ387" s="112" t="e">
        <f>_xlfn.XLOOKUP(BA387,Master3!B:B,Master3!A:A)</f>
        <v>#N/A</v>
      </c>
      <c r="BA387" s="103">
        <v>44491.121527777781</v>
      </c>
      <c r="BB387" s="107">
        <f>SUMIFS(Master3!AR:AR,Master3!$A:$A,"&gt;="&amp;(AZ387),Master3!$A:$A,"&lt;="&amp;BF387-1)</f>
        <v>0</v>
      </c>
      <c r="BC387" s="109">
        <f>SUMIFS(Master3!$K:$K,Master3!$A:$A,"&gt;="&amp;(AZ387),Master3!$A:$A,"&lt;="&amp;BF387-1)</f>
        <v>0</v>
      </c>
      <c r="BD387" s="108">
        <f>SUMIFS(Master3!BI:BI,Master3!BH:BH,BA387)</f>
        <v>0</v>
      </c>
      <c r="BE387" s="110" t="str">
        <f>IFERROR(_xlfn.XLOOKUP(BF387,Master3!$A:$A,Master3!$B:$B),"")</f>
        <v/>
      </c>
      <c r="BF387" s="107" t="str">
        <f t="shared" si="81"/>
        <v/>
      </c>
      <c r="BG387" s="107">
        <f>SUMIFS(Master3!AR:AR,Master3!$A:$A,"&gt;="&amp;(BF387),Master3!$A:$A,"&lt;="&amp;BK387-1)</f>
        <v>0</v>
      </c>
      <c r="BH387" s="109">
        <f>SUMIFS(Master3!$K:$K,Master3!$A:$A,"&gt;="&amp;(BF387),Master3!$A:$A,"&lt;="&amp;BK387-1)</f>
        <v>0</v>
      </c>
      <c r="BI387" s="108">
        <f>SUMIFS(Master3!BQ:BQ,Master3!BP:BP,BE387)</f>
        <v>0</v>
      </c>
      <c r="BJ387" s="110" t="str">
        <f>IFERROR(_xlfn.XLOOKUP(BK387,Master3!$A:$A,Master3!$B:$B)," ")</f>
        <v xml:space="preserve"> </v>
      </c>
      <c r="BK387" s="107" t="str">
        <f t="shared" si="82"/>
        <v/>
      </c>
      <c r="BL387" s="107">
        <f>SUMIFS(Master3!$AU:$AU,Master3!$A:$A,"&gt;"&amp;(BK387),Master3!$A:$A,"&lt;="&amp; BO387)</f>
        <v>0</v>
      </c>
      <c r="BM387" s="109">
        <f>SUMIFS(Master3!$K:$K,Master3!$A:$A,"&gt;"&amp;(BK387),Master3!$A:$A,"&lt;="&amp; BO387)</f>
        <v>0</v>
      </c>
      <c r="BN387" s="107">
        <f>SUMIFS(Master3!BI:BI,Master3!BH:BH,BJ387)</f>
        <v>0</v>
      </c>
      <c r="BO387" s="108" t="str">
        <f t="shared" si="83"/>
        <v/>
      </c>
    </row>
    <row r="388" spans="1:67" x14ac:dyDescent="0.25">
      <c r="A388" s="86">
        <v>44491.125</v>
      </c>
      <c r="B388" s="111" t="e">
        <f>_xlfn.XLOOKUP(C388,Master3!B:B,Master3!A:A)</f>
        <v>#N/A</v>
      </c>
      <c r="C388" s="106">
        <v>44491.125</v>
      </c>
      <c r="D388" s="91" t="str">
        <f>IFERROR(_xlfn.XLOOKUP(B388,Master3!A:A,Master3!G:G),"")</f>
        <v/>
      </c>
      <c r="E388" s="94" t="str">
        <f>IFERROR(AVERAGEIFS(Master3!$U:$U,Master3!$A:$A,"&gt;"&amp;(B388-1),Master3!$A:$A,"&lt;="&amp;S388),"")</f>
        <v/>
      </c>
      <c r="F388" s="98">
        <f>SUMIFS(Master3!$V:$V,Master3!$A:$A,"&gt;="&amp;(B388),Master3!$A:$A,"&lt;="&amp;J388-1)</f>
        <v>0</v>
      </c>
      <c r="G388" s="91">
        <f>SUMIFS(Master3!$H:$H,Master3!$A:$A,"&gt;="&amp;(B388),Master3!$A:$A,"&lt;="&amp;J388-1)</f>
        <v>0</v>
      </c>
      <c r="H388" s="99">
        <f>SUMIFS(Master3!AZ:AZ,Master3!AY:AY,C388)</f>
        <v>0</v>
      </c>
      <c r="I388" s="100" t="str">
        <f>IFERROR(_xlfn.XLOOKUP(J388,Master3!$A:$A,Master3!$B:$B),"")</f>
        <v/>
      </c>
      <c r="J388" s="92" t="str">
        <f t="shared" si="72"/>
        <v/>
      </c>
      <c r="K388" s="92">
        <f>SUMIFS(Master3!$V:$V,Master3!$A:$A,"&gt;="&amp;(J388),Master3!$A:$A,"&lt;="&amp;O388-1)</f>
        <v>0</v>
      </c>
      <c r="L388" s="92">
        <f>SUMIFS(Master3!$H:$H,Master3!$A:$A,"&gt;="&amp;(J388),Master3!$A:$A,"&lt;="&amp;O388-1)</f>
        <v>0</v>
      </c>
      <c r="M388" s="93">
        <f>SUMIFS(Master3!BK:BK,Master3!BJ:BJ,I388)</f>
        <v>0</v>
      </c>
      <c r="N388" s="100" t="str">
        <f>IFERROR(_xlfn.XLOOKUP(O388,Master3!$A:$A,Master3!$B:$B)," ")</f>
        <v xml:space="preserve"> </v>
      </c>
      <c r="O388" s="92" t="str">
        <f t="shared" si="73"/>
        <v/>
      </c>
      <c r="P388" s="92">
        <f>SUMIFS(Master3!$V:$V,Master3!$A:$A,"&gt;="&amp;O388,Master3!$A:$A,"&lt;="&amp; S388)</f>
        <v>0</v>
      </c>
      <c r="Q388" s="92">
        <f>SUMIFS(Master3!$H:$H,Master3!$A:$A,"&gt;="&amp;O388,Master3!$A:$A,"&lt;="&amp; S388)</f>
        <v>0</v>
      </c>
      <c r="R388" s="92">
        <f>SUMIFS(Master3!AZ:AZ,Master3!AY:AY,N388)</f>
        <v>0</v>
      </c>
      <c r="S388" s="93" t="str">
        <f t="shared" si="74"/>
        <v/>
      </c>
      <c r="T388" s="112" t="e">
        <f>_xlfn.XLOOKUP(U388,Master3!B:B,Master3!A:A)</f>
        <v>#N/A</v>
      </c>
      <c r="U388" s="103"/>
      <c r="V388" s="109">
        <f>SUMIFS(Master3!X:X,Master3!$A:$A,"&gt;="&amp;(T388),Master3!$A:$A,"&lt;="&amp;Z388-1)</f>
        <v>0</v>
      </c>
      <c r="W388" s="107">
        <f>SUMIFS(Master3!I:I,Master3!$A:$A,"&gt;="&amp;(T388),Master3!$A:$A,"&lt;="&amp;Z388-1)</f>
        <v>0</v>
      </c>
      <c r="X388" s="108">
        <f>SUMIFS(Master3!BC:BC,Master3!BB:BB,U388)</f>
        <v>0</v>
      </c>
      <c r="Y388" s="110" t="str">
        <f>IFERROR(_xlfn.XLOOKUP(Z388,Master3!$A:$A,Master3!$B:$B),"")</f>
        <v/>
      </c>
      <c r="Z388" s="107" t="str">
        <f t="shared" si="75"/>
        <v/>
      </c>
      <c r="AA388" s="107">
        <f>SUMIFS(Master3!$X:$X,Master3!$A:$A,"&gt;="&amp;(Z388),Master3!$A:$A,"&lt;="&amp;AE388-1)</f>
        <v>0</v>
      </c>
      <c r="AB388" s="107">
        <f>SUMIFS(Master3!$I:$I,Master3!$A:$A,"&gt;="&amp;(Z388),Master3!$A:$A,"&lt;="&amp;AE388-1)</f>
        <v>0</v>
      </c>
      <c r="AC388" s="108">
        <f>SUMIFS(Master3!BM:BM,Master3!BL:BL,Y388)</f>
        <v>0</v>
      </c>
      <c r="AD388" s="110" t="str">
        <f>IFERROR(_xlfn.XLOOKUP(AE388,Master3!$A:$A,Master3!$B:$B)," ")</f>
        <v xml:space="preserve"> </v>
      </c>
      <c r="AE388" s="107" t="str">
        <f t="shared" si="76"/>
        <v/>
      </c>
      <c r="AF388" s="109">
        <f>SUMIFS(Master3!$X:$X,Master3!$A:$A,"&gt;"&amp;(AE388),Master3!$A:$A,"&lt;="&amp; AI388)</f>
        <v>0</v>
      </c>
      <c r="AG388" s="107">
        <f>SUMIFS(Master3!$I:$I,Master3!$A:$A,"&gt;"&amp;(AE388),Master3!$A:$A,"&lt;="&amp; AI388)</f>
        <v>0</v>
      </c>
      <c r="AH388" s="107">
        <f>SUMIFS(Master3!BC:BC,Master3!BB:BB,AD388)</f>
        <v>0</v>
      </c>
      <c r="AI388" s="108" t="str">
        <f t="shared" si="77"/>
        <v/>
      </c>
      <c r="AJ388" s="112" t="e">
        <f>_xlfn.XLOOKUP(AK388,Master3!B:B,Master3!A:A)</f>
        <v>#N/A</v>
      </c>
      <c r="AK388" s="106">
        <v>44491.125</v>
      </c>
      <c r="AL388" s="67">
        <f>SUMIFS(Master3!$Z:$Z,Master3!$A:$A,"&gt;="&amp;(AJ388),Master3!$A:$A,"&lt;="&amp;AP388-1)</f>
        <v>0</v>
      </c>
      <c r="AM388" s="67">
        <f>SUMIFS(Master3!$J:$J,Master3!$A:$A,"&gt;="&amp;(AJ388),Master3!$A:$A,"&lt;="&amp;AP388-1)</f>
        <v>0</v>
      </c>
      <c r="AN388" s="93">
        <f>SUMIFS(Master3!BF:BF,Master3!BE:BE,AK388)</f>
        <v>0</v>
      </c>
      <c r="AO388" s="100" t="str">
        <f>IFERROR(_xlfn.XLOOKUP(AP388,Master3!$A:$A,Master3!$B:$B),"")</f>
        <v/>
      </c>
      <c r="AP388" s="92" t="str">
        <f t="shared" si="78"/>
        <v/>
      </c>
      <c r="AQ388" s="67">
        <f>SUMIFS(Master3!$Z:$Z,Master3!$A:$A,"&gt;"&amp;(AP388),Master3!$A:$A,"&lt;="&amp;AU388-1)</f>
        <v>0</v>
      </c>
      <c r="AR388" s="67">
        <f>SUMIFS(Master3!$J:$J,Master3!$A:$A,"&gt;"&amp;(AP388),Master3!$A:$A,"&lt;="&amp;AU388-1)</f>
        <v>0</v>
      </c>
      <c r="AS388" s="93">
        <f>SUMIFS(Master3!BO:BO,Master3!BN:BN,AO388)</f>
        <v>0</v>
      </c>
      <c r="AT388" s="100" t="str">
        <f>IFERROR(_xlfn.XLOOKUP(AU388,Master3!$A:$A,Master3!$B:$B)," ")</f>
        <v xml:space="preserve"> </v>
      </c>
      <c r="AU388" s="92" t="str">
        <f t="shared" si="79"/>
        <v/>
      </c>
      <c r="AV388" s="67">
        <f>SUMIFS(Master3!$Z:$Z,Master3!$A:$A,"&gt;"&amp;AU388,Master3!$A:$A,"&lt;="&amp; AY388)</f>
        <v>0</v>
      </c>
      <c r="AW388" s="67">
        <f>SUMIFS(Master3!$J:$J,Master3!$A:$A,"&gt;"&amp;AU388,Master3!$A:$A,"&lt;="&amp; AY388)</f>
        <v>0</v>
      </c>
      <c r="AX388" s="92">
        <f>SUMIFS(Master3!BF:BF,Master3!BE:BE,AT388)</f>
        <v>0</v>
      </c>
      <c r="AY388" s="93" t="str">
        <f t="shared" si="80"/>
        <v/>
      </c>
      <c r="AZ388" s="112" t="e">
        <f>_xlfn.XLOOKUP(BA388,Master3!B:B,Master3!A:A)</f>
        <v>#N/A</v>
      </c>
      <c r="BA388" s="103"/>
      <c r="BB388" s="107">
        <f>SUMIFS(Master3!AR:AR,Master3!$A:$A,"&gt;="&amp;(AZ388),Master3!$A:$A,"&lt;="&amp;BF388-1)</f>
        <v>0</v>
      </c>
      <c r="BC388" s="109">
        <f>SUMIFS(Master3!$K:$K,Master3!$A:$A,"&gt;="&amp;(AZ388),Master3!$A:$A,"&lt;="&amp;BF388-1)</f>
        <v>0</v>
      </c>
      <c r="BD388" s="108">
        <f>SUMIFS(Master3!BI:BI,Master3!BH:BH,BA388)</f>
        <v>0</v>
      </c>
      <c r="BE388" s="110" t="str">
        <f>IFERROR(_xlfn.XLOOKUP(BF388,Master3!$A:$A,Master3!$B:$B),"")</f>
        <v/>
      </c>
      <c r="BF388" s="107" t="str">
        <f t="shared" si="81"/>
        <v/>
      </c>
      <c r="BG388" s="107">
        <f>SUMIFS(Master3!AR:AR,Master3!$A:$A,"&gt;="&amp;(BF388),Master3!$A:$A,"&lt;="&amp;BK388-1)</f>
        <v>0</v>
      </c>
      <c r="BH388" s="109">
        <f>SUMIFS(Master3!$K:$K,Master3!$A:$A,"&gt;="&amp;(BF388),Master3!$A:$A,"&lt;="&amp;BK388-1)</f>
        <v>0</v>
      </c>
      <c r="BI388" s="108">
        <f>SUMIFS(Master3!BQ:BQ,Master3!BP:BP,BE388)</f>
        <v>0</v>
      </c>
      <c r="BJ388" s="110" t="str">
        <f>IFERROR(_xlfn.XLOOKUP(BK388,Master3!$A:$A,Master3!$B:$B)," ")</f>
        <v xml:space="preserve"> </v>
      </c>
      <c r="BK388" s="107" t="str">
        <f t="shared" si="82"/>
        <v/>
      </c>
      <c r="BL388" s="107">
        <f>SUMIFS(Master3!$AU:$AU,Master3!$A:$A,"&gt;"&amp;(BK388),Master3!$A:$A,"&lt;="&amp; BO388)</f>
        <v>0</v>
      </c>
      <c r="BM388" s="109">
        <f>SUMIFS(Master3!$K:$K,Master3!$A:$A,"&gt;"&amp;(BK388),Master3!$A:$A,"&lt;="&amp; BO388)</f>
        <v>0</v>
      </c>
      <c r="BN388" s="107">
        <f>SUMIFS(Master3!BI:BI,Master3!BH:BH,BJ388)</f>
        <v>0</v>
      </c>
      <c r="BO388" s="108" t="str">
        <f t="shared" si="83"/>
        <v/>
      </c>
    </row>
    <row r="389" spans="1:67" x14ac:dyDescent="0.25">
      <c r="A389" s="86">
        <v>44492.083333333336</v>
      </c>
      <c r="B389" s="111" t="e">
        <f>_xlfn.XLOOKUP(C389,Master3!B:B,Master3!A:A)</f>
        <v>#N/A</v>
      </c>
      <c r="C389" s="106"/>
      <c r="D389" s="91" t="str">
        <f>IFERROR(_xlfn.XLOOKUP(B389,Master3!A:A,Master3!G:G),"")</f>
        <v/>
      </c>
      <c r="E389" s="94" t="str">
        <f>IFERROR(AVERAGEIFS(Master3!$U:$U,Master3!$A:$A,"&gt;"&amp;(B389-1),Master3!$A:$A,"&lt;="&amp;S389),"")</f>
        <v/>
      </c>
      <c r="F389" s="98">
        <f>SUMIFS(Master3!$V:$V,Master3!$A:$A,"&gt;="&amp;(B389),Master3!$A:$A,"&lt;="&amp;J389-1)</f>
        <v>0</v>
      </c>
      <c r="G389" s="91">
        <f>SUMIFS(Master3!$H:$H,Master3!$A:$A,"&gt;="&amp;(B389),Master3!$A:$A,"&lt;="&amp;J389-1)</f>
        <v>0</v>
      </c>
      <c r="H389" s="99">
        <f>SUMIFS(Master3!AZ:AZ,Master3!AY:AY,C389)</f>
        <v>0</v>
      </c>
      <c r="I389" s="100" t="str">
        <f>IFERROR(_xlfn.XLOOKUP(J389,Master3!$A:$A,Master3!$B:$B),"")</f>
        <v/>
      </c>
      <c r="J389" s="92" t="str">
        <f t="shared" si="72"/>
        <v/>
      </c>
      <c r="K389" s="92">
        <f>SUMIFS(Master3!$V:$V,Master3!$A:$A,"&gt;="&amp;(J389),Master3!$A:$A,"&lt;="&amp;O389-1)</f>
        <v>0</v>
      </c>
      <c r="L389" s="92">
        <f>SUMIFS(Master3!$H:$H,Master3!$A:$A,"&gt;="&amp;(J389),Master3!$A:$A,"&lt;="&amp;O389-1)</f>
        <v>0</v>
      </c>
      <c r="M389" s="93">
        <f>SUMIFS(Master3!BK:BK,Master3!BJ:BJ,I389)</f>
        <v>0</v>
      </c>
      <c r="N389" s="100" t="str">
        <f>IFERROR(_xlfn.XLOOKUP(O389,Master3!$A:$A,Master3!$B:$B)," ")</f>
        <v xml:space="preserve"> </v>
      </c>
      <c r="O389" s="92" t="str">
        <f t="shared" si="73"/>
        <v/>
      </c>
      <c r="P389" s="92">
        <f>SUMIFS(Master3!$V:$V,Master3!$A:$A,"&gt;="&amp;O389,Master3!$A:$A,"&lt;="&amp; S389)</f>
        <v>0</v>
      </c>
      <c r="Q389" s="92">
        <f>SUMIFS(Master3!$H:$H,Master3!$A:$A,"&gt;="&amp;O389,Master3!$A:$A,"&lt;="&amp; S389)</f>
        <v>0</v>
      </c>
      <c r="R389" s="92">
        <f>SUMIFS(Master3!AZ:AZ,Master3!AY:AY,N389)</f>
        <v>0</v>
      </c>
      <c r="S389" s="93" t="str">
        <f t="shared" si="74"/>
        <v/>
      </c>
      <c r="T389" s="112" t="e">
        <f>_xlfn.XLOOKUP(U389,Master3!B:B,Master3!A:A)</f>
        <v>#N/A</v>
      </c>
      <c r="U389" s="103">
        <v>44492.083333333336</v>
      </c>
      <c r="V389" s="109">
        <f>SUMIFS(Master3!X:X,Master3!$A:$A,"&gt;="&amp;(T389),Master3!$A:$A,"&lt;="&amp;Z389-1)</f>
        <v>0</v>
      </c>
      <c r="W389" s="107">
        <f>SUMIFS(Master3!I:I,Master3!$A:$A,"&gt;="&amp;(T389),Master3!$A:$A,"&lt;="&amp;Z389-1)</f>
        <v>0</v>
      </c>
      <c r="X389" s="108">
        <f>SUMIFS(Master3!BC:BC,Master3!BB:BB,U389)</f>
        <v>0</v>
      </c>
      <c r="Y389" s="110" t="str">
        <f>IFERROR(_xlfn.XLOOKUP(Z389,Master3!$A:$A,Master3!$B:$B),"")</f>
        <v/>
      </c>
      <c r="Z389" s="107" t="str">
        <f t="shared" si="75"/>
        <v/>
      </c>
      <c r="AA389" s="107">
        <f>SUMIFS(Master3!$X:$X,Master3!$A:$A,"&gt;="&amp;(Z389),Master3!$A:$A,"&lt;="&amp;AE389-1)</f>
        <v>0</v>
      </c>
      <c r="AB389" s="107">
        <f>SUMIFS(Master3!$I:$I,Master3!$A:$A,"&gt;="&amp;(Z389),Master3!$A:$A,"&lt;="&amp;AE389-1)</f>
        <v>0</v>
      </c>
      <c r="AC389" s="108">
        <f>SUMIFS(Master3!BM:BM,Master3!BL:BL,Y389)</f>
        <v>0</v>
      </c>
      <c r="AD389" s="110" t="str">
        <f>IFERROR(_xlfn.XLOOKUP(AE389,Master3!$A:$A,Master3!$B:$B)," ")</f>
        <v xml:space="preserve"> </v>
      </c>
      <c r="AE389" s="107" t="str">
        <f t="shared" si="76"/>
        <v/>
      </c>
      <c r="AF389" s="109">
        <f>SUMIFS(Master3!$X:$X,Master3!$A:$A,"&gt;"&amp;(AE389),Master3!$A:$A,"&lt;="&amp; AI389)</f>
        <v>0</v>
      </c>
      <c r="AG389" s="107">
        <f>SUMIFS(Master3!$I:$I,Master3!$A:$A,"&gt;"&amp;(AE389),Master3!$A:$A,"&lt;="&amp; AI389)</f>
        <v>0</v>
      </c>
      <c r="AH389" s="107">
        <f>SUMIFS(Master3!BC:BC,Master3!BB:BB,AD389)</f>
        <v>0</v>
      </c>
      <c r="AI389" s="108" t="str">
        <f t="shared" si="77"/>
        <v/>
      </c>
      <c r="AJ389" s="112" t="e">
        <f>_xlfn.XLOOKUP(AK389,Master3!B:B,Master3!A:A)</f>
        <v>#N/A</v>
      </c>
      <c r="AK389" s="106"/>
      <c r="AL389" s="67">
        <f>SUMIFS(Master3!$Z:$Z,Master3!$A:$A,"&gt;="&amp;(AJ389),Master3!$A:$A,"&lt;="&amp;AP389-1)</f>
        <v>0</v>
      </c>
      <c r="AM389" s="67">
        <f>SUMIFS(Master3!$J:$J,Master3!$A:$A,"&gt;="&amp;(AJ389),Master3!$A:$A,"&lt;="&amp;AP389-1)</f>
        <v>0</v>
      </c>
      <c r="AN389" s="93">
        <f>SUMIFS(Master3!BF:BF,Master3!BE:BE,AK389)</f>
        <v>0</v>
      </c>
      <c r="AO389" s="100" t="str">
        <f>IFERROR(_xlfn.XLOOKUP(AP389,Master3!$A:$A,Master3!$B:$B),"")</f>
        <v/>
      </c>
      <c r="AP389" s="92" t="str">
        <f t="shared" si="78"/>
        <v/>
      </c>
      <c r="AQ389" s="67">
        <f>SUMIFS(Master3!$Z:$Z,Master3!$A:$A,"&gt;"&amp;(AP389),Master3!$A:$A,"&lt;="&amp;AU389-1)</f>
        <v>0</v>
      </c>
      <c r="AR389" s="67">
        <f>SUMIFS(Master3!$J:$J,Master3!$A:$A,"&gt;"&amp;(AP389),Master3!$A:$A,"&lt;="&amp;AU389-1)</f>
        <v>0</v>
      </c>
      <c r="AS389" s="93">
        <f>SUMIFS(Master3!BO:BO,Master3!BN:BN,AO389)</f>
        <v>0</v>
      </c>
      <c r="AT389" s="100" t="str">
        <f>IFERROR(_xlfn.XLOOKUP(AU389,Master3!$A:$A,Master3!$B:$B)," ")</f>
        <v xml:space="preserve"> </v>
      </c>
      <c r="AU389" s="92" t="str">
        <f t="shared" si="79"/>
        <v/>
      </c>
      <c r="AV389" s="67">
        <f>SUMIFS(Master3!$Z:$Z,Master3!$A:$A,"&gt;"&amp;AU389,Master3!$A:$A,"&lt;="&amp; AY389)</f>
        <v>0</v>
      </c>
      <c r="AW389" s="67">
        <f>SUMIFS(Master3!$J:$J,Master3!$A:$A,"&gt;"&amp;AU389,Master3!$A:$A,"&lt;="&amp; AY389)</f>
        <v>0</v>
      </c>
      <c r="AX389" s="92">
        <f>SUMIFS(Master3!BF:BF,Master3!BE:BE,AT389)</f>
        <v>0</v>
      </c>
      <c r="AY389" s="93" t="str">
        <f t="shared" si="80"/>
        <v/>
      </c>
      <c r="AZ389" s="112" t="e">
        <f>_xlfn.XLOOKUP(BA389,Master3!B:B,Master3!A:A)</f>
        <v>#N/A</v>
      </c>
      <c r="BA389" s="103"/>
      <c r="BB389" s="107">
        <f>SUMIFS(Master3!AR:AR,Master3!$A:$A,"&gt;="&amp;(AZ389),Master3!$A:$A,"&lt;="&amp;BF389-1)</f>
        <v>0</v>
      </c>
      <c r="BC389" s="109">
        <f>SUMIFS(Master3!$K:$K,Master3!$A:$A,"&gt;="&amp;(AZ389),Master3!$A:$A,"&lt;="&amp;BF389-1)</f>
        <v>0</v>
      </c>
      <c r="BD389" s="108">
        <f>SUMIFS(Master3!BI:BI,Master3!BH:BH,BA389)</f>
        <v>0</v>
      </c>
      <c r="BE389" s="110" t="str">
        <f>IFERROR(_xlfn.XLOOKUP(BF389,Master3!$A:$A,Master3!$B:$B),"")</f>
        <v/>
      </c>
      <c r="BF389" s="107" t="str">
        <f t="shared" si="81"/>
        <v/>
      </c>
      <c r="BG389" s="107">
        <f>SUMIFS(Master3!AR:AR,Master3!$A:$A,"&gt;="&amp;(BF389),Master3!$A:$A,"&lt;="&amp;BK389-1)</f>
        <v>0</v>
      </c>
      <c r="BH389" s="109">
        <f>SUMIFS(Master3!$K:$K,Master3!$A:$A,"&gt;="&amp;(BF389),Master3!$A:$A,"&lt;="&amp;BK389-1)</f>
        <v>0</v>
      </c>
      <c r="BI389" s="108">
        <f>SUMIFS(Master3!BQ:BQ,Master3!BP:BP,BE389)</f>
        <v>0</v>
      </c>
      <c r="BJ389" s="110" t="str">
        <f>IFERROR(_xlfn.XLOOKUP(BK389,Master3!$A:$A,Master3!$B:$B)," ")</f>
        <v xml:space="preserve"> </v>
      </c>
      <c r="BK389" s="107" t="str">
        <f t="shared" si="82"/>
        <v/>
      </c>
      <c r="BL389" s="107">
        <f>SUMIFS(Master3!$AU:$AU,Master3!$A:$A,"&gt;"&amp;(BK389),Master3!$A:$A,"&lt;="&amp; BO389)</f>
        <v>0</v>
      </c>
      <c r="BM389" s="109">
        <f>SUMIFS(Master3!$K:$K,Master3!$A:$A,"&gt;"&amp;(BK389),Master3!$A:$A,"&lt;="&amp; BO389)</f>
        <v>0</v>
      </c>
      <c r="BN389" s="107">
        <f>SUMIFS(Master3!BI:BI,Master3!BH:BH,BJ389)</f>
        <v>0</v>
      </c>
      <c r="BO389" s="108" t="str">
        <f t="shared" si="83"/>
        <v/>
      </c>
    </row>
    <row r="390" spans="1:67" x14ac:dyDescent="0.25">
      <c r="A390" s="86">
        <v>44492.121527777781</v>
      </c>
      <c r="B390" s="111" t="e">
        <f>_xlfn.XLOOKUP(C390,Master3!B:B,Master3!A:A)</f>
        <v>#N/A</v>
      </c>
      <c r="C390" s="106"/>
      <c r="D390" s="91" t="str">
        <f>IFERROR(_xlfn.XLOOKUP(B390,Master3!A:A,Master3!G:G),"")</f>
        <v/>
      </c>
      <c r="E390" s="94" t="str">
        <f>IFERROR(AVERAGEIFS(Master3!$U:$U,Master3!$A:$A,"&gt;"&amp;(B390-1),Master3!$A:$A,"&lt;="&amp;S390),"")</f>
        <v/>
      </c>
      <c r="F390" s="98">
        <f>SUMIFS(Master3!$V:$V,Master3!$A:$A,"&gt;="&amp;(B390),Master3!$A:$A,"&lt;="&amp;J390-1)</f>
        <v>0</v>
      </c>
      <c r="G390" s="91">
        <f>SUMIFS(Master3!$H:$H,Master3!$A:$A,"&gt;="&amp;(B390),Master3!$A:$A,"&lt;="&amp;J390-1)</f>
        <v>0</v>
      </c>
      <c r="H390" s="99">
        <f>SUMIFS(Master3!AZ:AZ,Master3!AY:AY,C390)</f>
        <v>0</v>
      </c>
      <c r="I390" s="100" t="str">
        <f>IFERROR(_xlfn.XLOOKUP(J390,Master3!$A:$A,Master3!$B:$B),"")</f>
        <v/>
      </c>
      <c r="J390" s="92" t="str">
        <f t="shared" si="72"/>
        <v/>
      </c>
      <c r="K390" s="92">
        <f>SUMIFS(Master3!$V:$V,Master3!$A:$A,"&gt;="&amp;(J390),Master3!$A:$A,"&lt;="&amp;O390-1)</f>
        <v>0</v>
      </c>
      <c r="L390" s="92">
        <f>SUMIFS(Master3!$H:$H,Master3!$A:$A,"&gt;="&amp;(J390),Master3!$A:$A,"&lt;="&amp;O390-1)</f>
        <v>0</v>
      </c>
      <c r="M390" s="93">
        <f>SUMIFS(Master3!BK:BK,Master3!BJ:BJ,I390)</f>
        <v>0</v>
      </c>
      <c r="N390" s="100" t="str">
        <f>IFERROR(_xlfn.XLOOKUP(O390,Master3!$A:$A,Master3!$B:$B)," ")</f>
        <v xml:space="preserve"> </v>
      </c>
      <c r="O390" s="92" t="str">
        <f t="shared" si="73"/>
        <v/>
      </c>
      <c r="P390" s="92">
        <f>SUMIFS(Master3!$V:$V,Master3!$A:$A,"&gt;="&amp;O390,Master3!$A:$A,"&lt;="&amp; S390)</f>
        <v>0</v>
      </c>
      <c r="Q390" s="92">
        <f>SUMIFS(Master3!$H:$H,Master3!$A:$A,"&gt;="&amp;O390,Master3!$A:$A,"&lt;="&amp; S390)</f>
        <v>0</v>
      </c>
      <c r="R390" s="92">
        <f>SUMIFS(Master3!AZ:AZ,Master3!AY:AY,N390)</f>
        <v>0</v>
      </c>
      <c r="S390" s="93" t="str">
        <f t="shared" si="74"/>
        <v/>
      </c>
      <c r="T390" s="112" t="e">
        <f>_xlfn.XLOOKUP(U390,Master3!B:B,Master3!A:A)</f>
        <v>#N/A</v>
      </c>
      <c r="U390" s="103"/>
      <c r="V390" s="109">
        <f>SUMIFS(Master3!X:X,Master3!$A:$A,"&gt;="&amp;(T390),Master3!$A:$A,"&lt;="&amp;Z390-1)</f>
        <v>0</v>
      </c>
      <c r="W390" s="107">
        <f>SUMIFS(Master3!I:I,Master3!$A:$A,"&gt;="&amp;(T390),Master3!$A:$A,"&lt;="&amp;Z390-1)</f>
        <v>0</v>
      </c>
      <c r="X390" s="108">
        <f>SUMIFS(Master3!BC:BC,Master3!BB:BB,U390)</f>
        <v>0</v>
      </c>
      <c r="Y390" s="110" t="str">
        <f>IFERROR(_xlfn.XLOOKUP(Z390,Master3!$A:$A,Master3!$B:$B),"")</f>
        <v/>
      </c>
      <c r="Z390" s="107" t="str">
        <f t="shared" si="75"/>
        <v/>
      </c>
      <c r="AA390" s="107">
        <f>SUMIFS(Master3!$X:$X,Master3!$A:$A,"&gt;="&amp;(Z390),Master3!$A:$A,"&lt;="&amp;AE390-1)</f>
        <v>0</v>
      </c>
      <c r="AB390" s="107">
        <f>SUMIFS(Master3!$I:$I,Master3!$A:$A,"&gt;="&amp;(Z390),Master3!$A:$A,"&lt;="&amp;AE390-1)</f>
        <v>0</v>
      </c>
      <c r="AC390" s="108">
        <f>SUMIFS(Master3!BM:BM,Master3!BL:BL,Y390)</f>
        <v>0</v>
      </c>
      <c r="AD390" s="110" t="str">
        <f>IFERROR(_xlfn.XLOOKUP(AE390,Master3!$A:$A,Master3!$B:$B)," ")</f>
        <v xml:space="preserve"> </v>
      </c>
      <c r="AE390" s="107" t="str">
        <f t="shared" si="76"/>
        <v/>
      </c>
      <c r="AF390" s="109">
        <f>SUMIFS(Master3!$X:$X,Master3!$A:$A,"&gt;"&amp;(AE390),Master3!$A:$A,"&lt;="&amp; AI390)</f>
        <v>0</v>
      </c>
      <c r="AG390" s="107">
        <f>SUMIFS(Master3!$I:$I,Master3!$A:$A,"&gt;"&amp;(AE390),Master3!$A:$A,"&lt;="&amp; AI390)</f>
        <v>0</v>
      </c>
      <c r="AH390" s="107">
        <f>SUMIFS(Master3!BC:BC,Master3!BB:BB,AD390)</f>
        <v>0</v>
      </c>
      <c r="AI390" s="108" t="str">
        <f t="shared" si="77"/>
        <v/>
      </c>
      <c r="AJ390" s="112" t="e">
        <f>_xlfn.XLOOKUP(AK390,Master3!B:B,Master3!A:A)</f>
        <v>#N/A</v>
      </c>
      <c r="AK390" s="106"/>
      <c r="AL390" s="67">
        <f>SUMIFS(Master3!$Z:$Z,Master3!$A:$A,"&gt;="&amp;(AJ390),Master3!$A:$A,"&lt;="&amp;AP390-1)</f>
        <v>0</v>
      </c>
      <c r="AM390" s="67">
        <f>SUMIFS(Master3!$J:$J,Master3!$A:$A,"&gt;="&amp;(AJ390),Master3!$A:$A,"&lt;="&amp;AP390-1)</f>
        <v>0</v>
      </c>
      <c r="AN390" s="93">
        <f>SUMIFS(Master3!BF:BF,Master3!BE:BE,AK390)</f>
        <v>0</v>
      </c>
      <c r="AO390" s="100" t="str">
        <f>IFERROR(_xlfn.XLOOKUP(AP390,Master3!$A:$A,Master3!$B:$B),"")</f>
        <v/>
      </c>
      <c r="AP390" s="92" t="str">
        <f t="shared" si="78"/>
        <v/>
      </c>
      <c r="AQ390" s="67">
        <f>SUMIFS(Master3!$Z:$Z,Master3!$A:$A,"&gt;"&amp;(AP390),Master3!$A:$A,"&lt;="&amp;AU390-1)</f>
        <v>0</v>
      </c>
      <c r="AR390" s="67">
        <f>SUMIFS(Master3!$J:$J,Master3!$A:$A,"&gt;"&amp;(AP390),Master3!$A:$A,"&lt;="&amp;AU390-1)</f>
        <v>0</v>
      </c>
      <c r="AS390" s="93">
        <f>SUMIFS(Master3!BO:BO,Master3!BN:BN,AO390)</f>
        <v>0</v>
      </c>
      <c r="AT390" s="100" t="str">
        <f>IFERROR(_xlfn.XLOOKUP(AU390,Master3!$A:$A,Master3!$B:$B)," ")</f>
        <v xml:space="preserve"> </v>
      </c>
      <c r="AU390" s="92" t="str">
        <f t="shared" si="79"/>
        <v/>
      </c>
      <c r="AV390" s="67">
        <f>SUMIFS(Master3!$Z:$Z,Master3!$A:$A,"&gt;"&amp;AU390,Master3!$A:$A,"&lt;="&amp; AY390)</f>
        <v>0</v>
      </c>
      <c r="AW390" s="67">
        <f>SUMIFS(Master3!$J:$J,Master3!$A:$A,"&gt;"&amp;AU390,Master3!$A:$A,"&lt;="&amp; AY390)</f>
        <v>0</v>
      </c>
      <c r="AX390" s="92">
        <f>SUMIFS(Master3!BF:BF,Master3!BE:BE,AT390)</f>
        <v>0</v>
      </c>
      <c r="AY390" s="93" t="str">
        <f t="shared" si="80"/>
        <v/>
      </c>
      <c r="AZ390" s="112" t="e">
        <f>_xlfn.XLOOKUP(BA390,Master3!B:B,Master3!A:A)</f>
        <v>#N/A</v>
      </c>
      <c r="BA390" s="103">
        <v>44492.121527777781</v>
      </c>
      <c r="BB390" s="107">
        <f>SUMIFS(Master3!AR:AR,Master3!$A:$A,"&gt;="&amp;(AZ390),Master3!$A:$A,"&lt;="&amp;BF390-1)</f>
        <v>0</v>
      </c>
      <c r="BC390" s="109">
        <f>SUMIFS(Master3!$K:$K,Master3!$A:$A,"&gt;="&amp;(AZ390),Master3!$A:$A,"&lt;="&amp;BF390-1)</f>
        <v>0</v>
      </c>
      <c r="BD390" s="108">
        <f>SUMIFS(Master3!BI:BI,Master3!BH:BH,BA390)</f>
        <v>0</v>
      </c>
      <c r="BE390" s="110" t="str">
        <f>IFERROR(_xlfn.XLOOKUP(BF390,Master3!$A:$A,Master3!$B:$B),"")</f>
        <v/>
      </c>
      <c r="BF390" s="107" t="str">
        <f t="shared" si="81"/>
        <v/>
      </c>
      <c r="BG390" s="107">
        <f>SUMIFS(Master3!AR:AR,Master3!$A:$A,"&gt;="&amp;(BF390),Master3!$A:$A,"&lt;="&amp;BK390-1)</f>
        <v>0</v>
      </c>
      <c r="BH390" s="109">
        <f>SUMIFS(Master3!$K:$K,Master3!$A:$A,"&gt;="&amp;(BF390),Master3!$A:$A,"&lt;="&amp;BK390-1)</f>
        <v>0</v>
      </c>
      <c r="BI390" s="108">
        <f>SUMIFS(Master3!BQ:BQ,Master3!BP:BP,BE390)</f>
        <v>0</v>
      </c>
      <c r="BJ390" s="110" t="str">
        <f>IFERROR(_xlfn.XLOOKUP(BK390,Master3!$A:$A,Master3!$B:$B)," ")</f>
        <v xml:space="preserve"> </v>
      </c>
      <c r="BK390" s="107" t="str">
        <f t="shared" si="82"/>
        <v/>
      </c>
      <c r="BL390" s="107">
        <f>SUMIFS(Master3!$AU:$AU,Master3!$A:$A,"&gt;"&amp;(BK390),Master3!$A:$A,"&lt;="&amp; BO390)</f>
        <v>0</v>
      </c>
      <c r="BM390" s="109">
        <f>SUMIFS(Master3!$K:$K,Master3!$A:$A,"&gt;"&amp;(BK390),Master3!$A:$A,"&lt;="&amp; BO390)</f>
        <v>0</v>
      </c>
      <c r="BN390" s="107">
        <f>SUMIFS(Master3!BI:BI,Master3!BH:BH,BJ390)</f>
        <v>0</v>
      </c>
      <c r="BO390" s="108" t="str">
        <f t="shared" si="83"/>
        <v/>
      </c>
    </row>
    <row r="391" spans="1:67" x14ac:dyDescent="0.25">
      <c r="A391" s="86">
        <v>44492.125</v>
      </c>
      <c r="B391" s="111" t="e">
        <f>_xlfn.XLOOKUP(C391,Master3!B:B,Master3!A:A)</f>
        <v>#N/A</v>
      </c>
      <c r="C391" s="106">
        <v>44492.125</v>
      </c>
      <c r="D391" s="91" t="str">
        <f>IFERROR(_xlfn.XLOOKUP(B391,Master3!A:A,Master3!G:G),"")</f>
        <v/>
      </c>
      <c r="E391" s="94" t="str">
        <f>IFERROR(AVERAGEIFS(Master3!$U:$U,Master3!$A:$A,"&gt;"&amp;(B391-1),Master3!$A:$A,"&lt;="&amp;S391),"")</f>
        <v/>
      </c>
      <c r="F391" s="98">
        <f>SUMIFS(Master3!$V:$V,Master3!$A:$A,"&gt;="&amp;(B391),Master3!$A:$A,"&lt;="&amp;J391-1)</f>
        <v>0</v>
      </c>
      <c r="G391" s="91">
        <f>SUMIFS(Master3!$H:$H,Master3!$A:$A,"&gt;="&amp;(B391),Master3!$A:$A,"&lt;="&amp;J391-1)</f>
        <v>0</v>
      </c>
      <c r="H391" s="99">
        <f>SUMIFS(Master3!AZ:AZ,Master3!AY:AY,C391)</f>
        <v>0</v>
      </c>
      <c r="I391" s="100" t="str">
        <f>IFERROR(_xlfn.XLOOKUP(J391,Master3!$A:$A,Master3!$B:$B),"")</f>
        <v/>
      </c>
      <c r="J391" s="92" t="str">
        <f t="shared" si="72"/>
        <v/>
      </c>
      <c r="K391" s="92">
        <f>SUMIFS(Master3!$V:$V,Master3!$A:$A,"&gt;="&amp;(J391),Master3!$A:$A,"&lt;="&amp;O391-1)</f>
        <v>0</v>
      </c>
      <c r="L391" s="92">
        <f>SUMIFS(Master3!$H:$H,Master3!$A:$A,"&gt;="&amp;(J391),Master3!$A:$A,"&lt;="&amp;O391-1)</f>
        <v>0</v>
      </c>
      <c r="M391" s="93">
        <f>SUMIFS(Master3!BK:BK,Master3!BJ:BJ,I391)</f>
        <v>0</v>
      </c>
      <c r="N391" s="100" t="str">
        <f>IFERROR(_xlfn.XLOOKUP(O391,Master3!$A:$A,Master3!$B:$B)," ")</f>
        <v xml:space="preserve"> </v>
      </c>
      <c r="O391" s="92" t="str">
        <f t="shared" si="73"/>
        <v/>
      </c>
      <c r="P391" s="92">
        <f>SUMIFS(Master3!$V:$V,Master3!$A:$A,"&gt;="&amp;O391,Master3!$A:$A,"&lt;="&amp; S391)</f>
        <v>0</v>
      </c>
      <c r="Q391" s="92">
        <f>SUMIFS(Master3!$H:$H,Master3!$A:$A,"&gt;="&amp;O391,Master3!$A:$A,"&lt;="&amp; S391)</f>
        <v>0</v>
      </c>
      <c r="R391" s="92">
        <f>SUMIFS(Master3!AZ:AZ,Master3!AY:AY,N391)</f>
        <v>0</v>
      </c>
      <c r="S391" s="93" t="str">
        <f t="shared" si="74"/>
        <v/>
      </c>
      <c r="T391" s="112" t="e">
        <f>_xlfn.XLOOKUP(U391,Master3!B:B,Master3!A:A)</f>
        <v>#N/A</v>
      </c>
      <c r="U391" s="103"/>
      <c r="V391" s="109">
        <f>SUMIFS(Master3!X:X,Master3!$A:$A,"&gt;="&amp;(T391),Master3!$A:$A,"&lt;="&amp;Z391-1)</f>
        <v>0</v>
      </c>
      <c r="W391" s="107">
        <f>SUMIFS(Master3!I:I,Master3!$A:$A,"&gt;="&amp;(T391),Master3!$A:$A,"&lt;="&amp;Z391-1)</f>
        <v>0</v>
      </c>
      <c r="X391" s="108">
        <f>SUMIFS(Master3!BC:BC,Master3!BB:BB,U391)</f>
        <v>0</v>
      </c>
      <c r="Y391" s="110" t="str">
        <f>IFERROR(_xlfn.XLOOKUP(Z391,Master3!$A:$A,Master3!$B:$B),"")</f>
        <v/>
      </c>
      <c r="Z391" s="107" t="str">
        <f t="shared" si="75"/>
        <v/>
      </c>
      <c r="AA391" s="107">
        <f>SUMIFS(Master3!$X:$X,Master3!$A:$A,"&gt;="&amp;(Z391),Master3!$A:$A,"&lt;="&amp;AE391-1)</f>
        <v>0</v>
      </c>
      <c r="AB391" s="107">
        <f>SUMIFS(Master3!$I:$I,Master3!$A:$A,"&gt;="&amp;(Z391),Master3!$A:$A,"&lt;="&amp;AE391-1)</f>
        <v>0</v>
      </c>
      <c r="AC391" s="108">
        <f>SUMIFS(Master3!BM:BM,Master3!BL:BL,Y391)</f>
        <v>0</v>
      </c>
      <c r="AD391" s="110" t="str">
        <f>IFERROR(_xlfn.XLOOKUP(AE391,Master3!$A:$A,Master3!$B:$B)," ")</f>
        <v xml:space="preserve"> </v>
      </c>
      <c r="AE391" s="107" t="str">
        <f t="shared" si="76"/>
        <v/>
      </c>
      <c r="AF391" s="109">
        <f>SUMIFS(Master3!$X:$X,Master3!$A:$A,"&gt;"&amp;(AE391),Master3!$A:$A,"&lt;="&amp; AI391)</f>
        <v>0</v>
      </c>
      <c r="AG391" s="107">
        <f>SUMIFS(Master3!$I:$I,Master3!$A:$A,"&gt;"&amp;(AE391),Master3!$A:$A,"&lt;="&amp; AI391)</f>
        <v>0</v>
      </c>
      <c r="AH391" s="107">
        <f>SUMIFS(Master3!BC:BC,Master3!BB:BB,AD391)</f>
        <v>0</v>
      </c>
      <c r="AI391" s="108" t="str">
        <f t="shared" si="77"/>
        <v/>
      </c>
      <c r="AJ391" s="112" t="e">
        <f>_xlfn.XLOOKUP(AK391,Master3!B:B,Master3!A:A)</f>
        <v>#N/A</v>
      </c>
      <c r="AK391" s="106">
        <v>44492.125</v>
      </c>
      <c r="AL391" s="67">
        <f>SUMIFS(Master3!$Z:$Z,Master3!$A:$A,"&gt;="&amp;(AJ391),Master3!$A:$A,"&lt;="&amp;AP391-1)</f>
        <v>0</v>
      </c>
      <c r="AM391" s="67">
        <f>SUMIFS(Master3!$J:$J,Master3!$A:$A,"&gt;="&amp;(AJ391),Master3!$A:$A,"&lt;="&amp;AP391-1)</f>
        <v>0</v>
      </c>
      <c r="AN391" s="93">
        <f>SUMIFS(Master3!BF:BF,Master3!BE:BE,AK391)</f>
        <v>0</v>
      </c>
      <c r="AO391" s="100" t="str">
        <f>IFERROR(_xlfn.XLOOKUP(AP391,Master3!$A:$A,Master3!$B:$B),"")</f>
        <v/>
      </c>
      <c r="AP391" s="92" t="str">
        <f t="shared" si="78"/>
        <v/>
      </c>
      <c r="AQ391" s="67">
        <f>SUMIFS(Master3!$Z:$Z,Master3!$A:$A,"&gt;"&amp;(AP391),Master3!$A:$A,"&lt;="&amp;AU391-1)</f>
        <v>0</v>
      </c>
      <c r="AR391" s="67">
        <f>SUMIFS(Master3!$J:$J,Master3!$A:$A,"&gt;"&amp;(AP391),Master3!$A:$A,"&lt;="&amp;AU391-1)</f>
        <v>0</v>
      </c>
      <c r="AS391" s="93">
        <f>SUMIFS(Master3!BO:BO,Master3!BN:BN,AO391)</f>
        <v>0</v>
      </c>
      <c r="AT391" s="100" t="str">
        <f>IFERROR(_xlfn.XLOOKUP(AU391,Master3!$A:$A,Master3!$B:$B)," ")</f>
        <v xml:space="preserve"> </v>
      </c>
      <c r="AU391" s="92" t="str">
        <f t="shared" si="79"/>
        <v/>
      </c>
      <c r="AV391" s="67">
        <f>SUMIFS(Master3!$Z:$Z,Master3!$A:$A,"&gt;"&amp;AU391,Master3!$A:$A,"&lt;="&amp; AY391)</f>
        <v>0</v>
      </c>
      <c r="AW391" s="67">
        <f>SUMIFS(Master3!$J:$J,Master3!$A:$A,"&gt;"&amp;AU391,Master3!$A:$A,"&lt;="&amp; AY391)</f>
        <v>0</v>
      </c>
      <c r="AX391" s="92">
        <f>SUMIFS(Master3!BF:BF,Master3!BE:BE,AT391)</f>
        <v>0</v>
      </c>
      <c r="AY391" s="93" t="str">
        <f t="shared" si="80"/>
        <v/>
      </c>
      <c r="AZ391" s="112" t="e">
        <f>_xlfn.XLOOKUP(BA391,Master3!B:B,Master3!A:A)</f>
        <v>#N/A</v>
      </c>
      <c r="BA391" s="103"/>
      <c r="BB391" s="107">
        <f>SUMIFS(Master3!AR:AR,Master3!$A:$A,"&gt;="&amp;(AZ391),Master3!$A:$A,"&lt;="&amp;BF391-1)</f>
        <v>0</v>
      </c>
      <c r="BC391" s="109">
        <f>SUMIFS(Master3!$K:$K,Master3!$A:$A,"&gt;="&amp;(AZ391),Master3!$A:$A,"&lt;="&amp;BF391-1)</f>
        <v>0</v>
      </c>
      <c r="BD391" s="108">
        <f>SUMIFS(Master3!BI:BI,Master3!BH:BH,BA391)</f>
        <v>0</v>
      </c>
      <c r="BE391" s="110" t="str">
        <f>IFERROR(_xlfn.XLOOKUP(BF391,Master3!$A:$A,Master3!$B:$B),"")</f>
        <v/>
      </c>
      <c r="BF391" s="107" t="str">
        <f t="shared" si="81"/>
        <v/>
      </c>
      <c r="BG391" s="107">
        <f>SUMIFS(Master3!AR:AR,Master3!$A:$A,"&gt;="&amp;(BF391),Master3!$A:$A,"&lt;="&amp;BK391-1)</f>
        <v>0</v>
      </c>
      <c r="BH391" s="109">
        <f>SUMIFS(Master3!$K:$K,Master3!$A:$A,"&gt;="&amp;(BF391),Master3!$A:$A,"&lt;="&amp;BK391-1)</f>
        <v>0</v>
      </c>
      <c r="BI391" s="108">
        <f>SUMIFS(Master3!BQ:BQ,Master3!BP:BP,BE391)</f>
        <v>0</v>
      </c>
      <c r="BJ391" s="110" t="str">
        <f>IFERROR(_xlfn.XLOOKUP(BK391,Master3!$A:$A,Master3!$B:$B)," ")</f>
        <v xml:space="preserve"> </v>
      </c>
      <c r="BK391" s="107" t="str">
        <f t="shared" si="82"/>
        <v/>
      </c>
      <c r="BL391" s="107">
        <f>SUMIFS(Master3!$AU:$AU,Master3!$A:$A,"&gt;"&amp;(BK391),Master3!$A:$A,"&lt;="&amp; BO391)</f>
        <v>0</v>
      </c>
      <c r="BM391" s="109">
        <f>SUMIFS(Master3!$K:$K,Master3!$A:$A,"&gt;"&amp;(BK391),Master3!$A:$A,"&lt;="&amp; BO391)</f>
        <v>0</v>
      </c>
      <c r="BN391" s="107">
        <f>SUMIFS(Master3!BI:BI,Master3!BH:BH,BJ391)</f>
        <v>0</v>
      </c>
      <c r="BO391" s="108" t="str">
        <f t="shared" si="83"/>
        <v/>
      </c>
    </row>
    <row r="392" spans="1:67" x14ac:dyDescent="0.25">
      <c r="A392" s="86">
        <v>44493.243055555555</v>
      </c>
      <c r="B392" s="111" t="e">
        <f>_xlfn.XLOOKUP(C392,Master3!B:B,Master3!A:A)</f>
        <v>#N/A</v>
      </c>
      <c r="C392" s="106"/>
      <c r="D392" s="91" t="str">
        <f>IFERROR(_xlfn.XLOOKUP(B392,Master3!A:A,Master3!G:G),"")</f>
        <v/>
      </c>
      <c r="E392" s="94" t="str">
        <f>IFERROR(AVERAGEIFS(Master3!$U:$U,Master3!$A:$A,"&gt;"&amp;(B392-1),Master3!$A:$A,"&lt;="&amp;S392),"")</f>
        <v/>
      </c>
      <c r="F392" s="98">
        <f>SUMIFS(Master3!$V:$V,Master3!$A:$A,"&gt;="&amp;(B392),Master3!$A:$A,"&lt;="&amp;J392-1)</f>
        <v>0</v>
      </c>
      <c r="G392" s="91">
        <f>SUMIFS(Master3!$H:$H,Master3!$A:$A,"&gt;="&amp;(B392),Master3!$A:$A,"&lt;="&amp;J392-1)</f>
        <v>0</v>
      </c>
      <c r="H392" s="99">
        <f>SUMIFS(Master3!AZ:AZ,Master3!AY:AY,C392)</f>
        <v>0</v>
      </c>
      <c r="I392" s="100" t="str">
        <f>IFERROR(_xlfn.XLOOKUP(J392,Master3!$A:$A,Master3!$B:$B),"")</f>
        <v/>
      </c>
      <c r="J392" s="92" t="str">
        <f t="shared" si="72"/>
        <v/>
      </c>
      <c r="K392" s="92">
        <f>SUMIFS(Master3!$V:$V,Master3!$A:$A,"&gt;="&amp;(J392),Master3!$A:$A,"&lt;="&amp;O392-1)</f>
        <v>0</v>
      </c>
      <c r="L392" s="92">
        <f>SUMIFS(Master3!$H:$H,Master3!$A:$A,"&gt;="&amp;(J392),Master3!$A:$A,"&lt;="&amp;O392-1)</f>
        <v>0</v>
      </c>
      <c r="M392" s="93">
        <f>SUMIFS(Master3!BK:BK,Master3!BJ:BJ,I392)</f>
        <v>0</v>
      </c>
      <c r="N392" s="100" t="str">
        <f>IFERROR(_xlfn.XLOOKUP(O392,Master3!$A:$A,Master3!$B:$B)," ")</f>
        <v xml:space="preserve"> </v>
      </c>
      <c r="O392" s="92" t="str">
        <f t="shared" si="73"/>
        <v/>
      </c>
      <c r="P392" s="92">
        <f>SUMIFS(Master3!$V:$V,Master3!$A:$A,"&gt;="&amp;O392,Master3!$A:$A,"&lt;="&amp; S392)</f>
        <v>0</v>
      </c>
      <c r="Q392" s="92">
        <f>SUMIFS(Master3!$H:$H,Master3!$A:$A,"&gt;="&amp;O392,Master3!$A:$A,"&lt;="&amp; S392)</f>
        <v>0</v>
      </c>
      <c r="R392" s="92">
        <f>SUMIFS(Master3!AZ:AZ,Master3!AY:AY,N392)</f>
        <v>0</v>
      </c>
      <c r="S392" s="93" t="str">
        <f t="shared" si="74"/>
        <v/>
      </c>
      <c r="T392" s="112" t="e">
        <f>_xlfn.XLOOKUP(U392,Master3!B:B,Master3!A:A)</f>
        <v>#N/A</v>
      </c>
      <c r="U392" s="103">
        <v>44493.243055555555</v>
      </c>
      <c r="V392" s="109">
        <f>SUMIFS(Master3!X:X,Master3!$A:$A,"&gt;="&amp;(T392),Master3!$A:$A,"&lt;="&amp;Z392-1)</f>
        <v>0</v>
      </c>
      <c r="W392" s="107">
        <f>SUMIFS(Master3!I:I,Master3!$A:$A,"&gt;="&amp;(T392),Master3!$A:$A,"&lt;="&amp;Z392-1)</f>
        <v>0</v>
      </c>
      <c r="X392" s="108">
        <f>SUMIFS(Master3!BC:BC,Master3!BB:BB,U392)</f>
        <v>0</v>
      </c>
      <c r="Y392" s="110" t="str">
        <f>IFERROR(_xlfn.XLOOKUP(Z392,Master3!$A:$A,Master3!$B:$B),"")</f>
        <v/>
      </c>
      <c r="Z392" s="107" t="str">
        <f t="shared" si="75"/>
        <v/>
      </c>
      <c r="AA392" s="107">
        <f>SUMIFS(Master3!$X:$X,Master3!$A:$A,"&gt;="&amp;(Z392),Master3!$A:$A,"&lt;="&amp;AE392-1)</f>
        <v>0</v>
      </c>
      <c r="AB392" s="107">
        <f>SUMIFS(Master3!$I:$I,Master3!$A:$A,"&gt;="&amp;(Z392),Master3!$A:$A,"&lt;="&amp;AE392-1)</f>
        <v>0</v>
      </c>
      <c r="AC392" s="108">
        <f>SUMIFS(Master3!BM:BM,Master3!BL:BL,Y392)</f>
        <v>0</v>
      </c>
      <c r="AD392" s="110" t="str">
        <f>IFERROR(_xlfn.XLOOKUP(AE392,Master3!$A:$A,Master3!$B:$B)," ")</f>
        <v xml:space="preserve"> </v>
      </c>
      <c r="AE392" s="107" t="str">
        <f t="shared" si="76"/>
        <v/>
      </c>
      <c r="AF392" s="109">
        <f>SUMIFS(Master3!$X:$X,Master3!$A:$A,"&gt;"&amp;(AE392),Master3!$A:$A,"&lt;="&amp; AI392)</f>
        <v>0</v>
      </c>
      <c r="AG392" s="107">
        <f>SUMIFS(Master3!$I:$I,Master3!$A:$A,"&gt;"&amp;(AE392),Master3!$A:$A,"&lt;="&amp; AI392)</f>
        <v>0</v>
      </c>
      <c r="AH392" s="107">
        <f>SUMIFS(Master3!BC:BC,Master3!BB:BB,AD392)</f>
        <v>0</v>
      </c>
      <c r="AI392" s="108" t="str">
        <f t="shared" si="77"/>
        <v/>
      </c>
      <c r="AJ392" s="112" t="e">
        <f>_xlfn.XLOOKUP(AK392,Master3!B:B,Master3!A:A)</f>
        <v>#N/A</v>
      </c>
      <c r="AK392" s="106"/>
      <c r="AL392" s="67">
        <f>SUMIFS(Master3!$Z:$Z,Master3!$A:$A,"&gt;="&amp;(AJ392),Master3!$A:$A,"&lt;="&amp;AP392-1)</f>
        <v>0</v>
      </c>
      <c r="AM392" s="67">
        <f>SUMIFS(Master3!$J:$J,Master3!$A:$A,"&gt;="&amp;(AJ392),Master3!$A:$A,"&lt;="&amp;AP392-1)</f>
        <v>0</v>
      </c>
      <c r="AN392" s="93">
        <f>SUMIFS(Master3!BF:BF,Master3!BE:BE,AK392)</f>
        <v>0</v>
      </c>
      <c r="AO392" s="100" t="str">
        <f>IFERROR(_xlfn.XLOOKUP(AP392,Master3!$A:$A,Master3!$B:$B),"")</f>
        <v/>
      </c>
      <c r="AP392" s="92" t="str">
        <f t="shared" si="78"/>
        <v/>
      </c>
      <c r="AQ392" s="67">
        <f>SUMIFS(Master3!$Z:$Z,Master3!$A:$A,"&gt;"&amp;(AP392),Master3!$A:$A,"&lt;="&amp;AU392-1)</f>
        <v>0</v>
      </c>
      <c r="AR392" s="67">
        <f>SUMIFS(Master3!$J:$J,Master3!$A:$A,"&gt;"&amp;(AP392),Master3!$A:$A,"&lt;="&amp;AU392-1)</f>
        <v>0</v>
      </c>
      <c r="AS392" s="93">
        <f>SUMIFS(Master3!BO:BO,Master3!BN:BN,AO392)</f>
        <v>0</v>
      </c>
      <c r="AT392" s="100" t="str">
        <f>IFERROR(_xlfn.XLOOKUP(AU392,Master3!$A:$A,Master3!$B:$B)," ")</f>
        <v xml:space="preserve"> </v>
      </c>
      <c r="AU392" s="92" t="str">
        <f t="shared" si="79"/>
        <v/>
      </c>
      <c r="AV392" s="67">
        <f>SUMIFS(Master3!$Z:$Z,Master3!$A:$A,"&gt;"&amp;AU392,Master3!$A:$A,"&lt;="&amp; AY392)</f>
        <v>0</v>
      </c>
      <c r="AW392" s="67">
        <f>SUMIFS(Master3!$J:$J,Master3!$A:$A,"&gt;"&amp;AU392,Master3!$A:$A,"&lt;="&amp; AY392)</f>
        <v>0</v>
      </c>
      <c r="AX392" s="92">
        <f>SUMIFS(Master3!BF:BF,Master3!BE:BE,AT392)</f>
        <v>0</v>
      </c>
      <c r="AY392" s="93" t="str">
        <f t="shared" si="80"/>
        <v/>
      </c>
      <c r="AZ392" s="112" t="e">
        <f>_xlfn.XLOOKUP(BA392,Master3!B:B,Master3!A:A)</f>
        <v>#N/A</v>
      </c>
      <c r="BA392" s="103"/>
      <c r="BB392" s="107">
        <f>SUMIFS(Master3!AR:AR,Master3!$A:$A,"&gt;="&amp;(AZ392),Master3!$A:$A,"&lt;="&amp;BF392-1)</f>
        <v>0</v>
      </c>
      <c r="BC392" s="109">
        <f>SUMIFS(Master3!$K:$K,Master3!$A:$A,"&gt;="&amp;(AZ392),Master3!$A:$A,"&lt;="&amp;BF392-1)</f>
        <v>0</v>
      </c>
      <c r="BD392" s="108">
        <f>SUMIFS(Master3!BI:BI,Master3!BH:BH,BA392)</f>
        <v>0</v>
      </c>
      <c r="BE392" s="110" t="str">
        <f>IFERROR(_xlfn.XLOOKUP(BF392,Master3!$A:$A,Master3!$B:$B),"")</f>
        <v/>
      </c>
      <c r="BF392" s="107" t="str">
        <f t="shared" si="81"/>
        <v/>
      </c>
      <c r="BG392" s="107">
        <f>SUMIFS(Master3!AR:AR,Master3!$A:$A,"&gt;="&amp;(BF392),Master3!$A:$A,"&lt;="&amp;BK392-1)</f>
        <v>0</v>
      </c>
      <c r="BH392" s="109">
        <f>SUMIFS(Master3!$K:$K,Master3!$A:$A,"&gt;="&amp;(BF392),Master3!$A:$A,"&lt;="&amp;BK392-1)</f>
        <v>0</v>
      </c>
      <c r="BI392" s="108">
        <f>SUMIFS(Master3!BQ:BQ,Master3!BP:BP,BE392)</f>
        <v>0</v>
      </c>
      <c r="BJ392" s="110" t="str">
        <f>IFERROR(_xlfn.XLOOKUP(BK392,Master3!$A:$A,Master3!$B:$B)," ")</f>
        <v xml:space="preserve"> </v>
      </c>
      <c r="BK392" s="107" t="str">
        <f t="shared" si="82"/>
        <v/>
      </c>
      <c r="BL392" s="107">
        <f>SUMIFS(Master3!$AU:$AU,Master3!$A:$A,"&gt;"&amp;(BK392),Master3!$A:$A,"&lt;="&amp; BO392)</f>
        <v>0</v>
      </c>
      <c r="BM392" s="109">
        <f>SUMIFS(Master3!$K:$K,Master3!$A:$A,"&gt;"&amp;(BK392),Master3!$A:$A,"&lt;="&amp; BO392)</f>
        <v>0</v>
      </c>
      <c r="BN392" s="107">
        <f>SUMIFS(Master3!BI:BI,Master3!BH:BH,BJ392)</f>
        <v>0</v>
      </c>
      <c r="BO392" s="108" t="str">
        <f t="shared" si="83"/>
        <v/>
      </c>
    </row>
    <row r="393" spans="1:67" x14ac:dyDescent="0.25">
      <c r="A393" s="86">
        <v>44493.326388888891</v>
      </c>
      <c r="B393" s="111" t="e">
        <f>_xlfn.XLOOKUP(C393,Master3!B:B,Master3!A:A)</f>
        <v>#N/A</v>
      </c>
      <c r="C393" s="106"/>
      <c r="D393" s="91" t="str">
        <f>IFERROR(_xlfn.XLOOKUP(B393,Master3!A:A,Master3!G:G),"")</f>
        <v/>
      </c>
      <c r="E393" s="94" t="str">
        <f>IFERROR(AVERAGEIFS(Master3!$U:$U,Master3!$A:$A,"&gt;"&amp;(B393-1),Master3!$A:$A,"&lt;="&amp;S393),"")</f>
        <v/>
      </c>
      <c r="F393" s="98">
        <f>SUMIFS(Master3!$V:$V,Master3!$A:$A,"&gt;="&amp;(B393),Master3!$A:$A,"&lt;="&amp;J393-1)</f>
        <v>0</v>
      </c>
      <c r="G393" s="91">
        <f>SUMIFS(Master3!$H:$H,Master3!$A:$A,"&gt;="&amp;(B393),Master3!$A:$A,"&lt;="&amp;J393-1)</f>
        <v>0</v>
      </c>
      <c r="H393" s="99">
        <f>SUMIFS(Master3!AZ:AZ,Master3!AY:AY,C393)</f>
        <v>0</v>
      </c>
      <c r="I393" s="100" t="str">
        <f>IFERROR(_xlfn.XLOOKUP(J393,Master3!$A:$A,Master3!$B:$B),"")</f>
        <v/>
      </c>
      <c r="J393" s="92" t="str">
        <f t="shared" si="72"/>
        <v/>
      </c>
      <c r="K393" s="92">
        <f>SUMIFS(Master3!$V:$V,Master3!$A:$A,"&gt;="&amp;(J393),Master3!$A:$A,"&lt;="&amp;O393-1)</f>
        <v>0</v>
      </c>
      <c r="L393" s="92">
        <f>SUMIFS(Master3!$H:$H,Master3!$A:$A,"&gt;="&amp;(J393),Master3!$A:$A,"&lt;="&amp;O393-1)</f>
        <v>0</v>
      </c>
      <c r="M393" s="93">
        <f>SUMIFS(Master3!BK:BK,Master3!BJ:BJ,I393)</f>
        <v>0</v>
      </c>
      <c r="N393" s="100" t="str">
        <f>IFERROR(_xlfn.XLOOKUP(O393,Master3!$A:$A,Master3!$B:$B)," ")</f>
        <v xml:space="preserve"> </v>
      </c>
      <c r="O393" s="92" t="str">
        <f t="shared" si="73"/>
        <v/>
      </c>
      <c r="P393" s="92">
        <f>SUMIFS(Master3!$V:$V,Master3!$A:$A,"&gt;="&amp;O393,Master3!$A:$A,"&lt;="&amp; S393)</f>
        <v>0</v>
      </c>
      <c r="Q393" s="92">
        <f>SUMIFS(Master3!$H:$H,Master3!$A:$A,"&gt;="&amp;O393,Master3!$A:$A,"&lt;="&amp; S393)</f>
        <v>0</v>
      </c>
      <c r="R393" s="92">
        <f>SUMIFS(Master3!AZ:AZ,Master3!AY:AY,N393)</f>
        <v>0</v>
      </c>
      <c r="S393" s="93" t="str">
        <f t="shared" si="74"/>
        <v/>
      </c>
      <c r="T393" s="112" t="e">
        <f>_xlfn.XLOOKUP(U393,Master3!B:B,Master3!A:A)</f>
        <v>#N/A</v>
      </c>
      <c r="U393" s="103"/>
      <c r="V393" s="109">
        <f>SUMIFS(Master3!X:X,Master3!$A:$A,"&gt;="&amp;(T393),Master3!$A:$A,"&lt;="&amp;Z393-1)</f>
        <v>0</v>
      </c>
      <c r="W393" s="107">
        <f>SUMIFS(Master3!I:I,Master3!$A:$A,"&gt;="&amp;(T393),Master3!$A:$A,"&lt;="&amp;Z393-1)</f>
        <v>0</v>
      </c>
      <c r="X393" s="108">
        <f>SUMIFS(Master3!BC:BC,Master3!BB:BB,U393)</f>
        <v>0</v>
      </c>
      <c r="Y393" s="110" t="str">
        <f>IFERROR(_xlfn.XLOOKUP(Z393,Master3!$A:$A,Master3!$B:$B),"")</f>
        <v/>
      </c>
      <c r="Z393" s="107" t="str">
        <f t="shared" si="75"/>
        <v/>
      </c>
      <c r="AA393" s="107">
        <f>SUMIFS(Master3!$X:$X,Master3!$A:$A,"&gt;="&amp;(Z393),Master3!$A:$A,"&lt;="&amp;AE393-1)</f>
        <v>0</v>
      </c>
      <c r="AB393" s="107">
        <f>SUMIFS(Master3!$I:$I,Master3!$A:$A,"&gt;="&amp;(Z393),Master3!$A:$A,"&lt;="&amp;AE393-1)</f>
        <v>0</v>
      </c>
      <c r="AC393" s="108">
        <f>SUMIFS(Master3!BM:BM,Master3!BL:BL,Y393)</f>
        <v>0</v>
      </c>
      <c r="AD393" s="110" t="str">
        <f>IFERROR(_xlfn.XLOOKUP(AE393,Master3!$A:$A,Master3!$B:$B)," ")</f>
        <v xml:space="preserve"> </v>
      </c>
      <c r="AE393" s="107" t="str">
        <f t="shared" si="76"/>
        <v/>
      </c>
      <c r="AF393" s="109">
        <f>SUMIFS(Master3!$X:$X,Master3!$A:$A,"&gt;"&amp;(AE393),Master3!$A:$A,"&lt;="&amp; AI393)</f>
        <v>0</v>
      </c>
      <c r="AG393" s="107">
        <f>SUMIFS(Master3!$I:$I,Master3!$A:$A,"&gt;"&amp;(AE393),Master3!$A:$A,"&lt;="&amp; AI393)</f>
        <v>0</v>
      </c>
      <c r="AH393" s="107">
        <f>SUMIFS(Master3!BC:BC,Master3!BB:BB,AD393)</f>
        <v>0</v>
      </c>
      <c r="AI393" s="108" t="str">
        <f t="shared" si="77"/>
        <v/>
      </c>
      <c r="AJ393" s="112" t="e">
        <f>_xlfn.XLOOKUP(AK393,Master3!B:B,Master3!A:A)</f>
        <v>#N/A</v>
      </c>
      <c r="AK393" s="106"/>
      <c r="AL393" s="67">
        <f>SUMIFS(Master3!$Z:$Z,Master3!$A:$A,"&gt;="&amp;(AJ393),Master3!$A:$A,"&lt;="&amp;AP393-1)</f>
        <v>0</v>
      </c>
      <c r="AM393" s="67">
        <f>SUMIFS(Master3!$J:$J,Master3!$A:$A,"&gt;="&amp;(AJ393),Master3!$A:$A,"&lt;="&amp;AP393-1)</f>
        <v>0</v>
      </c>
      <c r="AN393" s="93">
        <f>SUMIFS(Master3!BF:BF,Master3!BE:BE,AK393)</f>
        <v>0</v>
      </c>
      <c r="AO393" s="100" t="str">
        <f>IFERROR(_xlfn.XLOOKUP(AP393,Master3!$A:$A,Master3!$B:$B),"")</f>
        <v/>
      </c>
      <c r="AP393" s="92" t="str">
        <f t="shared" si="78"/>
        <v/>
      </c>
      <c r="AQ393" s="67">
        <f>SUMIFS(Master3!$Z:$Z,Master3!$A:$A,"&gt;"&amp;(AP393),Master3!$A:$A,"&lt;="&amp;AU393-1)</f>
        <v>0</v>
      </c>
      <c r="AR393" s="67">
        <f>SUMIFS(Master3!$J:$J,Master3!$A:$A,"&gt;"&amp;(AP393),Master3!$A:$A,"&lt;="&amp;AU393-1)</f>
        <v>0</v>
      </c>
      <c r="AS393" s="93">
        <f>SUMIFS(Master3!BO:BO,Master3!BN:BN,AO393)</f>
        <v>0</v>
      </c>
      <c r="AT393" s="100" t="str">
        <f>IFERROR(_xlfn.XLOOKUP(AU393,Master3!$A:$A,Master3!$B:$B)," ")</f>
        <v xml:space="preserve"> </v>
      </c>
      <c r="AU393" s="92" t="str">
        <f t="shared" si="79"/>
        <v/>
      </c>
      <c r="AV393" s="67">
        <f>SUMIFS(Master3!$Z:$Z,Master3!$A:$A,"&gt;"&amp;AU393,Master3!$A:$A,"&lt;="&amp; AY393)</f>
        <v>0</v>
      </c>
      <c r="AW393" s="67">
        <f>SUMIFS(Master3!$J:$J,Master3!$A:$A,"&gt;"&amp;AU393,Master3!$A:$A,"&lt;="&amp; AY393)</f>
        <v>0</v>
      </c>
      <c r="AX393" s="92">
        <f>SUMIFS(Master3!BF:BF,Master3!BE:BE,AT393)</f>
        <v>0</v>
      </c>
      <c r="AY393" s="93" t="str">
        <f t="shared" si="80"/>
        <v/>
      </c>
      <c r="AZ393" s="112" t="e">
        <f>_xlfn.XLOOKUP(BA393,Master3!B:B,Master3!A:A)</f>
        <v>#N/A</v>
      </c>
      <c r="BA393" s="103">
        <v>44493.326388888891</v>
      </c>
      <c r="BB393" s="107">
        <f>SUMIFS(Master3!AR:AR,Master3!$A:$A,"&gt;="&amp;(AZ393),Master3!$A:$A,"&lt;="&amp;BF393-1)</f>
        <v>0</v>
      </c>
      <c r="BC393" s="109">
        <f>SUMIFS(Master3!$K:$K,Master3!$A:$A,"&gt;="&amp;(AZ393),Master3!$A:$A,"&lt;="&amp;BF393-1)</f>
        <v>0</v>
      </c>
      <c r="BD393" s="108">
        <f>SUMIFS(Master3!BI:BI,Master3!BH:BH,BA393)</f>
        <v>0</v>
      </c>
      <c r="BE393" s="110" t="str">
        <f>IFERROR(_xlfn.XLOOKUP(BF393,Master3!$A:$A,Master3!$B:$B),"")</f>
        <v/>
      </c>
      <c r="BF393" s="107" t="str">
        <f t="shared" si="81"/>
        <v/>
      </c>
      <c r="BG393" s="107">
        <f>SUMIFS(Master3!AR:AR,Master3!$A:$A,"&gt;="&amp;(BF393),Master3!$A:$A,"&lt;="&amp;BK393-1)</f>
        <v>0</v>
      </c>
      <c r="BH393" s="109">
        <f>SUMIFS(Master3!$K:$K,Master3!$A:$A,"&gt;="&amp;(BF393),Master3!$A:$A,"&lt;="&amp;BK393-1)</f>
        <v>0</v>
      </c>
      <c r="BI393" s="108">
        <f>SUMIFS(Master3!BQ:BQ,Master3!BP:BP,BE393)</f>
        <v>0</v>
      </c>
      <c r="BJ393" s="110" t="str">
        <f>IFERROR(_xlfn.XLOOKUP(BK393,Master3!$A:$A,Master3!$B:$B)," ")</f>
        <v xml:space="preserve"> </v>
      </c>
      <c r="BK393" s="107" t="str">
        <f t="shared" si="82"/>
        <v/>
      </c>
      <c r="BL393" s="107">
        <f>SUMIFS(Master3!$AU:$AU,Master3!$A:$A,"&gt;"&amp;(BK393),Master3!$A:$A,"&lt;="&amp; BO393)</f>
        <v>0</v>
      </c>
      <c r="BM393" s="109">
        <f>SUMIFS(Master3!$K:$K,Master3!$A:$A,"&gt;"&amp;(BK393),Master3!$A:$A,"&lt;="&amp; BO393)</f>
        <v>0</v>
      </c>
      <c r="BN393" s="107">
        <f>SUMIFS(Master3!BI:BI,Master3!BH:BH,BJ393)</f>
        <v>0</v>
      </c>
      <c r="BO393" s="108" t="str">
        <f t="shared" si="83"/>
        <v/>
      </c>
    </row>
    <row r="394" spans="1:67" x14ac:dyDescent="0.25">
      <c r="A394" s="86">
        <v>44493.371527777781</v>
      </c>
      <c r="B394" s="111" t="e">
        <f>_xlfn.XLOOKUP(C394,Master3!B:B,Master3!A:A)</f>
        <v>#N/A</v>
      </c>
      <c r="C394" s="106"/>
      <c r="D394" s="91" t="str">
        <f>IFERROR(_xlfn.XLOOKUP(B394,Master3!A:A,Master3!G:G),"")</f>
        <v/>
      </c>
      <c r="E394" s="94" t="str">
        <f>IFERROR(AVERAGEIFS(Master3!$U:$U,Master3!$A:$A,"&gt;"&amp;(B394-1),Master3!$A:$A,"&lt;="&amp;S394),"")</f>
        <v/>
      </c>
      <c r="F394" s="98">
        <f>SUMIFS(Master3!$V:$V,Master3!$A:$A,"&gt;="&amp;(B394),Master3!$A:$A,"&lt;="&amp;J394-1)</f>
        <v>0</v>
      </c>
      <c r="G394" s="91">
        <f>SUMIFS(Master3!$H:$H,Master3!$A:$A,"&gt;="&amp;(B394),Master3!$A:$A,"&lt;="&amp;J394-1)</f>
        <v>0</v>
      </c>
      <c r="H394" s="99">
        <f>SUMIFS(Master3!AZ:AZ,Master3!AY:AY,C394)</f>
        <v>0</v>
      </c>
      <c r="I394" s="100" t="str">
        <f>IFERROR(_xlfn.XLOOKUP(J394,Master3!$A:$A,Master3!$B:$B),"")</f>
        <v/>
      </c>
      <c r="J394" s="92" t="str">
        <f t="shared" si="72"/>
        <v/>
      </c>
      <c r="K394" s="92">
        <f>SUMIFS(Master3!$V:$V,Master3!$A:$A,"&gt;="&amp;(J394),Master3!$A:$A,"&lt;="&amp;O394-1)</f>
        <v>0</v>
      </c>
      <c r="L394" s="92">
        <f>SUMIFS(Master3!$H:$H,Master3!$A:$A,"&gt;="&amp;(J394),Master3!$A:$A,"&lt;="&amp;O394-1)</f>
        <v>0</v>
      </c>
      <c r="M394" s="93">
        <f>SUMIFS(Master3!BK:BK,Master3!BJ:BJ,I394)</f>
        <v>0</v>
      </c>
      <c r="N394" s="100" t="str">
        <f>IFERROR(_xlfn.XLOOKUP(O394,Master3!$A:$A,Master3!$B:$B)," ")</f>
        <v xml:space="preserve"> </v>
      </c>
      <c r="O394" s="92" t="str">
        <f t="shared" si="73"/>
        <v/>
      </c>
      <c r="P394" s="92">
        <f>SUMIFS(Master3!$V:$V,Master3!$A:$A,"&gt;="&amp;O394,Master3!$A:$A,"&lt;="&amp; S394)</f>
        <v>0</v>
      </c>
      <c r="Q394" s="92">
        <f>SUMIFS(Master3!$H:$H,Master3!$A:$A,"&gt;="&amp;O394,Master3!$A:$A,"&lt;="&amp; S394)</f>
        <v>0</v>
      </c>
      <c r="R394" s="92">
        <f>SUMIFS(Master3!AZ:AZ,Master3!AY:AY,N394)</f>
        <v>0</v>
      </c>
      <c r="S394" s="93" t="str">
        <f t="shared" si="74"/>
        <v/>
      </c>
      <c r="T394" s="112" t="e">
        <f>_xlfn.XLOOKUP(U394,Master3!B:B,Master3!A:A)</f>
        <v>#N/A</v>
      </c>
      <c r="U394" s="103"/>
      <c r="V394" s="109">
        <f>SUMIFS(Master3!X:X,Master3!$A:$A,"&gt;="&amp;(T394),Master3!$A:$A,"&lt;="&amp;Z394-1)</f>
        <v>0</v>
      </c>
      <c r="W394" s="107">
        <f>SUMIFS(Master3!I:I,Master3!$A:$A,"&gt;="&amp;(T394),Master3!$A:$A,"&lt;="&amp;Z394-1)</f>
        <v>0</v>
      </c>
      <c r="X394" s="108">
        <f>SUMIFS(Master3!BC:BC,Master3!BB:BB,U394)</f>
        <v>0</v>
      </c>
      <c r="Y394" s="110" t="str">
        <f>IFERROR(_xlfn.XLOOKUP(Z394,Master3!$A:$A,Master3!$B:$B),"")</f>
        <v/>
      </c>
      <c r="Z394" s="107" t="str">
        <f t="shared" si="75"/>
        <v/>
      </c>
      <c r="AA394" s="107">
        <f>SUMIFS(Master3!$X:$X,Master3!$A:$A,"&gt;="&amp;(Z394),Master3!$A:$A,"&lt;="&amp;AE394-1)</f>
        <v>0</v>
      </c>
      <c r="AB394" s="107">
        <f>SUMIFS(Master3!$I:$I,Master3!$A:$A,"&gt;="&amp;(Z394),Master3!$A:$A,"&lt;="&amp;AE394-1)</f>
        <v>0</v>
      </c>
      <c r="AC394" s="108">
        <f>SUMIFS(Master3!BM:BM,Master3!BL:BL,Y394)</f>
        <v>0</v>
      </c>
      <c r="AD394" s="110" t="str">
        <f>IFERROR(_xlfn.XLOOKUP(AE394,Master3!$A:$A,Master3!$B:$B)," ")</f>
        <v xml:space="preserve"> </v>
      </c>
      <c r="AE394" s="107" t="str">
        <f t="shared" si="76"/>
        <v/>
      </c>
      <c r="AF394" s="109">
        <f>SUMIFS(Master3!$X:$X,Master3!$A:$A,"&gt;"&amp;(AE394),Master3!$A:$A,"&lt;="&amp; AI394)</f>
        <v>0</v>
      </c>
      <c r="AG394" s="107">
        <f>SUMIFS(Master3!$I:$I,Master3!$A:$A,"&gt;"&amp;(AE394),Master3!$A:$A,"&lt;="&amp; AI394)</f>
        <v>0</v>
      </c>
      <c r="AH394" s="107">
        <f>SUMIFS(Master3!BC:BC,Master3!BB:BB,AD394)</f>
        <v>0</v>
      </c>
      <c r="AI394" s="108" t="str">
        <f t="shared" si="77"/>
        <v/>
      </c>
      <c r="AJ394" s="112" t="e">
        <f>_xlfn.XLOOKUP(AK394,Master3!B:B,Master3!A:A)</f>
        <v>#N/A</v>
      </c>
      <c r="AK394" s="106">
        <v>44493.371527777781</v>
      </c>
      <c r="AL394" s="67">
        <f>SUMIFS(Master3!$Z:$Z,Master3!$A:$A,"&gt;="&amp;(AJ394),Master3!$A:$A,"&lt;="&amp;AP394-1)</f>
        <v>0</v>
      </c>
      <c r="AM394" s="67">
        <f>SUMIFS(Master3!$J:$J,Master3!$A:$A,"&gt;="&amp;(AJ394),Master3!$A:$A,"&lt;="&amp;AP394-1)</f>
        <v>0</v>
      </c>
      <c r="AN394" s="93">
        <f>SUMIFS(Master3!BF:BF,Master3!BE:BE,AK394)</f>
        <v>0</v>
      </c>
      <c r="AO394" s="100" t="str">
        <f>IFERROR(_xlfn.XLOOKUP(AP394,Master3!$A:$A,Master3!$B:$B),"")</f>
        <v/>
      </c>
      <c r="AP394" s="92" t="str">
        <f t="shared" si="78"/>
        <v/>
      </c>
      <c r="AQ394" s="67">
        <f>SUMIFS(Master3!$Z:$Z,Master3!$A:$A,"&gt;"&amp;(AP394),Master3!$A:$A,"&lt;="&amp;AU394-1)</f>
        <v>0</v>
      </c>
      <c r="AR394" s="67">
        <f>SUMIFS(Master3!$J:$J,Master3!$A:$A,"&gt;"&amp;(AP394),Master3!$A:$A,"&lt;="&amp;AU394-1)</f>
        <v>0</v>
      </c>
      <c r="AS394" s="93">
        <f>SUMIFS(Master3!BO:BO,Master3!BN:BN,AO394)</f>
        <v>0</v>
      </c>
      <c r="AT394" s="100" t="str">
        <f>IFERROR(_xlfn.XLOOKUP(AU394,Master3!$A:$A,Master3!$B:$B)," ")</f>
        <v xml:space="preserve"> </v>
      </c>
      <c r="AU394" s="92" t="str">
        <f t="shared" si="79"/>
        <v/>
      </c>
      <c r="AV394" s="67">
        <f>SUMIFS(Master3!$Z:$Z,Master3!$A:$A,"&gt;"&amp;AU394,Master3!$A:$A,"&lt;="&amp; AY394)</f>
        <v>0</v>
      </c>
      <c r="AW394" s="67">
        <f>SUMIFS(Master3!$J:$J,Master3!$A:$A,"&gt;"&amp;AU394,Master3!$A:$A,"&lt;="&amp; AY394)</f>
        <v>0</v>
      </c>
      <c r="AX394" s="92">
        <f>SUMIFS(Master3!BF:BF,Master3!BE:BE,AT394)</f>
        <v>0</v>
      </c>
      <c r="AY394" s="93" t="str">
        <f t="shared" si="80"/>
        <v/>
      </c>
      <c r="AZ394" s="112" t="e">
        <f>_xlfn.XLOOKUP(BA394,Master3!B:B,Master3!A:A)</f>
        <v>#N/A</v>
      </c>
      <c r="BA394" s="103"/>
      <c r="BB394" s="107">
        <f>SUMIFS(Master3!AR:AR,Master3!$A:$A,"&gt;="&amp;(AZ394),Master3!$A:$A,"&lt;="&amp;BF394-1)</f>
        <v>0</v>
      </c>
      <c r="BC394" s="109">
        <f>SUMIFS(Master3!$K:$K,Master3!$A:$A,"&gt;="&amp;(AZ394),Master3!$A:$A,"&lt;="&amp;BF394-1)</f>
        <v>0</v>
      </c>
      <c r="BD394" s="108">
        <f>SUMIFS(Master3!BI:BI,Master3!BH:BH,BA394)</f>
        <v>0</v>
      </c>
      <c r="BE394" s="110" t="str">
        <f>IFERROR(_xlfn.XLOOKUP(BF394,Master3!$A:$A,Master3!$B:$B),"")</f>
        <v/>
      </c>
      <c r="BF394" s="107" t="str">
        <f t="shared" si="81"/>
        <v/>
      </c>
      <c r="BG394" s="107">
        <f>SUMIFS(Master3!AR:AR,Master3!$A:$A,"&gt;="&amp;(BF394),Master3!$A:$A,"&lt;="&amp;BK394-1)</f>
        <v>0</v>
      </c>
      <c r="BH394" s="109">
        <f>SUMIFS(Master3!$K:$K,Master3!$A:$A,"&gt;="&amp;(BF394),Master3!$A:$A,"&lt;="&amp;BK394-1)</f>
        <v>0</v>
      </c>
      <c r="BI394" s="108">
        <f>SUMIFS(Master3!BQ:BQ,Master3!BP:BP,BE394)</f>
        <v>0</v>
      </c>
      <c r="BJ394" s="110" t="str">
        <f>IFERROR(_xlfn.XLOOKUP(BK394,Master3!$A:$A,Master3!$B:$B)," ")</f>
        <v xml:space="preserve"> </v>
      </c>
      <c r="BK394" s="107" t="str">
        <f t="shared" si="82"/>
        <v/>
      </c>
      <c r="BL394" s="107">
        <f>SUMIFS(Master3!$AU:$AU,Master3!$A:$A,"&gt;"&amp;(BK394),Master3!$A:$A,"&lt;="&amp; BO394)</f>
        <v>0</v>
      </c>
      <c r="BM394" s="109">
        <f>SUMIFS(Master3!$K:$K,Master3!$A:$A,"&gt;"&amp;(BK394),Master3!$A:$A,"&lt;="&amp; BO394)</f>
        <v>0</v>
      </c>
      <c r="BN394" s="107">
        <f>SUMIFS(Master3!BI:BI,Master3!BH:BH,BJ394)</f>
        <v>0</v>
      </c>
      <c r="BO394" s="108" t="str">
        <f t="shared" si="83"/>
        <v/>
      </c>
    </row>
    <row r="395" spans="1:67" x14ac:dyDescent="0.25">
      <c r="A395" s="86">
        <v>44493.40625</v>
      </c>
      <c r="B395" s="111" t="e">
        <f>_xlfn.XLOOKUP(C395,Master3!B:B,Master3!A:A)</f>
        <v>#N/A</v>
      </c>
      <c r="C395" s="106">
        <v>44493.40625</v>
      </c>
      <c r="D395" s="91" t="str">
        <f>IFERROR(_xlfn.XLOOKUP(B395,Master3!A:A,Master3!G:G),"")</f>
        <v/>
      </c>
      <c r="E395" s="94" t="str">
        <f>IFERROR(AVERAGEIFS(Master3!$U:$U,Master3!$A:$A,"&gt;"&amp;(B395-1),Master3!$A:$A,"&lt;="&amp;S395),"")</f>
        <v/>
      </c>
      <c r="F395" s="98">
        <f>SUMIFS(Master3!$V:$V,Master3!$A:$A,"&gt;="&amp;(B395),Master3!$A:$A,"&lt;="&amp;J395-1)</f>
        <v>0</v>
      </c>
      <c r="G395" s="91">
        <f>SUMIFS(Master3!$H:$H,Master3!$A:$A,"&gt;="&amp;(B395),Master3!$A:$A,"&lt;="&amp;J395-1)</f>
        <v>0</v>
      </c>
      <c r="H395" s="99">
        <f>SUMIFS(Master3!AZ:AZ,Master3!AY:AY,C395)</f>
        <v>0</v>
      </c>
      <c r="I395" s="100" t="str">
        <f>IFERROR(_xlfn.XLOOKUP(J395,Master3!$A:$A,Master3!$B:$B),"")</f>
        <v/>
      </c>
      <c r="J395" s="92" t="str">
        <f t="shared" si="72"/>
        <v/>
      </c>
      <c r="K395" s="92">
        <f>SUMIFS(Master3!$V:$V,Master3!$A:$A,"&gt;="&amp;(J395),Master3!$A:$A,"&lt;="&amp;O395-1)</f>
        <v>0</v>
      </c>
      <c r="L395" s="92">
        <f>SUMIFS(Master3!$H:$H,Master3!$A:$A,"&gt;="&amp;(J395),Master3!$A:$A,"&lt;="&amp;O395-1)</f>
        <v>0</v>
      </c>
      <c r="M395" s="93">
        <f>SUMIFS(Master3!BK:BK,Master3!BJ:BJ,I395)</f>
        <v>0</v>
      </c>
      <c r="N395" s="100" t="str">
        <f>IFERROR(_xlfn.XLOOKUP(O395,Master3!$A:$A,Master3!$B:$B)," ")</f>
        <v xml:space="preserve"> </v>
      </c>
      <c r="O395" s="92" t="str">
        <f t="shared" si="73"/>
        <v/>
      </c>
      <c r="P395" s="92">
        <f>SUMIFS(Master3!$V:$V,Master3!$A:$A,"&gt;="&amp;O395,Master3!$A:$A,"&lt;="&amp; S395)</f>
        <v>0</v>
      </c>
      <c r="Q395" s="92">
        <f>SUMIFS(Master3!$H:$H,Master3!$A:$A,"&gt;="&amp;O395,Master3!$A:$A,"&lt;="&amp; S395)</f>
        <v>0</v>
      </c>
      <c r="R395" s="92">
        <f>SUMIFS(Master3!AZ:AZ,Master3!AY:AY,N395)</f>
        <v>0</v>
      </c>
      <c r="S395" s="93" t="str">
        <f t="shared" si="74"/>
        <v/>
      </c>
      <c r="T395" s="112" t="e">
        <f>_xlfn.XLOOKUP(U395,Master3!B:B,Master3!A:A)</f>
        <v>#N/A</v>
      </c>
      <c r="U395" s="103"/>
      <c r="V395" s="109">
        <f>SUMIFS(Master3!X:X,Master3!$A:$A,"&gt;="&amp;(T395),Master3!$A:$A,"&lt;="&amp;Z395-1)</f>
        <v>0</v>
      </c>
      <c r="W395" s="107">
        <f>SUMIFS(Master3!I:I,Master3!$A:$A,"&gt;="&amp;(T395),Master3!$A:$A,"&lt;="&amp;Z395-1)</f>
        <v>0</v>
      </c>
      <c r="X395" s="108">
        <f>SUMIFS(Master3!BC:BC,Master3!BB:BB,U395)</f>
        <v>0</v>
      </c>
      <c r="Y395" s="110" t="str">
        <f>IFERROR(_xlfn.XLOOKUP(Z395,Master3!$A:$A,Master3!$B:$B),"")</f>
        <v/>
      </c>
      <c r="Z395" s="107" t="str">
        <f t="shared" si="75"/>
        <v/>
      </c>
      <c r="AA395" s="107">
        <f>SUMIFS(Master3!$X:$X,Master3!$A:$A,"&gt;="&amp;(Z395),Master3!$A:$A,"&lt;="&amp;AE395-1)</f>
        <v>0</v>
      </c>
      <c r="AB395" s="107">
        <f>SUMIFS(Master3!$I:$I,Master3!$A:$A,"&gt;="&amp;(Z395),Master3!$A:$A,"&lt;="&amp;AE395-1)</f>
        <v>0</v>
      </c>
      <c r="AC395" s="108">
        <f>SUMIFS(Master3!BM:BM,Master3!BL:BL,Y395)</f>
        <v>0</v>
      </c>
      <c r="AD395" s="110" t="str">
        <f>IFERROR(_xlfn.XLOOKUP(AE395,Master3!$A:$A,Master3!$B:$B)," ")</f>
        <v xml:space="preserve"> </v>
      </c>
      <c r="AE395" s="107" t="str">
        <f t="shared" si="76"/>
        <v/>
      </c>
      <c r="AF395" s="109">
        <f>SUMIFS(Master3!$X:$X,Master3!$A:$A,"&gt;"&amp;(AE395),Master3!$A:$A,"&lt;="&amp; AI395)</f>
        <v>0</v>
      </c>
      <c r="AG395" s="107">
        <f>SUMIFS(Master3!$I:$I,Master3!$A:$A,"&gt;"&amp;(AE395),Master3!$A:$A,"&lt;="&amp; AI395)</f>
        <v>0</v>
      </c>
      <c r="AH395" s="107">
        <f>SUMIFS(Master3!BC:BC,Master3!BB:BB,AD395)</f>
        <v>0</v>
      </c>
      <c r="AI395" s="108" t="str">
        <f t="shared" si="77"/>
        <v/>
      </c>
      <c r="AJ395" s="112" t="e">
        <f>_xlfn.XLOOKUP(AK395,Master3!B:B,Master3!A:A)</f>
        <v>#N/A</v>
      </c>
      <c r="AK395" s="106"/>
      <c r="AL395" s="67">
        <f>SUMIFS(Master3!$Z:$Z,Master3!$A:$A,"&gt;="&amp;(AJ395),Master3!$A:$A,"&lt;="&amp;AP395-1)</f>
        <v>0</v>
      </c>
      <c r="AM395" s="67">
        <f>SUMIFS(Master3!$J:$J,Master3!$A:$A,"&gt;="&amp;(AJ395),Master3!$A:$A,"&lt;="&amp;AP395-1)</f>
        <v>0</v>
      </c>
      <c r="AN395" s="93">
        <f>SUMIFS(Master3!BF:BF,Master3!BE:BE,AK395)</f>
        <v>0</v>
      </c>
      <c r="AO395" s="100" t="str">
        <f>IFERROR(_xlfn.XLOOKUP(AP395,Master3!$A:$A,Master3!$B:$B),"")</f>
        <v/>
      </c>
      <c r="AP395" s="92" t="str">
        <f t="shared" si="78"/>
        <v/>
      </c>
      <c r="AQ395" s="67">
        <f>SUMIFS(Master3!$Z:$Z,Master3!$A:$A,"&gt;"&amp;(AP395),Master3!$A:$A,"&lt;="&amp;AU395-1)</f>
        <v>0</v>
      </c>
      <c r="AR395" s="67">
        <f>SUMIFS(Master3!$J:$J,Master3!$A:$A,"&gt;"&amp;(AP395),Master3!$A:$A,"&lt;="&amp;AU395-1)</f>
        <v>0</v>
      </c>
      <c r="AS395" s="93">
        <f>SUMIFS(Master3!BO:BO,Master3!BN:BN,AO395)</f>
        <v>0</v>
      </c>
      <c r="AT395" s="100" t="str">
        <f>IFERROR(_xlfn.XLOOKUP(AU395,Master3!$A:$A,Master3!$B:$B)," ")</f>
        <v xml:space="preserve"> </v>
      </c>
      <c r="AU395" s="92" t="str">
        <f t="shared" si="79"/>
        <v/>
      </c>
      <c r="AV395" s="67">
        <f>SUMIFS(Master3!$Z:$Z,Master3!$A:$A,"&gt;"&amp;AU395,Master3!$A:$A,"&lt;="&amp; AY395)</f>
        <v>0</v>
      </c>
      <c r="AW395" s="67">
        <f>SUMIFS(Master3!$J:$J,Master3!$A:$A,"&gt;"&amp;AU395,Master3!$A:$A,"&lt;="&amp; AY395)</f>
        <v>0</v>
      </c>
      <c r="AX395" s="92">
        <f>SUMIFS(Master3!BF:BF,Master3!BE:BE,AT395)</f>
        <v>0</v>
      </c>
      <c r="AY395" s="93" t="str">
        <f t="shared" si="80"/>
        <v/>
      </c>
      <c r="AZ395" s="112" t="e">
        <f>_xlfn.XLOOKUP(BA395,Master3!B:B,Master3!A:A)</f>
        <v>#N/A</v>
      </c>
      <c r="BA395" s="103"/>
      <c r="BB395" s="107">
        <f>SUMIFS(Master3!AR:AR,Master3!$A:$A,"&gt;="&amp;(AZ395),Master3!$A:$A,"&lt;="&amp;BF395-1)</f>
        <v>0</v>
      </c>
      <c r="BC395" s="109">
        <f>SUMIFS(Master3!$K:$K,Master3!$A:$A,"&gt;="&amp;(AZ395),Master3!$A:$A,"&lt;="&amp;BF395-1)</f>
        <v>0</v>
      </c>
      <c r="BD395" s="108">
        <f>SUMIFS(Master3!BI:BI,Master3!BH:BH,BA395)</f>
        <v>0</v>
      </c>
      <c r="BE395" s="110" t="str">
        <f>IFERROR(_xlfn.XLOOKUP(BF395,Master3!$A:$A,Master3!$B:$B),"")</f>
        <v/>
      </c>
      <c r="BF395" s="107" t="str">
        <f t="shared" si="81"/>
        <v/>
      </c>
      <c r="BG395" s="107">
        <f>SUMIFS(Master3!AR:AR,Master3!$A:$A,"&gt;="&amp;(BF395),Master3!$A:$A,"&lt;="&amp;BK395-1)</f>
        <v>0</v>
      </c>
      <c r="BH395" s="109">
        <f>SUMIFS(Master3!$K:$K,Master3!$A:$A,"&gt;="&amp;(BF395),Master3!$A:$A,"&lt;="&amp;BK395-1)</f>
        <v>0</v>
      </c>
      <c r="BI395" s="108">
        <f>SUMIFS(Master3!BQ:BQ,Master3!BP:BP,BE395)</f>
        <v>0</v>
      </c>
      <c r="BJ395" s="110" t="str">
        <f>IFERROR(_xlfn.XLOOKUP(BK395,Master3!$A:$A,Master3!$B:$B)," ")</f>
        <v xml:space="preserve"> </v>
      </c>
      <c r="BK395" s="107" t="str">
        <f t="shared" si="82"/>
        <v/>
      </c>
      <c r="BL395" s="107">
        <f>SUMIFS(Master3!$AU:$AU,Master3!$A:$A,"&gt;"&amp;(BK395),Master3!$A:$A,"&lt;="&amp; BO395)</f>
        <v>0</v>
      </c>
      <c r="BM395" s="109">
        <f>SUMIFS(Master3!$K:$K,Master3!$A:$A,"&gt;"&amp;(BK395),Master3!$A:$A,"&lt;="&amp; BO395)</f>
        <v>0</v>
      </c>
      <c r="BN395" s="107">
        <f>SUMIFS(Master3!BI:BI,Master3!BH:BH,BJ395)</f>
        <v>0</v>
      </c>
      <c r="BO395" s="108" t="str">
        <f t="shared" si="83"/>
        <v/>
      </c>
    </row>
    <row r="396" spans="1:67" x14ac:dyDescent="0.25">
      <c r="A396" s="86">
        <v>44494.291666666664</v>
      </c>
      <c r="B396" s="111" t="e">
        <f>_xlfn.XLOOKUP(C396,Master3!B:B,Master3!A:A)</f>
        <v>#N/A</v>
      </c>
      <c r="C396" s="106"/>
      <c r="D396" s="91" t="str">
        <f>IFERROR(_xlfn.XLOOKUP(B396,Master3!A:A,Master3!G:G),"")</f>
        <v/>
      </c>
      <c r="E396" s="94" t="str">
        <f>IFERROR(AVERAGEIFS(Master3!$U:$U,Master3!$A:$A,"&gt;"&amp;(B396-1),Master3!$A:$A,"&lt;="&amp;S396),"")</f>
        <v/>
      </c>
      <c r="F396" s="98">
        <f>SUMIFS(Master3!$V:$V,Master3!$A:$A,"&gt;="&amp;(B396),Master3!$A:$A,"&lt;="&amp;J396-1)</f>
        <v>0</v>
      </c>
      <c r="G396" s="91">
        <f>SUMIFS(Master3!$H:$H,Master3!$A:$A,"&gt;="&amp;(B396),Master3!$A:$A,"&lt;="&amp;J396-1)</f>
        <v>0</v>
      </c>
      <c r="H396" s="99">
        <f>SUMIFS(Master3!AZ:AZ,Master3!AY:AY,C396)</f>
        <v>0</v>
      </c>
      <c r="I396" s="100" t="str">
        <f>IFERROR(_xlfn.XLOOKUP(J396,Master3!$A:$A,Master3!$B:$B),"")</f>
        <v/>
      </c>
      <c r="J396" s="92" t="str">
        <f t="shared" si="72"/>
        <v/>
      </c>
      <c r="K396" s="92">
        <f>SUMIFS(Master3!$V:$V,Master3!$A:$A,"&gt;="&amp;(J396),Master3!$A:$A,"&lt;="&amp;O396-1)</f>
        <v>0</v>
      </c>
      <c r="L396" s="92">
        <f>SUMIFS(Master3!$H:$H,Master3!$A:$A,"&gt;="&amp;(J396),Master3!$A:$A,"&lt;="&amp;O396-1)</f>
        <v>0</v>
      </c>
      <c r="M396" s="93">
        <f>SUMIFS(Master3!BK:BK,Master3!BJ:BJ,I396)</f>
        <v>0</v>
      </c>
      <c r="N396" s="100" t="str">
        <f>IFERROR(_xlfn.XLOOKUP(O396,Master3!$A:$A,Master3!$B:$B)," ")</f>
        <v xml:space="preserve"> </v>
      </c>
      <c r="O396" s="92" t="str">
        <f t="shared" si="73"/>
        <v/>
      </c>
      <c r="P396" s="92">
        <f>SUMIFS(Master3!$V:$V,Master3!$A:$A,"&gt;="&amp;O396,Master3!$A:$A,"&lt;="&amp; S396)</f>
        <v>0</v>
      </c>
      <c r="Q396" s="92">
        <f>SUMIFS(Master3!$H:$H,Master3!$A:$A,"&gt;="&amp;O396,Master3!$A:$A,"&lt;="&amp; S396)</f>
        <v>0</v>
      </c>
      <c r="R396" s="92">
        <f>SUMIFS(Master3!AZ:AZ,Master3!AY:AY,N396)</f>
        <v>0</v>
      </c>
      <c r="S396" s="93" t="str">
        <f t="shared" si="74"/>
        <v/>
      </c>
      <c r="T396" s="112" t="e">
        <f>_xlfn.XLOOKUP(U396,Master3!B:B,Master3!A:A)</f>
        <v>#N/A</v>
      </c>
      <c r="U396" s="103">
        <v>44494.291666666664</v>
      </c>
      <c r="V396" s="109">
        <f>SUMIFS(Master3!X:X,Master3!$A:$A,"&gt;="&amp;(T396),Master3!$A:$A,"&lt;="&amp;Z396-1)</f>
        <v>0</v>
      </c>
      <c r="W396" s="107">
        <f>SUMIFS(Master3!I:I,Master3!$A:$A,"&gt;="&amp;(T396),Master3!$A:$A,"&lt;="&amp;Z396-1)</f>
        <v>0</v>
      </c>
      <c r="X396" s="108">
        <f>SUMIFS(Master3!BC:BC,Master3!BB:BB,U396)</f>
        <v>0</v>
      </c>
      <c r="Y396" s="110" t="str">
        <f>IFERROR(_xlfn.XLOOKUP(Z396,Master3!$A:$A,Master3!$B:$B),"")</f>
        <v/>
      </c>
      <c r="Z396" s="107" t="str">
        <f t="shared" si="75"/>
        <v/>
      </c>
      <c r="AA396" s="107">
        <f>SUMIFS(Master3!$X:$X,Master3!$A:$A,"&gt;="&amp;(Z396),Master3!$A:$A,"&lt;="&amp;AE396-1)</f>
        <v>0</v>
      </c>
      <c r="AB396" s="107">
        <f>SUMIFS(Master3!$I:$I,Master3!$A:$A,"&gt;="&amp;(Z396),Master3!$A:$A,"&lt;="&amp;AE396-1)</f>
        <v>0</v>
      </c>
      <c r="AC396" s="108">
        <f>SUMIFS(Master3!BM:BM,Master3!BL:BL,Y396)</f>
        <v>0</v>
      </c>
      <c r="AD396" s="110" t="str">
        <f>IFERROR(_xlfn.XLOOKUP(AE396,Master3!$A:$A,Master3!$B:$B)," ")</f>
        <v xml:space="preserve"> </v>
      </c>
      <c r="AE396" s="107" t="str">
        <f t="shared" si="76"/>
        <v/>
      </c>
      <c r="AF396" s="109">
        <f>SUMIFS(Master3!$X:$X,Master3!$A:$A,"&gt;"&amp;(AE396),Master3!$A:$A,"&lt;="&amp; AI396)</f>
        <v>0</v>
      </c>
      <c r="AG396" s="107">
        <f>SUMIFS(Master3!$I:$I,Master3!$A:$A,"&gt;"&amp;(AE396),Master3!$A:$A,"&lt;="&amp; AI396)</f>
        <v>0</v>
      </c>
      <c r="AH396" s="107">
        <f>SUMIFS(Master3!BC:BC,Master3!BB:BB,AD396)</f>
        <v>0</v>
      </c>
      <c r="AI396" s="108" t="str">
        <f t="shared" si="77"/>
        <v/>
      </c>
      <c r="AJ396" s="112" t="e">
        <f>_xlfn.XLOOKUP(AK396,Master3!B:B,Master3!A:A)</f>
        <v>#N/A</v>
      </c>
      <c r="AK396" s="106"/>
      <c r="AL396" s="67">
        <f>SUMIFS(Master3!$Z:$Z,Master3!$A:$A,"&gt;="&amp;(AJ396),Master3!$A:$A,"&lt;="&amp;AP396-1)</f>
        <v>0</v>
      </c>
      <c r="AM396" s="67">
        <f>SUMIFS(Master3!$J:$J,Master3!$A:$A,"&gt;="&amp;(AJ396),Master3!$A:$A,"&lt;="&amp;AP396-1)</f>
        <v>0</v>
      </c>
      <c r="AN396" s="93">
        <f>SUMIFS(Master3!BF:BF,Master3!BE:BE,AK396)</f>
        <v>0</v>
      </c>
      <c r="AO396" s="100" t="str">
        <f>IFERROR(_xlfn.XLOOKUP(AP396,Master3!$A:$A,Master3!$B:$B),"")</f>
        <v/>
      </c>
      <c r="AP396" s="92" t="str">
        <f t="shared" si="78"/>
        <v/>
      </c>
      <c r="AQ396" s="67">
        <f>SUMIFS(Master3!$Z:$Z,Master3!$A:$A,"&gt;"&amp;(AP396),Master3!$A:$A,"&lt;="&amp;AU396-1)</f>
        <v>0</v>
      </c>
      <c r="AR396" s="67">
        <f>SUMIFS(Master3!$J:$J,Master3!$A:$A,"&gt;"&amp;(AP396),Master3!$A:$A,"&lt;="&amp;AU396-1)</f>
        <v>0</v>
      </c>
      <c r="AS396" s="93">
        <f>SUMIFS(Master3!BO:BO,Master3!BN:BN,AO396)</f>
        <v>0</v>
      </c>
      <c r="AT396" s="100" t="str">
        <f>IFERROR(_xlfn.XLOOKUP(AU396,Master3!$A:$A,Master3!$B:$B)," ")</f>
        <v xml:space="preserve"> </v>
      </c>
      <c r="AU396" s="92" t="str">
        <f t="shared" si="79"/>
        <v/>
      </c>
      <c r="AV396" s="67">
        <f>SUMIFS(Master3!$Z:$Z,Master3!$A:$A,"&gt;"&amp;AU396,Master3!$A:$A,"&lt;="&amp; AY396)</f>
        <v>0</v>
      </c>
      <c r="AW396" s="67">
        <f>SUMIFS(Master3!$J:$J,Master3!$A:$A,"&gt;"&amp;AU396,Master3!$A:$A,"&lt;="&amp; AY396)</f>
        <v>0</v>
      </c>
      <c r="AX396" s="92">
        <f>SUMIFS(Master3!BF:BF,Master3!BE:BE,AT396)</f>
        <v>0</v>
      </c>
      <c r="AY396" s="93" t="str">
        <f t="shared" si="80"/>
        <v/>
      </c>
      <c r="AZ396" s="112" t="e">
        <f>_xlfn.XLOOKUP(BA396,Master3!B:B,Master3!A:A)</f>
        <v>#N/A</v>
      </c>
      <c r="BA396" s="103"/>
      <c r="BB396" s="107">
        <f>SUMIFS(Master3!AR:AR,Master3!$A:$A,"&gt;="&amp;(AZ396),Master3!$A:$A,"&lt;="&amp;BF396-1)</f>
        <v>0</v>
      </c>
      <c r="BC396" s="109">
        <f>SUMIFS(Master3!$K:$K,Master3!$A:$A,"&gt;="&amp;(AZ396),Master3!$A:$A,"&lt;="&amp;BF396-1)</f>
        <v>0</v>
      </c>
      <c r="BD396" s="108">
        <f>SUMIFS(Master3!BI:BI,Master3!BH:BH,BA396)</f>
        <v>0</v>
      </c>
      <c r="BE396" s="110" t="str">
        <f>IFERROR(_xlfn.XLOOKUP(BF396,Master3!$A:$A,Master3!$B:$B),"")</f>
        <v/>
      </c>
      <c r="BF396" s="107" t="str">
        <f t="shared" si="81"/>
        <v/>
      </c>
      <c r="BG396" s="107">
        <f>SUMIFS(Master3!AR:AR,Master3!$A:$A,"&gt;="&amp;(BF396),Master3!$A:$A,"&lt;="&amp;BK396-1)</f>
        <v>0</v>
      </c>
      <c r="BH396" s="109">
        <f>SUMIFS(Master3!$K:$K,Master3!$A:$A,"&gt;="&amp;(BF396),Master3!$A:$A,"&lt;="&amp;BK396-1)</f>
        <v>0</v>
      </c>
      <c r="BI396" s="108">
        <f>SUMIFS(Master3!BQ:BQ,Master3!BP:BP,BE396)</f>
        <v>0</v>
      </c>
      <c r="BJ396" s="110" t="str">
        <f>IFERROR(_xlfn.XLOOKUP(BK396,Master3!$A:$A,Master3!$B:$B)," ")</f>
        <v xml:space="preserve"> </v>
      </c>
      <c r="BK396" s="107" t="str">
        <f t="shared" si="82"/>
        <v/>
      </c>
      <c r="BL396" s="107">
        <f>SUMIFS(Master3!$AU:$AU,Master3!$A:$A,"&gt;"&amp;(BK396),Master3!$A:$A,"&lt;="&amp; BO396)</f>
        <v>0</v>
      </c>
      <c r="BM396" s="109">
        <f>SUMIFS(Master3!$K:$K,Master3!$A:$A,"&gt;"&amp;(BK396),Master3!$A:$A,"&lt;="&amp; BO396)</f>
        <v>0</v>
      </c>
      <c r="BN396" s="107">
        <f>SUMIFS(Master3!BI:BI,Master3!BH:BH,BJ396)</f>
        <v>0</v>
      </c>
      <c r="BO396" s="108" t="str">
        <f t="shared" si="83"/>
        <v/>
      </c>
    </row>
    <row r="397" spans="1:67" x14ac:dyDescent="0.25">
      <c r="A397" s="86">
        <v>44494.361111111109</v>
      </c>
      <c r="B397" s="111" t="e">
        <f>_xlfn.XLOOKUP(C397,Master3!B:B,Master3!A:A)</f>
        <v>#N/A</v>
      </c>
      <c r="C397" s="106"/>
      <c r="D397" s="91" t="str">
        <f>IFERROR(_xlfn.XLOOKUP(B397,Master3!A:A,Master3!G:G),"")</f>
        <v/>
      </c>
      <c r="E397" s="94" t="str">
        <f>IFERROR(AVERAGEIFS(Master3!$U:$U,Master3!$A:$A,"&gt;"&amp;(B397-1),Master3!$A:$A,"&lt;="&amp;S397),"")</f>
        <v/>
      </c>
      <c r="F397" s="98">
        <f>SUMIFS(Master3!$V:$V,Master3!$A:$A,"&gt;="&amp;(B397),Master3!$A:$A,"&lt;="&amp;J397-1)</f>
        <v>0</v>
      </c>
      <c r="G397" s="91">
        <f>SUMIFS(Master3!$H:$H,Master3!$A:$A,"&gt;="&amp;(B397),Master3!$A:$A,"&lt;="&amp;J397-1)</f>
        <v>0</v>
      </c>
      <c r="H397" s="99">
        <f>SUMIFS(Master3!AZ:AZ,Master3!AY:AY,C397)</f>
        <v>0</v>
      </c>
      <c r="I397" s="100" t="str">
        <f>IFERROR(_xlfn.XLOOKUP(J397,Master3!$A:$A,Master3!$B:$B),"")</f>
        <v/>
      </c>
      <c r="J397" s="92" t="str">
        <f t="shared" si="72"/>
        <v/>
      </c>
      <c r="K397" s="92">
        <f>SUMIFS(Master3!$V:$V,Master3!$A:$A,"&gt;="&amp;(J397),Master3!$A:$A,"&lt;="&amp;O397-1)</f>
        <v>0</v>
      </c>
      <c r="L397" s="92">
        <f>SUMIFS(Master3!$H:$H,Master3!$A:$A,"&gt;="&amp;(J397),Master3!$A:$A,"&lt;="&amp;O397-1)</f>
        <v>0</v>
      </c>
      <c r="M397" s="93">
        <f>SUMIFS(Master3!BK:BK,Master3!BJ:BJ,I397)</f>
        <v>0</v>
      </c>
      <c r="N397" s="100" t="str">
        <f>IFERROR(_xlfn.XLOOKUP(O397,Master3!$A:$A,Master3!$B:$B)," ")</f>
        <v xml:space="preserve"> </v>
      </c>
      <c r="O397" s="92" t="str">
        <f t="shared" si="73"/>
        <v/>
      </c>
      <c r="P397" s="92">
        <f>SUMIFS(Master3!$V:$V,Master3!$A:$A,"&gt;="&amp;O397,Master3!$A:$A,"&lt;="&amp; S397)</f>
        <v>0</v>
      </c>
      <c r="Q397" s="92">
        <f>SUMIFS(Master3!$H:$H,Master3!$A:$A,"&gt;="&amp;O397,Master3!$A:$A,"&lt;="&amp; S397)</f>
        <v>0</v>
      </c>
      <c r="R397" s="92">
        <f>SUMIFS(Master3!AZ:AZ,Master3!AY:AY,N397)</f>
        <v>0</v>
      </c>
      <c r="S397" s="93" t="str">
        <f t="shared" si="74"/>
        <v/>
      </c>
      <c r="T397" s="112" t="e">
        <f>_xlfn.XLOOKUP(U397,Master3!B:B,Master3!A:A)</f>
        <v>#N/A</v>
      </c>
      <c r="U397" s="103"/>
      <c r="V397" s="109">
        <f>SUMIFS(Master3!X:X,Master3!$A:$A,"&gt;="&amp;(T397),Master3!$A:$A,"&lt;="&amp;Z397-1)</f>
        <v>0</v>
      </c>
      <c r="W397" s="107">
        <f>SUMIFS(Master3!I:I,Master3!$A:$A,"&gt;="&amp;(T397),Master3!$A:$A,"&lt;="&amp;Z397-1)</f>
        <v>0</v>
      </c>
      <c r="X397" s="108">
        <f>SUMIFS(Master3!BC:BC,Master3!BB:BB,U397)</f>
        <v>0</v>
      </c>
      <c r="Y397" s="110" t="str">
        <f>IFERROR(_xlfn.XLOOKUP(Z397,Master3!$A:$A,Master3!$B:$B),"")</f>
        <v/>
      </c>
      <c r="Z397" s="107" t="str">
        <f t="shared" si="75"/>
        <v/>
      </c>
      <c r="AA397" s="107">
        <f>SUMIFS(Master3!$X:$X,Master3!$A:$A,"&gt;="&amp;(Z397),Master3!$A:$A,"&lt;="&amp;AE397-1)</f>
        <v>0</v>
      </c>
      <c r="AB397" s="107">
        <f>SUMIFS(Master3!$I:$I,Master3!$A:$A,"&gt;="&amp;(Z397),Master3!$A:$A,"&lt;="&amp;AE397-1)</f>
        <v>0</v>
      </c>
      <c r="AC397" s="108">
        <f>SUMIFS(Master3!BM:BM,Master3!BL:BL,Y397)</f>
        <v>0</v>
      </c>
      <c r="AD397" s="110" t="str">
        <f>IFERROR(_xlfn.XLOOKUP(AE397,Master3!$A:$A,Master3!$B:$B)," ")</f>
        <v xml:space="preserve"> </v>
      </c>
      <c r="AE397" s="107" t="str">
        <f t="shared" si="76"/>
        <v/>
      </c>
      <c r="AF397" s="109">
        <f>SUMIFS(Master3!$X:$X,Master3!$A:$A,"&gt;"&amp;(AE397),Master3!$A:$A,"&lt;="&amp; AI397)</f>
        <v>0</v>
      </c>
      <c r="AG397" s="107">
        <f>SUMIFS(Master3!$I:$I,Master3!$A:$A,"&gt;"&amp;(AE397),Master3!$A:$A,"&lt;="&amp; AI397)</f>
        <v>0</v>
      </c>
      <c r="AH397" s="107">
        <f>SUMIFS(Master3!BC:BC,Master3!BB:BB,AD397)</f>
        <v>0</v>
      </c>
      <c r="AI397" s="108" t="str">
        <f t="shared" si="77"/>
        <v/>
      </c>
      <c r="AJ397" s="112" t="e">
        <f>_xlfn.XLOOKUP(AK397,Master3!B:B,Master3!A:A)</f>
        <v>#N/A</v>
      </c>
      <c r="AK397" s="106"/>
      <c r="AL397" s="67">
        <f>SUMIFS(Master3!$Z:$Z,Master3!$A:$A,"&gt;="&amp;(AJ397),Master3!$A:$A,"&lt;="&amp;AP397-1)</f>
        <v>0</v>
      </c>
      <c r="AM397" s="67">
        <f>SUMIFS(Master3!$J:$J,Master3!$A:$A,"&gt;="&amp;(AJ397),Master3!$A:$A,"&lt;="&amp;AP397-1)</f>
        <v>0</v>
      </c>
      <c r="AN397" s="93">
        <f>SUMIFS(Master3!BF:BF,Master3!BE:BE,AK397)</f>
        <v>0</v>
      </c>
      <c r="AO397" s="100" t="str">
        <f>IFERROR(_xlfn.XLOOKUP(AP397,Master3!$A:$A,Master3!$B:$B),"")</f>
        <v/>
      </c>
      <c r="AP397" s="92" t="str">
        <f t="shared" si="78"/>
        <v/>
      </c>
      <c r="AQ397" s="67">
        <f>SUMIFS(Master3!$Z:$Z,Master3!$A:$A,"&gt;"&amp;(AP397),Master3!$A:$A,"&lt;="&amp;AU397-1)</f>
        <v>0</v>
      </c>
      <c r="AR397" s="67">
        <f>SUMIFS(Master3!$J:$J,Master3!$A:$A,"&gt;"&amp;(AP397),Master3!$A:$A,"&lt;="&amp;AU397-1)</f>
        <v>0</v>
      </c>
      <c r="AS397" s="93">
        <f>SUMIFS(Master3!BO:BO,Master3!BN:BN,AO397)</f>
        <v>0</v>
      </c>
      <c r="AT397" s="100" t="str">
        <f>IFERROR(_xlfn.XLOOKUP(AU397,Master3!$A:$A,Master3!$B:$B)," ")</f>
        <v xml:space="preserve"> </v>
      </c>
      <c r="AU397" s="92" t="str">
        <f t="shared" si="79"/>
        <v/>
      </c>
      <c r="AV397" s="67">
        <f>SUMIFS(Master3!$Z:$Z,Master3!$A:$A,"&gt;"&amp;AU397,Master3!$A:$A,"&lt;="&amp; AY397)</f>
        <v>0</v>
      </c>
      <c r="AW397" s="67">
        <f>SUMIFS(Master3!$J:$J,Master3!$A:$A,"&gt;"&amp;AU397,Master3!$A:$A,"&lt;="&amp; AY397)</f>
        <v>0</v>
      </c>
      <c r="AX397" s="92">
        <f>SUMIFS(Master3!BF:BF,Master3!BE:BE,AT397)</f>
        <v>0</v>
      </c>
      <c r="AY397" s="93" t="str">
        <f t="shared" si="80"/>
        <v/>
      </c>
      <c r="AZ397" s="112" t="e">
        <f>_xlfn.XLOOKUP(BA397,Master3!B:B,Master3!A:A)</f>
        <v>#N/A</v>
      </c>
      <c r="BA397" s="103">
        <v>44494.361111111109</v>
      </c>
      <c r="BB397" s="107">
        <f>SUMIFS(Master3!AR:AR,Master3!$A:$A,"&gt;="&amp;(AZ397),Master3!$A:$A,"&lt;="&amp;BF397-1)</f>
        <v>0</v>
      </c>
      <c r="BC397" s="109">
        <f>SUMIFS(Master3!$K:$K,Master3!$A:$A,"&gt;="&amp;(AZ397),Master3!$A:$A,"&lt;="&amp;BF397-1)</f>
        <v>0</v>
      </c>
      <c r="BD397" s="108">
        <f>SUMIFS(Master3!BI:BI,Master3!BH:BH,BA397)</f>
        <v>0</v>
      </c>
      <c r="BE397" s="110" t="str">
        <f>IFERROR(_xlfn.XLOOKUP(BF397,Master3!$A:$A,Master3!$B:$B),"")</f>
        <v/>
      </c>
      <c r="BF397" s="107" t="str">
        <f t="shared" si="81"/>
        <v/>
      </c>
      <c r="BG397" s="107">
        <f>SUMIFS(Master3!AR:AR,Master3!$A:$A,"&gt;="&amp;(BF397),Master3!$A:$A,"&lt;="&amp;BK397-1)</f>
        <v>0</v>
      </c>
      <c r="BH397" s="109">
        <f>SUMIFS(Master3!$K:$K,Master3!$A:$A,"&gt;="&amp;(BF397),Master3!$A:$A,"&lt;="&amp;BK397-1)</f>
        <v>0</v>
      </c>
      <c r="BI397" s="108">
        <f>SUMIFS(Master3!BQ:BQ,Master3!BP:BP,BE397)</f>
        <v>0</v>
      </c>
      <c r="BJ397" s="110" t="str">
        <f>IFERROR(_xlfn.XLOOKUP(BK397,Master3!$A:$A,Master3!$B:$B)," ")</f>
        <v xml:space="preserve"> </v>
      </c>
      <c r="BK397" s="107" t="str">
        <f t="shared" si="82"/>
        <v/>
      </c>
      <c r="BL397" s="107">
        <f>SUMIFS(Master3!$AU:$AU,Master3!$A:$A,"&gt;"&amp;(BK397),Master3!$A:$A,"&lt;="&amp; BO397)</f>
        <v>0</v>
      </c>
      <c r="BM397" s="109">
        <f>SUMIFS(Master3!$K:$K,Master3!$A:$A,"&gt;"&amp;(BK397),Master3!$A:$A,"&lt;="&amp; BO397)</f>
        <v>0</v>
      </c>
      <c r="BN397" s="107">
        <f>SUMIFS(Master3!BI:BI,Master3!BH:BH,BJ397)</f>
        <v>0</v>
      </c>
      <c r="BO397" s="108" t="str">
        <f t="shared" si="83"/>
        <v/>
      </c>
    </row>
    <row r="398" spans="1:67" x14ac:dyDescent="0.25">
      <c r="A398" s="86">
        <v>44494.375</v>
      </c>
      <c r="B398" s="111" t="e">
        <f>_xlfn.XLOOKUP(C398,Master3!B:B,Master3!A:A)</f>
        <v>#N/A</v>
      </c>
      <c r="C398" s="106">
        <v>44494.375</v>
      </c>
      <c r="D398" s="91" t="str">
        <f>IFERROR(_xlfn.XLOOKUP(B398,Master3!A:A,Master3!G:G),"")</f>
        <v/>
      </c>
      <c r="E398" s="94" t="str">
        <f>IFERROR(AVERAGEIFS(Master3!$U:$U,Master3!$A:$A,"&gt;"&amp;(B398-1),Master3!$A:$A,"&lt;="&amp;S398),"")</f>
        <v/>
      </c>
      <c r="F398" s="98">
        <f>SUMIFS(Master3!$V:$V,Master3!$A:$A,"&gt;="&amp;(B398),Master3!$A:$A,"&lt;="&amp;J398-1)</f>
        <v>0</v>
      </c>
      <c r="G398" s="91">
        <f>SUMIFS(Master3!$H:$H,Master3!$A:$A,"&gt;="&amp;(B398),Master3!$A:$A,"&lt;="&amp;J398-1)</f>
        <v>0</v>
      </c>
      <c r="H398" s="99">
        <f>SUMIFS(Master3!AZ:AZ,Master3!AY:AY,C398)</f>
        <v>0</v>
      </c>
      <c r="I398" s="100" t="str">
        <f>IFERROR(_xlfn.XLOOKUP(J398,Master3!$A:$A,Master3!$B:$B),"")</f>
        <v/>
      </c>
      <c r="J398" s="92" t="str">
        <f t="shared" si="72"/>
        <v/>
      </c>
      <c r="K398" s="92">
        <f>SUMIFS(Master3!$V:$V,Master3!$A:$A,"&gt;="&amp;(J398),Master3!$A:$A,"&lt;="&amp;O398-1)</f>
        <v>0</v>
      </c>
      <c r="L398" s="92">
        <f>SUMIFS(Master3!$H:$H,Master3!$A:$A,"&gt;="&amp;(J398),Master3!$A:$A,"&lt;="&amp;O398-1)</f>
        <v>0</v>
      </c>
      <c r="M398" s="93">
        <f>SUMIFS(Master3!BK:BK,Master3!BJ:BJ,I398)</f>
        <v>0</v>
      </c>
      <c r="N398" s="100" t="str">
        <f>IFERROR(_xlfn.XLOOKUP(O398,Master3!$A:$A,Master3!$B:$B)," ")</f>
        <v xml:space="preserve"> </v>
      </c>
      <c r="O398" s="92" t="str">
        <f t="shared" si="73"/>
        <v/>
      </c>
      <c r="P398" s="92">
        <f>SUMIFS(Master3!$V:$V,Master3!$A:$A,"&gt;="&amp;O398,Master3!$A:$A,"&lt;="&amp; S398)</f>
        <v>0</v>
      </c>
      <c r="Q398" s="92">
        <f>SUMIFS(Master3!$H:$H,Master3!$A:$A,"&gt;="&amp;O398,Master3!$A:$A,"&lt;="&amp; S398)</f>
        <v>0</v>
      </c>
      <c r="R398" s="92">
        <f>SUMIFS(Master3!AZ:AZ,Master3!AY:AY,N398)</f>
        <v>0</v>
      </c>
      <c r="S398" s="93" t="str">
        <f t="shared" si="74"/>
        <v/>
      </c>
      <c r="T398" s="112" t="e">
        <f>_xlfn.XLOOKUP(U398,Master3!B:B,Master3!A:A)</f>
        <v>#N/A</v>
      </c>
      <c r="U398" s="103"/>
      <c r="V398" s="109">
        <f>SUMIFS(Master3!X:X,Master3!$A:$A,"&gt;="&amp;(T398),Master3!$A:$A,"&lt;="&amp;Z398-1)</f>
        <v>0</v>
      </c>
      <c r="W398" s="107">
        <f>SUMIFS(Master3!I:I,Master3!$A:$A,"&gt;="&amp;(T398),Master3!$A:$A,"&lt;="&amp;Z398-1)</f>
        <v>0</v>
      </c>
      <c r="X398" s="108">
        <f>SUMIFS(Master3!BC:BC,Master3!BB:BB,U398)</f>
        <v>0</v>
      </c>
      <c r="Y398" s="110" t="str">
        <f>IFERROR(_xlfn.XLOOKUP(Z398,Master3!$A:$A,Master3!$B:$B),"")</f>
        <v/>
      </c>
      <c r="Z398" s="107" t="str">
        <f t="shared" si="75"/>
        <v/>
      </c>
      <c r="AA398" s="107">
        <f>SUMIFS(Master3!$X:$X,Master3!$A:$A,"&gt;="&amp;(Z398),Master3!$A:$A,"&lt;="&amp;AE398-1)</f>
        <v>0</v>
      </c>
      <c r="AB398" s="107">
        <f>SUMIFS(Master3!$I:$I,Master3!$A:$A,"&gt;="&amp;(Z398),Master3!$A:$A,"&lt;="&amp;AE398-1)</f>
        <v>0</v>
      </c>
      <c r="AC398" s="108">
        <f>SUMIFS(Master3!BM:BM,Master3!BL:BL,Y398)</f>
        <v>0</v>
      </c>
      <c r="AD398" s="110" t="str">
        <f>IFERROR(_xlfn.XLOOKUP(AE398,Master3!$A:$A,Master3!$B:$B)," ")</f>
        <v xml:space="preserve"> </v>
      </c>
      <c r="AE398" s="107" t="str">
        <f t="shared" si="76"/>
        <v/>
      </c>
      <c r="AF398" s="109">
        <f>SUMIFS(Master3!$X:$X,Master3!$A:$A,"&gt;"&amp;(AE398),Master3!$A:$A,"&lt;="&amp; AI398)</f>
        <v>0</v>
      </c>
      <c r="AG398" s="107">
        <f>SUMIFS(Master3!$I:$I,Master3!$A:$A,"&gt;"&amp;(AE398),Master3!$A:$A,"&lt;="&amp; AI398)</f>
        <v>0</v>
      </c>
      <c r="AH398" s="107">
        <f>SUMIFS(Master3!BC:BC,Master3!BB:BB,AD398)</f>
        <v>0</v>
      </c>
      <c r="AI398" s="108" t="str">
        <f t="shared" si="77"/>
        <v/>
      </c>
      <c r="AJ398" s="112" t="e">
        <f>_xlfn.XLOOKUP(AK398,Master3!B:B,Master3!A:A)</f>
        <v>#N/A</v>
      </c>
      <c r="AK398" s="106">
        <v>44494.375</v>
      </c>
      <c r="AL398" s="67">
        <f>SUMIFS(Master3!$Z:$Z,Master3!$A:$A,"&gt;="&amp;(AJ398),Master3!$A:$A,"&lt;="&amp;AP398-1)</f>
        <v>0</v>
      </c>
      <c r="AM398" s="67">
        <f>SUMIFS(Master3!$J:$J,Master3!$A:$A,"&gt;="&amp;(AJ398),Master3!$A:$A,"&lt;="&amp;AP398-1)</f>
        <v>0</v>
      </c>
      <c r="AN398" s="93">
        <f>SUMIFS(Master3!BF:BF,Master3!BE:BE,AK398)</f>
        <v>0</v>
      </c>
      <c r="AO398" s="100" t="str">
        <f>IFERROR(_xlfn.XLOOKUP(AP398,Master3!$A:$A,Master3!$B:$B),"")</f>
        <v/>
      </c>
      <c r="AP398" s="92" t="str">
        <f t="shared" si="78"/>
        <v/>
      </c>
      <c r="AQ398" s="67">
        <f>SUMIFS(Master3!$Z:$Z,Master3!$A:$A,"&gt;"&amp;(AP398),Master3!$A:$A,"&lt;="&amp;AU398-1)</f>
        <v>0</v>
      </c>
      <c r="AR398" s="67">
        <f>SUMIFS(Master3!$J:$J,Master3!$A:$A,"&gt;"&amp;(AP398),Master3!$A:$A,"&lt;="&amp;AU398-1)</f>
        <v>0</v>
      </c>
      <c r="AS398" s="93">
        <f>SUMIFS(Master3!BO:BO,Master3!BN:BN,AO398)</f>
        <v>0</v>
      </c>
      <c r="AT398" s="100" t="str">
        <f>IFERROR(_xlfn.XLOOKUP(AU398,Master3!$A:$A,Master3!$B:$B)," ")</f>
        <v xml:space="preserve"> </v>
      </c>
      <c r="AU398" s="92" t="str">
        <f t="shared" si="79"/>
        <v/>
      </c>
      <c r="AV398" s="67">
        <f>SUMIFS(Master3!$Z:$Z,Master3!$A:$A,"&gt;"&amp;AU398,Master3!$A:$A,"&lt;="&amp; AY398)</f>
        <v>0</v>
      </c>
      <c r="AW398" s="67">
        <f>SUMIFS(Master3!$J:$J,Master3!$A:$A,"&gt;"&amp;AU398,Master3!$A:$A,"&lt;="&amp; AY398)</f>
        <v>0</v>
      </c>
      <c r="AX398" s="92">
        <f>SUMIFS(Master3!BF:BF,Master3!BE:BE,AT398)</f>
        <v>0</v>
      </c>
      <c r="AY398" s="93" t="str">
        <f t="shared" si="80"/>
        <v/>
      </c>
      <c r="AZ398" s="112" t="e">
        <f>_xlfn.XLOOKUP(BA398,Master3!B:B,Master3!A:A)</f>
        <v>#N/A</v>
      </c>
      <c r="BA398" s="103"/>
      <c r="BB398" s="107">
        <f>SUMIFS(Master3!AR:AR,Master3!$A:$A,"&gt;="&amp;(AZ398),Master3!$A:$A,"&lt;="&amp;BF398-1)</f>
        <v>0</v>
      </c>
      <c r="BC398" s="109">
        <f>SUMIFS(Master3!$K:$K,Master3!$A:$A,"&gt;="&amp;(AZ398),Master3!$A:$A,"&lt;="&amp;BF398-1)</f>
        <v>0</v>
      </c>
      <c r="BD398" s="108">
        <f>SUMIFS(Master3!BI:BI,Master3!BH:BH,BA398)</f>
        <v>0</v>
      </c>
      <c r="BE398" s="110" t="str">
        <f>IFERROR(_xlfn.XLOOKUP(BF398,Master3!$A:$A,Master3!$B:$B),"")</f>
        <v/>
      </c>
      <c r="BF398" s="107" t="str">
        <f t="shared" si="81"/>
        <v/>
      </c>
      <c r="BG398" s="107">
        <f>SUMIFS(Master3!AR:AR,Master3!$A:$A,"&gt;="&amp;(BF398),Master3!$A:$A,"&lt;="&amp;BK398-1)</f>
        <v>0</v>
      </c>
      <c r="BH398" s="109">
        <f>SUMIFS(Master3!$K:$K,Master3!$A:$A,"&gt;="&amp;(BF398),Master3!$A:$A,"&lt;="&amp;BK398-1)</f>
        <v>0</v>
      </c>
      <c r="BI398" s="108">
        <f>SUMIFS(Master3!BQ:BQ,Master3!BP:BP,BE398)</f>
        <v>0</v>
      </c>
      <c r="BJ398" s="110" t="str">
        <f>IFERROR(_xlfn.XLOOKUP(BK398,Master3!$A:$A,Master3!$B:$B)," ")</f>
        <v xml:space="preserve"> </v>
      </c>
      <c r="BK398" s="107" t="str">
        <f t="shared" si="82"/>
        <v/>
      </c>
      <c r="BL398" s="107">
        <f>SUMIFS(Master3!$AU:$AU,Master3!$A:$A,"&gt;"&amp;(BK398),Master3!$A:$A,"&lt;="&amp; BO398)</f>
        <v>0</v>
      </c>
      <c r="BM398" s="109">
        <f>SUMIFS(Master3!$K:$K,Master3!$A:$A,"&gt;"&amp;(BK398),Master3!$A:$A,"&lt;="&amp; BO398)</f>
        <v>0</v>
      </c>
      <c r="BN398" s="107">
        <f>SUMIFS(Master3!BI:BI,Master3!BH:BH,BJ398)</f>
        <v>0</v>
      </c>
      <c r="BO398" s="108" t="str">
        <f t="shared" si="83"/>
        <v/>
      </c>
    </row>
    <row r="399" spans="1:67" x14ac:dyDescent="0.25">
      <c r="A399" s="86">
        <v>44495.121527777781</v>
      </c>
      <c r="B399" s="111" t="e">
        <f>_xlfn.XLOOKUP(C399,Master3!B:B,Master3!A:A)</f>
        <v>#N/A</v>
      </c>
      <c r="C399" s="106"/>
      <c r="D399" s="91" t="str">
        <f>IFERROR(_xlfn.XLOOKUP(B399,Master3!A:A,Master3!G:G),"")</f>
        <v/>
      </c>
      <c r="E399" s="94" t="str">
        <f>IFERROR(AVERAGEIFS(Master3!$U:$U,Master3!$A:$A,"&gt;"&amp;(B399-1),Master3!$A:$A,"&lt;="&amp;S399),"")</f>
        <v/>
      </c>
      <c r="F399" s="98">
        <f>SUMIFS(Master3!$V:$V,Master3!$A:$A,"&gt;="&amp;(B399),Master3!$A:$A,"&lt;="&amp;J399-1)</f>
        <v>0</v>
      </c>
      <c r="G399" s="91">
        <f>SUMIFS(Master3!$H:$H,Master3!$A:$A,"&gt;="&amp;(B399),Master3!$A:$A,"&lt;="&amp;J399-1)</f>
        <v>0</v>
      </c>
      <c r="H399" s="99">
        <f>SUMIFS(Master3!AZ:AZ,Master3!AY:AY,C399)</f>
        <v>0</v>
      </c>
      <c r="I399" s="100" t="str">
        <f>IFERROR(_xlfn.XLOOKUP(J399,Master3!$A:$A,Master3!$B:$B),"")</f>
        <v/>
      </c>
      <c r="J399" s="92" t="str">
        <f t="shared" si="72"/>
        <v/>
      </c>
      <c r="K399" s="92">
        <f>SUMIFS(Master3!$V:$V,Master3!$A:$A,"&gt;="&amp;(J399),Master3!$A:$A,"&lt;="&amp;O399-1)</f>
        <v>0</v>
      </c>
      <c r="L399" s="92">
        <f>SUMIFS(Master3!$H:$H,Master3!$A:$A,"&gt;="&amp;(J399),Master3!$A:$A,"&lt;="&amp;O399-1)</f>
        <v>0</v>
      </c>
      <c r="M399" s="93">
        <f>SUMIFS(Master3!BK:BK,Master3!BJ:BJ,I399)</f>
        <v>0</v>
      </c>
      <c r="N399" s="100" t="str">
        <f>IFERROR(_xlfn.XLOOKUP(O399,Master3!$A:$A,Master3!$B:$B)," ")</f>
        <v xml:space="preserve"> </v>
      </c>
      <c r="O399" s="92" t="str">
        <f t="shared" si="73"/>
        <v/>
      </c>
      <c r="P399" s="92">
        <f>SUMIFS(Master3!$V:$V,Master3!$A:$A,"&gt;="&amp;O399,Master3!$A:$A,"&lt;="&amp; S399)</f>
        <v>0</v>
      </c>
      <c r="Q399" s="92">
        <f>SUMIFS(Master3!$H:$H,Master3!$A:$A,"&gt;="&amp;O399,Master3!$A:$A,"&lt;="&amp; S399)</f>
        <v>0</v>
      </c>
      <c r="R399" s="92">
        <f>SUMIFS(Master3!AZ:AZ,Master3!AY:AY,N399)</f>
        <v>0</v>
      </c>
      <c r="S399" s="93" t="str">
        <f t="shared" si="74"/>
        <v/>
      </c>
      <c r="T399" s="112" t="e">
        <f>_xlfn.XLOOKUP(U399,Master3!B:B,Master3!A:A)</f>
        <v>#N/A</v>
      </c>
      <c r="U399" s="103">
        <v>44495.121527777781</v>
      </c>
      <c r="V399" s="109">
        <f>SUMIFS(Master3!X:X,Master3!$A:$A,"&gt;="&amp;(T399),Master3!$A:$A,"&lt;="&amp;Z399-1)</f>
        <v>0</v>
      </c>
      <c r="W399" s="107">
        <f>SUMIFS(Master3!I:I,Master3!$A:$A,"&gt;="&amp;(T399),Master3!$A:$A,"&lt;="&amp;Z399-1)</f>
        <v>0</v>
      </c>
      <c r="X399" s="108">
        <f>SUMIFS(Master3!BC:BC,Master3!BB:BB,U399)</f>
        <v>0</v>
      </c>
      <c r="Y399" s="110" t="str">
        <f>IFERROR(_xlfn.XLOOKUP(Z399,Master3!$A:$A,Master3!$B:$B),"")</f>
        <v/>
      </c>
      <c r="Z399" s="107" t="str">
        <f t="shared" si="75"/>
        <v/>
      </c>
      <c r="AA399" s="107">
        <f>SUMIFS(Master3!$X:$X,Master3!$A:$A,"&gt;="&amp;(Z399),Master3!$A:$A,"&lt;="&amp;AE399-1)</f>
        <v>0</v>
      </c>
      <c r="AB399" s="107">
        <f>SUMIFS(Master3!$I:$I,Master3!$A:$A,"&gt;="&amp;(Z399),Master3!$A:$A,"&lt;="&amp;AE399-1)</f>
        <v>0</v>
      </c>
      <c r="AC399" s="108">
        <f>SUMIFS(Master3!BM:BM,Master3!BL:BL,Y399)</f>
        <v>0</v>
      </c>
      <c r="AD399" s="110" t="str">
        <f>IFERROR(_xlfn.XLOOKUP(AE399,Master3!$A:$A,Master3!$B:$B)," ")</f>
        <v xml:space="preserve"> </v>
      </c>
      <c r="AE399" s="107" t="str">
        <f t="shared" si="76"/>
        <v/>
      </c>
      <c r="AF399" s="109">
        <f>SUMIFS(Master3!$X:$X,Master3!$A:$A,"&gt;"&amp;(AE399),Master3!$A:$A,"&lt;="&amp; AI399)</f>
        <v>0</v>
      </c>
      <c r="AG399" s="107">
        <f>SUMIFS(Master3!$I:$I,Master3!$A:$A,"&gt;"&amp;(AE399),Master3!$A:$A,"&lt;="&amp; AI399)</f>
        <v>0</v>
      </c>
      <c r="AH399" s="107">
        <f>SUMIFS(Master3!BC:BC,Master3!BB:BB,AD399)</f>
        <v>0</v>
      </c>
      <c r="AI399" s="108" t="str">
        <f t="shared" si="77"/>
        <v/>
      </c>
      <c r="AJ399" s="112" t="e">
        <f>_xlfn.XLOOKUP(AK399,Master3!B:B,Master3!A:A)</f>
        <v>#N/A</v>
      </c>
      <c r="AK399" s="106"/>
      <c r="AL399" s="67">
        <f>SUMIFS(Master3!$Z:$Z,Master3!$A:$A,"&gt;="&amp;(AJ399),Master3!$A:$A,"&lt;="&amp;AP399-1)</f>
        <v>0</v>
      </c>
      <c r="AM399" s="67">
        <f>SUMIFS(Master3!$J:$J,Master3!$A:$A,"&gt;="&amp;(AJ399),Master3!$A:$A,"&lt;="&amp;AP399-1)</f>
        <v>0</v>
      </c>
      <c r="AN399" s="93">
        <f>SUMIFS(Master3!BF:BF,Master3!BE:BE,AK399)</f>
        <v>0</v>
      </c>
      <c r="AO399" s="100" t="str">
        <f>IFERROR(_xlfn.XLOOKUP(AP399,Master3!$A:$A,Master3!$B:$B),"")</f>
        <v/>
      </c>
      <c r="AP399" s="92" t="str">
        <f t="shared" si="78"/>
        <v/>
      </c>
      <c r="AQ399" s="67">
        <f>SUMIFS(Master3!$Z:$Z,Master3!$A:$A,"&gt;"&amp;(AP399),Master3!$A:$A,"&lt;="&amp;AU399-1)</f>
        <v>0</v>
      </c>
      <c r="AR399" s="67">
        <f>SUMIFS(Master3!$J:$J,Master3!$A:$A,"&gt;"&amp;(AP399),Master3!$A:$A,"&lt;="&amp;AU399-1)</f>
        <v>0</v>
      </c>
      <c r="AS399" s="93">
        <f>SUMIFS(Master3!BO:BO,Master3!BN:BN,AO399)</f>
        <v>0</v>
      </c>
      <c r="AT399" s="100" t="str">
        <f>IFERROR(_xlfn.XLOOKUP(AU399,Master3!$A:$A,Master3!$B:$B)," ")</f>
        <v xml:space="preserve"> </v>
      </c>
      <c r="AU399" s="92" t="str">
        <f t="shared" si="79"/>
        <v/>
      </c>
      <c r="AV399" s="67">
        <f>SUMIFS(Master3!$Z:$Z,Master3!$A:$A,"&gt;"&amp;AU399,Master3!$A:$A,"&lt;="&amp; AY399)</f>
        <v>0</v>
      </c>
      <c r="AW399" s="67">
        <f>SUMIFS(Master3!$J:$J,Master3!$A:$A,"&gt;"&amp;AU399,Master3!$A:$A,"&lt;="&amp; AY399)</f>
        <v>0</v>
      </c>
      <c r="AX399" s="92">
        <f>SUMIFS(Master3!BF:BF,Master3!BE:BE,AT399)</f>
        <v>0</v>
      </c>
      <c r="AY399" s="93" t="str">
        <f t="shared" si="80"/>
        <v/>
      </c>
      <c r="AZ399" s="112" t="e">
        <f>_xlfn.XLOOKUP(BA399,Master3!B:B,Master3!A:A)</f>
        <v>#N/A</v>
      </c>
      <c r="BA399" s="103"/>
      <c r="BB399" s="107">
        <f>SUMIFS(Master3!AR:AR,Master3!$A:$A,"&gt;="&amp;(AZ399),Master3!$A:$A,"&lt;="&amp;BF399-1)</f>
        <v>0</v>
      </c>
      <c r="BC399" s="109">
        <f>SUMIFS(Master3!$K:$K,Master3!$A:$A,"&gt;="&amp;(AZ399),Master3!$A:$A,"&lt;="&amp;BF399-1)</f>
        <v>0</v>
      </c>
      <c r="BD399" s="108">
        <f>SUMIFS(Master3!BI:BI,Master3!BH:BH,BA399)</f>
        <v>0</v>
      </c>
      <c r="BE399" s="110" t="str">
        <f>IFERROR(_xlfn.XLOOKUP(BF399,Master3!$A:$A,Master3!$B:$B),"")</f>
        <v/>
      </c>
      <c r="BF399" s="107" t="str">
        <f t="shared" si="81"/>
        <v/>
      </c>
      <c r="BG399" s="107">
        <f>SUMIFS(Master3!AR:AR,Master3!$A:$A,"&gt;="&amp;(BF399),Master3!$A:$A,"&lt;="&amp;BK399-1)</f>
        <v>0</v>
      </c>
      <c r="BH399" s="109">
        <f>SUMIFS(Master3!$K:$K,Master3!$A:$A,"&gt;="&amp;(BF399),Master3!$A:$A,"&lt;="&amp;BK399-1)</f>
        <v>0</v>
      </c>
      <c r="BI399" s="108">
        <f>SUMIFS(Master3!BQ:BQ,Master3!BP:BP,BE399)</f>
        <v>0</v>
      </c>
      <c r="BJ399" s="110" t="str">
        <f>IFERROR(_xlfn.XLOOKUP(BK399,Master3!$A:$A,Master3!$B:$B)," ")</f>
        <v xml:space="preserve"> </v>
      </c>
      <c r="BK399" s="107" t="str">
        <f t="shared" si="82"/>
        <v/>
      </c>
      <c r="BL399" s="107">
        <f>SUMIFS(Master3!$AU:$AU,Master3!$A:$A,"&gt;"&amp;(BK399),Master3!$A:$A,"&lt;="&amp; BO399)</f>
        <v>0</v>
      </c>
      <c r="BM399" s="109">
        <f>SUMIFS(Master3!$K:$K,Master3!$A:$A,"&gt;"&amp;(BK399),Master3!$A:$A,"&lt;="&amp; BO399)</f>
        <v>0</v>
      </c>
      <c r="BN399" s="107">
        <f>SUMIFS(Master3!BI:BI,Master3!BH:BH,BJ399)</f>
        <v>0</v>
      </c>
      <c r="BO399" s="108" t="str">
        <f t="shared" si="83"/>
        <v/>
      </c>
    </row>
    <row r="400" spans="1:67" x14ac:dyDescent="0.25">
      <c r="A400" s="86">
        <v>44495.159722222219</v>
      </c>
      <c r="B400" s="111" t="e">
        <f>_xlfn.XLOOKUP(C400,Master3!B:B,Master3!A:A)</f>
        <v>#N/A</v>
      </c>
      <c r="C400" s="106"/>
      <c r="D400" s="91" t="str">
        <f>IFERROR(_xlfn.XLOOKUP(B400,Master3!A:A,Master3!G:G),"")</f>
        <v/>
      </c>
      <c r="E400" s="94" t="str">
        <f>IFERROR(AVERAGEIFS(Master3!$U:$U,Master3!$A:$A,"&gt;"&amp;(B400-1),Master3!$A:$A,"&lt;="&amp;S400),"")</f>
        <v/>
      </c>
      <c r="F400" s="98">
        <f>SUMIFS(Master3!$V:$V,Master3!$A:$A,"&gt;="&amp;(B400),Master3!$A:$A,"&lt;="&amp;J400-1)</f>
        <v>0</v>
      </c>
      <c r="G400" s="91">
        <f>SUMIFS(Master3!$H:$H,Master3!$A:$A,"&gt;="&amp;(B400),Master3!$A:$A,"&lt;="&amp;J400-1)</f>
        <v>0</v>
      </c>
      <c r="H400" s="99">
        <f>SUMIFS(Master3!AZ:AZ,Master3!AY:AY,C400)</f>
        <v>0</v>
      </c>
      <c r="I400" s="100" t="str">
        <f>IFERROR(_xlfn.XLOOKUP(J400,Master3!$A:$A,Master3!$B:$B),"")</f>
        <v/>
      </c>
      <c r="J400" s="92" t="str">
        <f t="shared" si="72"/>
        <v/>
      </c>
      <c r="K400" s="92">
        <f>SUMIFS(Master3!$V:$V,Master3!$A:$A,"&gt;="&amp;(J400),Master3!$A:$A,"&lt;="&amp;O400-1)</f>
        <v>0</v>
      </c>
      <c r="L400" s="92">
        <f>SUMIFS(Master3!$H:$H,Master3!$A:$A,"&gt;="&amp;(J400),Master3!$A:$A,"&lt;="&amp;O400-1)</f>
        <v>0</v>
      </c>
      <c r="M400" s="93">
        <f>SUMIFS(Master3!BK:BK,Master3!BJ:BJ,I400)</f>
        <v>0</v>
      </c>
      <c r="N400" s="100" t="str">
        <f>IFERROR(_xlfn.XLOOKUP(O400,Master3!$A:$A,Master3!$B:$B)," ")</f>
        <v xml:space="preserve"> </v>
      </c>
      <c r="O400" s="92" t="str">
        <f t="shared" si="73"/>
        <v/>
      </c>
      <c r="P400" s="92">
        <f>SUMIFS(Master3!$V:$V,Master3!$A:$A,"&gt;="&amp;O400,Master3!$A:$A,"&lt;="&amp; S400)</f>
        <v>0</v>
      </c>
      <c r="Q400" s="92">
        <f>SUMIFS(Master3!$H:$H,Master3!$A:$A,"&gt;="&amp;O400,Master3!$A:$A,"&lt;="&amp; S400)</f>
        <v>0</v>
      </c>
      <c r="R400" s="92">
        <f>SUMIFS(Master3!AZ:AZ,Master3!AY:AY,N400)</f>
        <v>0</v>
      </c>
      <c r="S400" s="93" t="str">
        <f t="shared" si="74"/>
        <v/>
      </c>
      <c r="T400" s="112" t="e">
        <f>_xlfn.XLOOKUP(U400,Master3!B:B,Master3!A:A)</f>
        <v>#N/A</v>
      </c>
      <c r="U400" s="103"/>
      <c r="V400" s="109">
        <f>SUMIFS(Master3!X:X,Master3!$A:$A,"&gt;="&amp;(T400),Master3!$A:$A,"&lt;="&amp;Z400-1)</f>
        <v>0</v>
      </c>
      <c r="W400" s="107">
        <f>SUMIFS(Master3!I:I,Master3!$A:$A,"&gt;="&amp;(T400),Master3!$A:$A,"&lt;="&amp;Z400-1)</f>
        <v>0</v>
      </c>
      <c r="X400" s="108">
        <f>SUMIFS(Master3!BC:BC,Master3!BB:BB,U400)</f>
        <v>0</v>
      </c>
      <c r="Y400" s="110" t="str">
        <f>IFERROR(_xlfn.XLOOKUP(Z400,Master3!$A:$A,Master3!$B:$B),"")</f>
        <v/>
      </c>
      <c r="Z400" s="107" t="str">
        <f t="shared" si="75"/>
        <v/>
      </c>
      <c r="AA400" s="107">
        <f>SUMIFS(Master3!$X:$X,Master3!$A:$A,"&gt;="&amp;(Z400),Master3!$A:$A,"&lt;="&amp;AE400-1)</f>
        <v>0</v>
      </c>
      <c r="AB400" s="107">
        <f>SUMIFS(Master3!$I:$I,Master3!$A:$A,"&gt;="&amp;(Z400),Master3!$A:$A,"&lt;="&amp;AE400-1)</f>
        <v>0</v>
      </c>
      <c r="AC400" s="108">
        <f>SUMIFS(Master3!BM:BM,Master3!BL:BL,Y400)</f>
        <v>0</v>
      </c>
      <c r="AD400" s="110" t="str">
        <f>IFERROR(_xlfn.XLOOKUP(AE400,Master3!$A:$A,Master3!$B:$B)," ")</f>
        <v xml:space="preserve"> </v>
      </c>
      <c r="AE400" s="107" t="str">
        <f t="shared" si="76"/>
        <v/>
      </c>
      <c r="AF400" s="109">
        <f>SUMIFS(Master3!$X:$X,Master3!$A:$A,"&gt;"&amp;(AE400),Master3!$A:$A,"&lt;="&amp; AI400)</f>
        <v>0</v>
      </c>
      <c r="AG400" s="107">
        <f>SUMIFS(Master3!$I:$I,Master3!$A:$A,"&gt;"&amp;(AE400),Master3!$A:$A,"&lt;="&amp; AI400)</f>
        <v>0</v>
      </c>
      <c r="AH400" s="107">
        <f>SUMIFS(Master3!BC:BC,Master3!BB:BB,AD400)</f>
        <v>0</v>
      </c>
      <c r="AI400" s="108" t="str">
        <f t="shared" si="77"/>
        <v/>
      </c>
      <c r="AJ400" s="112" t="e">
        <f>_xlfn.XLOOKUP(AK400,Master3!B:B,Master3!A:A)</f>
        <v>#N/A</v>
      </c>
      <c r="AK400" s="106"/>
      <c r="AL400" s="67">
        <f>SUMIFS(Master3!$Z:$Z,Master3!$A:$A,"&gt;="&amp;(AJ400),Master3!$A:$A,"&lt;="&amp;AP400-1)</f>
        <v>0</v>
      </c>
      <c r="AM400" s="67">
        <f>SUMIFS(Master3!$J:$J,Master3!$A:$A,"&gt;="&amp;(AJ400),Master3!$A:$A,"&lt;="&amp;AP400-1)</f>
        <v>0</v>
      </c>
      <c r="AN400" s="93">
        <f>SUMIFS(Master3!BF:BF,Master3!BE:BE,AK400)</f>
        <v>0</v>
      </c>
      <c r="AO400" s="100" t="str">
        <f>IFERROR(_xlfn.XLOOKUP(AP400,Master3!$A:$A,Master3!$B:$B),"")</f>
        <v/>
      </c>
      <c r="AP400" s="92" t="str">
        <f t="shared" si="78"/>
        <v/>
      </c>
      <c r="AQ400" s="67">
        <f>SUMIFS(Master3!$Z:$Z,Master3!$A:$A,"&gt;"&amp;(AP400),Master3!$A:$A,"&lt;="&amp;AU400-1)</f>
        <v>0</v>
      </c>
      <c r="AR400" s="67">
        <f>SUMIFS(Master3!$J:$J,Master3!$A:$A,"&gt;"&amp;(AP400),Master3!$A:$A,"&lt;="&amp;AU400-1)</f>
        <v>0</v>
      </c>
      <c r="AS400" s="93">
        <f>SUMIFS(Master3!BO:BO,Master3!BN:BN,AO400)</f>
        <v>0</v>
      </c>
      <c r="AT400" s="100" t="str">
        <f>IFERROR(_xlfn.XLOOKUP(AU400,Master3!$A:$A,Master3!$B:$B)," ")</f>
        <v xml:space="preserve"> </v>
      </c>
      <c r="AU400" s="92" t="str">
        <f t="shared" si="79"/>
        <v/>
      </c>
      <c r="AV400" s="67">
        <f>SUMIFS(Master3!$Z:$Z,Master3!$A:$A,"&gt;"&amp;AU400,Master3!$A:$A,"&lt;="&amp; AY400)</f>
        <v>0</v>
      </c>
      <c r="AW400" s="67">
        <f>SUMIFS(Master3!$J:$J,Master3!$A:$A,"&gt;"&amp;AU400,Master3!$A:$A,"&lt;="&amp; AY400)</f>
        <v>0</v>
      </c>
      <c r="AX400" s="92">
        <f>SUMIFS(Master3!BF:BF,Master3!BE:BE,AT400)</f>
        <v>0</v>
      </c>
      <c r="AY400" s="93" t="str">
        <f t="shared" si="80"/>
        <v/>
      </c>
      <c r="AZ400" s="112" t="e">
        <f>_xlfn.XLOOKUP(BA400,Master3!B:B,Master3!A:A)</f>
        <v>#N/A</v>
      </c>
      <c r="BA400" s="103">
        <v>44495.159722222219</v>
      </c>
      <c r="BB400" s="107">
        <f>SUMIFS(Master3!AR:AR,Master3!$A:$A,"&gt;="&amp;(AZ400),Master3!$A:$A,"&lt;="&amp;BF400-1)</f>
        <v>0</v>
      </c>
      <c r="BC400" s="109">
        <f>SUMIFS(Master3!$K:$K,Master3!$A:$A,"&gt;="&amp;(AZ400),Master3!$A:$A,"&lt;="&amp;BF400-1)</f>
        <v>0</v>
      </c>
      <c r="BD400" s="108">
        <f>SUMIFS(Master3!BI:BI,Master3!BH:BH,BA400)</f>
        <v>0</v>
      </c>
      <c r="BE400" s="110" t="str">
        <f>IFERROR(_xlfn.XLOOKUP(BF400,Master3!$A:$A,Master3!$B:$B),"")</f>
        <v/>
      </c>
      <c r="BF400" s="107" t="str">
        <f t="shared" si="81"/>
        <v/>
      </c>
      <c r="BG400" s="107">
        <f>SUMIFS(Master3!AR:AR,Master3!$A:$A,"&gt;="&amp;(BF400),Master3!$A:$A,"&lt;="&amp;BK400-1)</f>
        <v>0</v>
      </c>
      <c r="BH400" s="109">
        <f>SUMIFS(Master3!$K:$K,Master3!$A:$A,"&gt;="&amp;(BF400),Master3!$A:$A,"&lt;="&amp;BK400-1)</f>
        <v>0</v>
      </c>
      <c r="BI400" s="108">
        <f>SUMIFS(Master3!BQ:BQ,Master3!BP:BP,BE400)</f>
        <v>0</v>
      </c>
      <c r="BJ400" s="110" t="str">
        <f>IFERROR(_xlfn.XLOOKUP(BK400,Master3!$A:$A,Master3!$B:$B)," ")</f>
        <v xml:space="preserve"> </v>
      </c>
      <c r="BK400" s="107" t="str">
        <f t="shared" si="82"/>
        <v/>
      </c>
      <c r="BL400" s="107">
        <f>SUMIFS(Master3!$AU:$AU,Master3!$A:$A,"&gt;"&amp;(BK400),Master3!$A:$A,"&lt;="&amp; BO400)</f>
        <v>0</v>
      </c>
      <c r="BM400" s="109">
        <f>SUMIFS(Master3!$K:$K,Master3!$A:$A,"&gt;"&amp;(BK400),Master3!$A:$A,"&lt;="&amp; BO400)</f>
        <v>0</v>
      </c>
      <c r="BN400" s="107">
        <f>SUMIFS(Master3!BI:BI,Master3!BH:BH,BJ400)</f>
        <v>0</v>
      </c>
      <c r="BO400" s="108" t="str">
        <f t="shared" si="83"/>
        <v/>
      </c>
    </row>
    <row r="401" spans="1:67" x14ac:dyDescent="0.25">
      <c r="A401" s="86">
        <v>44495.375</v>
      </c>
      <c r="B401" s="111" t="e">
        <f>_xlfn.XLOOKUP(C401,Master3!B:B,Master3!A:A)</f>
        <v>#N/A</v>
      </c>
      <c r="C401" s="106">
        <v>44495.375</v>
      </c>
      <c r="D401" s="91" t="str">
        <f>IFERROR(_xlfn.XLOOKUP(B401,Master3!A:A,Master3!G:G),"")</f>
        <v/>
      </c>
      <c r="E401" s="94" t="str">
        <f>IFERROR(AVERAGEIFS(Master3!$U:$U,Master3!$A:$A,"&gt;"&amp;(B401-1),Master3!$A:$A,"&lt;="&amp;S401),"")</f>
        <v/>
      </c>
      <c r="F401" s="98">
        <f>SUMIFS(Master3!$V:$V,Master3!$A:$A,"&gt;="&amp;(B401),Master3!$A:$A,"&lt;="&amp;J401-1)</f>
        <v>0</v>
      </c>
      <c r="G401" s="91">
        <f>SUMIFS(Master3!$H:$H,Master3!$A:$A,"&gt;="&amp;(B401),Master3!$A:$A,"&lt;="&amp;J401-1)</f>
        <v>0</v>
      </c>
      <c r="H401" s="99">
        <f>SUMIFS(Master3!AZ:AZ,Master3!AY:AY,C401)</f>
        <v>0</v>
      </c>
      <c r="I401" s="100" t="str">
        <f>IFERROR(_xlfn.XLOOKUP(J401,Master3!$A:$A,Master3!$B:$B),"")</f>
        <v/>
      </c>
      <c r="J401" s="92" t="str">
        <f t="shared" si="72"/>
        <v/>
      </c>
      <c r="K401" s="92">
        <f>SUMIFS(Master3!$V:$V,Master3!$A:$A,"&gt;="&amp;(J401),Master3!$A:$A,"&lt;="&amp;O401-1)</f>
        <v>0</v>
      </c>
      <c r="L401" s="92">
        <f>SUMIFS(Master3!$H:$H,Master3!$A:$A,"&gt;="&amp;(J401),Master3!$A:$A,"&lt;="&amp;O401-1)</f>
        <v>0</v>
      </c>
      <c r="M401" s="93">
        <f>SUMIFS(Master3!BK:BK,Master3!BJ:BJ,I401)</f>
        <v>0</v>
      </c>
      <c r="N401" s="100" t="str">
        <f>IFERROR(_xlfn.XLOOKUP(O401,Master3!$A:$A,Master3!$B:$B)," ")</f>
        <v xml:space="preserve"> </v>
      </c>
      <c r="O401" s="92" t="str">
        <f t="shared" si="73"/>
        <v/>
      </c>
      <c r="P401" s="92">
        <f>SUMIFS(Master3!$V:$V,Master3!$A:$A,"&gt;="&amp;O401,Master3!$A:$A,"&lt;="&amp; S401)</f>
        <v>0</v>
      </c>
      <c r="Q401" s="92">
        <f>SUMIFS(Master3!$H:$H,Master3!$A:$A,"&gt;="&amp;O401,Master3!$A:$A,"&lt;="&amp; S401)</f>
        <v>0</v>
      </c>
      <c r="R401" s="92">
        <f>SUMIFS(Master3!AZ:AZ,Master3!AY:AY,N401)</f>
        <v>0</v>
      </c>
      <c r="S401" s="93" t="str">
        <f t="shared" si="74"/>
        <v/>
      </c>
      <c r="T401" s="112" t="e">
        <f>_xlfn.XLOOKUP(U401,Master3!B:B,Master3!A:A)</f>
        <v>#N/A</v>
      </c>
      <c r="U401" s="103"/>
      <c r="V401" s="109">
        <f>SUMIFS(Master3!X:X,Master3!$A:$A,"&gt;="&amp;(T401),Master3!$A:$A,"&lt;="&amp;Z401-1)</f>
        <v>0</v>
      </c>
      <c r="W401" s="107">
        <f>SUMIFS(Master3!I:I,Master3!$A:$A,"&gt;="&amp;(T401),Master3!$A:$A,"&lt;="&amp;Z401-1)</f>
        <v>0</v>
      </c>
      <c r="X401" s="108">
        <f>SUMIFS(Master3!BC:BC,Master3!BB:BB,U401)</f>
        <v>0</v>
      </c>
      <c r="Y401" s="110" t="str">
        <f>IFERROR(_xlfn.XLOOKUP(Z401,Master3!$A:$A,Master3!$B:$B),"")</f>
        <v/>
      </c>
      <c r="Z401" s="107" t="str">
        <f t="shared" si="75"/>
        <v/>
      </c>
      <c r="AA401" s="107">
        <f>SUMIFS(Master3!$X:$X,Master3!$A:$A,"&gt;="&amp;(Z401),Master3!$A:$A,"&lt;="&amp;AE401-1)</f>
        <v>0</v>
      </c>
      <c r="AB401" s="107">
        <f>SUMIFS(Master3!$I:$I,Master3!$A:$A,"&gt;="&amp;(Z401),Master3!$A:$A,"&lt;="&amp;AE401-1)</f>
        <v>0</v>
      </c>
      <c r="AC401" s="108">
        <f>SUMIFS(Master3!BM:BM,Master3!BL:BL,Y401)</f>
        <v>0</v>
      </c>
      <c r="AD401" s="110" t="str">
        <f>IFERROR(_xlfn.XLOOKUP(AE401,Master3!$A:$A,Master3!$B:$B)," ")</f>
        <v xml:space="preserve"> </v>
      </c>
      <c r="AE401" s="107" t="str">
        <f t="shared" si="76"/>
        <v/>
      </c>
      <c r="AF401" s="109">
        <f>SUMIFS(Master3!$X:$X,Master3!$A:$A,"&gt;"&amp;(AE401),Master3!$A:$A,"&lt;="&amp; AI401)</f>
        <v>0</v>
      </c>
      <c r="AG401" s="107">
        <f>SUMIFS(Master3!$I:$I,Master3!$A:$A,"&gt;"&amp;(AE401),Master3!$A:$A,"&lt;="&amp; AI401)</f>
        <v>0</v>
      </c>
      <c r="AH401" s="107">
        <f>SUMIFS(Master3!BC:BC,Master3!BB:BB,AD401)</f>
        <v>0</v>
      </c>
      <c r="AI401" s="108" t="str">
        <f t="shared" si="77"/>
        <v/>
      </c>
      <c r="AJ401" s="112" t="e">
        <f>_xlfn.XLOOKUP(AK401,Master3!B:B,Master3!A:A)</f>
        <v>#N/A</v>
      </c>
      <c r="AK401" s="106">
        <v>44495.375</v>
      </c>
      <c r="AL401" s="67">
        <f>SUMIFS(Master3!$Z:$Z,Master3!$A:$A,"&gt;="&amp;(AJ401),Master3!$A:$A,"&lt;="&amp;AP401-1)</f>
        <v>0</v>
      </c>
      <c r="AM401" s="67">
        <f>SUMIFS(Master3!$J:$J,Master3!$A:$A,"&gt;="&amp;(AJ401),Master3!$A:$A,"&lt;="&amp;AP401-1)</f>
        <v>0</v>
      </c>
      <c r="AN401" s="93">
        <f>SUMIFS(Master3!BF:BF,Master3!BE:BE,AK401)</f>
        <v>0</v>
      </c>
      <c r="AO401" s="100" t="str">
        <f>IFERROR(_xlfn.XLOOKUP(AP401,Master3!$A:$A,Master3!$B:$B),"")</f>
        <v/>
      </c>
      <c r="AP401" s="92" t="str">
        <f t="shared" si="78"/>
        <v/>
      </c>
      <c r="AQ401" s="67">
        <f>SUMIFS(Master3!$Z:$Z,Master3!$A:$A,"&gt;"&amp;(AP401),Master3!$A:$A,"&lt;="&amp;AU401-1)</f>
        <v>0</v>
      </c>
      <c r="AR401" s="67">
        <f>SUMIFS(Master3!$J:$J,Master3!$A:$A,"&gt;"&amp;(AP401),Master3!$A:$A,"&lt;="&amp;AU401-1)</f>
        <v>0</v>
      </c>
      <c r="AS401" s="93">
        <f>SUMIFS(Master3!BO:BO,Master3!BN:BN,AO401)</f>
        <v>0</v>
      </c>
      <c r="AT401" s="100" t="str">
        <f>IFERROR(_xlfn.XLOOKUP(AU401,Master3!$A:$A,Master3!$B:$B)," ")</f>
        <v xml:space="preserve"> </v>
      </c>
      <c r="AU401" s="92" t="str">
        <f t="shared" si="79"/>
        <v/>
      </c>
      <c r="AV401" s="67">
        <f>SUMIFS(Master3!$Z:$Z,Master3!$A:$A,"&gt;"&amp;AU401,Master3!$A:$A,"&lt;="&amp; AY401)</f>
        <v>0</v>
      </c>
      <c r="AW401" s="67">
        <f>SUMIFS(Master3!$J:$J,Master3!$A:$A,"&gt;"&amp;AU401,Master3!$A:$A,"&lt;="&amp; AY401)</f>
        <v>0</v>
      </c>
      <c r="AX401" s="92">
        <f>SUMIFS(Master3!BF:BF,Master3!BE:BE,AT401)</f>
        <v>0</v>
      </c>
      <c r="AY401" s="93" t="str">
        <f t="shared" si="80"/>
        <v/>
      </c>
      <c r="AZ401" s="112" t="e">
        <f>_xlfn.XLOOKUP(BA401,Master3!B:B,Master3!A:A)</f>
        <v>#N/A</v>
      </c>
      <c r="BA401" s="103"/>
      <c r="BB401" s="107">
        <f>SUMIFS(Master3!AR:AR,Master3!$A:$A,"&gt;="&amp;(AZ401),Master3!$A:$A,"&lt;="&amp;BF401-1)</f>
        <v>0</v>
      </c>
      <c r="BC401" s="109">
        <f>SUMIFS(Master3!$K:$K,Master3!$A:$A,"&gt;="&amp;(AZ401),Master3!$A:$A,"&lt;="&amp;BF401-1)</f>
        <v>0</v>
      </c>
      <c r="BD401" s="108">
        <f>SUMIFS(Master3!BI:BI,Master3!BH:BH,BA401)</f>
        <v>0</v>
      </c>
      <c r="BE401" s="110" t="str">
        <f>IFERROR(_xlfn.XLOOKUP(BF401,Master3!$A:$A,Master3!$B:$B),"")</f>
        <v/>
      </c>
      <c r="BF401" s="107" t="str">
        <f t="shared" si="81"/>
        <v/>
      </c>
      <c r="BG401" s="107">
        <f>SUMIFS(Master3!AR:AR,Master3!$A:$A,"&gt;="&amp;(BF401),Master3!$A:$A,"&lt;="&amp;BK401-1)</f>
        <v>0</v>
      </c>
      <c r="BH401" s="109">
        <f>SUMIFS(Master3!$K:$K,Master3!$A:$A,"&gt;="&amp;(BF401),Master3!$A:$A,"&lt;="&amp;BK401-1)</f>
        <v>0</v>
      </c>
      <c r="BI401" s="108">
        <f>SUMIFS(Master3!BQ:BQ,Master3!BP:BP,BE401)</f>
        <v>0</v>
      </c>
      <c r="BJ401" s="110" t="str">
        <f>IFERROR(_xlfn.XLOOKUP(BK401,Master3!$A:$A,Master3!$B:$B)," ")</f>
        <v xml:space="preserve"> </v>
      </c>
      <c r="BK401" s="107" t="str">
        <f t="shared" si="82"/>
        <v/>
      </c>
      <c r="BL401" s="107">
        <f>SUMIFS(Master3!$AU:$AU,Master3!$A:$A,"&gt;"&amp;(BK401),Master3!$A:$A,"&lt;="&amp; BO401)</f>
        <v>0</v>
      </c>
      <c r="BM401" s="109">
        <f>SUMIFS(Master3!$K:$K,Master3!$A:$A,"&gt;"&amp;(BK401),Master3!$A:$A,"&lt;="&amp; BO401)</f>
        <v>0</v>
      </c>
      <c r="BN401" s="107">
        <f>SUMIFS(Master3!BI:BI,Master3!BH:BH,BJ401)</f>
        <v>0</v>
      </c>
      <c r="BO401" s="108" t="str">
        <f t="shared" si="83"/>
        <v/>
      </c>
    </row>
    <row r="402" spans="1:67" x14ac:dyDescent="0.25">
      <c r="A402" s="86">
        <v>44496.072916666664</v>
      </c>
      <c r="B402" s="111" t="e">
        <f>_xlfn.XLOOKUP(C402,Master3!B:B,Master3!A:A)</f>
        <v>#N/A</v>
      </c>
      <c r="C402" s="106"/>
      <c r="D402" s="91" t="str">
        <f>IFERROR(_xlfn.XLOOKUP(B402,Master3!A:A,Master3!G:G),"")</f>
        <v/>
      </c>
      <c r="E402" s="94" t="str">
        <f>IFERROR(AVERAGEIFS(Master3!$U:$U,Master3!$A:$A,"&gt;"&amp;(B402-1),Master3!$A:$A,"&lt;="&amp;S402),"")</f>
        <v/>
      </c>
      <c r="F402" s="98">
        <f>SUMIFS(Master3!$V:$V,Master3!$A:$A,"&gt;="&amp;(B402),Master3!$A:$A,"&lt;="&amp;J402-1)</f>
        <v>0</v>
      </c>
      <c r="G402" s="91">
        <f>SUMIFS(Master3!$H:$H,Master3!$A:$A,"&gt;="&amp;(B402),Master3!$A:$A,"&lt;="&amp;J402-1)</f>
        <v>0</v>
      </c>
      <c r="H402" s="99">
        <f>SUMIFS(Master3!AZ:AZ,Master3!AY:AY,C402)</f>
        <v>0</v>
      </c>
      <c r="I402" s="100" t="str">
        <f>IFERROR(_xlfn.XLOOKUP(J402,Master3!$A:$A,Master3!$B:$B),"")</f>
        <v/>
      </c>
      <c r="J402" s="92" t="str">
        <f t="shared" si="72"/>
        <v/>
      </c>
      <c r="K402" s="92">
        <f>SUMIFS(Master3!$V:$V,Master3!$A:$A,"&gt;="&amp;(J402),Master3!$A:$A,"&lt;="&amp;O402-1)</f>
        <v>0</v>
      </c>
      <c r="L402" s="92">
        <f>SUMIFS(Master3!$H:$H,Master3!$A:$A,"&gt;="&amp;(J402),Master3!$A:$A,"&lt;="&amp;O402-1)</f>
        <v>0</v>
      </c>
      <c r="M402" s="93">
        <f>SUMIFS(Master3!BK:BK,Master3!BJ:BJ,I402)</f>
        <v>0</v>
      </c>
      <c r="N402" s="100" t="str">
        <f>IFERROR(_xlfn.XLOOKUP(O402,Master3!$A:$A,Master3!$B:$B)," ")</f>
        <v xml:space="preserve"> </v>
      </c>
      <c r="O402" s="92" t="str">
        <f t="shared" si="73"/>
        <v/>
      </c>
      <c r="P402" s="92">
        <f>SUMIFS(Master3!$V:$V,Master3!$A:$A,"&gt;="&amp;O402,Master3!$A:$A,"&lt;="&amp; S402)</f>
        <v>0</v>
      </c>
      <c r="Q402" s="92">
        <f>SUMIFS(Master3!$H:$H,Master3!$A:$A,"&gt;="&amp;O402,Master3!$A:$A,"&lt;="&amp; S402)</f>
        <v>0</v>
      </c>
      <c r="R402" s="92">
        <f>SUMIFS(Master3!AZ:AZ,Master3!AY:AY,N402)</f>
        <v>0</v>
      </c>
      <c r="S402" s="93" t="str">
        <f t="shared" si="74"/>
        <v/>
      </c>
      <c r="T402" s="112" t="e">
        <f>_xlfn.XLOOKUP(U402,Master3!B:B,Master3!A:A)</f>
        <v>#N/A</v>
      </c>
      <c r="U402" s="103">
        <v>44496.072916666664</v>
      </c>
      <c r="V402" s="109">
        <f>SUMIFS(Master3!X:X,Master3!$A:$A,"&gt;="&amp;(T402),Master3!$A:$A,"&lt;="&amp;Z402-1)</f>
        <v>0</v>
      </c>
      <c r="W402" s="107">
        <f>SUMIFS(Master3!I:I,Master3!$A:$A,"&gt;="&amp;(T402),Master3!$A:$A,"&lt;="&amp;Z402-1)</f>
        <v>0</v>
      </c>
      <c r="X402" s="108">
        <f>SUMIFS(Master3!BC:BC,Master3!BB:BB,U402)</f>
        <v>0</v>
      </c>
      <c r="Y402" s="110" t="str">
        <f>IFERROR(_xlfn.XLOOKUP(Z402,Master3!$A:$A,Master3!$B:$B),"")</f>
        <v/>
      </c>
      <c r="Z402" s="107" t="str">
        <f t="shared" si="75"/>
        <v/>
      </c>
      <c r="AA402" s="107">
        <f>SUMIFS(Master3!$X:$X,Master3!$A:$A,"&gt;="&amp;(Z402),Master3!$A:$A,"&lt;="&amp;AE402-1)</f>
        <v>0</v>
      </c>
      <c r="AB402" s="107">
        <f>SUMIFS(Master3!$I:$I,Master3!$A:$A,"&gt;="&amp;(Z402),Master3!$A:$A,"&lt;="&amp;AE402-1)</f>
        <v>0</v>
      </c>
      <c r="AC402" s="108">
        <f>SUMIFS(Master3!BM:BM,Master3!BL:BL,Y402)</f>
        <v>0</v>
      </c>
      <c r="AD402" s="110" t="str">
        <f>IFERROR(_xlfn.XLOOKUP(AE402,Master3!$A:$A,Master3!$B:$B)," ")</f>
        <v xml:space="preserve"> </v>
      </c>
      <c r="AE402" s="107" t="str">
        <f t="shared" si="76"/>
        <v/>
      </c>
      <c r="AF402" s="109">
        <f>SUMIFS(Master3!$X:$X,Master3!$A:$A,"&gt;"&amp;(AE402),Master3!$A:$A,"&lt;="&amp; AI402)</f>
        <v>0</v>
      </c>
      <c r="AG402" s="107">
        <f>SUMIFS(Master3!$I:$I,Master3!$A:$A,"&gt;"&amp;(AE402),Master3!$A:$A,"&lt;="&amp; AI402)</f>
        <v>0</v>
      </c>
      <c r="AH402" s="107">
        <f>SUMIFS(Master3!BC:BC,Master3!BB:BB,AD402)</f>
        <v>0</v>
      </c>
      <c r="AI402" s="108" t="str">
        <f t="shared" si="77"/>
        <v/>
      </c>
      <c r="AJ402" s="112" t="e">
        <f>_xlfn.XLOOKUP(AK402,Master3!B:B,Master3!A:A)</f>
        <v>#N/A</v>
      </c>
      <c r="AK402" s="106"/>
      <c r="AL402" s="67">
        <f>SUMIFS(Master3!$Z:$Z,Master3!$A:$A,"&gt;="&amp;(AJ402),Master3!$A:$A,"&lt;="&amp;AP402-1)</f>
        <v>0</v>
      </c>
      <c r="AM402" s="67">
        <f>SUMIFS(Master3!$J:$J,Master3!$A:$A,"&gt;="&amp;(AJ402),Master3!$A:$A,"&lt;="&amp;AP402-1)</f>
        <v>0</v>
      </c>
      <c r="AN402" s="93">
        <f>SUMIFS(Master3!BF:BF,Master3!BE:BE,AK402)</f>
        <v>0</v>
      </c>
      <c r="AO402" s="100" t="str">
        <f>IFERROR(_xlfn.XLOOKUP(AP402,Master3!$A:$A,Master3!$B:$B),"")</f>
        <v/>
      </c>
      <c r="AP402" s="92" t="str">
        <f t="shared" si="78"/>
        <v/>
      </c>
      <c r="AQ402" s="67">
        <f>SUMIFS(Master3!$Z:$Z,Master3!$A:$A,"&gt;"&amp;(AP402),Master3!$A:$A,"&lt;="&amp;AU402-1)</f>
        <v>0</v>
      </c>
      <c r="AR402" s="67">
        <f>SUMIFS(Master3!$J:$J,Master3!$A:$A,"&gt;"&amp;(AP402),Master3!$A:$A,"&lt;="&amp;AU402-1)</f>
        <v>0</v>
      </c>
      <c r="AS402" s="93">
        <f>SUMIFS(Master3!BO:BO,Master3!BN:BN,AO402)</f>
        <v>0</v>
      </c>
      <c r="AT402" s="100" t="str">
        <f>IFERROR(_xlfn.XLOOKUP(AU402,Master3!$A:$A,Master3!$B:$B)," ")</f>
        <v xml:space="preserve"> </v>
      </c>
      <c r="AU402" s="92" t="str">
        <f t="shared" si="79"/>
        <v/>
      </c>
      <c r="AV402" s="67">
        <f>SUMIFS(Master3!$Z:$Z,Master3!$A:$A,"&gt;"&amp;AU402,Master3!$A:$A,"&lt;="&amp; AY402)</f>
        <v>0</v>
      </c>
      <c r="AW402" s="67">
        <f>SUMIFS(Master3!$J:$J,Master3!$A:$A,"&gt;"&amp;AU402,Master3!$A:$A,"&lt;="&amp; AY402)</f>
        <v>0</v>
      </c>
      <c r="AX402" s="92">
        <f>SUMIFS(Master3!BF:BF,Master3!BE:BE,AT402)</f>
        <v>0</v>
      </c>
      <c r="AY402" s="93" t="str">
        <f t="shared" si="80"/>
        <v/>
      </c>
      <c r="AZ402" s="112" t="e">
        <f>_xlfn.XLOOKUP(BA402,Master3!B:B,Master3!A:A)</f>
        <v>#N/A</v>
      </c>
      <c r="BA402" s="103"/>
      <c r="BB402" s="107">
        <f>SUMIFS(Master3!AR:AR,Master3!$A:$A,"&gt;="&amp;(AZ402),Master3!$A:$A,"&lt;="&amp;BF402-1)</f>
        <v>0</v>
      </c>
      <c r="BC402" s="109">
        <f>SUMIFS(Master3!$K:$K,Master3!$A:$A,"&gt;="&amp;(AZ402),Master3!$A:$A,"&lt;="&amp;BF402-1)</f>
        <v>0</v>
      </c>
      <c r="BD402" s="108">
        <f>SUMIFS(Master3!BI:BI,Master3!BH:BH,BA402)</f>
        <v>0</v>
      </c>
      <c r="BE402" s="110" t="str">
        <f>IFERROR(_xlfn.XLOOKUP(BF402,Master3!$A:$A,Master3!$B:$B),"")</f>
        <v/>
      </c>
      <c r="BF402" s="107" t="str">
        <f t="shared" si="81"/>
        <v/>
      </c>
      <c r="BG402" s="107">
        <f>SUMIFS(Master3!AR:AR,Master3!$A:$A,"&gt;="&amp;(BF402),Master3!$A:$A,"&lt;="&amp;BK402-1)</f>
        <v>0</v>
      </c>
      <c r="BH402" s="109">
        <f>SUMIFS(Master3!$K:$K,Master3!$A:$A,"&gt;="&amp;(BF402),Master3!$A:$A,"&lt;="&amp;BK402-1)</f>
        <v>0</v>
      </c>
      <c r="BI402" s="108">
        <f>SUMIFS(Master3!BQ:BQ,Master3!BP:BP,BE402)</f>
        <v>0</v>
      </c>
      <c r="BJ402" s="110" t="str">
        <f>IFERROR(_xlfn.XLOOKUP(BK402,Master3!$A:$A,Master3!$B:$B)," ")</f>
        <v xml:space="preserve"> </v>
      </c>
      <c r="BK402" s="107" t="str">
        <f t="shared" si="82"/>
        <v/>
      </c>
      <c r="BL402" s="107">
        <f>SUMIFS(Master3!$AU:$AU,Master3!$A:$A,"&gt;"&amp;(BK402),Master3!$A:$A,"&lt;="&amp; BO402)</f>
        <v>0</v>
      </c>
      <c r="BM402" s="109">
        <f>SUMIFS(Master3!$K:$K,Master3!$A:$A,"&gt;"&amp;(BK402),Master3!$A:$A,"&lt;="&amp; BO402)</f>
        <v>0</v>
      </c>
      <c r="BN402" s="107">
        <f>SUMIFS(Master3!BI:BI,Master3!BH:BH,BJ402)</f>
        <v>0</v>
      </c>
      <c r="BO402" s="108" t="str">
        <f t="shared" si="83"/>
        <v/>
      </c>
    </row>
    <row r="403" spans="1:67" x14ac:dyDescent="0.25">
      <c r="A403" s="86">
        <v>44496.118055555555</v>
      </c>
      <c r="B403" s="111" t="e">
        <f>_xlfn.XLOOKUP(C403,Master3!B:B,Master3!A:A)</f>
        <v>#N/A</v>
      </c>
      <c r="C403" s="106">
        <v>44496.118055555555</v>
      </c>
      <c r="D403" s="91" t="str">
        <f>IFERROR(_xlfn.XLOOKUP(B403,Master3!A:A,Master3!G:G),"")</f>
        <v/>
      </c>
      <c r="E403" s="94" t="str">
        <f>IFERROR(AVERAGEIFS(Master3!$U:$U,Master3!$A:$A,"&gt;"&amp;(B403-1),Master3!$A:$A,"&lt;="&amp;S403),"")</f>
        <v/>
      </c>
      <c r="F403" s="98">
        <f>SUMIFS(Master3!$V:$V,Master3!$A:$A,"&gt;="&amp;(B403),Master3!$A:$A,"&lt;="&amp;J403-1)</f>
        <v>0</v>
      </c>
      <c r="G403" s="91">
        <f>SUMIFS(Master3!$H:$H,Master3!$A:$A,"&gt;="&amp;(B403),Master3!$A:$A,"&lt;="&amp;J403-1)</f>
        <v>0</v>
      </c>
      <c r="H403" s="99">
        <f>SUMIFS(Master3!AZ:AZ,Master3!AY:AY,C403)</f>
        <v>0</v>
      </c>
      <c r="I403" s="100" t="str">
        <f>IFERROR(_xlfn.XLOOKUP(J403,Master3!$A:$A,Master3!$B:$B),"")</f>
        <v/>
      </c>
      <c r="J403" s="92" t="str">
        <f t="shared" si="72"/>
        <v/>
      </c>
      <c r="K403" s="92">
        <f>SUMIFS(Master3!$V:$V,Master3!$A:$A,"&gt;="&amp;(J403),Master3!$A:$A,"&lt;="&amp;O403-1)</f>
        <v>0</v>
      </c>
      <c r="L403" s="92">
        <f>SUMIFS(Master3!$H:$H,Master3!$A:$A,"&gt;="&amp;(J403),Master3!$A:$A,"&lt;="&amp;O403-1)</f>
        <v>0</v>
      </c>
      <c r="M403" s="93">
        <f>SUMIFS(Master3!BK:BK,Master3!BJ:BJ,I403)</f>
        <v>0</v>
      </c>
      <c r="N403" s="100" t="str">
        <f>IFERROR(_xlfn.XLOOKUP(O403,Master3!$A:$A,Master3!$B:$B)," ")</f>
        <v xml:space="preserve"> </v>
      </c>
      <c r="O403" s="92" t="str">
        <f t="shared" si="73"/>
        <v/>
      </c>
      <c r="P403" s="92">
        <f>SUMIFS(Master3!$V:$V,Master3!$A:$A,"&gt;="&amp;O403,Master3!$A:$A,"&lt;="&amp; S403)</f>
        <v>0</v>
      </c>
      <c r="Q403" s="92">
        <f>SUMIFS(Master3!$H:$H,Master3!$A:$A,"&gt;="&amp;O403,Master3!$A:$A,"&lt;="&amp; S403)</f>
        <v>0</v>
      </c>
      <c r="R403" s="92">
        <f>SUMIFS(Master3!AZ:AZ,Master3!AY:AY,N403)</f>
        <v>0</v>
      </c>
      <c r="S403" s="93" t="str">
        <f t="shared" si="74"/>
        <v/>
      </c>
      <c r="T403" s="112" t="e">
        <f>_xlfn.XLOOKUP(U403,Master3!B:B,Master3!A:A)</f>
        <v>#N/A</v>
      </c>
      <c r="U403" s="103"/>
      <c r="V403" s="109">
        <f>SUMIFS(Master3!X:X,Master3!$A:$A,"&gt;="&amp;(T403),Master3!$A:$A,"&lt;="&amp;Z403-1)</f>
        <v>0</v>
      </c>
      <c r="W403" s="107">
        <f>SUMIFS(Master3!I:I,Master3!$A:$A,"&gt;="&amp;(T403),Master3!$A:$A,"&lt;="&amp;Z403-1)</f>
        <v>0</v>
      </c>
      <c r="X403" s="108">
        <f>SUMIFS(Master3!BC:BC,Master3!BB:BB,U403)</f>
        <v>0</v>
      </c>
      <c r="Y403" s="110" t="str">
        <f>IFERROR(_xlfn.XLOOKUP(Z403,Master3!$A:$A,Master3!$B:$B),"")</f>
        <v/>
      </c>
      <c r="Z403" s="107" t="str">
        <f t="shared" si="75"/>
        <v/>
      </c>
      <c r="AA403" s="107">
        <f>SUMIFS(Master3!$X:$X,Master3!$A:$A,"&gt;="&amp;(Z403),Master3!$A:$A,"&lt;="&amp;AE403-1)</f>
        <v>0</v>
      </c>
      <c r="AB403" s="107">
        <f>SUMIFS(Master3!$I:$I,Master3!$A:$A,"&gt;="&amp;(Z403),Master3!$A:$A,"&lt;="&amp;AE403-1)</f>
        <v>0</v>
      </c>
      <c r="AC403" s="108">
        <f>SUMIFS(Master3!BM:BM,Master3!BL:BL,Y403)</f>
        <v>0</v>
      </c>
      <c r="AD403" s="110" t="str">
        <f>IFERROR(_xlfn.XLOOKUP(AE403,Master3!$A:$A,Master3!$B:$B)," ")</f>
        <v xml:space="preserve"> </v>
      </c>
      <c r="AE403" s="107" t="str">
        <f t="shared" si="76"/>
        <v/>
      </c>
      <c r="AF403" s="109">
        <f>SUMIFS(Master3!$X:$X,Master3!$A:$A,"&gt;"&amp;(AE403),Master3!$A:$A,"&lt;="&amp; AI403)</f>
        <v>0</v>
      </c>
      <c r="AG403" s="107">
        <f>SUMIFS(Master3!$I:$I,Master3!$A:$A,"&gt;"&amp;(AE403),Master3!$A:$A,"&lt;="&amp; AI403)</f>
        <v>0</v>
      </c>
      <c r="AH403" s="107">
        <f>SUMIFS(Master3!BC:BC,Master3!BB:BB,AD403)</f>
        <v>0</v>
      </c>
      <c r="AI403" s="108" t="str">
        <f t="shared" si="77"/>
        <v/>
      </c>
      <c r="AJ403" s="112" t="e">
        <f>_xlfn.XLOOKUP(AK403,Master3!B:B,Master3!A:A)</f>
        <v>#N/A</v>
      </c>
      <c r="AK403" s="106">
        <v>44496.118055555555</v>
      </c>
      <c r="AL403" s="67">
        <f>SUMIFS(Master3!$Z:$Z,Master3!$A:$A,"&gt;="&amp;(AJ403),Master3!$A:$A,"&lt;="&amp;AP403-1)</f>
        <v>0</v>
      </c>
      <c r="AM403" s="67">
        <f>SUMIFS(Master3!$J:$J,Master3!$A:$A,"&gt;="&amp;(AJ403),Master3!$A:$A,"&lt;="&amp;AP403-1)</f>
        <v>0</v>
      </c>
      <c r="AN403" s="93">
        <f>SUMIFS(Master3!BF:BF,Master3!BE:BE,AK403)</f>
        <v>0</v>
      </c>
      <c r="AO403" s="100" t="str">
        <f>IFERROR(_xlfn.XLOOKUP(AP403,Master3!$A:$A,Master3!$B:$B),"")</f>
        <v/>
      </c>
      <c r="AP403" s="92" t="str">
        <f t="shared" si="78"/>
        <v/>
      </c>
      <c r="AQ403" s="67">
        <f>SUMIFS(Master3!$Z:$Z,Master3!$A:$A,"&gt;"&amp;(AP403),Master3!$A:$A,"&lt;="&amp;AU403-1)</f>
        <v>0</v>
      </c>
      <c r="AR403" s="67">
        <f>SUMIFS(Master3!$J:$J,Master3!$A:$A,"&gt;"&amp;(AP403),Master3!$A:$A,"&lt;="&amp;AU403-1)</f>
        <v>0</v>
      </c>
      <c r="AS403" s="93">
        <f>SUMIFS(Master3!BO:BO,Master3!BN:BN,AO403)</f>
        <v>0</v>
      </c>
      <c r="AT403" s="100" t="str">
        <f>IFERROR(_xlfn.XLOOKUP(AU403,Master3!$A:$A,Master3!$B:$B)," ")</f>
        <v xml:space="preserve"> </v>
      </c>
      <c r="AU403" s="92" t="str">
        <f t="shared" si="79"/>
        <v/>
      </c>
      <c r="AV403" s="67">
        <f>SUMIFS(Master3!$Z:$Z,Master3!$A:$A,"&gt;"&amp;AU403,Master3!$A:$A,"&lt;="&amp; AY403)</f>
        <v>0</v>
      </c>
      <c r="AW403" s="67">
        <f>SUMIFS(Master3!$J:$J,Master3!$A:$A,"&gt;"&amp;AU403,Master3!$A:$A,"&lt;="&amp; AY403)</f>
        <v>0</v>
      </c>
      <c r="AX403" s="92">
        <f>SUMIFS(Master3!BF:BF,Master3!BE:BE,AT403)</f>
        <v>0</v>
      </c>
      <c r="AY403" s="93" t="str">
        <f t="shared" si="80"/>
        <v/>
      </c>
      <c r="AZ403" s="112" t="e">
        <f>_xlfn.XLOOKUP(BA403,Master3!B:B,Master3!A:A)</f>
        <v>#N/A</v>
      </c>
      <c r="BA403" s="103"/>
      <c r="BB403" s="107">
        <f>SUMIFS(Master3!AR:AR,Master3!$A:$A,"&gt;="&amp;(AZ403),Master3!$A:$A,"&lt;="&amp;BF403-1)</f>
        <v>0</v>
      </c>
      <c r="BC403" s="109">
        <f>SUMIFS(Master3!$K:$K,Master3!$A:$A,"&gt;="&amp;(AZ403),Master3!$A:$A,"&lt;="&amp;BF403-1)</f>
        <v>0</v>
      </c>
      <c r="BD403" s="108">
        <f>SUMIFS(Master3!BI:BI,Master3!BH:BH,BA403)</f>
        <v>0</v>
      </c>
      <c r="BE403" s="110" t="str">
        <f>IFERROR(_xlfn.XLOOKUP(BF403,Master3!$A:$A,Master3!$B:$B),"")</f>
        <v/>
      </c>
      <c r="BF403" s="107" t="str">
        <f t="shared" si="81"/>
        <v/>
      </c>
      <c r="BG403" s="107">
        <f>SUMIFS(Master3!AR:AR,Master3!$A:$A,"&gt;="&amp;(BF403),Master3!$A:$A,"&lt;="&amp;BK403-1)</f>
        <v>0</v>
      </c>
      <c r="BH403" s="109">
        <f>SUMIFS(Master3!$K:$K,Master3!$A:$A,"&gt;="&amp;(BF403),Master3!$A:$A,"&lt;="&amp;BK403-1)</f>
        <v>0</v>
      </c>
      <c r="BI403" s="108">
        <f>SUMIFS(Master3!BQ:BQ,Master3!BP:BP,BE403)</f>
        <v>0</v>
      </c>
      <c r="BJ403" s="110" t="str">
        <f>IFERROR(_xlfn.XLOOKUP(BK403,Master3!$A:$A,Master3!$B:$B)," ")</f>
        <v xml:space="preserve"> </v>
      </c>
      <c r="BK403" s="107" t="str">
        <f t="shared" si="82"/>
        <v/>
      </c>
      <c r="BL403" s="107">
        <f>SUMIFS(Master3!$AU:$AU,Master3!$A:$A,"&gt;"&amp;(BK403),Master3!$A:$A,"&lt;="&amp; BO403)</f>
        <v>0</v>
      </c>
      <c r="BM403" s="109">
        <f>SUMIFS(Master3!$K:$K,Master3!$A:$A,"&gt;"&amp;(BK403),Master3!$A:$A,"&lt;="&amp; BO403)</f>
        <v>0</v>
      </c>
      <c r="BN403" s="107">
        <f>SUMIFS(Master3!BI:BI,Master3!BH:BH,BJ403)</f>
        <v>0</v>
      </c>
      <c r="BO403" s="108" t="str">
        <f t="shared" si="83"/>
        <v/>
      </c>
    </row>
    <row r="404" spans="1:67" x14ac:dyDescent="0.25">
      <c r="A404" s="86">
        <v>44496.125</v>
      </c>
      <c r="B404" s="111" t="e">
        <f>_xlfn.XLOOKUP(C404,Master3!B:B,Master3!A:A)</f>
        <v>#N/A</v>
      </c>
      <c r="C404" s="106"/>
      <c r="D404" s="91" t="str">
        <f>IFERROR(_xlfn.XLOOKUP(B404,Master3!A:A,Master3!G:G),"")</f>
        <v/>
      </c>
      <c r="E404" s="94" t="str">
        <f>IFERROR(AVERAGEIFS(Master3!$U:$U,Master3!$A:$A,"&gt;"&amp;(B404-1),Master3!$A:$A,"&lt;="&amp;S404),"")</f>
        <v/>
      </c>
      <c r="F404" s="98">
        <f>SUMIFS(Master3!$V:$V,Master3!$A:$A,"&gt;="&amp;(B404),Master3!$A:$A,"&lt;="&amp;J404-1)</f>
        <v>0</v>
      </c>
      <c r="G404" s="91">
        <f>SUMIFS(Master3!$H:$H,Master3!$A:$A,"&gt;="&amp;(B404),Master3!$A:$A,"&lt;="&amp;J404-1)</f>
        <v>0</v>
      </c>
      <c r="H404" s="99">
        <f>SUMIFS(Master3!AZ:AZ,Master3!AY:AY,C404)</f>
        <v>0</v>
      </c>
      <c r="I404" s="100" t="str">
        <f>IFERROR(_xlfn.XLOOKUP(J404,Master3!$A:$A,Master3!$B:$B),"")</f>
        <v/>
      </c>
      <c r="J404" s="92" t="str">
        <f t="shared" si="72"/>
        <v/>
      </c>
      <c r="K404" s="92">
        <f>SUMIFS(Master3!$V:$V,Master3!$A:$A,"&gt;="&amp;(J404),Master3!$A:$A,"&lt;="&amp;O404-1)</f>
        <v>0</v>
      </c>
      <c r="L404" s="92">
        <f>SUMIFS(Master3!$H:$H,Master3!$A:$A,"&gt;="&amp;(J404),Master3!$A:$A,"&lt;="&amp;O404-1)</f>
        <v>0</v>
      </c>
      <c r="M404" s="93">
        <f>SUMIFS(Master3!BK:BK,Master3!BJ:BJ,I404)</f>
        <v>0</v>
      </c>
      <c r="N404" s="100" t="str">
        <f>IFERROR(_xlfn.XLOOKUP(O404,Master3!$A:$A,Master3!$B:$B)," ")</f>
        <v xml:space="preserve"> </v>
      </c>
      <c r="O404" s="92" t="str">
        <f t="shared" si="73"/>
        <v/>
      </c>
      <c r="P404" s="92">
        <f>SUMIFS(Master3!$V:$V,Master3!$A:$A,"&gt;="&amp;O404,Master3!$A:$A,"&lt;="&amp; S404)</f>
        <v>0</v>
      </c>
      <c r="Q404" s="92">
        <f>SUMIFS(Master3!$H:$H,Master3!$A:$A,"&gt;="&amp;O404,Master3!$A:$A,"&lt;="&amp; S404)</f>
        <v>0</v>
      </c>
      <c r="R404" s="92">
        <f>SUMIFS(Master3!AZ:AZ,Master3!AY:AY,N404)</f>
        <v>0</v>
      </c>
      <c r="S404" s="93" t="str">
        <f t="shared" si="74"/>
        <v/>
      </c>
      <c r="T404" s="112" t="e">
        <f>_xlfn.XLOOKUP(U404,Master3!B:B,Master3!A:A)</f>
        <v>#N/A</v>
      </c>
      <c r="U404" s="103"/>
      <c r="V404" s="109">
        <f>SUMIFS(Master3!X:X,Master3!$A:$A,"&gt;="&amp;(T404),Master3!$A:$A,"&lt;="&amp;Z404-1)</f>
        <v>0</v>
      </c>
      <c r="W404" s="107">
        <f>SUMIFS(Master3!I:I,Master3!$A:$A,"&gt;="&amp;(T404),Master3!$A:$A,"&lt;="&amp;Z404-1)</f>
        <v>0</v>
      </c>
      <c r="X404" s="108">
        <f>SUMIFS(Master3!BC:BC,Master3!BB:BB,U404)</f>
        <v>0</v>
      </c>
      <c r="Y404" s="110" t="str">
        <f>IFERROR(_xlfn.XLOOKUP(Z404,Master3!$A:$A,Master3!$B:$B),"")</f>
        <v/>
      </c>
      <c r="Z404" s="107" t="str">
        <f t="shared" si="75"/>
        <v/>
      </c>
      <c r="AA404" s="107">
        <f>SUMIFS(Master3!$X:$X,Master3!$A:$A,"&gt;="&amp;(Z404),Master3!$A:$A,"&lt;="&amp;AE404-1)</f>
        <v>0</v>
      </c>
      <c r="AB404" s="107">
        <f>SUMIFS(Master3!$I:$I,Master3!$A:$A,"&gt;="&amp;(Z404),Master3!$A:$A,"&lt;="&amp;AE404-1)</f>
        <v>0</v>
      </c>
      <c r="AC404" s="108">
        <f>SUMIFS(Master3!BM:BM,Master3!BL:BL,Y404)</f>
        <v>0</v>
      </c>
      <c r="AD404" s="110" t="str">
        <f>IFERROR(_xlfn.XLOOKUP(AE404,Master3!$A:$A,Master3!$B:$B)," ")</f>
        <v xml:space="preserve"> </v>
      </c>
      <c r="AE404" s="107" t="str">
        <f t="shared" si="76"/>
        <v/>
      </c>
      <c r="AF404" s="109">
        <f>SUMIFS(Master3!$X:$X,Master3!$A:$A,"&gt;"&amp;(AE404),Master3!$A:$A,"&lt;="&amp; AI404)</f>
        <v>0</v>
      </c>
      <c r="AG404" s="107">
        <f>SUMIFS(Master3!$I:$I,Master3!$A:$A,"&gt;"&amp;(AE404),Master3!$A:$A,"&lt;="&amp; AI404)</f>
        <v>0</v>
      </c>
      <c r="AH404" s="107">
        <f>SUMIFS(Master3!BC:BC,Master3!BB:BB,AD404)</f>
        <v>0</v>
      </c>
      <c r="AI404" s="108" t="str">
        <f t="shared" si="77"/>
        <v/>
      </c>
      <c r="AJ404" s="112" t="e">
        <f>_xlfn.XLOOKUP(AK404,Master3!B:B,Master3!A:A)</f>
        <v>#N/A</v>
      </c>
      <c r="AK404" s="106"/>
      <c r="AL404" s="67">
        <f>SUMIFS(Master3!$Z:$Z,Master3!$A:$A,"&gt;="&amp;(AJ404),Master3!$A:$A,"&lt;="&amp;AP404-1)</f>
        <v>0</v>
      </c>
      <c r="AM404" s="67">
        <f>SUMIFS(Master3!$J:$J,Master3!$A:$A,"&gt;="&amp;(AJ404),Master3!$A:$A,"&lt;="&amp;AP404-1)</f>
        <v>0</v>
      </c>
      <c r="AN404" s="93">
        <f>SUMIFS(Master3!BF:BF,Master3!BE:BE,AK404)</f>
        <v>0</v>
      </c>
      <c r="AO404" s="100" t="str">
        <f>IFERROR(_xlfn.XLOOKUP(AP404,Master3!$A:$A,Master3!$B:$B),"")</f>
        <v/>
      </c>
      <c r="AP404" s="92" t="str">
        <f t="shared" si="78"/>
        <v/>
      </c>
      <c r="AQ404" s="67">
        <f>SUMIFS(Master3!$Z:$Z,Master3!$A:$A,"&gt;"&amp;(AP404),Master3!$A:$A,"&lt;="&amp;AU404-1)</f>
        <v>0</v>
      </c>
      <c r="AR404" s="67">
        <f>SUMIFS(Master3!$J:$J,Master3!$A:$A,"&gt;"&amp;(AP404),Master3!$A:$A,"&lt;="&amp;AU404-1)</f>
        <v>0</v>
      </c>
      <c r="AS404" s="93">
        <f>SUMIFS(Master3!BO:BO,Master3!BN:BN,AO404)</f>
        <v>0</v>
      </c>
      <c r="AT404" s="100" t="str">
        <f>IFERROR(_xlfn.XLOOKUP(AU404,Master3!$A:$A,Master3!$B:$B)," ")</f>
        <v xml:space="preserve"> </v>
      </c>
      <c r="AU404" s="92" t="str">
        <f t="shared" si="79"/>
        <v/>
      </c>
      <c r="AV404" s="67">
        <f>SUMIFS(Master3!$Z:$Z,Master3!$A:$A,"&gt;"&amp;AU404,Master3!$A:$A,"&lt;="&amp; AY404)</f>
        <v>0</v>
      </c>
      <c r="AW404" s="67">
        <f>SUMIFS(Master3!$J:$J,Master3!$A:$A,"&gt;"&amp;AU404,Master3!$A:$A,"&lt;="&amp; AY404)</f>
        <v>0</v>
      </c>
      <c r="AX404" s="92">
        <f>SUMIFS(Master3!BF:BF,Master3!BE:BE,AT404)</f>
        <v>0</v>
      </c>
      <c r="AY404" s="93" t="str">
        <f t="shared" si="80"/>
        <v/>
      </c>
      <c r="AZ404" s="112" t="e">
        <f>_xlfn.XLOOKUP(BA404,Master3!B:B,Master3!A:A)</f>
        <v>#N/A</v>
      </c>
      <c r="BA404" s="103">
        <v>44496.125</v>
      </c>
      <c r="BB404" s="107">
        <f>SUMIFS(Master3!AR:AR,Master3!$A:$A,"&gt;="&amp;(AZ404),Master3!$A:$A,"&lt;="&amp;BF404-1)</f>
        <v>0</v>
      </c>
      <c r="BC404" s="109">
        <f>SUMIFS(Master3!$K:$K,Master3!$A:$A,"&gt;="&amp;(AZ404),Master3!$A:$A,"&lt;="&amp;BF404-1)</f>
        <v>0</v>
      </c>
      <c r="BD404" s="108">
        <f>SUMIFS(Master3!BI:BI,Master3!BH:BH,BA404)</f>
        <v>0</v>
      </c>
      <c r="BE404" s="110" t="str">
        <f>IFERROR(_xlfn.XLOOKUP(BF404,Master3!$A:$A,Master3!$B:$B),"")</f>
        <v/>
      </c>
      <c r="BF404" s="107" t="str">
        <f t="shared" si="81"/>
        <v/>
      </c>
      <c r="BG404" s="107">
        <f>SUMIFS(Master3!AR:AR,Master3!$A:$A,"&gt;="&amp;(BF404),Master3!$A:$A,"&lt;="&amp;BK404-1)</f>
        <v>0</v>
      </c>
      <c r="BH404" s="109">
        <f>SUMIFS(Master3!$K:$K,Master3!$A:$A,"&gt;="&amp;(BF404),Master3!$A:$A,"&lt;="&amp;BK404-1)</f>
        <v>0</v>
      </c>
      <c r="BI404" s="108">
        <f>SUMIFS(Master3!BQ:BQ,Master3!BP:BP,BE404)</f>
        <v>0</v>
      </c>
      <c r="BJ404" s="110" t="str">
        <f>IFERROR(_xlfn.XLOOKUP(BK404,Master3!$A:$A,Master3!$B:$B)," ")</f>
        <v xml:space="preserve"> </v>
      </c>
      <c r="BK404" s="107" t="str">
        <f t="shared" si="82"/>
        <v/>
      </c>
      <c r="BL404" s="107">
        <f>SUMIFS(Master3!$AU:$AU,Master3!$A:$A,"&gt;"&amp;(BK404),Master3!$A:$A,"&lt;="&amp; BO404)</f>
        <v>0</v>
      </c>
      <c r="BM404" s="109">
        <f>SUMIFS(Master3!$K:$K,Master3!$A:$A,"&gt;"&amp;(BK404),Master3!$A:$A,"&lt;="&amp; BO404)</f>
        <v>0</v>
      </c>
      <c r="BN404" s="107">
        <f>SUMIFS(Master3!BI:BI,Master3!BH:BH,BJ404)</f>
        <v>0</v>
      </c>
      <c r="BO404" s="108" t="str">
        <f t="shared" si="83"/>
        <v/>
      </c>
    </row>
    <row r="405" spans="1:67" x14ac:dyDescent="0.25">
      <c r="A405" s="86">
        <v>44502.03125</v>
      </c>
      <c r="B405" s="111" t="e">
        <f>_xlfn.XLOOKUP(C405,Master3!B:B,Master3!A:A)</f>
        <v>#N/A</v>
      </c>
      <c r="C405" s="106"/>
      <c r="D405" s="91" t="str">
        <f>IFERROR(_xlfn.XLOOKUP(B405,Master3!A:A,Master3!G:G),"")</f>
        <v/>
      </c>
      <c r="E405" s="94" t="str">
        <f>IFERROR(AVERAGEIFS(Master3!$U:$U,Master3!$A:$A,"&gt;"&amp;(B405-1),Master3!$A:$A,"&lt;="&amp;S405),"")</f>
        <v/>
      </c>
      <c r="F405" s="98">
        <f>SUMIFS(Master3!$V:$V,Master3!$A:$A,"&gt;="&amp;(B405),Master3!$A:$A,"&lt;="&amp;J405-1)</f>
        <v>0</v>
      </c>
      <c r="G405" s="91">
        <f>SUMIFS(Master3!$H:$H,Master3!$A:$A,"&gt;="&amp;(B405),Master3!$A:$A,"&lt;="&amp;J405-1)</f>
        <v>0</v>
      </c>
      <c r="H405" s="99">
        <f>SUMIFS(Master3!AZ:AZ,Master3!AY:AY,C405)</f>
        <v>0</v>
      </c>
      <c r="I405" s="100" t="str">
        <f>IFERROR(_xlfn.XLOOKUP(J405,Master3!$A:$A,Master3!$B:$B),"")</f>
        <v/>
      </c>
      <c r="J405" s="92" t="str">
        <f t="shared" si="72"/>
        <v/>
      </c>
      <c r="K405" s="92">
        <f>SUMIFS(Master3!$V:$V,Master3!$A:$A,"&gt;="&amp;(J405),Master3!$A:$A,"&lt;="&amp;O405-1)</f>
        <v>0</v>
      </c>
      <c r="L405" s="92">
        <f>SUMIFS(Master3!$H:$H,Master3!$A:$A,"&gt;="&amp;(J405),Master3!$A:$A,"&lt;="&amp;O405-1)</f>
        <v>0</v>
      </c>
      <c r="M405" s="93">
        <f>SUMIFS(Master3!BK:BK,Master3!BJ:BJ,I405)</f>
        <v>0</v>
      </c>
      <c r="N405" s="100" t="str">
        <f>IFERROR(_xlfn.XLOOKUP(O405,Master3!$A:$A,Master3!$B:$B)," ")</f>
        <v xml:space="preserve"> </v>
      </c>
      <c r="O405" s="92" t="str">
        <f t="shared" si="73"/>
        <v/>
      </c>
      <c r="P405" s="92">
        <f>SUMIFS(Master3!$V:$V,Master3!$A:$A,"&gt;="&amp;O405,Master3!$A:$A,"&lt;="&amp; S405)</f>
        <v>0</v>
      </c>
      <c r="Q405" s="92">
        <f>SUMIFS(Master3!$H:$H,Master3!$A:$A,"&gt;="&amp;O405,Master3!$A:$A,"&lt;="&amp; S405)</f>
        <v>0</v>
      </c>
      <c r="R405" s="92">
        <f>SUMIFS(Master3!AZ:AZ,Master3!AY:AY,N405)</f>
        <v>0</v>
      </c>
      <c r="S405" s="93" t="str">
        <f t="shared" si="74"/>
        <v/>
      </c>
      <c r="T405" s="112" t="e">
        <f>_xlfn.XLOOKUP(U405,Master3!B:B,Master3!A:A)</f>
        <v>#N/A</v>
      </c>
      <c r="U405" s="103"/>
      <c r="V405" s="109">
        <f>SUMIFS(Master3!X:X,Master3!$A:$A,"&gt;="&amp;(T405),Master3!$A:$A,"&lt;="&amp;Z405-1)</f>
        <v>0</v>
      </c>
      <c r="W405" s="107">
        <f>SUMIFS(Master3!I:I,Master3!$A:$A,"&gt;="&amp;(T405),Master3!$A:$A,"&lt;="&amp;Z405-1)</f>
        <v>0</v>
      </c>
      <c r="X405" s="108">
        <f>SUMIFS(Master3!BC:BC,Master3!BB:BB,U405)</f>
        <v>0</v>
      </c>
      <c r="Y405" s="110" t="str">
        <f>IFERROR(_xlfn.XLOOKUP(Z405,Master3!$A:$A,Master3!$B:$B),"")</f>
        <v/>
      </c>
      <c r="Z405" s="107" t="str">
        <f t="shared" si="75"/>
        <v/>
      </c>
      <c r="AA405" s="107">
        <f>SUMIFS(Master3!$X:$X,Master3!$A:$A,"&gt;="&amp;(Z405),Master3!$A:$A,"&lt;="&amp;AE405-1)</f>
        <v>0</v>
      </c>
      <c r="AB405" s="107">
        <f>SUMIFS(Master3!$I:$I,Master3!$A:$A,"&gt;="&amp;(Z405),Master3!$A:$A,"&lt;="&amp;AE405-1)</f>
        <v>0</v>
      </c>
      <c r="AC405" s="108">
        <f>SUMIFS(Master3!BM:BM,Master3!BL:BL,Y405)</f>
        <v>0</v>
      </c>
      <c r="AD405" s="110" t="str">
        <f>IFERROR(_xlfn.XLOOKUP(AE405,Master3!$A:$A,Master3!$B:$B)," ")</f>
        <v xml:space="preserve"> </v>
      </c>
      <c r="AE405" s="107" t="str">
        <f t="shared" si="76"/>
        <v/>
      </c>
      <c r="AF405" s="109">
        <f>SUMIFS(Master3!$X:$X,Master3!$A:$A,"&gt;"&amp;(AE405),Master3!$A:$A,"&lt;="&amp; AI405)</f>
        <v>0</v>
      </c>
      <c r="AG405" s="107">
        <f>SUMIFS(Master3!$I:$I,Master3!$A:$A,"&gt;"&amp;(AE405),Master3!$A:$A,"&lt;="&amp; AI405)</f>
        <v>0</v>
      </c>
      <c r="AH405" s="107">
        <f>SUMIFS(Master3!BC:BC,Master3!BB:BB,AD405)</f>
        <v>0</v>
      </c>
      <c r="AI405" s="108" t="str">
        <f t="shared" si="77"/>
        <v/>
      </c>
      <c r="AJ405" s="112" t="e">
        <f>_xlfn.XLOOKUP(AK405,Master3!B:B,Master3!A:A)</f>
        <v>#N/A</v>
      </c>
      <c r="AK405" s="106">
        <v>44502.03125</v>
      </c>
      <c r="AL405" s="67">
        <f>SUMIFS(Master3!$Z:$Z,Master3!$A:$A,"&gt;="&amp;(AJ405),Master3!$A:$A,"&lt;="&amp;AP405-1)</f>
        <v>0</v>
      </c>
      <c r="AM405" s="67">
        <f>SUMIFS(Master3!$J:$J,Master3!$A:$A,"&gt;="&amp;(AJ405),Master3!$A:$A,"&lt;="&amp;AP405-1)</f>
        <v>0</v>
      </c>
      <c r="AN405" s="93">
        <f>SUMIFS(Master3!BF:BF,Master3!BE:BE,AK405)</f>
        <v>0</v>
      </c>
      <c r="AO405" s="100" t="str">
        <f>IFERROR(_xlfn.XLOOKUP(AP405,Master3!$A:$A,Master3!$B:$B),"")</f>
        <v/>
      </c>
      <c r="AP405" s="92" t="str">
        <f t="shared" si="78"/>
        <v/>
      </c>
      <c r="AQ405" s="67">
        <f>SUMIFS(Master3!$Z:$Z,Master3!$A:$A,"&gt;"&amp;(AP405),Master3!$A:$A,"&lt;="&amp;AU405-1)</f>
        <v>0</v>
      </c>
      <c r="AR405" s="67">
        <f>SUMIFS(Master3!$J:$J,Master3!$A:$A,"&gt;"&amp;(AP405),Master3!$A:$A,"&lt;="&amp;AU405-1)</f>
        <v>0</v>
      </c>
      <c r="AS405" s="93">
        <f>SUMIFS(Master3!BO:BO,Master3!BN:BN,AO405)</f>
        <v>0</v>
      </c>
      <c r="AT405" s="100" t="str">
        <f>IFERROR(_xlfn.XLOOKUP(AU405,Master3!$A:$A,Master3!$B:$B)," ")</f>
        <v xml:space="preserve"> </v>
      </c>
      <c r="AU405" s="92" t="str">
        <f t="shared" si="79"/>
        <v/>
      </c>
      <c r="AV405" s="67">
        <f>SUMIFS(Master3!$Z:$Z,Master3!$A:$A,"&gt;"&amp;AU405,Master3!$A:$A,"&lt;="&amp; AY405)</f>
        <v>0</v>
      </c>
      <c r="AW405" s="67">
        <f>SUMIFS(Master3!$J:$J,Master3!$A:$A,"&gt;"&amp;AU405,Master3!$A:$A,"&lt;="&amp; AY405)</f>
        <v>0</v>
      </c>
      <c r="AX405" s="92">
        <f>SUMIFS(Master3!BF:BF,Master3!BE:BE,AT405)</f>
        <v>0</v>
      </c>
      <c r="AY405" s="93" t="str">
        <f t="shared" si="80"/>
        <v/>
      </c>
      <c r="AZ405" s="112" t="e">
        <f>_xlfn.XLOOKUP(BA405,Master3!B:B,Master3!A:A)</f>
        <v>#N/A</v>
      </c>
      <c r="BA405" s="103"/>
      <c r="BB405" s="107">
        <f>SUMIFS(Master3!AR:AR,Master3!$A:$A,"&gt;="&amp;(AZ405),Master3!$A:$A,"&lt;="&amp;BF405-1)</f>
        <v>0</v>
      </c>
      <c r="BC405" s="109">
        <f>SUMIFS(Master3!$K:$K,Master3!$A:$A,"&gt;="&amp;(AZ405),Master3!$A:$A,"&lt;="&amp;BF405-1)</f>
        <v>0</v>
      </c>
      <c r="BD405" s="108">
        <f>SUMIFS(Master3!BI:BI,Master3!BH:BH,BA405)</f>
        <v>0</v>
      </c>
      <c r="BE405" s="110" t="str">
        <f>IFERROR(_xlfn.XLOOKUP(BF405,Master3!$A:$A,Master3!$B:$B),"")</f>
        <v/>
      </c>
      <c r="BF405" s="107" t="str">
        <f t="shared" si="81"/>
        <v/>
      </c>
      <c r="BG405" s="107">
        <f>SUMIFS(Master3!AR:AR,Master3!$A:$A,"&gt;="&amp;(BF405),Master3!$A:$A,"&lt;="&amp;BK405-1)</f>
        <v>0</v>
      </c>
      <c r="BH405" s="109">
        <f>SUMIFS(Master3!$K:$K,Master3!$A:$A,"&gt;="&amp;(BF405),Master3!$A:$A,"&lt;="&amp;BK405-1)</f>
        <v>0</v>
      </c>
      <c r="BI405" s="108">
        <f>SUMIFS(Master3!BQ:BQ,Master3!BP:BP,BE405)</f>
        <v>0</v>
      </c>
      <c r="BJ405" s="110" t="str">
        <f>IFERROR(_xlfn.XLOOKUP(BK405,Master3!$A:$A,Master3!$B:$B)," ")</f>
        <v xml:space="preserve"> </v>
      </c>
      <c r="BK405" s="107" t="str">
        <f t="shared" si="82"/>
        <v/>
      </c>
      <c r="BL405" s="107">
        <f>SUMIFS(Master3!$AU:$AU,Master3!$A:$A,"&gt;"&amp;(BK405),Master3!$A:$A,"&lt;="&amp; BO405)</f>
        <v>0</v>
      </c>
      <c r="BM405" s="109">
        <f>SUMIFS(Master3!$K:$K,Master3!$A:$A,"&gt;"&amp;(BK405),Master3!$A:$A,"&lt;="&amp; BO405)</f>
        <v>0</v>
      </c>
      <c r="BN405" s="107">
        <f>SUMIFS(Master3!BI:BI,Master3!BH:BH,BJ405)</f>
        <v>0</v>
      </c>
      <c r="BO405" s="108" t="str">
        <f t="shared" si="83"/>
        <v/>
      </c>
    </row>
    <row r="406" spans="1:67" x14ac:dyDescent="0.25">
      <c r="A406" s="86">
        <v>44502.111111111109</v>
      </c>
      <c r="B406" s="111" t="e">
        <f>_xlfn.XLOOKUP(C406,Master3!B:B,Master3!A:A)</f>
        <v>#N/A</v>
      </c>
      <c r="C406" s="106"/>
      <c r="D406" s="91" t="str">
        <f>IFERROR(_xlfn.XLOOKUP(B406,Master3!A:A,Master3!G:G),"")</f>
        <v/>
      </c>
      <c r="E406" s="94" t="str">
        <f>IFERROR(AVERAGEIFS(Master3!$U:$U,Master3!$A:$A,"&gt;"&amp;(B406-1),Master3!$A:$A,"&lt;="&amp;S406),"")</f>
        <v/>
      </c>
      <c r="F406" s="98">
        <f>SUMIFS(Master3!$V:$V,Master3!$A:$A,"&gt;="&amp;(B406),Master3!$A:$A,"&lt;="&amp;J406-1)</f>
        <v>0</v>
      </c>
      <c r="G406" s="91">
        <f>SUMIFS(Master3!$H:$H,Master3!$A:$A,"&gt;="&amp;(B406),Master3!$A:$A,"&lt;="&amp;J406-1)</f>
        <v>0</v>
      </c>
      <c r="H406" s="99">
        <f>SUMIFS(Master3!AZ:AZ,Master3!AY:AY,C406)</f>
        <v>0</v>
      </c>
      <c r="I406" s="100" t="str">
        <f>IFERROR(_xlfn.XLOOKUP(J406,Master3!$A:$A,Master3!$B:$B),"")</f>
        <v/>
      </c>
      <c r="J406" s="92" t="str">
        <f t="shared" si="72"/>
        <v/>
      </c>
      <c r="K406" s="92">
        <f>SUMIFS(Master3!$V:$V,Master3!$A:$A,"&gt;="&amp;(J406),Master3!$A:$A,"&lt;="&amp;O406-1)</f>
        <v>0</v>
      </c>
      <c r="L406" s="92">
        <f>SUMIFS(Master3!$H:$H,Master3!$A:$A,"&gt;="&amp;(J406),Master3!$A:$A,"&lt;="&amp;O406-1)</f>
        <v>0</v>
      </c>
      <c r="M406" s="93">
        <f>SUMIFS(Master3!BK:BK,Master3!BJ:BJ,I406)</f>
        <v>0</v>
      </c>
      <c r="N406" s="100" t="str">
        <f>IFERROR(_xlfn.XLOOKUP(O406,Master3!$A:$A,Master3!$B:$B)," ")</f>
        <v xml:space="preserve"> </v>
      </c>
      <c r="O406" s="92" t="str">
        <f t="shared" si="73"/>
        <v/>
      </c>
      <c r="P406" s="92">
        <f>SUMIFS(Master3!$V:$V,Master3!$A:$A,"&gt;="&amp;O406,Master3!$A:$A,"&lt;="&amp; S406)</f>
        <v>0</v>
      </c>
      <c r="Q406" s="92">
        <f>SUMIFS(Master3!$H:$H,Master3!$A:$A,"&gt;="&amp;O406,Master3!$A:$A,"&lt;="&amp; S406)</f>
        <v>0</v>
      </c>
      <c r="R406" s="92">
        <f>SUMIFS(Master3!AZ:AZ,Master3!AY:AY,N406)</f>
        <v>0</v>
      </c>
      <c r="S406" s="93" t="str">
        <f t="shared" si="74"/>
        <v/>
      </c>
      <c r="T406" s="112" t="e">
        <f>_xlfn.XLOOKUP(U406,Master3!B:B,Master3!A:A)</f>
        <v>#N/A</v>
      </c>
      <c r="U406" s="103">
        <v>44502.111111111109</v>
      </c>
      <c r="V406" s="109">
        <f>SUMIFS(Master3!X:X,Master3!$A:$A,"&gt;="&amp;(T406),Master3!$A:$A,"&lt;="&amp;Z406-1)</f>
        <v>0</v>
      </c>
      <c r="W406" s="107">
        <f>SUMIFS(Master3!I:I,Master3!$A:$A,"&gt;="&amp;(T406),Master3!$A:$A,"&lt;="&amp;Z406-1)</f>
        <v>0</v>
      </c>
      <c r="X406" s="108">
        <f>SUMIFS(Master3!BC:BC,Master3!BB:BB,U406)</f>
        <v>0</v>
      </c>
      <c r="Y406" s="110" t="str">
        <f>IFERROR(_xlfn.XLOOKUP(Z406,Master3!$A:$A,Master3!$B:$B),"")</f>
        <v/>
      </c>
      <c r="Z406" s="107" t="str">
        <f t="shared" si="75"/>
        <v/>
      </c>
      <c r="AA406" s="107">
        <f>SUMIFS(Master3!$X:$X,Master3!$A:$A,"&gt;="&amp;(Z406),Master3!$A:$A,"&lt;="&amp;AE406-1)</f>
        <v>0</v>
      </c>
      <c r="AB406" s="107">
        <f>SUMIFS(Master3!$I:$I,Master3!$A:$A,"&gt;="&amp;(Z406),Master3!$A:$A,"&lt;="&amp;AE406-1)</f>
        <v>0</v>
      </c>
      <c r="AC406" s="108">
        <f>SUMIFS(Master3!BM:BM,Master3!BL:BL,Y406)</f>
        <v>0</v>
      </c>
      <c r="AD406" s="110" t="str">
        <f>IFERROR(_xlfn.XLOOKUP(AE406,Master3!$A:$A,Master3!$B:$B)," ")</f>
        <v xml:space="preserve"> </v>
      </c>
      <c r="AE406" s="107" t="str">
        <f t="shared" si="76"/>
        <v/>
      </c>
      <c r="AF406" s="109">
        <f>SUMIFS(Master3!$X:$X,Master3!$A:$A,"&gt;"&amp;(AE406),Master3!$A:$A,"&lt;="&amp; AI406)</f>
        <v>0</v>
      </c>
      <c r="AG406" s="107">
        <f>SUMIFS(Master3!$I:$I,Master3!$A:$A,"&gt;"&amp;(AE406),Master3!$A:$A,"&lt;="&amp; AI406)</f>
        <v>0</v>
      </c>
      <c r="AH406" s="107">
        <f>SUMIFS(Master3!BC:BC,Master3!BB:BB,AD406)</f>
        <v>0</v>
      </c>
      <c r="AI406" s="108" t="str">
        <f t="shared" si="77"/>
        <v/>
      </c>
      <c r="AJ406" s="112" t="e">
        <f>_xlfn.XLOOKUP(AK406,Master3!B:B,Master3!A:A)</f>
        <v>#N/A</v>
      </c>
      <c r="AK406" s="106"/>
      <c r="AL406" s="67">
        <f>SUMIFS(Master3!$Z:$Z,Master3!$A:$A,"&gt;="&amp;(AJ406),Master3!$A:$A,"&lt;="&amp;AP406-1)</f>
        <v>0</v>
      </c>
      <c r="AM406" s="67">
        <f>SUMIFS(Master3!$J:$J,Master3!$A:$A,"&gt;="&amp;(AJ406),Master3!$A:$A,"&lt;="&amp;AP406-1)</f>
        <v>0</v>
      </c>
      <c r="AN406" s="93">
        <f>SUMIFS(Master3!BF:BF,Master3!BE:BE,AK406)</f>
        <v>0</v>
      </c>
      <c r="AO406" s="100" t="str">
        <f>IFERROR(_xlfn.XLOOKUP(AP406,Master3!$A:$A,Master3!$B:$B),"")</f>
        <v/>
      </c>
      <c r="AP406" s="92" t="str">
        <f t="shared" si="78"/>
        <v/>
      </c>
      <c r="AQ406" s="67">
        <f>SUMIFS(Master3!$Z:$Z,Master3!$A:$A,"&gt;"&amp;(AP406),Master3!$A:$A,"&lt;="&amp;AU406-1)</f>
        <v>0</v>
      </c>
      <c r="AR406" s="67">
        <f>SUMIFS(Master3!$J:$J,Master3!$A:$A,"&gt;"&amp;(AP406),Master3!$A:$A,"&lt;="&amp;AU406-1)</f>
        <v>0</v>
      </c>
      <c r="AS406" s="93">
        <f>SUMIFS(Master3!BO:BO,Master3!BN:BN,AO406)</f>
        <v>0</v>
      </c>
      <c r="AT406" s="100" t="str">
        <f>IFERROR(_xlfn.XLOOKUP(AU406,Master3!$A:$A,Master3!$B:$B)," ")</f>
        <v xml:space="preserve"> </v>
      </c>
      <c r="AU406" s="92" t="str">
        <f t="shared" si="79"/>
        <v/>
      </c>
      <c r="AV406" s="67">
        <f>SUMIFS(Master3!$Z:$Z,Master3!$A:$A,"&gt;"&amp;AU406,Master3!$A:$A,"&lt;="&amp; AY406)</f>
        <v>0</v>
      </c>
      <c r="AW406" s="67">
        <f>SUMIFS(Master3!$J:$J,Master3!$A:$A,"&gt;"&amp;AU406,Master3!$A:$A,"&lt;="&amp; AY406)</f>
        <v>0</v>
      </c>
      <c r="AX406" s="92">
        <f>SUMIFS(Master3!BF:BF,Master3!BE:BE,AT406)</f>
        <v>0</v>
      </c>
      <c r="AY406" s="93" t="str">
        <f t="shared" si="80"/>
        <v/>
      </c>
      <c r="AZ406" s="112" t="e">
        <f>_xlfn.XLOOKUP(BA406,Master3!B:B,Master3!A:A)</f>
        <v>#N/A</v>
      </c>
      <c r="BA406" s="103"/>
      <c r="BB406" s="107">
        <f>SUMIFS(Master3!AR:AR,Master3!$A:$A,"&gt;="&amp;(AZ406),Master3!$A:$A,"&lt;="&amp;BF406-1)</f>
        <v>0</v>
      </c>
      <c r="BC406" s="109">
        <f>SUMIFS(Master3!$K:$K,Master3!$A:$A,"&gt;="&amp;(AZ406),Master3!$A:$A,"&lt;="&amp;BF406-1)</f>
        <v>0</v>
      </c>
      <c r="BD406" s="108">
        <f>SUMIFS(Master3!BI:BI,Master3!BH:BH,BA406)</f>
        <v>0</v>
      </c>
      <c r="BE406" s="110" t="str">
        <f>IFERROR(_xlfn.XLOOKUP(BF406,Master3!$A:$A,Master3!$B:$B),"")</f>
        <v/>
      </c>
      <c r="BF406" s="107" t="str">
        <f t="shared" si="81"/>
        <v/>
      </c>
      <c r="BG406" s="107">
        <f>SUMIFS(Master3!AR:AR,Master3!$A:$A,"&gt;="&amp;(BF406),Master3!$A:$A,"&lt;="&amp;BK406-1)</f>
        <v>0</v>
      </c>
      <c r="BH406" s="109">
        <f>SUMIFS(Master3!$K:$K,Master3!$A:$A,"&gt;="&amp;(BF406),Master3!$A:$A,"&lt;="&amp;BK406-1)</f>
        <v>0</v>
      </c>
      <c r="BI406" s="108">
        <f>SUMIFS(Master3!BQ:BQ,Master3!BP:BP,BE406)</f>
        <v>0</v>
      </c>
      <c r="BJ406" s="110" t="str">
        <f>IFERROR(_xlfn.XLOOKUP(BK406,Master3!$A:$A,Master3!$B:$B)," ")</f>
        <v xml:space="preserve"> </v>
      </c>
      <c r="BK406" s="107" t="str">
        <f t="shared" si="82"/>
        <v/>
      </c>
      <c r="BL406" s="107">
        <f>SUMIFS(Master3!$AU:$AU,Master3!$A:$A,"&gt;"&amp;(BK406),Master3!$A:$A,"&lt;="&amp; BO406)</f>
        <v>0</v>
      </c>
      <c r="BM406" s="109">
        <f>SUMIFS(Master3!$K:$K,Master3!$A:$A,"&gt;"&amp;(BK406),Master3!$A:$A,"&lt;="&amp; BO406)</f>
        <v>0</v>
      </c>
      <c r="BN406" s="107">
        <f>SUMIFS(Master3!BI:BI,Master3!BH:BH,BJ406)</f>
        <v>0</v>
      </c>
      <c r="BO406" s="108" t="str">
        <f t="shared" si="83"/>
        <v/>
      </c>
    </row>
    <row r="407" spans="1:67" x14ac:dyDescent="0.25">
      <c r="A407" s="86">
        <v>44502.194444444445</v>
      </c>
      <c r="B407" s="111" t="e">
        <f>_xlfn.XLOOKUP(C407,Master3!B:B,Master3!A:A)</f>
        <v>#N/A</v>
      </c>
      <c r="C407" s="106"/>
      <c r="D407" s="91" t="str">
        <f>IFERROR(_xlfn.XLOOKUP(B407,Master3!A:A,Master3!G:G),"")</f>
        <v/>
      </c>
      <c r="E407" s="94" t="str">
        <f>IFERROR(AVERAGEIFS(Master3!$U:$U,Master3!$A:$A,"&gt;"&amp;(B407-1),Master3!$A:$A,"&lt;="&amp;S407),"")</f>
        <v/>
      </c>
      <c r="F407" s="98">
        <f>SUMIFS(Master3!$V:$V,Master3!$A:$A,"&gt;="&amp;(B407),Master3!$A:$A,"&lt;="&amp;J407-1)</f>
        <v>0</v>
      </c>
      <c r="G407" s="91">
        <f>SUMIFS(Master3!$H:$H,Master3!$A:$A,"&gt;="&amp;(B407),Master3!$A:$A,"&lt;="&amp;J407-1)</f>
        <v>0</v>
      </c>
      <c r="H407" s="99">
        <f>SUMIFS(Master3!AZ:AZ,Master3!AY:AY,C407)</f>
        <v>0</v>
      </c>
      <c r="I407" s="100" t="str">
        <f>IFERROR(_xlfn.XLOOKUP(J407,Master3!$A:$A,Master3!$B:$B),"")</f>
        <v/>
      </c>
      <c r="J407" s="92" t="str">
        <f t="shared" si="72"/>
        <v/>
      </c>
      <c r="K407" s="92">
        <f>SUMIFS(Master3!$V:$V,Master3!$A:$A,"&gt;="&amp;(J407),Master3!$A:$A,"&lt;="&amp;O407-1)</f>
        <v>0</v>
      </c>
      <c r="L407" s="92">
        <f>SUMIFS(Master3!$H:$H,Master3!$A:$A,"&gt;="&amp;(J407),Master3!$A:$A,"&lt;="&amp;O407-1)</f>
        <v>0</v>
      </c>
      <c r="M407" s="93">
        <f>SUMIFS(Master3!BK:BK,Master3!BJ:BJ,I407)</f>
        <v>0</v>
      </c>
      <c r="N407" s="100" t="str">
        <f>IFERROR(_xlfn.XLOOKUP(O407,Master3!$A:$A,Master3!$B:$B)," ")</f>
        <v xml:space="preserve"> </v>
      </c>
      <c r="O407" s="92" t="str">
        <f t="shared" si="73"/>
        <v/>
      </c>
      <c r="P407" s="92">
        <f>SUMIFS(Master3!$V:$V,Master3!$A:$A,"&gt;="&amp;O407,Master3!$A:$A,"&lt;="&amp; S407)</f>
        <v>0</v>
      </c>
      <c r="Q407" s="92">
        <f>SUMIFS(Master3!$H:$H,Master3!$A:$A,"&gt;="&amp;O407,Master3!$A:$A,"&lt;="&amp; S407)</f>
        <v>0</v>
      </c>
      <c r="R407" s="92">
        <f>SUMIFS(Master3!AZ:AZ,Master3!AY:AY,N407)</f>
        <v>0</v>
      </c>
      <c r="S407" s="93" t="str">
        <f t="shared" si="74"/>
        <v/>
      </c>
      <c r="T407" s="112" t="e">
        <f>_xlfn.XLOOKUP(U407,Master3!B:B,Master3!A:A)</f>
        <v>#N/A</v>
      </c>
      <c r="U407" s="103"/>
      <c r="V407" s="109">
        <f>SUMIFS(Master3!X:X,Master3!$A:$A,"&gt;="&amp;(T407),Master3!$A:$A,"&lt;="&amp;Z407-1)</f>
        <v>0</v>
      </c>
      <c r="W407" s="107">
        <f>SUMIFS(Master3!I:I,Master3!$A:$A,"&gt;="&amp;(T407),Master3!$A:$A,"&lt;="&amp;Z407-1)</f>
        <v>0</v>
      </c>
      <c r="X407" s="108">
        <f>SUMIFS(Master3!BC:BC,Master3!BB:BB,U407)</f>
        <v>0</v>
      </c>
      <c r="Y407" s="110" t="str">
        <f>IFERROR(_xlfn.XLOOKUP(Z407,Master3!$A:$A,Master3!$B:$B),"")</f>
        <v/>
      </c>
      <c r="Z407" s="107" t="str">
        <f t="shared" si="75"/>
        <v/>
      </c>
      <c r="AA407" s="107">
        <f>SUMIFS(Master3!$X:$X,Master3!$A:$A,"&gt;="&amp;(Z407),Master3!$A:$A,"&lt;="&amp;AE407-1)</f>
        <v>0</v>
      </c>
      <c r="AB407" s="107">
        <f>SUMIFS(Master3!$I:$I,Master3!$A:$A,"&gt;="&amp;(Z407),Master3!$A:$A,"&lt;="&amp;AE407-1)</f>
        <v>0</v>
      </c>
      <c r="AC407" s="108">
        <f>SUMIFS(Master3!BM:BM,Master3!BL:BL,Y407)</f>
        <v>0</v>
      </c>
      <c r="AD407" s="110" t="str">
        <f>IFERROR(_xlfn.XLOOKUP(AE407,Master3!$A:$A,Master3!$B:$B)," ")</f>
        <v xml:space="preserve"> </v>
      </c>
      <c r="AE407" s="107" t="str">
        <f t="shared" si="76"/>
        <v/>
      </c>
      <c r="AF407" s="109">
        <f>SUMIFS(Master3!$X:$X,Master3!$A:$A,"&gt;"&amp;(AE407),Master3!$A:$A,"&lt;="&amp; AI407)</f>
        <v>0</v>
      </c>
      <c r="AG407" s="107">
        <f>SUMIFS(Master3!$I:$I,Master3!$A:$A,"&gt;"&amp;(AE407),Master3!$A:$A,"&lt;="&amp; AI407)</f>
        <v>0</v>
      </c>
      <c r="AH407" s="107">
        <f>SUMIFS(Master3!BC:BC,Master3!BB:BB,AD407)</f>
        <v>0</v>
      </c>
      <c r="AI407" s="108" t="str">
        <f t="shared" si="77"/>
        <v/>
      </c>
      <c r="AJ407" s="112" t="e">
        <f>_xlfn.XLOOKUP(AK407,Master3!B:B,Master3!A:A)</f>
        <v>#N/A</v>
      </c>
      <c r="AK407" s="106"/>
      <c r="AL407" s="67">
        <f>SUMIFS(Master3!$Z:$Z,Master3!$A:$A,"&gt;="&amp;(AJ407),Master3!$A:$A,"&lt;="&amp;AP407-1)</f>
        <v>0</v>
      </c>
      <c r="AM407" s="67">
        <f>SUMIFS(Master3!$J:$J,Master3!$A:$A,"&gt;="&amp;(AJ407),Master3!$A:$A,"&lt;="&amp;AP407-1)</f>
        <v>0</v>
      </c>
      <c r="AN407" s="93">
        <f>SUMIFS(Master3!BF:BF,Master3!BE:BE,AK407)</f>
        <v>0</v>
      </c>
      <c r="AO407" s="100" t="str">
        <f>IFERROR(_xlfn.XLOOKUP(AP407,Master3!$A:$A,Master3!$B:$B),"")</f>
        <v/>
      </c>
      <c r="AP407" s="92" t="str">
        <f t="shared" si="78"/>
        <v/>
      </c>
      <c r="AQ407" s="67">
        <f>SUMIFS(Master3!$Z:$Z,Master3!$A:$A,"&gt;"&amp;(AP407),Master3!$A:$A,"&lt;="&amp;AU407-1)</f>
        <v>0</v>
      </c>
      <c r="AR407" s="67">
        <f>SUMIFS(Master3!$J:$J,Master3!$A:$A,"&gt;"&amp;(AP407),Master3!$A:$A,"&lt;="&amp;AU407-1)</f>
        <v>0</v>
      </c>
      <c r="AS407" s="93">
        <f>SUMIFS(Master3!BO:BO,Master3!BN:BN,AO407)</f>
        <v>0</v>
      </c>
      <c r="AT407" s="100" t="str">
        <f>IFERROR(_xlfn.XLOOKUP(AU407,Master3!$A:$A,Master3!$B:$B)," ")</f>
        <v xml:space="preserve"> </v>
      </c>
      <c r="AU407" s="92" t="str">
        <f t="shared" si="79"/>
        <v/>
      </c>
      <c r="AV407" s="67">
        <f>SUMIFS(Master3!$Z:$Z,Master3!$A:$A,"&gt;"&amp;AU407,Master3!$A:$A,"&lt;="&amp; AY407)</f>
        <v>0</v>
      </c>
      <c r="AW407" s="67">
        <f>SUMIFS(Master3!$J:$J,Master3!$A:$A,"&gt;"&amp;AU407,Master3!$A:$A,"&lt;="&amp; AY407)</f>
        <v>0</v>
      </c>
      <c r="AX407" s="92">
        <f>SUMIFS(Master3!BF:BF,Master3!BE:BE,AT407)</f>
        <v>0</v>
      </c>
      <c r="AY407" s="93" t="str">
        <f t="shared" si="80"/>
        <v/>
      </c>
      <c r="AZ407" s="112" t="e">
        <f>_xlfn.XLOOKUP(BA407,Master3!B:B,Master3!A:A)</f>
        <v>#N/A</v>
      </c>
      <c r="BA407" s="103">
        <v>44502.194444444445</v>
      </c>
      <c r="BB407" s="107">
        <f>SUMIFS(Master3!AR:AR,Master3!$A:$A,"&gt;="&amp;(AZ407),Master3!$A:$A,"&lt;="&amp;BF407-1)</f>
        <v>0</v>
      </c>
      <c r="BC407" s="109">
        <f>SUMIFS(Master3!$K:$K,Master3!$A:$A,"&gt;="&amp;(AZ407),Master3!$A:$A,"&lt;="&amp;BF407-1)</f>
        <v>0</v>
      </c>
      <c r="BD407" s="108">
        <f>SUMIFS(Master3!BI:BI,Master3!BH:BH,BA407)</f>
        <v>0</v>
      </c>
      <c r="BE407" s="110" t="str">
        <f>IFERROR(_xlfn.XLOOKUP(BF407,Master3!$A:$A,Master3!$B:$B),"")</f>
        <v/>
      </c>
      <c r="BF407" s="107" t="str">
        <f t="shared" si="81"/>
        <v/>
      </c>
      <c r="BG407" s="107">
        <f>SUMIFS(Master3!AR:AR,Master3!$A:$A,"&gt;="&amp;(BF407),Master3!$A:$A,"&lt;="&amp;BK407-1)</f>
        <v>0</v>
      </c>
      <c r="BH407" s="109">
        <f>SUMIFS(Master3!$K:$K,Master3!$A:$A,"&gt;="&amp;(BF407),Master3!$A:$A,"&lt;="&amp;BK407-1)</f>
        <v>0</v>
      </c>
      <c r="BI407" s="108">
        <f>SUMIFS(Master3!BQ:BQ,Master3!BP:BP,BE407)</f>
        <v>0</v>
      </c>
      <c r="BJ407" s="110" t="str">
        <f>IFERROR(_xlfn.XLOOKUP(BK407,Master3!$A:$A,Master3!$B:$B)," ")</f>
        <v xml:space="preserve"> </v>
      </c>
      <c r="BK407" s="107" t="str">
        <f t="shared" si="82"/>
        <v/>
      </c>
      <c r="BL407" s="107">
        <f>SUMIFS(Master3!$AU:$AU,Master3!$A:$A,"&gt;"&amp;(BK407),Master3!$A:$A,"&lt;="&amp; BO407)</f>
        <v>0</v>
      </c>
      <c r="BM407" s="109">
        <f>SUMIFS(Master3!$K:$K,Master3!$A:$A,"&gt;"&amp;(BK407),Master3!$A:$A,"&lt;="&amp; BO407)</f>
        <v>0</v>
      </c>
      <c r="BN407" s="107">
        <f>SUMIFS(Master3!BI:BI,Master3!BH:BH,BJ407)</f>
        <v>0</v>
      </c>
      <c r="BO407" s="108" t="str">
        <f t="shared" si="83"/>
        <v/>
      </c>
    </row>
    <row r="408" spans="1:67" x14ac:dyDescent="0.25">
      <c r="A408" s="86">
        <v>44502.416666666664</v>
      </c>
      <c r="B408" s="111" t="e">
        <f>_xlfn.XLOOKUP(C408,Master3!B:B,Master3!A:A)</f>
        <v>#N/A</v>
      </c>
      <c r="C408" s="106">
        <v>44502.416666666664</v>
      </c>
      <c r="D408" s="91" t="str">
        <f>IFERROR(_xlfn.XLOOKUP(B408,Master3!A:A,Master3!G:G),"")</f>
        <v/>
      </c>
      <c r="E408" s="94" t="str">
        <f>IFERROR(AVERAGEIFS(Master3!$U:$U,Master3!$A:$A,"&gt;"&amp;(B408-1),Master3!$A:$A,"&lt;="&amp;S408),"")</f>
        <v/>
      </c>
      <c r="F408" s="98">
        <f>SUMIFS(Master3!$V:$V,Master3!$A:$A,"&gt;="&amp;(B408),Master3!$A:$A,"&lt;="&amp;J408-1)</f>
        <v>0</v>
      </c>
      <c r="G408" s="91">
        <f>SUMIFS(Master3!$H:$H,Master3!$A:$A,"&gt;="&amp;(B408),Master3!$A:$A,"&lt;="&amp;J408-1)</f>
        <v>0</v>
      </c>
      <c r="H408" s="99">
        <f>SUMIFS(Master3!AZ:AZ,Master3!AY:AY,C408)</f>
        <v>0</v>
      </c>
      <c r="I408" s="100" t="str">
        <f>IFERROR(_xlfn.XLOOKUP(J408,Master3!$A:$A,Master3!$B:$B),"")</f>
        <v/>
      </c>
      <c r="J408" s="92" t="str">
        <f t="shared" si="72"/>
        <v/>
      </c>
      <c r="K408" s="92">
        <f>SUMIFS(Master3!$V:$V,Master3!$A:$A,"&gt;="&amp;(J408),Master3!$A:$A,"&lt;="&amp;O408-1)</f>
        <v>0</v>
      </c>
      <c r="L408" s="92">
        <f>SUMIFS(Master3!$H:$H,Master3!$A:$A,"&gt;="&amp;(J408),Master3!$A:$A,"&lt;="&amp;O408-1)</f>
        <v>0</v>
      </c>
      <c r="M408" s="93">
        <f>SUMIFS(Master3!BK:BK,Master3!BJ:BJ,I408)</f>
        <v>0</v>
      </c>
      <c r="N408" s="100" t="str">
        <f>IFERROR(_xlfn.XLOOKUP(O408,Master3!$A:$A,Master3!$B:$B)," ")</f>
        <v xml:space="preserve"> </v>
      </c>
      <c r="O408" s="92" t="str">
        <f t="shared" si="73"/>
        <v/>
      </c>
      <c r="P408" s="92">
        <f>SUMIFS(Master3!$V:$V,Master3!$A:$A,"&gt;="&amp;O408,Master3!$A:$A,"&lt;="&amp; S408)</f>
        <v>0</v>
      </c>
      <c r="Q408" s="92">
        <f>SUMIFS(Master3!$H:$H,Master3!$A:$A,"&gt;="&amp;O408,Master3!$A:$A,"&lt;="&amp; S408)</f>
        <v>0</v>
      </c>
      <c r="R408" s="92">
        <f>SUMIFS(Master3!AZ:AZ,Master3!AY:AY,N408)</f>
        <v>0</v>
      </c>
      <c r="S408" s="93" t="str">
        <f t="shared" si="74"/>
        <v/>
      </c>
      <c r="T408" s="112" t="e">
        <f>_xlfn.XLOOKUP(U408,Master3!B:B,Master3!A:A)</f>
        <v>#N/A</v>
      </c>
      <c r="U408" s="103"/>
      <c r="V408" s="109">
        <f>SUMIFS(Master3!X:X,Master3!$A:$A,"&gt;="&amp;(T408),Master3!$A:$A,"&lt;="&amp;Z408-1)</f>
        <v>0</v>
      </c>
      <c r="W408" s="107">
        <f>SUMIFS(Master3!I:I,Master3!$A:$A,"&gt;="&amp;(T408),Master3!$A:$A,"&lt;="&amp;Z408-1)</f>
        <v>0</v>
      </c>
      <c r="X408" s="108">
        <f>SUMIFS(Master3!BC:BC,Master3!BB:BB,U408)</f>
        <v>0</v>
      </c>
      <c r="Y408" s="110" t="str">
        <f>IFERROR(_xlfn.XLOOKUP(Z408,Master3!$A:$A,Master3!$B:$B),"")</f>
        <v/>
      </c>
      <c r="Z408" s="107" t="str">
        <f t="shared" si="75"/>
        <v/>
      </c>
      <c r="AA408" s="107">
        <f>SUMIFS(Master3!$X:$X,Master3!$A:$A,"&gt;="&amp;(Z408),Master3!$A:$A,"&lt;="&amp;AE408-1)</f>
        <v>0</v>
      </c>
      <c r="AB408" s="107">
        <f>SUMIFS(Master3!$I:$I,Master3!$A:$A,"&gt;="&amp;(Z408),Master3!$A:$A,"&lt;="&amp;AE408-1)</f>
        <v>0</v>
      </c>
      <c r="AC408" s="108">
        <f>SUMIFS(Master3!BM:BM,Master3!BL:BL,Y408)</f>
        <v>0</v>
      </c>
      <c r="AD408" s="110" t="str">
        <f>IFERROR(_xlfn.XLOOKUP(AE408,Master3!$A:$A,Master3!$B:$B)," ")</f>
        <v xml:space="preserve"> </v>
      </c>
      <c r="AE408" s="107" t="str">
        <f t="shared" si="76"/>
        <v/>
      </c>
      <c r="AF408" s="109">
        <f>SUMIFS(Master3!$X:$X,Master3!$A:$A,"&gt;"&amp;(AE408),Master3!$A:$A,"&lt;="&amp; AI408)</f>
        <v>0</v>
      </c>
      <c r="AG408" s="107">
        <f>SUMIFS(Master3!$I:$I,Master3!$A:$A,"&gt;"&amp;(AE408),Master3!$A:$A,"&lt;="&amp; AI408)</f>
        <v>0</v>
      </c>
      <c r="AH408" s="107">
        <f>SUMIFS(Master3!BC:BC,Master3!BB:BB,AD408)</f>
        <v>0</v>
      </c>
      <c r="AI408" s="108" t="str">
        <f t="shared" si="77"/>
        <v/>
      </c>
      <c r="AJ408" s="112" t="e">
        <f>_xlfn.XLOOKUP(AK408,Master3!B:B,Master3!A:A)</f>
        <v>#N/A</v>
      </c>
      <c r="AK408" s="106"/>
      <c r="AL408" s="67">
        <f>SUMIFS(Master3!$Z:$Z,Master3!$A:$A,"&gt;="&amp;(AJ408),Master3!$A:$A,"&lt;="&amp;AP408-1)</f>
        <v>0</v>
      </c>
      <c r="AM408" s="67">
        <f>SUMIFS(Master3!$J:$J,Master3!$A:$A,"&gt;="&amp;(AJ408),Master3!$A:$A,"&lt;="&amp;AP408-1)</f>
        <v>0</v>
      </c>
      <c r="AN408" s="93">
        <f>SUMIFS(Master3!BF:BF,Master3!BE:BE,AK408)</f>
        <v>0</v>
      </c>
      <c r="AO408" s="100" t="str">
        <f>IFERROR(_xlfn.XLOOKUP(AP408,Master3!$A:$A,Master3!$B:$B),"")</f>
        <v/>
      </c>
      <c r="AP408" s="92" t="str">
        <f t="shared" si="78"/>
        <v/>
      </c>
      <c r="AQ408" s="67">
        <f>SUMIFS(Master3!$Z:$Z,Master3!$A:$A,"&gt;"&amp;(AP408),Master3!$A:$A,"&lt;="&amp;AU408-1)</f>
        <v>0</v>
      </c>
      <c r="AR408" s="67">
        <f>SUMIFS(Master3!$J:$J,Master3!$A:$A,"&gt;"&amp;(AP408),Master3!$A:$A,"&lt;="&amp;AU408-1)</f>
        <v>0</v>
      </c>
      <c r="AS408" s="93">
        <f>SUMIFS(Master3!BO:BO,Master3!BN:BN,AO408)</f>
        <v>0</v>
      </c>
      <c r="AT408" s="100" t="str">
        <f>IFERROR(_xlfn.XLOOKUP(AU408,Master3!$A:$A,Master3!$B:$B)," ")</f>
        <v xml:space="preserve"> </v>
      </c>
      <c r="AU408" s="92" t="str">
        <f t="shared" si="79"/>
        <v/>
      </c>
      <c r="AV408" s="67">
        <f>SUMIFS(Master3!$Z:$Z,Master3!$A:$A,"&gt;"&amp;AU408,Master3!$A:$A,"&lt;="&amp; AY408)</f>
        <v>0</v>
      </c>
      <c r="AW408" s="67">
        <f>SUMIFS(Master3!$J:$J,Master3!$A:$A,"&gt;"&amp;AU408,Master3!$A:$A,"&lt;="&amp; AY408)</f>
        <v>0</v>
      </c>
      <c r="AX408" s="92">
        <f>SUMIFS(Master3!BF:BF,Master3!BE:BE,AT408)</f>
        <v>0</v>
      </c>
      <c r="AY408" s="93" t="str">
        <f t="shared" si="80"/>
        <v/>
      </c>
      <c r="AZ408" s="112" t="e">
        <f>_xlfn.XLOOKUP(BA408,Master3!B:B,Master3!A:A)</f>
        <v>#N/A</v>
      </c>
      <c r="BA408" s="103"/>
      <c r="BB408" s="107">
        <f>SUMIFS(Master3!AR:AR,Master3!$A:$A,"&gt;="&amp;(AZ408),Master3!$A:$A,"&lt;="&amp;BF408-1)</f>
        <v>0</v>
      </c>
      <c r="BC408" s="109">
        <f>SUMIFS(Master3!$K:$K,Master3!$A:$A,"&gt;="&amp;(AZ408),Master3!$A:$A,"&lt;="&amp;BF408-1)</f>
        <v>0</v>
      </c>
      <c r="BD408" s="108">
        <f>SUMIFS(Master3!BI:BI,Master3!BH:BH,BA408)</f>
        <v>0</v>
      </c>
      <c r="BE408" s="110" t="str">
        <f>IFERROR(_xlfn.XLOOKUP(BF408,Master3!$A:$A,Master3!$B:$B),"")</f>
        <v/>
      </c>
      <c r="BF408" s="107" t="str">
        <f t="shared" si="81"/>
        <v/>
      </c>
      <c r="BG408" s="107">
        <f>SUMIFS(Master3!AR:AR,Master3!$A:$A,"&gt;="&amp;(BF408),Master3!$A:$A,"&lt;="&amp;BK408-1)</f>
        <v>0</v>
      </c>
      <c r="BH408" s="109">
        <f>SUMIFS(Master3!$K:$K,Master3!$A:$A,"&gt;="&amp;(BF408),Master3!$A:$A,"&lt;="&amp;BK408-1)</f>
        <v>0</v>
      </c>
      <c r="BI408" s="108">
        <f>SUMIFS(Master3!BQ:BQ,Master3!BP:BP,BE408)</f>
        <v>0</v>
      </c>
      <c r="BJ408" s="110" t="str">
        <f>IFERROR(_xlfn.XLOOKUP(BK408,Master3!$A:$A,Master3!$B:$B)," ")</f>
        <v xml:space="preserve"> </v>
      </c>
      <c r="BK408" s="107" t="str">
        <f t="shared" si="82"/>
        <v/>
      </c>
      <c r="BL408" s="107">
        <f>SUMIFS(Master3!$AU:$AU,Master3!$A:$A,"&gt;"&amp;(BK408),Master3!$A:$A,"&lt;="&amp; BO408)</f>
        <v>0</v>
      </c>
      <c r="BM408" s="109">
        <f>SUMIFS(Master3!$K:$K,Master3!$A:$A,"&gt;"&amp;(BK408),Master3!$A:$A,"&lt;="&amp; BO408)</f>
        <v>0</v>
      </c>
      <c r="BN408" s="107">
        <f>SUMIFS(Master3!BI:BI,Master3!BH:BH,BJ408)</f>
        <v>0</v>
      </c>
      <c r="BO408" s="108" t="str">
        <f t="shared" si="83"/>
        <v/>
      </c>
    </row>
    <row r="409" spans="1:67" x14ac:dyDescent="0.25">
      <c r="A409" s="86">
        <v>44503.118055555555</v>
      </c>
      <c r="B409" s="111" t="e">
        <f>_xlfn.XLOOKUP(C409,Master3!B:B,Master3!A:A)</f>
        <v>#N/A</v>
      </c>
      <c r="C409" s="106"/>
      <c r="D409" s="91" t="str">
        <f>IFERROR(_xlfn.XLOOKUP(B409,Master3!A:A,Master3!G:G),"")</f>
        <v/>
      </c>
      <c r="E409" s="94" t="str">
        <f>IFERROR(AVERAGEIFS(Master3!$U:$U,Master3!$A:$A,"&gt;"&amp;(B409-1),Master3!$A:$A,"&lt;="&amp;S409),"")</f>
        <v/>
      </c>
      <c r="F409" s="98">
        <f>SUMIFS(Master3!$V:$V,Master3!$A:$A,"&gt;="&amp;(B409),Master3!$A:$A,"&lt;="&amp;J409-1)</f>
        <v>0</v>
      </c>
      <c r="G409" s="91">
        <f>SUMIFS(Master3!$H:$H,Master3!$A:$A,"&gt;="&amp;(B409),Master3!$A:$A,"&lt;="&amp;J409-1)</f>
        <v>0</v>
      </c>
      <c r="H409" s="99">
        <f>SUMIFS(Master3!AZ:AZ,Master3!AY:AY,C409)</f>
        <v>0</v>
      </c>
      <c r="I409" s="100" t="str">
        <f>IFERROR(_xlfn.XLOOKUP(J409,Master3!$A:$A,Master3!$B:$B),"")</f>
        <v/>
      </c>
      <c r="J409" s="92" t="str">
        <f t="shared" si="72"/>
        <v/>
      </c>
      <c r="K409" s="92">
        <f>SUMIFS(Master3!$V:$V,Master3!$A:$A,"&gt;="&amp;(J409),Master3!$A:$A,"&lt;="&amp;O409-1)</f>
        <v>0</v>
      </c>
      <c r="L409" s="92">
        <f>SUMIFS(Master3!$H:$H,Master3!$A:$A,"&gt;="&amp;(J409),Master3!$A:$A,"&lt;="&amp;O409-1)</f>
        <v>0</v>
      </c>
      <c r="M409" s="93">
        <f>SUMIFS(Master3!BK:BK,Master3!BJ:BJ,I409)</f>
        <v>0</v>
      </c>
      <c r="N409" s="100" t="str">
        <f>IFERROR(_xlfn.XLOOKUP(O409,Master3!$A:$A,Master3!$B:$B)," ")</f>
        <v xml:space="preserve"> </v>
      </c>
      <c r="O409" s="92" t="str">
        <f t="shared" si="73"/>
        <v/>
      </c>
      <c r="P409" s="92">
        <f>SUMIFS(Master3!$V:$V,Master3!$A:$A,"&gt;="&amp;O409,Master3!$A:$A,"&lt;="&amp; S409)</f>
        <v>0</v>
      </c>
      <c r="Q409" s="92">
        <f>SUMIFS(Master3!$H:$H,Master3!$A:$A,"&gt;="&amp;O409,Master3!$A:$A,"&lt;="&amp; S409)</f>
        <v>0</v>
      </c>
      <c r="R409" s="92">
        <f>SUMIFS(Master3!AZ:AZ,Master3!AY:AY,N409)</f>
        <v>0</v>
      </c>
      <c r="S409" s="93" t="str">
        <f t="shared" si="74"/>
        <v/>
      </c>
      <c r="T409" s="112" t="e">
        <f>_xlfn.XLOOKUP(U409,Master3!B:B,Master3!A:A)</f>
        <v>#N/A</v>
      </c>
      <c r="U409" s="103"/>
      <c r="V409" s="109">
        <f>SUMIFS(Master3!X:X,Master3!$A:$A,"&gt;="&amp;(T409),Master3!$A:$A,"&lt;="&amp;Z409-1)</f>
        <v>0</v>
      </c>
      <c r="W409" s="107">
        <f>SUMIFS(Master3!I:I,Master3!$A:$A,"&gt;="&amp;(T409),Master3!$A:$A,"&lt;="&amp;Z409-1)</f>
        <v>0</v>
      </c>
      <c r="X409" s="108">
        <f>SUMIFS(Master3!BC:BC,Master3!BB:BB,U409)</f>
        <v>0</v>
      </c>
      <c r="Y409" s="110" t="str">
        <f>IFERROR(_xlfn.XLOOKUP(Z409,Master3!$A:$A,Master3!$B:$B),"")</f>
        <v/>
      </c>
      <c r="Z409" s="107" t="str">
        <f t="shared" si="75"/>
        <v/>
      </c>
      <c r="AA409" s="107">
        <f>SUMIFS(Master3!$X:$X,Master3!$A:$A,"&gt;="&amp;(Z409),Master3!$A:$A,"&lt;="&amp;AE409-1)</f>
        <v>0</v>
      </c>
      <c r="AB409" s="107">
        <f>SUMIFS(Master3!$I:$I,Master3!$A:$A,"&gt;="&amp;(Z409),Master3!$A:$A,"&lt;="&amp;AE409-1)</f>
        <v>0</v>
      </c>
      <c r="AC409" s="108">
        <f>SUMIFS(Master3!BM:BM,Master3!BL:BL,Y409)</f>
        <v>0</v>
      </c>
      <c r="AD409" s="110" t="str">
        <f>IFERROR(_xlfn.XLOOKUP(AE409,Master3!$A:$A,Master3!$B:$B)," ")</f>
        <v xml:space="preserve"> </v>
      </c>
      <c r="AE409" s="107" t="str">
        <f t="shared" si="76"/>
        <v/>
      </c>
      <c r="AF409" s="109">
        <f>SUMIFS(Master3!$X:$X,Master3!$A:$A,"&gt;"&amp;(AE409),Master3!$A:$A,"&lt;="&amp; AI409)</f>
        <v>0</v>
      </c>
      <c r="AG409" s="107">
        <f>SUMIFS(Master3!$I:$I,Master3!$A:$A,"&gt;"&amp;(AE409),Master3!$A:$A,"&lt;="&amp; AI409)</f>
        <v>0</v>
      </c>
      <c r="AH409" s="107">
        <f>SUMIFS(Master3!BC:BC,Master3!BB:BB,AD409)</f>
        <v>0</v>
      </c>
      <c r="AI409" s="108" t="str">
        <f t="shared" si="77"/>
        <v/>
      </c>
      <c r="AJ409" s="112" t="e">
        <f>_xlfn.XLOOKUP(AK409,Master3!B:B,Master3!A:A)</f>
        <v>#N/A</v>
      </c>
      <c r="AK409" s="106">
        <v>44503.118055555555</v>
      </c>
      <c r="AL409" s="67">
        <f>SUMIFS(Master3!$Z:$Z,Master3!$A:$A,"&gt;="&amp;(AJ409),Master3!$A:$A,"&lt;="&amp;AP409-1)</f>
        <v>0</v>
      </c>
      <c r="AM409" s="67">
        <f>SUMIFS(Master3!$J:$J,Master3!$A:$A,"&gt;="&amp;(AJ409),Master3!$A:$A,"&lt;="&amp;AP409-1)</f>
        <v>0</v>
      </c>
      <c r="AN409" s="93">
        <f>SUMIFS(Master3!BF:BF,Master3!BE:BE,AK409)</f>
        <v>0</v>
      </c>
      <c r="AO409" s="100" t="str">
        <f>IFERROR(_xlfn.XLOOKUP(AP409,Master3!$A:$A,Master3!$B:$B),"")</f>
        <v/>
      </c>
      <c r="AP409" s="92" t="str">
        <f t="shared" si="78"/>
        <v/>
      </c>
      <c r="AQ409" s="67">
        <f>SUMIFS(Master3!$Z:$Z,Master3!$A:$A,"&gt;"&amp;(AP409),Master3!$A:$A,"&lt;="&amp;AU409-1)</f>
        <v>0</v>
      </c>
      <c r="AR409" s="67">
        <f>SUMIFS(Master3!$J:$J,Master3!$A:$A,"&gt;"&amp;(AP409),Master3!$A:$A,"&lt;="&amp;AU409-1)</f>
        <v>0</v>
      </c>
      <c r="AS409" s="93">
        <f>SUMIFS(Master3!BO:BO,Master3!BN:BN,AO409)</f>
        <v>0</v>
      </c>
      <c r="AT409" s="100" t="str">
        <f>IFERROR(_xlfn.XLOOKUP(AU409,Master3!$A:$A,Master3!$B:$B)," ")</f>
        <v xml:space="preserve"> </v>
      </c>
      <c r="AU409" s="92" t="str">
        <f t="shared" si="79"/>
        <v/>
      </c>
      <c r="AV409" s="67">
        <f>SUMIFS(Master3!$Z:$Z,Master3!$A:$A,"&gt;"&amp;AU409,Master3!$A:$A,"&lt;="&amp; AY409)</f>
        <v>0</v>
      </c>
      <c r="AW409" s="67">
        <f>SUMIFS(Master3!$J:$J,Master3!$A:$A,"&gt;"&amp;AU409,Master3!$A:$A,"&lt;="&amp; AY409)</f>
        <v>0</v>
      </c>
      <c r="AX409" s="92">
        <f>SUMIFS(Master3!BF:BF,Master3!BE:BE,AT409)</f>
        <v>0</v>
      </c>
      <c r="AY409" s="93" t="str">
        <f t="shared" si="80"/>
        <v/>
      </c>
      <c r="AZ409" s="112" t="e">
        <f>_xlfn.XLOOKUP(BA409,Master3!B:B,Master3!A:A)</f>
        <v>#N/A</v>
      </c>
      <c r="BA409" s="103"/>
      <c r="BB409" s="107">
        <f>SUMIFS(Master3!AR:AR,Master3!$A:$A,"&gt;="&amp;(AZ409),Master3!$A:$A,"&lt;="&amp;BF409-1)</f>
        <v>0</v>
      </c>
      <c r="BC409" s="109">
        <f>SUMIFS(Master3!$K:$K,Master3!$A:$A,"&gt;="&amp;(AZ409),Master3!$A:$A,"&lt;="&amp;BF409-1)</f>
        <v>0</v>
      </c>
      <c r="BD409" s="108">
        <f>SUMIFS(Master3!BI:BI,Master3!BH:BH,BA409)</f>
        <v>0</v>
      </c>
      <c r="BE409" s="110" t="str">
        <f>IFERROR(_xlfn.XLOOKUP(BF409,Master3!$A:$A,Master3!$B:$B),"")</f>
        <v/>
      </c>
      <c r="BF409" s="107" t="str">
        <f t="shared" si="81"/>
        <v/>
      </c>
      <c r="BG409" s="107">
        <f>SUMIFS(Master3!AR:AR,Master3!$A:$A,"&gt;="&amp;(BF409),Master3!$A:$A,"&lt;="&amp;BK409-1)</f>
        <v>0</v>
      </c>
      <c r="BH409" s="109">
        <f>SUMIFS(Master3!$K:$K,Master3!$A:$A,"&gt;="&amp;(BF409),Master3!$A:$A,"&lt;="&amp;BK409-1)</f>
        <v>0</v>
      </c>
      <c r="BI409" s="108">
        <f>SUMIFS(Master3!BQ:BQ,Master3!BP:BP,BE409)</f>
        <v>0</v>
      </c>
      <c r="BJ409" s="110" t="str">
        <f>IFERROR(_xlfn.XLOOKUP(BK409,Master3!$A:$A,Master3!$B:$B)," ")</f>
        <v xml:space="preserve"> </v>
      </c>
      <c r="BK409" s="107" t="str">
        <f t="shared" si="82"/>
        <v/>
      </c>
      <c r="BL409" s="107">
        <f>SUMIFS(Master3!$AU:$AU,Master3!$A:$A,"&gt;"&amp;(BK409),Master3!$A:$A,"&lt;="&amp; BO409)</f>
        <v>0</v>
      </c>
      <c r="BM409" s="109">
        <f>SUMIFS(Master3!$K:$K,Master3!$A:$A,"&gt;"&amp;(BK409),Master3!$A:$A,"&lt;="&amp; BO409)</f>
        <v>0</v>
      </c>
      <c r="BN409" s="107">
        <f>SUMIFS(Master3!BI:BI,Master3!BH:BH,BJ409)</f>
        <v>0</v>
      </c>
      <c r="BO409" s="108" t="str">
        <f t="shared" si="83"/>
        <v/>
      </c>
    </row>
    <row r="410" spans="1:67" x14ac:dyDescent="0.25">
      <c r="A410" s="86">
        <v>44503.159722222219</v>
      </c>
      <c r="B410" s="111" t="e">
        <f>_xlfn.XLOOKUP(C410,Master3!B:B,Master3!A:A)</f>
        <v>#N/A</v>
      </c>
      <c r="C410" s="106">
        <v>44503.159722222219</v>
      </c>
      <c r="D410" s="91" t="str">
        <f>IFERROR(_xlfn.XLOOKUP(B410,Master3!A:A,Master3!G:G),"")</f>
        <v/>
      </c>
      <c r="E410" s="94" t="str">
        <f>IFERROR(AVERAGEIFS(Master3!$U:$U,Master3!$A:$A,"&gt;"&amp;(B410-1),Master3!$A:$A,"&lt;="&amp;S410),"")</f>
        <v/>
      </c>
      <c r="F410" s="98">
        <f>SUMIFS(Master3!$V:$V,Master3!$A:$A,"&gt;="&amp;(B410),Master3!$A:$A,"&lt;="&amp;J410-1)</f>
        <v>0</v>
      </c>
      <c r="G410" s="91">
        <f>SUMIFS(Master3!$H:$H,Master3!$A:$A,"&gt;="&amp;(B410),Master3!$A:$A,"&lt;="&amp;J410-1)</f>
        <v>0</v>
      </c>
      <c r="H410" s="99">
        <f>SUMIFS(Master3!AZ:AZ,Master3!AY:AY,C410)</f>
        <v>0</v>
      </c>
      <c r="I410" s="100" t="str">
        <f>IFERROR(_xlfn.XLOOKUP(J410,Master3!$A:$A,Master3!$B:$B),"")</f>
        <v/>
      </c>
      <c r="J410" s="92" t="str">
        <f t="shared" si="72"/>
        <v/>
      </c>
      <c r="K410" s="92">
        <f>SUMIFS(Master3!$V:$V,Master3!$A:$A,"&gt;="&amp;(J410),Master3!$A:$A,"&lt;="&amp;O410-1)</f>
        <v>0</v>
      </c>
      <c r="L410" s="92">
        <f>SUMIFS(Master3!$H:$H,Master3!$A:$A,"&gt;="&amp;(J410),Master3!$A:$A,"&lt;="&amp;O410-1)</f>
        <v>0</v>
      </c>
      <c r="M410" s="93">
        <f>SUMIFS(Master3!BK:BK,Master3!BJ:BJ,I410)</f>
        <v>0</v>
      </c>
      <c r="N410" s="100" t="str">
        <f>IFERROR(_xlfn.XLOOKUP(O410,Master3!$A:$A,Master3!$B:$B)," ")</f>
        <v xml:space="preserve"> </v>
      </c>
      <c r="O410" s="92" t="str">
        <f t="shared" si="73"/>
        <v/>
      </c>
      <c r="P410" s="92">
        <f>SUMIFS(Master3!$V:$V,Master3!$A:$A,"&gt;="&amp;O410,Master3!$A:$A,"&lt;="&amp; S410)</f>
        <v>0</v>
      </c>
      <c r="Q410" s="92">
        <f>SUMIFS(Master3!$H:$H,Master3!$A:$A,"&gt;="&amp;O410,Master3!$A:$A,"&lt;="&amp; S410)</f>
        <v>0</v>
      </c>
      <c r="R410" s="92">
        <f>SUMIFS(Master3!AZ:AZ,Master3!AY:AY,N410)</f>
        <v>0</v>
      </c>
      <c r="S410" s="93" t="str">
        <f t="shared" si="74"/>
        <v/>
      </c>
      <c r="T410" s="112" t="e">
        <f>_xlfn.XLOOKUP(U410,Master3!B:B,Master3!A:A)</f>
        <v>#N/A</v>
      </c>
      <c r="U410" s="103">
        <v>44503.159722222219</v>
      </c>
      <c r="V410" s="109">
        <f>SUMIFS(Master3!X:X,Master3!$A:$A,"&gt;="&amp;(T410),Master3!$A:$A,"&lt;="&amp;Z410-1)</f>
        <v>0</v>
      </c>
      <c r="W410" s="107">
        <f>SUMIFS(Master3!I:I,Master3!$A:$A,"&gt;="&amp;(T410),Master3!$A:$A,"&lt;="&amp;Z410-1)</f>
        <v>0</v>
      </c>
      <c r="X410" s="108">
        <f>SUMIFS(Master3!BC:BC,Master3!BB:BB,U410)</f>
        <v>0</v>
      </c>
      <c r="Y410" s="110" t="str">
        <f>IFERROR(_xlfn.XLOOKUP(Z410,Master3!$A:$A,Master3!$B:$B),"")</f>
        <v/>
      </c>
      <c r="Z410" s="107" t="str">
        <f t="shared" si="75"/>
        <v/>
      </c>
      <c r="AA410" s="107">
        <f>SUMIFS(Master3!$X:$X,Master3!$A:$A,"&gt;="&amp;(Z410),Master3!$A:$A,"&lt;="&amp;AE410-1)</f>
        <v>0</v>
      </c>
      <c r="AB410" s="107">
        <f>SUMIFS(Master3!$I:$I,Master3!$A:$A,"&gt;="&amp;(Z410),Master3!$A:$A,"&lt;="&amp;AE410-1)</f>
        <v>0</v>
      </c>
      <c r="AC410" s="108">
        <f>SUMIFS(Master3!BM:BM,Master3!BL:BL,Y410)</f>
        <v>0</v>
      </c>
      <c r="AD410" s="110" t="str">
        <f>IFERROR(_xlfn.XLOOKUP(AE410,Master3!$A:$A,Master3!$B:$B)," ")</f>
        <v xml:space="preserve"> </v>
      </c>
      <c r="AE410" s="107" t="str">
        <f t="shared" si="76"/>
        <v/>
      </c>
      <c r="AF410" s="109">
        <f>SUMIFS(Master3!$X:$X,Master3!$A:$A,"&gt;"&amp;(AE410),Master3!$A:$A,"&lt;="&amp; AI410)</f>
        <v>0</v>
      </c>
      <c r="AG410" s="107">
        <f>SUMIFS(Master3!$I:$I,Master3!$A:$A,"&gt;"&amp;(AE410),Master3!$A:$A,"&lt;="&amp; AI410)</f>
        <v>0</v>
      </c>
      <c r="AH410" s="107">
        <f>SUMIFS(Master3!BC:BC,Master3!BB:BB,AD410)</f>
        <v>0</v>
      </c>
      <c r="AI410" s="108" t="str">
        <f t="shared" si="77"/>
        <v/>
      </c>
      <c r="AJ410" s="112" t="e">
        <f>_xlfn.XLOOKUP(AK410,Master3!B:B,Master3!A:A)</f>
        <v>#N/A</v>
      </c>
      <c r="AK410" s="106"/>
      <c r="AL410" s="67">
        <f>SUMIFS(Master3!$Z:$Z,Master3!$A:$A,"&gt;="&amp;(AJ410),Master3!$A:$A,"&lt;="&amp;AP410-1)</f>
        <v>0</v>
      </c>
      <c r="AM410" s="67">
        <f>SUMIFS(Master3!$J:$J,Master3!$A:$A,"&gt;="&amp;(AJ410),Master3!$A:$A,"&lt;="&amp;AP410-1)</f>
        <v>0</v>
      </c>
      <c r="AN410" s="93">
        <f>SUMIFS(Master3!BF:BF,Master3!BE:BE,AK410)</f>
        <v>0</v>
      </c>
      <c r="AO410" s="100" t="str">
        <f>IFERROR(_xlfn.XLOOKUP(AP410,Master3!$A:$A,Master3!$B:$B),"")</f>
        <v/>
      </c>
      <c r="AP410" s="92" t="str">
        <f t="shared" si="78"/>
        <v/>
      </c>
      <c r="AQ410" s="67">
        <f>SUMIFS(Master3!$Z:$Z,Master3!$A:$A,"&gt;"&amp;(AP410),Master3!$A:$A,"&lt;="&amp;AU410-1)</f>
        <v>0</v>
      </c>
      <c r="AR410" s="67">
        <f>SUMIFS(Master3!$J:$J,Master3!$A:$A,"&gt;"&amp;(AP410),Master3!$A:$A,"&lt;="&amp;AU410-1)</f>
        <v>0</v>
      </c>
      <c r="AS410" s="93">
        <f>SUMIFS(Master3!BO:BO,Master3!BN:BN,AO410)</f>
        <v>0</v>
      </c>
      <c r="AT410" s="100" t="str">
        <f>IFERROR(_xlfn.XLOOKUP(AU410,Master3!$A:$A,Master3!$B:$B)," ")</f>
        <v xml:space="preserve"> </v>
      </c>
      <c r="AU410" s="92" t="str">
        <f t="shared" si="79"/>
        <v/>
      </c>
      <c r="AV410" s="67">
        <f>SUMIFS(Master3!$Z:$Z,Master3!$A:$A,"&gt;"&amp;AU410,Master3!$A:$A,"&lt;="&amp; AY410)</f>
        <v>0</v>
      </c>
      <c r="AW410" s="67">
        <f>SUMIFS(Master3!$J:$J,Master3!$A:$A,"&gt;"&amp;AU410,Master3!$A:$A,"&lt;="&amp; AY410)</f>
        <v>0</v>
      </c>
      <c r="AX410" s="92">
        <f>SUMIFS(Master3!BF:BF,Master3!BE:BE,AT410)</f>
        <v>0</v>
      </c>
      <c r="AY410" s="93" t="str">
        <f t="shared" si="80"/>
        <v/>
      </c>
      <c r="AZ410" s="112" t="e">
        <f>_xlfn.XLOOKUP(BA410,Master3!B:B,Master3!A:A)</f>
        <v>#N/A</v>
      </c>
      <c r="BA410" s="103"/>
      <c r="BB410" s="107">
        <f>SUMIFS(Master3!AR:AR,Master3!$A:$A,"&gt;="&amp;(AZ410),Master3!$A:$A,"&lt;="&amp;BF410-1)</f>
        <v>0</v>
      </c>
      <c r="BC410" s="109">
        <f>SUMIFS(Master3!$K:$K,Master3!$A:$A,"&gt;="&amp;(AZ410),Master3!$A:$A,"&lt;="&amp;BF410-1)</f>
        <v>0</v>
      </c>
      <c r="BD410" s="108">
        <f>SUMIFS(Master3!BI:BI,Master3!BH:BH,BA410)</f>
        <v>0</v>
      </c>
      <c r="BE410" s="110" t="str">
        <f>IFERROR(_xlfn.XLOOKUP(BF410,Master3!$A:$A,Master3!$B:$B),"")</f>
        <v/>
      </c>
      <c r="BF410" s="107" t="str">
        <f t="shared" si="81"/>
        <v/>
      </c>
      <c r="BG410" s="107">
        <f>SUMIFS(Master3!AR:AR,Master3!$A:$A,"&gt;="&amp;(BF410),Master3!$A:$A,"&lt;="&amp;BK410-1)</f>
        <v>0</v>
      </c>
      <c r="BH410" s="109">
        <f>SUMIFS(Master3!$K:$K,Master3!$A:$A,"&gt;="&amp;(BF410),Master3!$A:$A,"&lt;="&amp;BK410-1)</f>
        <v>0</v>
      </c>
      <c r="BI410" s="108">
        <f>SUMIFS(Master3!BQ:BQ,Master3!BP:BP,BE410)</f>
        <v>0</v>
      </c>
      <c r="BJ410" s="110" t="str">
        <f>IFERROR(_xlfn.XLOOKUP(BK410,Master3!$A:$A,Master3!$B:$B)," ")</f>
        <v xml:space="preserve"> </v>
      </c>
      <c r="BK410" s="107" t="str">
        <f t="shared" si="82"/>
        <v/>
      </c>
      <c r="BL410" s="107">
        <f>SUMIFS(Master3!$AU:$AU,Master3!$A:$A,"&gt;"&amp;(BK410),Master3!$A:$A,"&lt;="&amp; BO410)</f>
        <v>0</v>
      </c>
      <c r="BM410" s="109">
        <f>SUMIFS(Master3!$K:$K,Master3!$A:$A,"&gt;"&amp;(BK410),Master3!$A:$A,"&lt;="&amp; BO410)</f>
        <v>0</v>
      </c>
      <c r="BN410" s="107">
        <f>SUMIFS(Master3!BI:BI,Master3!BH:BH,BJ410)</f>
        <v>0</v>
      </c>
      <c r="BO410" s="108" t="str">
        <f t="shared" si="83"/>
        <v/>
      </c>
    </row>
    <row r="411" spans="1:67" x14ac:dyDescent="0.25">
      <c r="A411" s="86">
        <v>44503.163194444445</v>
      </c>
      <c r="B411" s="111" t="e">
        <f>_xlfn.XLOOKUP(C411,Master3!B:B,Master3!A:A)</f>
        <v>#N/A</v>
      </c>
      <c r="C411" s="106"/>
      <c r="D411" s="91" t="str">
        <f>IFERROR(_xlfn.XLOOKUP(B411,Master3!A:A,Master3!G:G),"")</f>
        <v/>
      </c>
      <c r="E411" s="94" t="str">
        <f>IFERROR(AVERAGEIFS(Master3!$U:$U,Master3!$A:$A,"&gt;"&amp;(B411-1),Master3!$A:$A,"&lt;="&amp;S411),"")</f>
        <v/>
      </c>
      <c r="F411" s="98">
        <f>SUMIFS(Master3!$V:$V,Master3!$A:$A,"&gt;="&amp;(B411),Master3!$A:$A,"&lt;="&amp;J411-1)</f>
        <v>0</v>
      </c>
      <c r="G411" s="91">
        <f>SUMIFS(Master3!$H:$H,Master3!$A:$A,"&gt;="&amp;(B411),Master3!$A:$A,"&lt;="&amp;J411-1)</f>
        <v>0</v>
      </c>
      <c r="H411" s="99">
        <f>SUMIFS(Master3!AZ:AZ,Master3!AY:AY,C411)</f>
        <v>0</v>
      </c>
      <c r="I411" s="100" t="str">
        <f>IFERROR(_xlfn.XLOOKUP(J411,Master3!$A:$A,Master3!$B:$B),"")</f>
        <v/>
      </c>
      <c r="J411" s="92" t="str">
        <f t="shared" si="72"/>
        <v/>
      </c>
      <c r="K411" s="92">
        <f>SUMIFS(Master3!$V:$V,Master3!$A:$A,"&gt;="&amp;(J411),Master3!$A:$A,"&lt;="&amp;O411-1)</f>
        <v>0</v>
      </c>
      <c r="L411" s="92">
        <f>SUMIFS(Master3!$H:$H,Master3!$A:$A,"&gt;="&amp;(J411),Master3!$A:$A,"&lt;="&amp;O411-1)</f>
        <v>0</v>
      </c>
      <c r="M411" s="93">
        <f>SUMIFS(Master3!BK:BK,Master3!BJ:BJ,I411)</f>
        <v>0</v>
      </c>
      <c r="N411" s="100" t="str">
        <f>IFERROR(_xlfn.XLOOKUP(O411,Master3!$A:$A,Master3!$B:$B)," ")</f>
        <v xml:space="preserve"> </v>
      </c>
      <c r="O411" s="92" t="str">
        <f t="shared" si="73"/>
        <v/>
      </c>
      <c r="P411" s="92">
        <f>SUMIFS(Master3!$V:$V,Master3!$A:$A,"&gt;="&amp;O411,Master3!$A:$A,"&lt;="&amp; S411)</f>
        <v>0</v>
      </c>
      <c r="Q411" s="92">
        <f>SUMIFS(Master3!$H:$H,Master3!$A:$A,"&gt;="&amp;O411,Master3!$A:$A,"&lt;="&amp; S411)</f>
        <v>0</v>
      </c>
      <c r="R411" s="92">
        <f>SUMIFS(Master3!AZ:AZ,Master3!AY:AY,N411)</f>
        <v>0</v>
      </c>
      <c r="S411" s="93" t="str">
        <f t="shared" si="74"/>
        <v/>
      </c>
      <c r="T411" s="112" t="e">
        <f>_xlfn.XLOOKUP(U411,Master3!B:B,Master3!A:A)</f>
        <v>#N/A</v>
      </c>
      <c r="U411" s="103"/>
      <c r="V411" s="109">
        <f>SUMIFS(Master3!X:X,Master3!$A:$A,"&gt;="&amp;(T411),Master3!$A:$A,"&lt;="&amp;Z411-1)</f>
        <v>0</v>
      </c>
      <c r="W411" s="107">
        <f>SUMIFS(Master3!I:I,Master3!$A:$A,"&gt;="&amp;(T411),Master3!$A:$A,"&lt;="&amp;Z411-1)</f>
        <v>0</v>
      </c>
      <c r="X411" s="108">
        <f>SUMIFS(Master3!BC:BC,Master3!BB:BB,U411)</f>
        <v>0</v>
      </c>
      <c r="Y411" s="110" t="str">
        <f>IFERROR(_xlfn.XLOOKUP(Z411,Master3!$A:$A,Master3!$B:$B),"")</f>
        <v/>
      </c>
      <c r="Z411" s="107" t="str">
        <f t="shared" si="75"/>
        <v/>
      </c>
      <c r="AA411" s="107">
        <f>SUMIFS(Master3!$X:$X,Master3!$A:$A,"&gt;="&amp;(Z411),Master3!$A:$A,"&lt;="&amp;AE411-1)</f>
        <v>0</v>
      </c>
      <c r="AB411" s="107">
        <f>SUMIFS(Master3!$I:$I,Master3!$A:$A,"&gt;="&amp;(Z411),Master3!$A:$A,"&lt;="&amp;AE411-1)</f>
        <v>0</v>
      </c>
      <c r="AC411" s="108">
        <f>SUMIFS(Master3!BM:BM,Master3!BL:BL,Y411)</f>
        <v>0</v>
      </c>
      <c r="AD411" s="110" t="str">
        <f>IFERROR(_xlfn.XLOOKUP(AE411,Master3!$A:$A,Master3!$B:$B)," ")</f>
        <v xml:space="preserve"> </v>
      </c>
      <c r="AE411" s="107" t="str">
        <f t="shared" si="76"/>
        <v/>
      </c>
      <c r="AF411" s="109">
        <f>SUMIFS(Master3!$X:$X,Master3!$A:$A,"&gt;"&amp;(AE411),Master3!$A:$A,"&lt;="&amp; AI411)</f>
        <v>0</v>
      </c>
      <c r="AG411" s="107">
        <f>SUMIFS(Master3!$I:$I,Master3!$A:$A,"&gt;"&amp;(AE411),Master3!$A:$A,"&lt;="&amp; AI411)</f>
        <v>0</v>
      </c>
      <c r="AH411" s="107">
        <f>SUMIFS(Master3!BC:BC,Master3!BB:BB,AD411)</f>
        <v>0</v>
      </c>
      <c r="AI411" s="108" t="str">
        <f t="shared" si="77"/>
        <v/>
      </c>
      <c r="AJ411" s="112" t="e">
        <f>_xlfn.XLOOKUP(AK411,Master3!B:B,Master3!A:A)</f>
        <v>#N/A</v>
      </c>
      <c r="AK411" s="106"/>
      <c r="AL411" s="67">
        <f>SUMIFS(Master3!$Z:$Z,Master3!$A:$A,"&gt;="&amp;(AJ411),Master3!$A:$A,"&lt;="&amp;AP411-1)</f>
        <v>0</v>
      </c>
      <c r="AM411" s="67">
        <f>SUMIFS(Master3!$J:$J,Master3!$A:$A,"&gt;="&amp;(AJ411),Master3!$A:$A,"&lt;="&amp;AP411-1)</f>
        <v>0</v>
      </c>
      <c r="AN411" s="93">
        <f>SUMIFS(Master3!BF:BF,Master3!BE:BE,AK411)</f>
        <v>0</v>
      </c>
      <c r="AO411" s="100" t="str">
        <f>IFERROR(_xlfn.XLOOKUP(AP411,Master3!$A:$A,Master3!$B:$B),"")</f>
        <v/>
      </c>
      <c r="AP411" s="92" t="str">
        <f t="shared" si="78"/>
        <v/>
      </c>
      <c r="AQ411" s="67">
        <f>SUMIFS(Master3!$Z:$Z,Master3!$A:$A,"&gt;"&amp;(AP411),Master3!$A:$A,"&lt;="&amp;AU411-1)</f>
        <v>0</v>
      </c>
      <c r="AR411" s="67">
        <f>SUMIFS(Master3!$J:$J,Master3!$A:$A,"&gt;"&amp;(AP411),Master3!$A:$A,"&lt;="&amp;AU411-1)</f>
        <v>0</v>
      </c>
      <c r="AS411" s="93">
        <f>SUMIFS(Master3!BO:BO,Master3!BN:BN,AO411)</f>
        <v>0</v>
      </c>
      <c r="AT411" s="100" t="str">
        <f>IFERROR(_xlfn.XLOOKUP(AU411,Master3!$A:$A,Master3!$B:$B)," ")</f>
        <v xml:space="preserve"> </v>
      </c>
      <c r="AU411" s="92" t="str">
        <f t="shared" si="79"/>
        <v/>
      </c>
      <c r="AV411" s="67">
        <f>SUMIFS(Master3!$Z:$Z,Master3!$A:$A,"&gt;"&amp;AU411,Master3!$A:$A,"&lt;="&amp; AY411)</f>
        <v>0</v>
      </c>
      <c r="AW411" s="67">
        <f>SUMIFS(Master3!$J:$J,Master3!$A:$A,"&gt;"&amp;AU411,Master3!$A:$A,"&lt;="&amp; AY411)</f>
        <v>0</v>
      </c>
      <c r="AX411" s="92">
        <f>SUMIFS(Master3!BF:BF,Master3!BE:BE,AT411)</f>
        <v>0</v>
      </c>
      <c r="AY411" s="93" t="str">
        <f t="shared" si="80"/>
        <v/>
      </c>
      <c r="AZ411" s="112" t="e">
        <f>_xlfn.XLOOKUP(BA411,Master3!B:B,Master3!A:A)</f>
        <v>#N/A</v>
      </c>
      <c r="BA411" s="103">
        <v>44503.163194444445</v>
      </c>
      <c r="BB411" s="107">
        <f>SUMIFS(Master3!AR:AR,Master3!$A:$A,"&gt;="&amp;(AZ411),Master3!$A:$A,"&lt;="&amp;BF411-1)</f>
        <v>0</v>
      </c>
      <c r="BC411" s="109">
        <f>SUMIFS(Master3!$K:$K,Master3!$A:$A,"&gt;="&amp;(AZ411),Master3!$A:$A,"&lt;="&amp;BF411-1)</f>
        <v>0</v>
      </c>
      <c r="BD411" s="108">
        <f>SUMIFS(Master3!BI:BI,Master3!BH:BH,BA411)</f>
        <v>0</v>
      </c>
      <c r="BE411" s="110" t="str">
        <f>IFERROR(_xlfn.XLOOKUP(BF411,Master3!$A:$A,Master3!$B:$B),"")</f>
        <v/>
      </c>
      <c r="BF411" s="107" t="str">
        <f t="shared" si="81"/>
        <v/>
      </c>
      <c r="BG411" s="107">
        <f>SUMIFS(Master3!AR:AR,Master3!$A:$A,"&gt;="&amp;(BF411),Master3!$A:$A,"&lt;="&amp;BK411-1)</f>
        <v>0</v>
      </c>
      <c r="BH411" s="109">
        <f>SUMIFS(Master3!$K:$K,Master3!$A:$A,"&gt;="&amp;(BF411),Master3!$A:$A,"&lt;="&amp;BK411-1)</f>
        <v>0</v>
      </c>
      <c r="BI411" s="108">
        <f>SUMIFS(Master3!BQ:BQ,Master3!BP:BP,BE411)</f>
        <v>0</v>
      </c>
      <c r="BJ411" s="110" t="str">
        <f>IFERROR(_xlfn.XLOOKUP(BK411,Master3!$A:$A,Master3!$B:$B)," ")</f>
        <v xml:space="preserve"> </v>
      </c>
      <c r="BK411" s="107" t="str">
        <f t="shared" si="82"/>
        <v/>
      </c>
      <c r="BL411" s="107">
        <f>SUMIFS(Master3!$AU:$AU,Master3!$A:$A,"&gt;"&amp;(BK411),Master3!$A:$A,"&lt;="&amp; BO411)</f>
        <v>0</v>
      </c>
      <c r="BM411" s="109">
        <f>SUMIFS(Master3!$K:$K,Master3!$A:$A,"&gt;"&amp;(BK411),Master3!$A:$A,"&lt;="&amp; BO411)</f>
        <v>0</v>
      </c>
      <c r="BN411" s="107">
        <f>SUMIFS(Master3!BI:BI,Master3!BH:BH,BJ411)</f>
        <v>0</v>
      </c>
      <c r="BO411" s="108" t="str">
        <f t="shared" si="83"/>
        <v/>
      </c>
    </row>
    <row r="412" spans="1:67" x14ac:dyDescent="0.25">
      <c r="A412" s="86">
        <v>44505.083333333336</v>
      </c>
      <c r="B412" s="111" t="e">
        <f>_xlfn.XLOOKUP(C412,Master3!B:B,Master3!A:A)</f>
        <v>#N/A</v>
      </c>
      <c r="C412" s="106"/>
      <c r="D412" s="91" t="str">
        <f>IFERROR(_xlfn.XLOOKUP(B412,Master3!A:A,Master3!G:G),"")</f>
        <v/>
      </c>
      <c r="E412" s="94" t="str">
        <f>IFERROR(AVERAGEIFS(Master3!$U:$U,Master3!$A:$A,"&gt;"&amp;(B412-1),Master3!$A:$A,"&lt;="&amp;S412),"")</f>
        <v/>
      </c>
      <c r="F412" s="98">
        <f>SUMIFS(Master3!$V:$V,Master3!$A:$A,"&gt;="&amp;(B412),Master3!$A:$A,"&lt;="&amp;J412-1)</f>
        <v>0</v>
      </c>
      <c r="G412" s="91">
        <f>SUMIFS(Master3!$H:$H,Master3!$A:$A,"&gt;="&amp;(B412),Master3!$A:$A,"&lt;="&amp;J412-1)</f>
        <v>0</v>
      </c>
      <c r="H412" s="99">
        <f>SUMIFS(Master3!AZ:AZ,Master3!AY:AY,C412)</f>
        <v>0</v>
      </c>
      <c r="I412" s="100" t="str">
        <f>IFERROR(_xlfn.XLOOKUP(J412,Master3!$A:$A,Master3!$B:$B),"")</f>
        <v/>
      </c>
      <c r="J412" s="92" t="str">
        <f t="shared" si="72"/>
        <v/>
      </c>
      <c r="K412" s="92">
        <f>SUMIFS(Master3!$V:$V,Master3!$A:$A,"&gt;="&amp;(J412),Master3!$A:$A,"&lt;="&amp;O412-1)</f>
        <v>0</v>
      </c>
      <c r="L412" s="92">
        <f>SUMIFS(Master3!$H:$H,Master3!$A:$A,"&gt;="&amp;(J412),Master3!$A:$A,"&lt;="&amp;O412-1)</f>
        <v>0</v>
      </c>
      <c r="M412" s="93">
        <f>SUMIFS(Master3!BK:BK,Master3!BJ:BJ,I412)</f>
        <v>0</v>
      </c>
      <c r="N412" s="100" t="str">
        <f>IFERROR(_xlfn.XLOOKUP(O412,Master3!$A:$A,Master3!$B:$B)," ")</f>
        <v xml:space="preserve"> </v>
      </c>
      <c r="O412" s="92" t="str">
        <f t="shared" si="73"/>
        <v/>
      </c>
      <c r="P412" s="92">
        <f>SUMIFS(Master3!$V:$V,Master3!$A:$A,"&gt;="&amp;O412,Master3!$A:$A,"&lt;="&amp; S412)</f>
        <v>0</v>
      </c>
      <c r="Q412" s="92">
        <f>SUMIFS(Master3!$H:$H,Master3!$A:$A,"&gt;="&amp;O412,Master3!$A:$A,"&lt;="&amp; S412)</f>
        <v>0</v>
      </c>
      <c r="R412" s="92">
        <f>SUMIFS(Master3!AZ:AZ,Master3!AY:AY,N412)</f>
        <v>0</v>
      </c>
      <c r="S412" s="93" t="str">
        <f t="shared" si="74"/>
        <v/>
      </c>
      <c r="T412" s="112" t="e">
        <f>_xlfn.XLOOKUP(U412,Master3!B:B,Master3!A:A)</f>
        <v>#N/A</v>
      </c>
      <c r="U412" s="103"/>
      <c r="V412" s="109">
        <f>SUMIFS(Master3!X:X,Master3!$A:$A,"&gt;="&amp;(T412),Master3!$A:$A,"&lt;="&amp;Z412-1)</f>
        <v>0</v>
      </c>
      <c r="W412" s="107">
        <f>SUMIFS(Master3!I:I,Master3!$A:$A,"&gt;="&amp;(T412),Master3!$A:$A,"&lt;="&amp;Z412-1)</f>
        <v>0</v>
      </c>
      <c r="X412" s="108">
        <f>SUMIFS(Master3!BC:BC,Master3!BB:BB,U412)</f>
        <v>0</v>
      </c>
      <c r="Y412" s="110" t="str">
        <f>IFERROR(_xlfn.XLOOKUP(Z412,Master3!$A:$A,Master3!$B:$B),"")</f>
        <v/>
      </c>
      <c r="Z412" s="107" t="str">
        <f t="shared" si="75"/>
        <v/>
      </c>
      <c r="AA412" s="107">
        <f>SUMIFS(Master3!$X:$X,Master3!$A:$A,"&gt;="&amp;(Z412),Master3!$A:$A,"&lt;="&amp;AE412-1)</f>
        <v>0</v>
      </c>
      <c r="AB412" s="107">
        <f>SUMIFS(Master3!$I:$I,Master3!$A:$A,"&gt;="&amp;(Z412),Master3!$A:$A,"&lt;="&amp;AE412-1)</f>
        <v>0</v>
      </c>
      <c r="AC412" s="108">
        <f>SUMIFS(Master3!BM:BM,Master3!BL:BL,Y412)</f>
        <v>0</v>
      </c>
      <c r="AD412" s="110" t="str">
        <f>IFERROR(_xlfn.XLOOKUP(AE412,Master3!$A:$A,Master3!$B:$B)," ")</f>
        <v xml:space="preserve"> </v>
      </c>
      <c r="AE412" s="107" t="str">
        <f t="shared" si="76"/>
        <v/>
      </c>
      <c r="AF412" s="109">
        <f>SUMIFS(Master3!$X:$X,Master3!$A:$A,"&gt;"&amp;(AE412),Master3!$A:$A,"&lt;="&amp; AI412)</f>
        <v>0</v>
      </c>
      <c r="AG412" s="107">
        <f>SUMIFS(Master3!$I:$I,Master3!$A:$A,"&gt;"&amp;(AE412),Master3!$A:$A,"&lt;="&amp; AI412)</f>
        <v>0</v>
      </c>
      <c r="AH412" s="107">
        <f>SUMIFS(Master3!BC:BC,Master3!BB:BB,AD412)</f>
        <v>0</v>
      </c>
      <c r="AI412" s="108" t="str">
        <f t="shared" si="77"/>
        <v/>
      </c>
      <c r="AJ412" s="112" t="e">
        <f>_xlfn.XLOOKUP(AK412,Master3!B:B,Master3!A:A)</f>
        <v>#N/A</v>
      </c>
      <c r="AK412" s="106">
        <v>44505.083333333336</v>
      </c>
      <c r="AL412" s="67">
        <f>SUMIFS(Master3!$Z:$Z,Master3!$A:$A,"&gt;="&amp;(AJ412),Master3!$A:$A,"&lt;="&amp;AP412-1)</f>
        <v>0</v>
      </c>
      <c r="AM412" s="67">
        <f>SUMIFS(Master3!$J:$J,Master3!$A:$A,"&gt;="&amp;(AJ412),Master3!$A:$A,"&lt;="&amp;AP412-1)</f>
        <v>0</v>
      </c>
      <c r="AN412" s="93">
        <f>SUMIFS(Master3!BF:BF,Master3!BE:BE,AK412)</f>
        <v>0</v>
      </c>
      <c r="AO412" s="100" t="str">
        <f>IFERROR(_xlfn.XLOOKUP(AP412,Master3!$A:$A,Master3!$B:$B),"")</f>
        <v/>
      </c>
      <c r="AP412" s="92" t="str">
        <f t="shared" si="78"/>
        <v/>
      </c>
      <c r="AQ412" s="67">
        <f>SUMIFS(Master3!$Z:$Z,Master3!$A:$A,"&gt;"&amp;(AP412),Master3!$A:$A,"&lt;="&amp;AU412-1)</f>
        <v>0</v>
      </c>
      <c r="AR412" s="67">
        <f>SUMIFS(Master3!$J:$J,Master3!$A:$A,"&gt;"&amp;(AP412),Master3!$A:$A,"&lt;="&amp;AU412-1)</f>
        <v>0</v>
      </c>
      <c r="AS412" s="93">
        <f>SUMIFS(Master3!BO:BO,Master3!BN:BN,AO412)</f>
        <v>0</v>
      </c>
      <c r="AT412" s="100" t="str">
        <f>IFERROR(_xlfn.XLOOKUP(AU412,Master3!$A:$A,Master3!$B:$B)," ")</f>
        <v xml:space="preserve"> </v>
      </c>
      <c r="AU412" s="92" t="str">
        <f t="shared" si="79"/>
        <v/>
      </c>
      <c r="AV412" s="67">
        <f>SUMIFS(Master3!$Z:$Z,Master3!$A:$A,"&gt;"&amp;AU412,Master3!$A:$A,"&lt;="&amp; AY412)</f>
        <v>0</v>
      </c>
      <c r="AW412" s="67">
        <f>SUMIFS(Master3!$J:$J,Master3!$A:$A,"&gt;"&amp;AU412,Master3!$A:$A,"&lt;="&amp; AY412)</f>
        <v>0</v>
      </c>
      <c r="AX412" s="92">
        <f>SUMIFS(Master3!BF:BF,Master3!BE:BE,AT412)</f>
        <v>0</v>
      </c>
      <c r="AY412" s="93" t="str">
        <f t="shared" si="80"/>
        <v/>
      </c>
      <c r="AZ412" s="112" t="e">
        <f>_xlfn.XLOOKUP(BA412,Master3!B:B,Master3!A:A)</f>
        <v>#N/A</v>
      </c>
      <c r="BA412" s="103"/>
      <c r="BB412" s="107">
        <f>SUMIFS(Master3!AR:AR,Master3!$A:$A,"&gt;="&amp;(AZ412),Master3!$A:$A,"&lt;="&amp;BF412-1)</f>
        <v>0</v>
      </c>
      <c r="BC412" s="109">
        <f>SUMIFS(Master3!$K:$K,Master3!$A:$A,"&gt;="&amp;(AZ412),Master3!$A:$A,"&lt;="&amp;BF412-1)</f>
        <v>0</v>
      </c>
      <c r="BD412" s="108">
        <f>SUMIFS(Master3!BI:BI,Master3!BH:BH,BA412)</f>
        <v>0</v>
      </c>
      <c r="BE412" s="110" t="str">
        <f>IFERROR(_xlfn.XLOOKUP(BF412,Master3!$A:$A,Master3!$B:$B),"")</f>
        <v/>
      </c>
      <c r="BF412" s="107" t="str">
        <f t="shared" si="81"/>
        <v/>
      </c>
      <c r="BG412" s="107">
        <f>SUMIFS(Master3!AR:AR,Master3!$A:$A,"&gt;="&amp;(BF412),Master3!$A:$A,"&lt;="&amp;BK412-1)</f>
        <v>0</v>
      </c>
      <c r="BH412" s="109">
        <f>SUMIFS(Master3!$K:$K,Master3!$A:$A,"&gt;="&amp;(BF412),Master3!$A:$A,"&lt;="&amp;BK412-1)</f>
        <v>0</v>
      </c>
      <c r="BI412" s="108">
        <f>SUMIFS(Master3!BQ:BQ,Master3!BP:BP,BE412)</f>
        <v>0</v>
      </c>
      <c r="BJ412" s="110" t="str">
        <f>IFERROR(_xlfn.XLOOKUP(BK412,Master3!$A:$A,Master3!$B:$B)," ")</f>
        <v xml:space="preserve"> </v>
      </c>
      <c r="BK412" s="107" t="str">
        <f t="shared" si="82"/>
        <v/>
      </c>
      <c r="BL412" s="107">
        <f>SUMIFS(Master3!$AU:$AU,Master3!$A:$A,"&gt;"&amp;(BK412),Master3!$A:$A,"&lt;="&amp; BO412)</f>
        <v>0</v>
      </c>
      <c r="BM412" s="109">
        <f>SUMIFS(Master3!$K:$K,Master3!$A:$A,"&gt;"&amp;(BK412),Master3!$A:$A,"&lt;="&amp; BO412)</f>
        <v>0</v>
      </c>
      <c r="BN412" s="107">
        <f>SUMIFS(Master3!BI:BI,Master3!BH:BH,BJ412)</f>
        <v>0</v>
      </c>
      <c r="BO412" s="108" t="str">
        <f t="shared" si="83"/>
        <v/>
      </c>
    </row>
    <row r="413" spans="1:67" x14ac:dyDescent="0.25">
      <c r="A413" s="86">
        <v>44505.121527777781</v>
      </c>
      <c r="B413" s="111" t="e">
        <f>_xlfn.XLOOKUP(C413,Master3!B:B,Master3!A:A)</f>
        <v>#N/A</v>
      </c>
      <c r="C413" s="106"/>
      <c r="D413" s="91" t="str">
        <f>IFERROR(_xlfn.XLOOKUP(B413,Master3!A:A,Master3!G:G),"")</f>
        <v/>
      </c>
      <c r="E413" s="94" t="str">
        <f>IFERROR(AVERAGEIFS(Master3!$U:$U,Master3!$A:$A,"&gt;"&amp;(B413-1),Master3!$A:$A,"&lt;="&amp;S413),"")</f>
        <v/>
      </c>
      <c r="F413" s="98">
        <f>SUMIFS(Master3!$V:$V,Master3!$A:$A,"&gt;="&amp;(B413),Master3!$A:$A,"&lt;="&amp;J413-1)</f>
        <v>0</v>
      </c>
      <c r="G413" s="91">
        <f>SUMIFS(Master3!$H:$H,Master3!$A:$A,"&gt;="&amp;(B413),Master3!$A:$A,"&lt;="&amp;J413-1)</f>
        <v>0</v>
      </c>
      <c r="H413" s="99">
        <f>SUMIFS(Master3!AZ:AZ,Master3!AY:AY,C413)</f>
        <v>0</v>
      </c>
      <c r="I413" s="100" t="str">
        <f>IFERROR(_xlfn.XLOOKUP(J413,Master3!$A:$A,Master3!$B:$B),"")</f>
        <v/>
      </c>
      <c r="J413" s="92" t="str">
        <f t="shared" si="72"/>
        <v/>
      </c>
      <c r="K413" s="92">
        <f>SUMIFS(Master3!$V:$V,Master3!$A:$A,"&gt;="&amp;(J413),Master3!$A:$A,"&lt;="&amp;O413-1)</f>
        <v>0</v>
      </c>
      <c r="L413" s="92">
        <f>SUMIFS(Master3!$H:$H,Master3!$A:$A,"&gt;="&amp;(J413),Master3!$A:$A,"&lt;="&amp;O413-1)</f>
        <v>0</v>
      </c>
      <c r="M413" s="93">
        <f>SUMIFS(Master3!BK:BK,Master3!BJ:BJ,I413)</f>
        <v>0</v>
      </c>
      <c r="N413" s="100" t="str">
        <f>IFERROR(_xlfn.XLOOKUP(O413,Master3!$A:$A,Master3!$B:$B)," ")</f>
        <v xml:space="preserve"> </v>
      </c>
      <c r="O413" s="92" t="str">
        <f t="shared" si="73"/>
        <v/>
      </c>
      <c r="P413" s="92">
        <f>SUMIFS(Master3!$V:$V,Master3!$A:$A,"&gt;="&amp;O413,Master3!$A:$A,"&lt;="&amp; S413)</f>
        <v>0</v>
      </c>
      <c r="Q413" s="92">
        <f>SUMIFS(Master3!$H:$H,Master3!$A:$A,"&gt;="&amp;O413,Master3!$A:$A,"&lt;="&amp; S413)</f>
        <v>0</v>
      </c>
      <c r="R413" s="92">
        <f>SUMIFS(Master3!AZ:AZ,Master3!AY:AY,N413)</f>
        <v>0</v>
      </c>
      <c r="S413" s="93" t="str">
        <f t="shared" si="74"/>
        <v/>
      </c>
      <c r="T413" s="112" t="e">
        <f>_xlfn.XLOOKUP(U413,Master3!B:B,Master3!A:A)</f>
        <v>#N/A</v>
      </c>
      <c r="U413" s="103"/>
      <c r="V413" s="109">
        <f>SUMIFS(Master3!X:X,Master3!$A:$A,"&gt;="&amp;(T413),Master3!$A:$A,"&lt;="&amp;Z413-1)</f>
        <v>0</v>
      </c>
      <c r="W413" s="107">
        <f>SUMIFS(Master3!I:I,Master3!$A:$A,"&gt;="&amp;(T413),Master3!$A:$A,"&lt;="&amp;Z413-1)</f>
        <v>0</v>
      </c>
      <c r="X413" s="108">
        <f>SUMIFS(Master3!BC:BC,Master3!BB:BB,U413)</f>
        <v>0</v>
      </c>
      <c r="Y413" s="110" t="str">
        <f>IFERROR(_xlfn.XLOOKUP(Z413,Master3!$A:$A,Master3!$B:$B),"")</f>
        <v/>
      </c>
      <c r="Z413" s="107" t="str">
        <f t="shared" si="75"/>
        <v/>
      </c>
      <c r="AA413" s="107">
        <f>SUMIFS(Master3!$X:$X,Master3!$A:$A,"&gt;="&amp;(Z413),Master3!$A:$A,"&lt;="&amp;AE413-1)</f>
        <v>0</v>
      </c>
      <c r="AB413" s="107">
        <f>SUMIFS(Master3!$I:$I,Master3!$A:$A,"&gt;="&amp;(Z413),Master3!$A:$A,"&lt;="&amp;AE413-1)</f>
        <v>0</v>
      </c>
      <c r="AC413" s="108">
        <f>SUMIFS(Master3!BM:BM,Master3!BL:BL,Y413)</f>
        <v>0</v>
      </c>
      <c r="AD413" s="110" t="str">
        <f>IFERROR(_xlfn.XLOOKUP(AE413,Master3!$A:$A,Master3!$B:$B)," ")</f>
        <v xml:space="preserve"> </v>
      </c>
      <c r="AE413" s="107" t="str">
        <f t="shared" si="76"/>
        <v/>
      </c>
      <c r="AF413" s="109">
        <f>SUMIFS(Master3!$X:$X,Master3!$A:$A,"&gt;"&amp;(AE413),Master3!$A:$A,"&lt;="&amp; AI413)</f>
        <v>0</v>
      </c>
      <c r="AG413" s="107">
        <f>SUMIFS(Master3!$I:$I,Master3!$A:$A,"&gt;"&amp;(AE413),Master3!$A:$A,"&lt;="&amp; AI413)</f>
        <v>0</v>
      </c>
      <c r="AH413" s="107">
        <f>SUMIFS(Master3!BC:BC,Master3!BB:BB,AD413)</f>
        <v>0</v>
      </c>
      <c r="AI413" s="108" t="str">
        <f t="shared" si="77"/>
        <v/>
      </c>
      <c r="AJ413" s="112" t="e">
        <f>_xlfn.XLOOKUP(AK413,Master3!B:B,Master3!A:A)</f>
        <v>#N/A</v>
      </c>
      <c r="AK413" s="106"/>
      <c r="AL413" s="67">
        <f>SUMIFS(Master3!$Z:$Z,Master3!$A:$A,"&gt;="&amp;(AJ413),Master3!$A:$A,"&lt;="&amp;AP413-1)</f>
        <v>0</v>
      </c>
      <c r="AM413" s="67">
        <f>SUMIFS(Master3!$J:$J,Master3!$A:$A,"&gt;="&amp;(AJ413),Master3!$A:$A,"&lt;="&amp;AP413-1)</f>
        <v>0</v>
      </c>
      <c r="AN413" s="93">
        <f>SUMIFS(Master3!BF:BF,Master3!BE:BE,AK413)</f>
        <v>0</v>
      </c>
      <c r="AO413" s="100" t="str">
        <f>IFERROR(_xlfn.XLOOKUP(AP413,Master3!$A:$A,Master3!$B:$B),"")</f>
        <v/>
      </c>
      <c r="AP413" s="92" t="str">
        <f t="shared" si="78"/>
        <v/>
      </c>
      <c r="AQ413" s="67">
        <f>SUMIFS(Master3!$Z:$Z,Master3!$A:$A,"&gt;"&amp;(AP413),Master3!$A:$A,"&lt;="&amp;AU413-1)</f>
        <v>0</v>
      </c>
      <c r="AR413" s="67">
        <f>SUMIFS(Master3!$J:$J,Master3!$A:$A,"&gt;"&amp;(AP413),Master3!$A:$A,"&lt;="&amp;AU413-1)</f>
        <v>0</v>
      </c>
      <c r="AS413" s="93">
        <f>SUMIFS(Master3!BO:BO,Master3!BN:BN,AO413)</f>
        <v>0</v>
      </c>
      <c r="AT413" s="100" t="str">
        <f>IFERROR(_xlfn.XLOOKUP(AU413,Master3!$A:$A,Master3!$B:$B)," ")</f>
        <v xml:space="preserve"> </v>
      </c>
      <c r="AU413" s="92" t="str">
        <f t="shared" si="79"/>
        <v/>
      </c>
      <c r="AV413" s="67">
        <f>SUMIFS(Master3!$Z:$Z,Master3!$A:$A,"&gt;"&amp;AU413,Master3!$A:$A,"&lt;="&amp; AY413)</f>
        <v>0</v>
      </c>
      <c r="AW413" s="67">
        <f>SUMIFS(Master3!$J:$J,Master3!$A:$A,"&gt;"&amp;AU413,Master3!$A:$A,"&lt;="&amp; AY413)</f>
        <v>0</v>
      </c>
      <c r="AX413" s="92">
        <f>SUMIFS(Master3!BF:BF,Master3!BE:BE,AT413)</f>
        <v>0</v>
      </c>
      <c r="AY413" s="93" t="str">
        <f t="shared" si="80"/>
        <v/>
      </c>
      <c r="AZ413" s="112" t="e">
        <f>_xlfn.XLOOKUP(BA413,Master3!B:B,Master3!A:A)</f>
        <v>#N/A</v>
      </c>
      <c r="BA413" s="103">
        <v>44505.121527777781</v>
      </c>
      <c r="BB413" s="107">
        <f>SUMIFS(Master3!AR:AR,Master3!$A:$A,"&gt;="&amp;(AZ413),Master3!$A:$A,"&lt;="&amp;BF413-1)</f>
        <v>0</v>
      </c>
      <c r="BC413" s="109">
        <f>SUMIFS(Master3!$K:$K,Master3!$A:$A,"&gt;="&amp;(AZ413),Master3!$A:$A,"&lt;="&amp;BF413-1)</f>
        <v>0</v>
      </c>
      <c r="BD413" s="108">
        <f>SUMIFS(Master3!BI:BI,Master3!BH:BH,BA413)</f>
        <v>0</v>
      </c>
      <c r="BE413" s="110" t="str">
        <f>IFERROR(_xlfn.XLOOKUP(BF413,Master3!$A:$A,Master3!$B:$B),"")</f>
        <v/>
      </c>
      <c r="BF413" s="107" t="str">
        <f t="shared" si="81"/>
        <v/>
      </c>
      <c r="BG413" s="107">
        <f>SUMIFS(Master3!AR:AR,Master3!$A:$A,"&gt;="&amp;(BF413),Master3!$A:$A,"&lt;="&amp;BK413-1)</f>
        <v>0</v>
      </c>
      <c r="BH413" s="109">
        <f>SUMIFS(Master3!$K:$K,Master3!$A:$A,"&gt;="&amp;(BF413),Master3!$A:$A,"&lt;="&amp;BK413-1)</f>
        <v>0</v>
      </c>
      <c r="BI413" s="108">
        <f>SUMIFS(Master3!BQ:BQ,Master3!BP:BP,BE413)</f>
        <v>0</v>
      </c>
      <c r="BJ413" s="110" t="str">
        <f>IFERROR(_xlfn.XLOOKUP(BK413,Master3!$A:$A,Master3!$B:$B)," ")</f>
        <v xml:space="preserve"> </v>
      </c>
      <c r="BK413" s="107" t="str">
        <f t="shared" si="82"/>
        <v/>
      </c>
      <c r="BL413" s="107">
        <f>SUMIFS(Master3!$AU:$AU,Master3!$A:$A,"&gt;"&amp;(BK413),Master3!$A:$A,"&lt;="&amp; BO413)</f>
        <v>0</v>
      </c>
      <c r="BM413" s="109">
        <f>SUMIFS(Master3!$K:$K,Master3!$A:$A,"&gt;"&amp;(BK413),Master3!$A:$A,"&lt;="&amp; BO413)</f>
        <v>0</v>
      </c>
      <c r="BN413" s="107">
        <f>SUMIFS(Master3!BI:BI,Master3!BH:BH,BJ413)</f>
        <v>0</v>
      </c>
      <c r="BO413" s="108" t="str">
        <f t="shared" si="83"/>
        <v/>
      </c>
    </row>
    <row r="414" spans="1:67" x14ac:dyDescent="0.25">
      <c r="A414" s="86">
        <v>44505.125</v>
      </c>
      <c r="B414" s="111" t="e">
        <f>_xlfn.XLOOKUP(C414,Master3!B:B,Master3!A:A)</f>
        <v>#N/A</v>
      </c>
      <c r="C414" s="106">
        <v>44505.125</v>
      </c>
      <c r="D414" s="91" t="str">
        <f>IFERROR(_xlfn.XLOOKUP(B414,Master3!A:A,Master3!G:G),"")</f>
        <v/>
      </c>
      <c r="E414" s="94" t="str">
        <f>IFERROR(AVERAGEIFS(Master3!$U:$U,Master3!$A:$A,"&gt;"&amp;(B414-1),Master3!$A:$A,"&lt;="&amp;S414),"")</f>
        <v/>
      </c>
      <c r="F414" s="98">
        <f>SUMIFS(Master3!$V:$V,Master3!$A:$A,"&gt;="&amp;(B414),Master3!$A:$A,"&lt;="&amp;J414-1)</f>
        <v>0</v>
      </c>
      <c r="G414" s="91">
        <f>SUMIFS(Master3!$H:$H,Master3!$A:$A,"&gt;="&amp;(B414),Master3!$A:$A,"&lt;="&amp;J414-1)</f>
        <v>0</v>
      </c>
      <c r="H414" s="99">
        <f>SUMIFS(Master3!AZ:AZ,Master3!AY:AY,C414)</f>
        <v>0</v>
      </c>
      <c r="I414" s="100" t="str">
        <f>IFERROR(_xlfn.XLOOKUP(J414,Master3!$A:$A,Master3!$B:$B),"")</f>
        <v/>
      </c>
      <c r="J414" s="92" t="str">
        <f t="shared" si="72"/>
        <v/>
      </c>
      <c r="K414" s="92">
        <f>SUMIFS(Master3!$V:$V,Master3!$A:$A,"&gt;="&amp;(J414),Master3!$A:$A,"&lt;="&amp;O414-1)</f>
        <v>0</v>
      </c>
      <c r="L414" s="92">
        <f>SUMIFS(Master3!$H:$H,Master3!$A:$A,"&gt;="&amp;(J414),Master3!$A:$A,"&lt;="&amp;O414-1)</f>
        <v>0</v>
      </c>
      <c r="M414" s="93">
        <f>SUMIFS(Master3!BK:BK,Master3!BJ:BJ,I414)</f>
        <v>0</v>
      </c>
      <c r="N414" s="100" t="str">
        <f>IFERROR(_xlfn.XLOOKUP(O414,Master3!$A:$A,Master3!$B:$B)," ")</f>
        <v xml:space="preserve"> </v>
      </c>
      <c r="O414" s="92" t="str">
        <f t="shared" si="73"/>
        <v/>
      </c>
      <c r="P414" s="92">
        <f>SUMIFS(Master3!$V:$V,Master3!$A:$A,"&gt;="&amp;O414,Master3!$A:$A,"&lt;="&amp; S414)</f>
        <v>0</v>
      </c>
      <c r="Q414" s="92">
        <f>SUMIFS(Master3!$H:$H,Master3!$A:$A,"&gt;="&amp;O414,Master3!$A:$A,"&lt;="&amp; S414)</f>
        <v>0</v>
      </c>
      <c r="R414" s="92">
        <f>SUMIFS(Master3!AZ:AZ,Master3!AY:AY,N414)</f>
        <v>0</v>
      </c>
      <c r="S414" s="93" t="str">
        <f t="shared" si="74"/>
        <v/>
      </c>
      <c r="T414" s="112" t="e">
        <f>_xlfn.XLOOKUP(U414,Master3!B:B,Master3!A:A)</f>
        <v>#N/A</v>
      </c>
      <c r="U414" s="103">
        <v>44505.125</v>
      </c>
      <c r="V414" s="109">
        <f>SUMIFS(Master3!X:X,Master3!$A:$A,"&gt;="&amp;(T414),Master3!$A:$A,"&lt;="&amp;Z414-1)</f>
        <v>0</v>
      </c>
      <c r="W414" s="107">
        <f>SUMIFS(Master3!I:I,Master3!$A:$A,"&gt;="&amp;(T414),Master3!$A:$A,"&lt;="&amp;Z414-1)</f>
        <v>0</v>
      </c>
      <c r="X414" s="108">
        <f>SUMIFS(Master3!BC:BC,Master3!BB:BB,U414)</f>
        <v>0</v>
      </c>
      <c r="Y414" s="110" t="str">
        <f>IFERROR(_xlfn.XLOOKUP(Z414,Master3!$A:$A,Master3!$B:$B),"")</f>
        <v/>
      </c>
      <c r="Z414" s="107" t="str">
        <f t="shared" si="75"/>
        <v/>
      </c>
      <c r="AA414" s="107">
        <f>SUMIFS(Master3!$X:$X,Master3!$A:$A,"&gt;="&amp;(Z414),Master3!$A:$A,"&lt;="&amp;AE414-1)</f>
        <v>0</v>
      </c>
      <c r="AB414" s="107">
        <f>SUMIFS(Master3!$I:$I,Master3!$A:$A,"&gt;="&amp;(Z414),Master3!$A:$A,"&lt;="&amp;AE414-1)</f>
        <v>0</v>
      </c>
      <c r="AC414" s="108">
        <f>SUMIFS(Master3!BM:BM,Master3!BL:BL,Y414)</f>
        <v>0</v>
      </c>
      <c r="AD414" s="110" t="str">
        <f>IFERROR(_xlfn.XLOOKUP(AE414,Master3!$A:$A,Master3!$B:$B)," ")</f>
        <v xml:space="preserve"> </v>
      </c>
      <c r="AE414" s="107" t="str">
        <f t="shared" si="76"/>
        <v/>
      </c>
      <c r="AF414" s="109">
        <f>SUMIFS(Master3!$X:$X,Master3!$A:$A,"&gt;"&amp;(AE414),Master3!$A:$A,"&lt;="&amp; AI414)</f>
        <v>0</v>
      </c>
      <c r="AG414" s="107">
        <f>SUMIFS(Master3!$I:$I,Master3!$A:$A,"&gt;"&amp;(AE414),Master3!$A:$A,"&lt;="&amp; AI414)</f>
        <v>0</v>
      </c>
      <c r="AH414" s="107">
        <f>SUMIFS(Master3!BC:BC,Master3!BB:BB,AD414)</f>
        <v>0</v>
      </c>
      <c r="AI414" s="108" t="str">
        <f t="shared" si="77"/>
        <v/>
      </c>
      <c r="AJ414" s="112" t="e">
        <f>_xlfn.XLOOKUP(AK414,Master3!B:B,Master3!A:A)</f>
        <v>#N/A</v>
      </c>
      <c r="AK414" s="106"/>
      <c r="AL414" s="67">
        <f>SUMIFS(Master3!$Z:$Z,Master3!$A:$A,"&gt;="&amp;(AJ414),Master3!$A:$A,"&lt;="&amp;AP414-1)</f>
        <v>0</v>
      </c>
      <c r="AM414" s="67">
        <f>SUMIFS(Master3!$J:$J,Master3!$A:$A,"&gt;="&amp;(AJ414),Master3!$A:$A,"&lt;="&amp;AP414-1)</f>
        <v>0</v>
      </c>
      <c r="AN414" s="93">
        <f>SUMIFS(Master3!BF:BF,Master3!BE:BE,AK414)</f>
        <v>0</v>
      </c>
      <c r="AO414" s="100" t="str">
        <f>IFERROR(_xlfn.XLOOKUP(AP414,Master3!$A:$A,Master3!$B:$B),"")</f>
        <v/>
      </c>
      <c r="AP414" s="92" t="str">
        <f t="shared" si="78"/>
        <v/>
      </c>
      <c r="AQ414" s="67">
        <f>SUMIFS(Master3!$Z:$Z,Master3!$A:$A,"&gt;"&amp;(AP414),Master3!$A:$A,"&lt;="&amp;AU414-1)</f>
        <v>0</v>
      </c>
      <c r="AR414" s="67">
        <f>SUMIFS(Master3!$J:$J,Master3!$A:$A,"&gt;"&amp;(AP414),Master3!$A:$A,"&lt;="&amp;AU414-1)</f>
        <v>0</v>
      </c>
      <c r="AS414" s="93">
        <f>SUMIFS(Master3!BO:BO,Master3!BN:BN,AO414)</f>
        <v>0</v>
      </c>
      <c r="AT414" s="100" t="str">
        <f>IFERROR(_xlfn.XLOOKUP(AU414,Master3!$A:$A,Master3!$B:$B)," ")</f>
        <v xml:space="preserve"> </v>
      </c>
      <c r="AU414" s="92" t="str">
        <f t="shared" si="79"/>
        <v/>
      </c>
      <c r="AV414" s="67">
        <f>SUMIFS(Master3!$Z:$Z,Master3!$A:$A,"&gt;"&amp;AU414,Master3!$A:$A,"&lt;="&amp; AY414)</f>
        <v>0</v>
      </c>
      <c r="AW414" s="67">
        <f>SUMIFS(Master3!$J:$J,Master3!$A:$A,"&gt;"&amp;AU414,Master3!$A:$A,"&lt;="&amp; AY414)</f>
        <v>0</v>
      </c>
      <c r="AX414" s="92">
        <f>SUMIFS(Master3!BF:BF,Master3!BE:BE,AT414)</f>
        <v>0</v>
      </c>
      <c r="AY414" s="93" t="str">
        <f t="shared" si="80"/>
        <v/>
      </c>
      <c r="AZ414" s="112" t="e">
        <f>_xlfn.XLOOKUP(BA414,Master3!B:B,Master3!A:A)</f>
        <v>#N/A</v>
      </c>
      <c r="BA414" s="103"/>
      <c r="BB414" s="107">
        <f>SUMIFS(Master3!AR:AR,Master3!$A:$A,"&gt;="&amp;(AZ414),Master3!$A:$A,"&lt;="&amp;BF414-1)</f>
        <v>0</v>
      </c>
      <c r="BC414" s="109">
        <f>SUMIFS(Master3!$K:$K,Master3!$A:$A,"&gt;="&amp;(AZ414),Master3!$A:$A,"&lt;="&amp;BF414-1)</f>
        <v>0</v>
      </c>
      <c r="BD414" s="108">
        <f>SUMIFS(Master3!BI:BI,Master3!BH:BH,BA414)</f>
        <v>0</v>
      </c>
      <c r="BE414" s="110" t="str">
        <f>IFERROR(_xlfn.XLOOKUP(BF414,Master3!$A:$A,Master3!$B:$B),"")</f>
        <v/>
      </c>
      <c r="BF414" s="107" t="str">
        <f t="shared" si="81"/>
        <v/>
      </c>
      <c r="BG414" s="107">
        <f>SUMIFS(Master3!AR:AR,Master3!$A:$A,"&gt;="&amp;(BF414),Master3!$A:$A,"&lt;="&amp;BK414-1)</f>
        <v>0</v>
      </c>
      <c r="BH414" s="109">
        <f>SUMIFS(Master3!$K:$K,Master3!$A:$A,"&gt;="&amp;(BF414),Master3!$A:$A,"&lt;="&amp;BK414-1)</f>
        <v>0</v>
      </c>
      <c r="BI414" s="108">
        <f>SUMIFS(Master3!BQ:BQ,Master3!BP:BP,BE414)</f>
        <v>0</v>
      </c>
      <c r="BJ414" s="110" t="str">
        <f>IFERROR(_xlfn.XLOOKUP(BK414,Master3!$A:$A,Master3!$B:$B)," ")</f>
        <v xml:space="preserve"> </v>
      </c>
      <c r="BK414" s="107" t="str">
        <f t="shared" si="82"/>
        <v/>
      </c>
      <c r="BL414" s="107">
        <f>SUMIFS(Master3!$AU:$AU,Master3!$A:$A,"&gt;"&amp;(BK414),Master3!$A:$A,"&lt;="&amp; BO414)</f>
        <v>0</v>
      </c>
      <c r="BM414" s="109">
        <f>SUMIFS(Master3!$K:$K,Master3!$A:$A,"&gt;"&amp;(BK414),Master3!$A:$A,"&lt;="&amp; BO414)</f>
        <v>0</v>
      </c>
      <c r="BN414" s="107">
        <f>SUMIFS(Master3!BI:BI,Master3!BH:BH,BJ414)</f>
        <v>0</v>
      </c>
      <c r="BO414" s="108" t="str">
        <f t="shared" si="83"/>
        <v/>
      </c>
    </row>
    <row r="415" spans="1:67" x14ac:dyDescent="0.25">
      <c r="A415" s="86">
        <v>44506.413194444445</v>
      </c>
      <c r="B415" s="111" t="e">
        <f>_xlfn.XLOOKUP(C415,Master3!B:B,Master3!A:A)</f>
        <v>#N/A</v>
      </c>
      <c r="C415" s="106"/>
      <c r="D415" s="91" t="str">
        <f>IFERROR(_xlfn.XLOOKUP(B415,Master3!A:A,Master3!G:G),"")</f>
        <v/>
      </c>
      <c r="E415" s="94" t="str">
        <f>IFERROR(AVERAGEIFS(Master3!$U:$U,Master3!$A:$A,"&gt;"&amp;(B415-1),Master3!$A:$A,"&lt;="&amp;S415),"")</f>
        <v/>
      </c>
      <c r="F415" s="98">
        <f>SUMIFS(Master3!$V:$V,Master3!$A:$A,"&gt;="&amp;(B415),Master3!$A:$A,"&lt;="&amp;J415-1)</f>
        <v>0</v>
      </c>
      <c r="G415" s="91">
        <f>SUMIFS(Master3!$H:$H,Master3!$A:$A,"&gt;="&amp;(B415),Master3!$A:$A,"&lt;="&amp;J415-1)</f>
        <v>0</v>
      </c>
      <c r="H415" s="99">
        <f>SUMIFS(Master3!AZ:AZ,Master3!AY:AY,C415)</f>
        <v>0</v>
      </c>
      <c r="I415" s="100" t="str">
        <f>IFERROR(_xlfn.XLOOKUP(J415,Master3!$A:$A,Master3!$B:$B),"")</f>
        <v/>
      </c>
      <c r="J415" s="92" t="str">
        <f t="shared" si="72"/>
        <v/>
      </c>
      <c r="K415" s="92">
        <f>SUMIFS(Master3!$V:$V,Master3!$A:$A,"&gt;="&amp;(J415),Master3!$A:$A,"&lt;="&amp;O415-1)</f>
        <v>0</v>
      </c>
      <c r="L415" s="92">
        <f>SUMIFS(Master3!$H:$H,Master3!$A:$A,"&gt;="&amp;(J415),Master3!$A:$A,"&lt;="&amp;O415-1)</f>
        <v>0</v>
      </c>
      <c r="M415" s="93">
        <f>SUMIFS(Master3!BK:BK,Master3!BJ:BJ,I415)</f>
        <v>0</v>
      </c>
      <c r="N415" s="100" t="str">
        <f>IFERROR(_xlfn.XLOOKUP(O415,Master3!$A:$A,Master3!$B:$B)," ")</f>
        <v xml:space="preserve"> </v>
      </c>
      <c r="O415" s="92" t="str">
        <f t="shared" si="73"/>
        <v/>
      </c>
      <c r="P415" s="92">
        <f>SUMIFS(Master3!$V:$V,Master3!$A:$A,"&gt;="&amp;O415,Master3!$A:$A,"&lt;="&amp; S415)</f>
        <v>0</v>
      </c>
      <c r="Q415" s="92">
        <f>SUMIFS(Master3!$H:$H,Master3!$A:$A,"&gt;="&amp;O415,Master3!$A:$A,"&lt;="&amp; S415)</f>
        <v>0</v>
      </c>
      <c r="R415" s="92">
        <f>SUMIFS(Master3!AZ:AZ,Master3!AY:AY,N415)</f>
        <v>0</v>
      </c>
      <c r="S415" s="93" t="str">
        <f t="shared" si="74"/>
        <v/>
      </c>
      <c r="T415" s="112" t="e">
        <f>_xlfn.XLOOKUP(U415,Master3!B:B,Master3!A:A)</f>
        <v>#N/A</v>
      </c>
      <c r="U415" s="103"/>
      <c r="V415" s="109">
        <f>SUMIFS(Master3!X:X,Master3!$A:$A,"&gt;="&amp;(T415),Master3!$A:$A,"&lt;="&amp;Z415-1)</f>
        <v>0</v>
      </c>
      <c r="W415" s="107">
        <f>SUMIFS(Master3!I:I,Master3!$A:$A,"&gt;="&amp;(T415),Master3!$A:$A,"&lt;="&amp;Z415-1)</f>
        <v>0</v>
      </c>
      <c r="X415" s="108">
        <f>SUMIFS(Master3!BC:BC,Master3!BB:BB,U415)</f>
        <v>0</v>
      </c>
      <c r="Y415" s="110" t="str">
        <f>IFERROR(_xlfn.XLOOKUP(Z415,Master3!$A:$A,Master3!$B:$B),"")</f>
        <v/>
      </c>
      <c r="Z415" s="107" t="str">
        <f t="shared" si="75"/>
        <v/>
      </c>
      <c r="AA415" s="107">
        <f>SUMIFS(Master3!$X:$X,Master3!$A:$A,"&gt;="&amp;(Z415),Master3!$A:$A,"&lt;="&amp;AE415-1)</f>
        <v>0</v>
      </c>
      <c r="AB415" s="107">
        <f>SUMIFS(Master3!$I:$I,Master3!$A:$A,"&gt;="&amp;(Z415),Master3!$A:$A,"&lt;="&amp;AE415-1)</f>
        <v>0</v>
      </c>
      <c r="AC415" s="108">
        <f>SUMIFS(Master3!BM:BM,Master3!BL:BL,Y415)</f>
        <v>0</v>
      </c>
      <c r="AD415" s="110" t="str">
        <f>IFERROR(_xlfn.XLOOKUP(AE415,Master3!$A:$A,Master3!$B:$B)," ")</f>
        <v xml:space="preserve"> </v>
      </c>
      <c r="AE415" s="107" t="str">
        <f t="shared" si="76"/>
        <v/>
      </c>
      <c r="AF415" s="109">
        <f>SUMIFS(Master3!$X:$X,Master3!$A:$A,"&gt;"&amp;(AE415),Master3!$A:$A,"&lt;="&amp; AI415)</f>
        <v>0</v>
      </c>
      <c r="AG415" s="107">
        <f>SUMIFS(Master3!$I:$I,Master3!$A:$A,"&gt;"&amp;(AE415),Master3!$A:$A,"&lt;="&amp; AI415)</f>
        <v>0</v>
      </c>
      <c r="AH415" s="107">
        <f>SUMIFS(Master3!BC:BC,Master3!BB:BB,AD415)</f>
        <v>0</v>
      </c>
      <c r="AI415" s="108" t="str">
        <f t="shared" si="77"/>
        <v/>
      </c>
      <c r="AJ415" s="112" t="e">
        <f>_xlfn.XLOOKUP(AK415,Master3!B:B,Master3!A:A)</f>
        <v>#N/A</v>
      </c>
      <c r="AK415" s="106">
        <v>44506.413194444445</v>
      </c>
      <c r="AL415" s="67">
        <f>SUMIFS(Master3!$Z:$Z,Master3!$A:$A,"&gt;="&amp;(AJ415),Master3!$A:$A,"&lt;="&amp;AP415-1)</f>
        <v>0</v>
      </c>
      <c r="AM415" s="67">
        <f>SUMIFS(Master3!$J:$J,Master3!$A:$A,"&gt;="&amp;(AJ415),Master3!$A:$A,"&lt;="&amp;AP415-1)</f>
        <v>0</v>
      </c>
      <c r="AN415" s="93">
        <f>SUMIFS(Master3!BF:BF,Master3!BE:BE,AK415)</f>
        <v>0</v>
      </c>
      <c r="AO415" s="100" t="str">
        <f>IFERROR(_xlfn.XLOOKUP(AP415,Master3!$A:$A,Master3!$B:$B),"")</f>
        <v/>
      </c>
      <c r="AP415" s="92" t="str">
        <f t="shared" si="78"/>
        <v/>
      </c>
      <c r="AQ415" s="67">
        <f>SUMIFS(Master3!$Z:$Z,Master3!$A:$A,"&gt;"&amp;(AP415),Master3!$A:$A,"&lt;="&amp;AU415-1)</f>
        <v>0</v>
      </c>
      <c r="AR415" s="67">
        <f>SUMIFS(Master3!$J:$J,Master3!$A:$A,"&gt;"&amp;(AP415),Master3!$A:$A,"&lt;="&amp;AU415-1)</f>
        <v>0</v>
      </c>
      <c r="AS415" s="93">
        <f>SUMIFS(Master3!BO:BO,Master3!BN:BN,AO415)</f>
        <v>0</v>
      </c>
      <c r="AT415" s="100" t="str">
        <f>IFERROR(_xlfn.XLOOKUP(AU415,Master3!$A:$A,Master3!$B:$B)," ")</f>
        <v xml:space="preserve"> </v>
      </c>
      <c r="AU415" s="92" t="str">
        <f t="shared" si="79"/>
        <v/>
      </c>
      <c r="AV415" s="67">
        <f>SUMIFS(Master3!$Z:$Z,Master3!$A:$A,"&gt;"&amp;AU415,Master3!$A:$A,"&lt;="&amp; AY415)</f>
        <v>0</v>
      </c>
      <c r="AW415" s="67">
        <f>SUMIFS(Master3!$J:$J,Master3!$A:$A,"&gt;"&amp;AU415,Master3!$A:$A,"&lt;="&amp; AY415)</f>
        <v>0</v>
      </c>
      <c r="AX415" s="92">
        <f>SUMIFS(Master3!BF:BF,Master3!BE:BE,AT415)</f>
        <v>0</v>
      </c>
      <c r="AY415" s="93" t="str">
        <f t="shared" si="80"/>
        <v/>
      </c>
      <c r="AZ415" s="112" t="e">
        <f>_xlfn.XLOOKUP(BA415,Master3!B:B,Master3!A:A)</f>
        <v>#N/A</v>
      </c>
      <c r="BA415" s="103"/>
      <c r="BB415" s="107">
        <f>SUMIFS(Master3!AR:AR,Master3!$A:$A,"&gt;="&amp;(AZ415),Master3!$A:$A,"&lt;="&amp;BF415-1)</f>
        <v>0</v>
      </c>
      <c r="BC415" s="109">
        <f>SUMIFS(Master3!$K:$K,Master3!$A:$A,"&gt;="&amp;(AZ415),Master3!$A:$A,"&lt;="&amp;BF415-1)</f>
        <v>0</v>
      </c>
      <c r="BD415" s="108">
        <f>SUMIFS(Master3!BI:BI,Master3!BH:BH,BA415)</f>
        <v>0</v>
      </c>
      <c r="BE415" s="110" t="str">
        <f>IFERROR(_xlfn.XLOOKUP(BF415,Master3!$A:$A,Master3!$B:$B),"")</f>
        <v/>
      </c>
      <c r="BF415" s="107" t="str">
        <f t="shared" si="81"/>
        <v/>
      </c>
      <c r="BG415" s="107">
        <f>SUMIFS(Master3!AR:AR,Master3!$A:$A,"&gt;="&amp;(BF415),Master3!$A:$A,"&lt;="&amp;BK415-1)</f>
        <v>0</v>
      </c>
      <c r="BH415" s="109">
        <f>SUMIFS(Master3!$K:$K,Master3!$A:$A,"&gt;="&amp;(BF415),Master3!$A:$A,"&lt;="&amp;BK415-1)</f>
        <v>0</v>
      </c>
      <c r="BI415" s="108">
        <f>SUMIFS(Master3!BQ:BQ,Master3!BP:BP,BE415)</f>
        <v>0</v>
      </c>
      <c r="BJ415" s="110" t="str">
        <f>IFERROR(_xlfn.XLOOKUP(BK415,Master3!$A:$A,Master3!$B:$B)," ")</f>
        <v xml:space="preserve"> </v>
      </c>
      <c r="BK415" s="107" t="str">
        <f t="shared" si="82"/>
        <v/>
      </c>
      <c r="BL415" s="107">
        <f>SUMIFS(Master3!$AU:$AU,Master3!$A:$A,"&gt;"&amp;(BK415),Master3!$A:$A,"&lt;="&amp; BO415)</f>
        <v>0</v>
      </c>
      <c r="BM415" s="109">
        <f>SUMIFS(Master3!$K:$K,Master3!$A:$A,"&gt;"&amp;(BK415),Master3!$A:$A,"&lt;="&amp; BO415)</f>
        <v>0</v>
      </c>
      <c r="BN415" s="107">
        <f>SUMIFS(Master3!BI:BI,Master3!BH:BH,BJ415)</f>
        <v>0</v>
      </c>
      <c r="BO415" s="108" t="str">
        <f t="shared" si="83"/>
        <v/>
      </c>
    </row>
    <row r="416" spans="1:67" x14ac:dyDescent="0.25">
      <c r="A416" s="86">
        <v>44506.493055555555</v>
      </c>
      <c r="B416" s="111" t="e">
        <f>_xlfn.XLOOKUP(C416,Master3!B:B,Master3!A:A)</f>
        <v>#N/A</v>
      </c>
      <c r="C416" s="106"/>
      <c r="D416" s="91" t="str">
        <f>IFERROR(_xlfn.XLOOKUP(B416,Master3!A:A,Master3!G:G),"")</f>
        <v/>
      </c>
      <c r="E416" s="94" t="str">
        <f>IFERROR(AVERAGEIFS(Master3!$U:$U,Master3!$A:$A,"&gt;"&amp;(B416-1),Master3!$A:$A,"&lt;="&amp;S416),"")</f>
        <v/>
      </c>
      <c r="F416" s="98">
        <f>SUMIFS(Master3!$V:$V,Master3!$A:$A,"&gt;="&amp;(B416),Master3!$A:$A,"&lt;="&amp;J416-1)</f>
        <v>0</v>
      </c>
      <c r="G416" s="91">
        <f>SUMIFS(Master3!$H:$H,Master3!$A:$A,"&gt;="&amp;(B416),Master3!$A:$A,"&lt;="&amp;J416-1)</f>
        <v>0</v>
      </c>
      <c r="H416" s="99">
        <f>SUMIFS(Master3!AZ:AZ,Master3!AY:AY,C416)</f>
        <v>0</v>
      </c>
      <c r="I416" s="100" t="str">
        <f>IFERROR(_xlfn.XLOOKUP(J416,Master3!$A:$A,Master3!$B:$B),"")</f>
        <v/>
      </c>
      <c r="J416" s="92" t="str">
        <f t="shared" si="72"/>
        <v/>
      </c>
      <c r="K416" s="92">
        <f>SUMIFS(Master3!$V:$V,Master3!$A:$A,"&gt;="&amp;(J416),Master3!$A:$A,"&lt;="&amp;O416-1)</f>
        <v>0</v>
      </c>
      <c r="L416" s="92">
        <f>SUMIFS(Master3!$H:$H,Master3!$A:$A,"&gt;="&amp;(J416),Master3!$A:$A,"&lt;="&amp;O416-1)</f>
        <v>0</v>
      </c>
      <c r="M416" s="93">
        <f>SUMIFS(Master3!BK:BK,Master3!BJ:BJ,I416)</f>
        <v>0</v>
      </c>
      <c r="N416" s="100" t="str">
        <f>IFERROR(_xlfn.XLOOKUP(O416,Master3!$A:$A,Master3!$B:$B)," ")</f>
        <v xml:space="preserve"> </v>
      </c>
      <c r="O416" s="92" t="str">
        <f t="shared" si="73"/>
        <v/>
      </c>
      <c r="P416" s="92">
        <f>SUMIFS(Master3!$V:$V,Master3!$A:$A,"&gt;="&amp;O416,Master3!$A:$A,"&lt;="&amp; S416)</f>
        <v>0</v>
      </c>
      <c r="Q416" s="92">
        <f>SUMIFS(Master3!$H:$H,Master3!$A:$A,"&gt;="&amp;O416,Master3!$A:$A,"&lt;="&amp; S416)</f>
        <v>0</v>
      </c>
      <c r="R416" s="92">
        <f>SUMIFS(Master3!AZ:AZ,Master3!AY:AY,N416)</f>
        <v>0</v>
      </c>
      <c r="S416" s="93" t="str">
        <f t="shared" si="74"/>
        <v/>
      </c>
      <c r="T416" s="112" t="e">
        <f>_xlfn.XLOOKUP(U416,Master3!B:B,Master3!A:A)</f>
        <v>#N/A</v>
      </c>
      <c r="U416" s="103"/>
      <c r="V416" s="109">
        <f>SUMIFS(Master3!X:X,Master3!$A:$A,"&gt;="&amp;(T416),Master3!$A:$A,"&lt;="&amp;Z416-1)</f>
        <v>0</v>
      </c>
      <c r="W416" s="107">
        <f>SUMIFS(Master3!I:I,Master3!$A:$A,"&gt;="&amp;(T416),Master3!$A:$A,"&lt;="&amp;Z416-1)</f>
        <v>0</v>
      </c>
      <c r="X416" s="108">
        <f>SUMIFS(Master3!BC:BC,Master3!BB:BB,U416)</f>
        <v>0</v>
      </c>
      <c r="Y416" s="110" t="str">
        <f>IFERROR(_xlfn.XLOOKUP(Z416,Master3!$A:$A,Master3!$B:$B),"")</f>
        <v/>
      </c>
      <c r="Z416" s="107" t="str">
        <f t="shared" si="75"/>
        <v/>
      </c>
      <c r="AA416" s="107">
        <f>SUMIFS(Master3!$X:$X,Master3!$A:$A,"&gt;="&amp;(Z416),Master3!$A:$A,"&lt;="&amp;AE416-1)</f>
        <v>0</v>
      </c>
      <c r="AB416" s="107">
        <f>SUMIFS(Master3!$I:$I,Master3!$A:$A,"&gt;="&amp;(Z416),Master3!$A:$A,"&lt;="&amp;AE416-1)</f>
        <v>0</v>
      </c>
      <c r="AC416" s="108">
        <f>SUMIFS(Master3!BM:BM,Master3!BL:BL,Y416)</f>
        <v>0</v>
      </c>
      <c r="AD416" s="110" t="str">
        <f>IFERROR(_xlfn.XLOOKUP(AE416,Master3!$A:$A,Master3!$B:$B)," ")</f>
        <v xml:space="preserve"> </v>
      </c>
      <c r="AE416" s="107" t="str">
        <f t="shared" si="76"/>
        <v/>
      </c>
      <c r="AF416" s="109">
        <f>SUMIFS(Master3!$X:$X,Master3!$A:$A,"&gt;"&amp;(AE416),Master3!$A:$A,"&lt;="&amp; AI416)</f>
        <v>0</v>
      </c>
      <c r="AG416" s="107">
        <f>SUMIFS(Master3!$I:$I,Master3!$A:$A,"&gt;"&amp;(AE416),Master3!$A:$A,"&lt;="&amp; AI416)</f>
        <v>0</v>
      </c>
      <c r="AH416" s="107">
        <f>SUMIFS(Master3!BC:BC,Master3!BB:BB,AD416)</f>
        <v>0</v>
      </c>
      <c r="AI416" s="108" t="str">
        <f t="shared" si="77"/>
        <v/>
      </c>
      <c r="AJ416" s="112" t="e">
        <f>_xlfn.XLOOKUP(AK416,Master3!B:B,Master3!A:A)</f>
        <v>#N/A</v>
      </c>
      <c r="AK416" s="106"/>
      <c r="AL416" s="67">
        <f>SUMIFS(Master3!$Z:$Z,Master3!$A:$A,"&gt;="&amp;(AJ416),Master3!$A:$A,"&lt;="&amp;AP416-1)</f>
        <v>0</v>
      </c>
      <c r="AM416" s="67">
        <f>SUMIFS(Master3!$J:$J,Master3!$A:$A,"&gt;="&amp;(AJ416),Master3!$A:$A,"&lt;="&amp;AP416-1)</f>
        <v>0</v>
      </c>
      <c r="AN416" s="93">
        <f>SUMIFS(Master3!BF:BF,Master3!BE:BE,AK416)</f>
        <v>0</v>
      </c>
      <c r="AO416" s="100" t="str">
        <f>IFERROR(_xlfn.XLOOKUP(AP416,Master3!$A:$A,Master3!$B:$B),"")</f>
        <v/>
      </c>
      <c r="AP416" s="92" t="str">
        <f t="shared" si="78"/>
        <v/>
      </c>
      <c r="AQ416" s="67">
        <f>SUMIFS(Master3!$Z:$Z,Master3!$A:$A,"&gt;"&amp;(AP416),Master3!$A:$A,"&lt;="&amp;AU416-1)</f>
        <v>0</v>
      </c>
      <c r="AR416" s="67">
        <f>SUMIFS(Master3!$J:$J,Master3!$A:$A,"&gt;"&amp;(AP416),Master3!$A:$A,"&lt;="&amp;AU416-1)</f>
        <v>0</v>
      </c>
      <c r="AS416" s="93">
        <f>SUMIFS(Master3!BO:BO,Master3!BN:BN,AO416)</f>
        <v>0</v>
      </c>
      <c r="AT416" s="100" t="str">
        <f>IFERROR(_xlfn.XLOOKUP(AU416,Master3!$A:$A,Master3!$B:$B)," ")</f>
        <v xml:space="preserve"> </v>
      </c>
      <c r="AU416" s="92" t="str">
        <f t="shared" si="79"/>
        <v/>
      </c>
      <c r="AV416" s="67">
        <f>SUMIFS(Master3!$Z:$Z,Master3!$A:$A,"&gt;"&amp;AU416,Master3!$A:$A,"&lt;="&amp; AY416)</f>
        <v>0</v>
      </c>
      <c r="AW416" s="67">
        <f>SUMIFS(Master3!$J:$J,Master3!$A:$A,"&gt;"&amp;AU416,Master3!$A:$A,"&lt;="&amp; AY416)</f>
        <v>0</v>
      </c>
      <c r="AX416" s="92">
        <f>SUMIFS(Master3!BF:BF,Master3!BE:BE,AT416)</f>
        <v>0</v>
      </c>
      <c r="AY416" s="93" t="str">
        <f t="shared" si="80"/>
        <v/>
      </c>
      <c r="AZ416" s="112" t="e">
        <f>_xlfn.XLOOKUP(BA416,Master3!B:B,Master3!A:A)</f>
        <v>#N/A</v>
      </c>
      <c r="BA416" s="103">
        <v>44506.493055555555</v>
      </c>
      <c r="BB416" s="107">
        <f>SUMIFS(Master3!AR:AR,Master3!$A:$A,"&gt;="&amp;(AZ416),Master3!$A:$A,"&lt;="&amp;BF416-1)</f>
        <v>0</v>
      </c>
      <c r="BC416" s="109">
        <f>SUMIFS(Master3!$K:$K,Master3!$A:$A,"&gt;="&amp;(AZ416),Master3!$A:$A,"&lt;="&amp;BF416-1)</f>
        <v>0</v>
      </c>
      <c r="BD416" s="108">
        <f>SUMIFS(Master3!BI:BI,Master3!BH:BH,BA416)</f>
        <v>0</v>
      </c>
      <c r="BE416" s="110" t="str">
        <f>IFERROR(_xlfn.XLOOKUP(BF416,Master3!$A:$A,Master3!$B:$B),"")</f>
        <v/>
      </c>
      <c r="BF416" s="107" t="str">
        <f t="shared" si="81"/>
        <v/>
      </c>
      <c r="BG416" s="107">
        <f>SUMIFS(Master3!AR:AR,Master3!$A:$A,"&gt;="&amp;(BF416),Master3!$A:$A,"&lt;="&amp;BK416-1)</f>
        <v>0</v>
      </c>
      <c r="BH416" s="109">
        <f>SUMIFS(Master3!$K:$K,Master3!$A:$A,"&gt;="&amp;(BF416),Master3!$A:$A,"&lt;="&amp;BK416-1)</f>
        <v>0</v>
      </c>
      <c r="BI416" s="108">
        <f>SUMIFS(Master3!BQ:BQ,Master3!BP:BP,BE416)</f>
        <v>0</v>
      </c>
      <c r="BJ416" s="110" t="str">
        <f>IFERROR(_xlfn.XLOOKUP(BK416,Master3!$A:$A,Master3!$B:$B)," ")</f>
        <v xml:space="preserve"> </v>
      </c>
      <c r="BK416" s="107" t="str">
        <f t="shared" si="82"/>
        <v/>
      </c>
      <c r="BL416" s="107">
        <f>SUMIFS(Master3!$AU:$AU,Master3!$A:$A,"&gt;"&amp;(BK416),Master3!$A:$A,"&lt;="&amp; BO416)</f>
        <v>0</v>
      </c>
      <c r="BM416" s="109">
        <f>SUMIFS(Master3!$K:$K,Master3!$A:$A,"&gt;"&amp;(BK416),Master3!$A:$A,"&lt;="&amp; BO416)</f>
        <v>0</v>
      </c>
      <c r="BN416" s="107">
        <f>SUMIFS(Master3!BI:BI,Master3!BH:BH,BJ416)</f>
        <v>0</v>
      </c>
      <c r="BO416" s="108" t="str">
        <f t="shared" si="83"/>
        <v/>
      </c>
    </row>
    <row r="417" spans="1:67" x14ac:dyDescent="0.25">
      <c r="A417" s="86">
        <v>44507.371527777781</v>
      </c>
      <c r="B417" s="111" t="e">
        <f>_xlfn.XLOOKUP(C417,Master3!B:B,Master3!A:A)</f>
        <v>#N/A</v>
      </c>
      <c r="C417" s="106"/>
      <c r="D417" s="91" t="str">
        <f>IFERROR(_xlfn.XLOOKUP(B417,Master3!A:A,Master3!G:G),"")</f>
        <v/>
      </c>
      <c r="E417" s="94" t="str">
        <f>IFERROR(AVERAGEIFS(Master3!$U:$U,Master3!$A:$A,"&gt;"&amp;(B417-1),Master3!$A:$A,"&lt;="&amp;S417),"")</f>
        <v/>
      </c>
      <c r="F417" s="98">
        <f>SUMIFS(Master3!$V:$V,Master3!$A:$A,"&gt;="&amp;(B417),Master3!$A:$A,"&lt;="&amp;J417-1)</f>
        <v>0</v>
      </c>
      <c r="G417" s="91">
        <f>SUMIFS(Master3!$H:$H,Master3!$A:$A,"&gt;="&amp;(B417),Master3!$A:$A,"&lt;="&amp;J417-1)</f>
        <v>0</v>
      </c>
      <c r="H417" s="99">
        <f>SUMIFS(Master3!AZ:AZ,Master3!AY:AY,C417)</f>
        <v>0</v>
      </c>
      <c r="I417" s="100" t="str">
        <f>IFERROR(_xlfn.XLOOKUP(J417,Master3!$A:$A,Master3!$B:$B),"")</f>
        <v/>
      </c>
      <c r="J417" s="92" t="str">
        <f t="shared" si="72"/>
        <v/>
      </c>
      <c r="K417" s="92">
        <f>SUMIFS(Master3!$V:$V,Master3!$A:$A,"&gt;="&amp;(J417),Master3!$A:$A,"&lt;="&amp;O417-1)</f>
        <v>0</v>
      </c>
      <c r="L417" s="92">
        <f>SUMIFS(Master3!$H:$H,Master3!$A:$A,"&gt;="&amp;(J417),Master3!$A:$A,"&lt;="&amp;O417-1)</f>
        <v>0</v>
      </c>
      <c r="M417" s="93">
        <f>SUMIFS(Master3!BK:BK,Master3!BJ:BJ,I417)</f>
        <v>0</v>
      </c>
      <c r="N417" s="100" t="str">
        <f>IFERROR(_xlfn.XLOOKUP(O417,Master3!$A:$A,Master3!$B:$B)," ")</f>
        <v xml:space="preserve"> </v>
      </c>
      <c r="O417" s="92" t="str">
        <f t="shared" si="73"/>
        <v/>
      </c>
      <c r="P417" s="92">
        <f>SUMIFS(Master3!$V:$V,Master3!$A:$A,"&gt;="&amp;O417,Master3!$A:$A,"&lt;="&amp; S417)</f>
        <v>0</v>
      </c>
      <c r="Q417" s="92">
        <f>SUMIFS(Master3!$H:$H,Master3!$A:$A,"&gt;="&amp;O417,Master3!$A:$A,"&lt;="&amp; S417)</f>
        <v>0</v>
      </c>
      <c r="R417" s="92">
        <f>SUMIFS(Master3!AZ:AZ,Master3!AY:AY,N417)</f>
        <v>0</v>
      </c>
      <c r="S417" s="93" t="str">
        <f t="shared" si="74"/>
        <v/>
      </c>
      <c r="T417" s="112" t="e">
        <f>_xlfn.XLOOKUP(U417,Master3!B:B,Master3!A:A)</f>
        <v>#N/A</v>
      </c>
      <c r="U417" s="103"/>
      <c r="V417" s="109">
        <f>SUMIFS(Master3!X:X,Master3!$A:$A,"&gt;="&amp;(T417),Master3!$A:$A,"&lt;="&amp;Z417-1)</f>
        <v>0</v>
      </c>
      <c r="W417" s="107">
        <f>SUMIFS(Master3!I:I,Master3!$A:$A,"&gt;="&amp;(T417),Master3!$A:$A,"&lt;="&amp;Z417-1)</f>
        <v>0</v>
      </c>
      <c r="X417" s="108">
        <f>SUMIFS(Master3!BC:BC,Master3!BB:BB,U417)</f>
        <v>0</v>
      </c>
      <c r="Y417" s="110" t="str">
        <f>IFERROR(_xlfn.XLOOKUP(Z417,Master3!$A:$A,Master3!$B:$B),"")</f>
        <v/>
      </c>
      <c r="Z417" s="107" t="str">
        <f t="shared" si="75"/>
        <v/>
      </c>
      <c r="AA417" s="107">
        <f>SUMIFS(Master3!$X:$X,Master3!$A:$A,"&gt;="&amp;(Z417),Master3!$A:$A,"&lt;="&amp;AE417-1)</f>
        <v>0</v>
      </c>
      <c r="AB417" s="107">
        <f>SUMIFS(Master3!$I:$I,Master3!$A:$A,"&gt;="&amp;(Z417),Master3!$A:$A,"&lt;="&amp;AE417-1)</f>
        <v>0</v>
      </c>
      <c r="AC417" s="108">
        <f>SUMIFS(Master3!BM:BM,Master3!BL:BL,Y417)</f>
        <v>0</v>
      </c>
      <c r="AD417" s="110" t="str">
        <f>IFERROR(_xlfn.XLOOKUP(AE417,Master3!$A:$A,Master3!$B:$B)," ")</f>
        <v xml:space="preserve"> </v>
      </c>
      <c r="AE417" s="107" t="str">
        <f t="shared" si="76"/>
        <v/>
      </c>
      <c r="AF417" s="109">
        <f>SUMIFS(Master3!$X:$X,Master3!$A:$A,"&gt;"&amp;(AE417),Master3!$A:$A,"&lt;="&amp; AI417)</f>
        <v>0</v>
      </c>
      <c r="AG417" s="107">
        <f>SUMIFS(Master3!$I:$I,Master3!$A:$A,"&gt;"&amp;(AE417),Master3!$A:$A,"&lt;="&amp; AI417)</f>
        <v>0</v>
      </c>
      <c r="AH417" s="107">
        <f>SUMIFS(Master3!BC:BC,Master3!BB:BB,AD417)</f>
        <v>0</v>
      </c>
      <c r="AI417" s="108" t="str">
        <f t="shared" si="77"/>
        <v/>
      </c>
      <c r="AJ417" s="112" t="e">
        <f>_xlfn.XLOOKUP(AK417,Master3!B:B,Master3!A:A)</f>
        <v>#N/A</v>
      </c>
      <c r="AK417" s="106">
        <v>44507.371527777781</v>
      </c>
      <c r="AL417" s="67">
        <f>SUMIFS(Master3!$Z:$Z,Master3!$A:$A,"&gt;="&amp;(AJ417),Master3!$A:$A,"&lt;="&amp;AP417-1)</f>
        <v>0</v>
      </c>
      <c r="AM417" s="67">
        <f>SUMIFS(Master3!$J:$J,Master3!$A:$A,"&gt;="&amp;(AJ417),Master3!$A:$A,"&lt;="&amp;AP417-1)</f>
        <v>0</v>
      </c>
      <c r="AN417" s="93">
        <f>SUMIFS(Master3!BF:BF,Master3!BE:BE,AK417)</f>
        <v>0</v>
      </c>
      <c r="AO417" s="100" t="str">
        <f>IFERROR(_xlfn.XLOOKUP(AP417,Master3!$A:$A,Master3!$B:$B),"")</f>
        <v/>
      </c>
      <c r="AP417" s="92" t="str">
        <f t="shared" si="78"/>
        <v/>
      </c>
      <c r="AQ417" s="67">
        <f>SUMIFS(Master3!$Z:$Z,Master3!$A:$A,"&gt;"&amp;(AP417),Master3!$A:$A,"&lt;="&amp;AU417-1)</f>
        <v>0</v>
      </c>
      <c r="AR417" s="67">
        <f>SUMIFS(Master3!$J:$J,Master3!$A:$A,"&gt;"&amp;(AP417),Master3!$A:$A,"&lt;="&amp;AU417-1)</f>
        <v>0</v>
      </c>
      <c r="AS417" s="93">
        <f>SUMIFS(Master3!BO:BO,Master3!BN:BN,AO417)</f>
        <v>0</v>
      </c>
      <c r="AT417" s="100" t="str">
        <f>IFERROR(_xlfn.XLOOKUP(AU417,Master3!$A:$A,Master3!$B:$B)," ")</f>
        <v xml:space="preserve"> </v>
      </c>
      <c r="AU417" s="92" t="str">
        <f t="shared" si="79"/>
        <v/>
      </c>
      <c r="AV417" s="67">
        <f>SUMIFS(Master3!$Z:$Z,Master3!$A:$A,"&gt;"&amp;AU417,Master3!$A:$A,"&lt;="&amp; AY417)</f>
        <v>0</v>
      </c>
      <c r="AW417" s="67">
        <f>SUMIFS(Master3!$J:$J,Master3!$A:$A,"&gt;"&amp;AU417,Master3!$A:$A,"&lt;="&amp; AY417)</f>
        <v>0</v>
      </c>
      <c r="AX417" s="92">
        <f>SUMIFS(Master3!BF:BF,Master3!BE:BE,AT417)</f>
        <v>0</v>
      </c>
      <c r="AY417" s="93" t="str">
        <f t="shared" si="80"/>
        <v/>
      </c>
      <c r="AZ417" s="112" t="e">
        <f>_xlfn.XLOOKUP(BA417,Master3!B:B,Master3!A:A)</f>
        <v>#N/A</v>
      </c>
      <c r="BA417" s="103"/>
      <c r="BB417" s="107">
        <f>SUMIFS(Master3!AR:AR,Master3!$A:$A,"&gt;="&amp;(AZ417),Master3!$A:$A,"&lt;="&amp;BF417-1)</f>
        <v>0</v>
      </c>
      <c r="BC417" s="109">
        <f>SUMIFS(Master3!$K:$K,Master3!$A:$A,"&gt;="&amp;(AZ417),Master3!$A:$A,"&lt;="&amp;BF417-1)</f>
        <v>0</v>
      </c>
      <c r="BD417" s="108">
        <f>SUMIFS(Master3!BI:BI,Master3!BH:BH,BA417)</f>
        <v>0</v>
      </c>
      <c r="BE417" s="110" t="str">
        <f>IFERROR(_xlfn.XLOOKUP(BF417,Master3!$A:$A,Master3!$B:$B),"")</f>
        <v/>
      </c>
      <c r="BF417" s="107" t="str">
        <f t="shared" si="81"/>
        <v/>
      </c>
      <c r="BG417" s="107">
        <f>SUMIFS(Master3!AR:AR,Master3!$A:$A,"&gt;="&amp;(BF417),Master3!$A:$A,"&lt;="&amp;BK417-1)</f>
        <v>0</v>
      </c>
      <c r="BH417" s="109">
        <f>SUMIFS(Master3!$K:$K,Master3!$A:$A,"&gt;="&amp;(BF417),Master3!$A:$A,"&lt;="&amp;BK417-1)</f>
        <v>0</v>
      </c>
      <c r="BI417" s="108">
        <f>SUMIFS(Master3!BQ:BQ,Master3!BP:BP,BE417)</f>
        <v>0</v>
      </c>
      <c r="BJ417" s="110" t="str">
        <f>IFERROR(_xlfn.XLOOKUP(BK417,Master3!$A:$A,Master3!$B:$B)," ")</f>
        <v xml:space="preserve"> </v>
      </c>
      <c r="BK417" s="107" t="str">
        <f t="shared" si="82"/>
        <v/>
      </c>
      <c r="BL417" s="107">
        <f>SUMIFS(Master3!$AU:$AU,Master3!$A:$A,"&gt;"&amp;(BK417),Master3!$A:$A,"&lt;="&amp; BO417)</f>
        <v>0</v>
      </c>
      <c r="BM417" s="109">
        <f>SUMIFS(Master3!$K:$K,Master3!$A:$A,"&gt;"&amp;(BK417),Master3!$A:$A,"&lt;="&amp; BO417)</f>
        <v>0</v>
      </c>
      <c r="BN417" s="107">
        <f>SUMIFS(Master3!BI:BI,Master3!BH:BH,BJ417)</f>
        <v>0</v>
      </c>
      <c r="BO417" s="108" t="str">
        <f t="shared" si="83"/>
        <v/>
      </c>
    </row>
    <row r="418" spans="1:67" x14ac:dyDescent="0.25">
      <c r="A418" s="86">
        <v>44507.454861111109</v>
      </c>
      <c r="B418" s="111" t="e">
        <f>_xlfn.XLOOKUP(C418,Master3!B:B,Master3!A:A)</f>
        <v>#N/A</v>
      </c>
      <c r="C418" s="106">
        <v>44507.454861111109</v>
      </c>
      <c r="D418" s="91" t="str">
        <f>IFERROR(_xlfn.XLOOKUP(B418,Master3!A:A,Master3!G:G),"")</f>
        <v/>
      </c>
      <c r="E418" s="94" t="str">
        <f>IFERROR(AVERAGEIFS(Master3!$U:$U,Master3!$A:$A,"&gt;"&amp;(B418-1),Master3!$A:$A,"&lt;="&amp;S418),"")</f>
        <v/>
      </c>
      <c r="F418" s="98">
        <f>SUMIFS(Master3!$V:$V,Master3!$A:$A,"&gt;="&amp;(B418),Master3!$A:$A,"&lt;="&amp;J418-1)</f>
        <v>0</v>
      </c>
      <c r="G418" s="91">
        <f>SUMIFS(Master3!$H:$H,Master3!$A:$A,"&gt;="&amp;(B418),Master3!$A:$A,"&lt;="&amp;J418-1)</f>
        <v>0</v>
      </c>
      <c r="H418" s="99">
        <f>SUMIFS(Master3!AZ:AZ,Master3!AY:AY,C418)</f>
        <v>0</v>
      </c>
      <c r="I418" s="100" t="str">
        <f>IFERROR(_xlfn.XLOOKUP(J418,Master3!$A:$A,Master3!$B:$B),"")</f>
        <v/>
      </c>
      <c r="J418" s="92" t="str">
        <f t="shared" si="72"/>
        <v/>
      </c>
      <c r="K418" s="92">
        <f>SUMIFS(Master3!$V:$V,Master3!$A:$A,"&gt;="&amp;(J418),Master3!$A:$A,"&lt;="&amp;O418-1)</f>
        <v>0</v>
      </c>
      <c r="L418" s="92">
        <f>SUMIFS(Master3!$H:$H,Master3!$A:$A,"&gt;="&amp;(J418),Master3!$A:$A,"&lt;="&amp;O418-1)</f>
        <v>0</v>
      </c>
      <c r="M418" s="93">
        <f>SUMIFS(Master3!BK:BK,Master3!BJ:BJ,I418)</f>
        <v>0</v>
      </c>
      <c r="N418" s="100" t="str">
        <f>IFERROR(_xlfn.XLOOKUP(O418,Master3!$A:$A,Master3!$B:$B)," ")</f>
        <v xml:space="preserve"> </v>
      </c>
      <c r="O418" s="92" t="str">
        <f t="shared" si="73"/>
        <v/>
      </c>
      <c r="P418" s="92">
        <f>SUMIFS(Master3!$V:$V,Master3!$A:$A,"&gt;="&amp;O418,Master3!$A:$A,"&lt;="&amp; S418)</f>
        <v>0</v>
      </c>
      <c r="Q418" s="92">
        <f>SUMIFS(Master3!$H:$H,Master3!$A:$A,"&gt;="&amp;O418,Master3!$A:$A,"&lt;="&amp; S418)</f>
        <v>0</v>
      </c>
      <c r="R418" s="92">
        <f>SUMIFS(Master3!AZ:AZ,Master3!AY:AY,N418)</f>
        <v>0</v>
      </c>
      <c r="S418" s="93" t="str">
        <f t="shared" si="74"/>
        <v/>
      </c>
      <c r="T418" s="112" t="e">
        <f>_xlfn.XLOOKUP(U418,Master3!B:B,Master3!A:A)</f>
        <v>#N/A</v>
      </c>
      <c r="U418" s="103">
        <v>44507.454861111109</v>
      </c>
      <c r="V418" s="109">
        <f>SUMIFS(Master3!X:X,Master3!$A:$A,"&gt;="&amp;(T418),Master3!$A:$A,"&lt;="&amp;Z418-1)</f>
        <v>0</v>
      </c>
      <c r="W418" s="107">
        <f>SUMIFS(Master3!I:I,Master3!$A:$A,"&gt;="&amp;(T418),Master3!$A:$A,"&lt;="&amp;Z418-1)</f>
        <v>0</v>
      </c>
      <c r="X418" s="108">
        <f>SUMIFS(Master3!BC:BC,Master3!BB:BB,U418)</f>
        <v>0</v>
      </c>
      <c r="Y418" s="110" t="str">
        <f>IFERROR(_xlfn.XLOOKUP(Z418,Master3!$A:$A,Master3!$B:$B),"")</f>
        <v/>
      </c>
      <c r="Z418" s="107" t="str">
        <f t="shared" si="75"/>
        <v/>
      </c>
      <c r="AA418" s="107">
        <f>SUMIFS(Master3!$X:$X,Master3!$A:$A,"&gt;="&amp;(Z418),Master3!$A:$A,"&lt;="&amp;AE418-1)</f>
        <v>0</v>
      </c>
      <c r="AB418" s="107">
        <f>SUMIFS(Master3!$I:$I,Master3!$A:$A,"&gt;="&amp;(Z418),Master3!$A:$A,"&lt;="&amp;AE418-1)</f>
        <v>0</v>
      </c>
      <c r="AC418" s="108">
        <f>SUMIFS(Master3!BM:BM,Master3!BL:BL,Y418)</f>
        <v>0</v>
      </c>
      <c r="AD418" s="110" t="str">
        <f>IFERROR(_xlfn.XLOOKUP(AE418,Master3!$A:$A,Master3!$B:$B)," ")</f>
        <v xml:space="preserve"> </v>
      </c>
      <c r="AE418" s="107" t="str">
        <f t="shared" si="76"/>
        <v/>
      </c>
      <c r="AF418" s="109">
        <f>SUMIFS(Master3!$X:$X,Master3!$A:$A,"&gt;"&amp;(AE418),Master3!$A:$A,"&lt;="&amp; AI418)</f>
        <v>0</v>
      </c>
      <c r="AG418" s="107">
        <f>SUMIFS(Master3!$I:$I,Master3!$A:$A,"&gt;"&amp;(AE418),Master3!$A:$A,"&lt;="&amp; AI418)</f>
        <v>0</v>
      </c>
      <c r="AH418" s="107">
        <f>SUMIFS(Master3!BC:BC,Master3!BB:BB,AD418)</f>
        <v>0</v>
      </c>
      <c r="AI418" s="108" t="str">
        <f t="shared" si="77"/>
        <v/>
      </c>
      <c r="AJ418" s="112" t="e">
        <f>_xlfn.XLOOKUP(AK418,Master3!B:B,Master3!A:A)</f>
        <v>#N/A</v>
      </c>
      <c r="AK418" s="106"/>
      <c r="AL418" s="67">
        <f>SUMIFS(Master3!$Z:$Z,Master3!$A:$A,"&gt;="&amp;(AJ418),Master3!$A:$A,"&lt;="&amp;AP418-1)</f>
        <v>0</v>
      </c>
      <c r="AM418" s="67">
        <f>SUMIFS(Master3!$J:$J,Master3!$A:$A,"&gt;="&amp;(AJ418),Master3!$A:$A,"&lt;="&amp;AP418-1)</f>
        <v>0</v>
      </c>
      <c r="AN418" s="93">
        <f>SUMIFS(Master3!BF:BF,Master3!BE:BE,AK418)</f>
        <v>0</v>
      </c>
      <c r="AO418" s="100" t="str">
        <f>IFERROR(_xlfn.XLOOKUP(AP418,Master3!$A:$A,Master3!$B:$B),"")</f>
        <v/>
      </c>
      <c r="AP418" s="92" t="str">
        <f t="shared" si="78"/>
        <v/>
      </c>
      <c r="AQ418" s="67">
        <f>SUMIFS(Master3!$Z:$Z,Master3!$A:$A,"&gt;"&amp;(AP418),Master3!$A:$A,"&lt;="&amp;AU418-1)</f>
        <v>0</v>
      </c>
      <c r="AR418" s="67">
        <f>SUMIFS(Master3!$J:$J,Master3!$A:$A,"&gt;"&amp;(AP418),Master3!$A:$A,"&lt;="&amp;AU418-1)</f>
        <v>0</v>
      </c>
      <c r="AS418" s="93">
        <f>SUMIFS(Master3!BO:BO,Master3!BN:BN,AO418)</f>
        <v>0</v>
      </c>
      <c r="AT418" s="100" t="str">
        <f>IFERROR(_xlfn.XLOOKUP(AU418,Master3!$A:$A,Master3!$B:$B)," ")</f>
        <v xml:space="preserve"> </v>
      </c>
      <c r="AU418" s="92" t="str">
        <f t="shared" si="79"/>
        <v/>
      </c>
      <c r="AV418" s="67">
        <f>SUMIFS(Master3!$Z:$Z,Master3!$A:$A,"&gt;"&amp;AU418,Master3!$A:$A,"&lt;="&amp; AY418)</f>
        <v>0</v>
      </c>
      <c r="AW418" s="67">
        <f>SUMIFS(Master3!$J:$J,Master3!$A:$A,"&gt;"&amp;AU418,Master3!$A:$A,"&lt;="&amp; AY418)</f>
        <v>0</v>
      </c>
      <c r="AX418" s="92">
        <f>SUMIFS(Master3!BF:BF,Master3!BE:BE,AT418)</f>
        <v>0</v>
      </c>
      <c r="AY418" s="93" t="str">
        <f t="shared" si="80"/>
        <v/>
      </c>
      <c r="AZ418" s="112" t="e">
        <f>_xlfn.XLOOKUP(BA418,Master3!B:B,Master3!A:A)</f>
        <v>#N/A</v>
      </c>
      <c r="BA418" s="103"/>
      <c r="BB418" s="107">
        <f>SUMIFS(Master3!AR:AR,Master3!$A:$A,"&gt;="&amp;(AZ418),Master3!$A:$A,"&lt;="&amp;BF418-1)</f>
        <v>0</v>
      </c>
      <c r="BC418" s="109">
        <f>SUMIFS(Master3!$K:$K,Master3!$A:$A,"&gt;="&amp;(AZ418),Master3!$A:$A,"&lt;="&amp;BF418-1)</f>
        <v>0</v>
      </c>
      <c r="BD418" s="108">
        <f>SUMIFS(Master3!BI:BI,Master3!BH:BH,BA418)</f>
        <v>0</v>
      </c>
      <c r="BE418" s="110" t="str">
        <f>IFERROR(_xlfn.XLOOKUP(BF418,Master3!$A:$A,Master3!$B:$B),"")</f>
        <v/>
      </c>
      <c r="BF418" s="107" t="str">
        <f t="shared" si="81"/>
        <v/>
      </c>
      <c r="BG418" s="107">
        <f>SUMIFS(Master3!AR:AR,Master3!$A:$A,"&gt;="&amp;(BF418),Master3!$A:$A,"&lt;="&amp;BK418-1)</f>
        <v>0</v>
      </c>
      <c r="BH418" s="109">
        <f>SUMIFS(Master3!$K:$K,Master3!$A:$A,"&gt;="&amp;(BF418),Master3!$A:$A,"&lt;="&amp;BK418-1)</f>
        <v>0</v>
      </c>
      <c r="BI418" s="108">
        <f>SUMIFS(Master3!BQ:BQ,Master3!BP:BP,BE418)</f>
        <v>0</v>
      </c>
      <c r="BJ418" s="110" t="str">
        <f>IFERROR(_xlfn.XLOOKUP(BK418,Master3!$A:$A,Master3!$B:$B)," ")</f>
        <v xml:space="preserve"> </v>
      </c>
      <c r="BK418" s="107" t="str">
        <f t="shared" si="82"/>
        <v/>
      </c>
      <c r="BL418" s="107">
        <f>SUMIFS(Master3!$AU:$AU,Master3!$A:$A,"&gt;"&amp;(BK418),Master3!$A:$A,"&lt;="&amp; BO418)</f>
        <v>0</v>
      </c>
      <c r="BM418" s="109">
        <f>SUMIFS(Master3!$K:$K,Master3!$A:$A,"&gt;"&amp;(BK418),Master3!$A:$A,"&lt;="&amp; BO418)</f>
        <v>0</v>
      </c>
      <c r="BN418" s="107">
        <f>SUMIFS(Master3!BI:BI,Master3!BH:BH,BJ418)</f>
        <v>0</v>
      </c>
      <c r="BO418" s="108" t="str">
        <f t="shared" si="83"/>
        <v/>
      </c>
    </row>
    <row r="419" spans="1:67" x14ac:dyDescent="0.25">
      <c r="A419" s="86">
        <v>44507.458333333336</v>
      </c>
      <c r="B419" s="111" t="e">
        <f>_xlfn.XLOOKUP(C419,Master3!B:B,Master3!A:A)</f>
        <v>#N/A</v>
      </c>
      <c r="C419" s="106"/>
      <c r="D419" s="91" t="str">
        <f>IFERROR(_xlfn.XLOOKUP(B419,Master3!A:A,Master3!G:G),"")</f>
        <v/>
      </c>
      <c r="E419" s="94" t="str">
        <f>IFERROR(AVERAGEIFS(Master3!$U:$U,Master3!$A:$A,"&gt;"&amp;(B419-1),Master3!$A:$A,"&lt;="&amp;S419),"")</f>
        <v/>
      </c>
      <c r="F419" s="98">
        <f>SUMIFS(Master3!$V:$V,Master3!$A:$A,"&gt;="&amp;(B419),Master3!$A:$A,"&lt;="&amp;J419-1)</f>
        <v>0</v>
      </c>
      <c r="G419" s="91">
        <f>SUMIFS(Master3!$H:$H,Master3!$A:$A,"&gt;="&amp;(B419),Master3!$A:$A,"&lt;="&amp;J419-1)</f>
        <v>0</v>
      </c>
      <c r="H419" s="99">
        <f>SUMIFS(Master3!AZ:AZ,Master3!AY:AY,C419)</f>
        <v>0</v>
      </c>
      <c r="I419" s="100" t="str">
        <f>IFERROR(_xlfn.XLOOKUP(J419,Master3!$A:$A,Master3!$B:$B),"")</f>
        <v/>
      </c>
      <c r="J419" s="92" t="str">
        <f t="shared" si="72"/>
        <v/>
      </c>
      <c r="K419" s="92">
        <f>SUMIFS(Master3!$V:$V,Master3!$A:$A,"&gt;="&amp;(J419),Master3!$A:$A,"&lt;="&amp;O419-1)</f>
        <v>0</v>
      </c>
      <c r="L419" s="92">
        <f>SUMIFS(Master3!$H:$H,Master3!$A:$A,"&gt;="&amp;(J419),Master3!$A:$A,"&lt;="&amp;O419-1)</f>
        <v>0</v>
      </c>
      <c r="M419" s="93">
        <f>SUMIFS(Master3!BK:BK,Master3!BJ:BJ,I419)</f>
        <v>0</v>
      </c>
      <c r="N419" s="100" t="str">
        <f>IFERROR(_xlfn.XLOOKUP(O419,Master3!$A:$A,Master3!$B:$B)," ")</f>
        <v xml:space="preserve"> </v>
      </c>
      <c r="O419" s="92" t="str">
        <f t="shared" si="73"/>
        <v/>
      </c>
      <c r="P419" s="92">
        <f>SUMIFS(Master3!$V:$V,Master3!$A:$A,"&gt;="&amp;O419,Master3!$A:$A,"&lt;="&amp; S419)</f>
        <v>0</v>
      </c>
      <c r="Q419" s="92">
        <f>SUMIFS(Master3!$H:$H,Master3!$A:$A,"&gt;="&amp;O419,Master3!$A:$A,"&lt;="&amp; S419)</f>
        <v>0</v>
      </c>
      <c r="R419" s="92">
        <f>SUMIFS(Master3!AZ:AZ,Master3!AY:AY,N419)</f>
        <v>0</v>
      </c>
      <c r="S419" s="93" t="str">
        <f t="shared" si="74"/>
        <v/>
      </c>
      <c r="T419" s="112" t="e">
        <f>_xlfn.XLOOKUP(U419,Master3!B:B,Master3!A:A)</f>
        <v>#N/A</v>
      </c>
      <c r="U419" s="103"/>
      <c r="V419" s="109">
        <f>SUMIFS(Master3!X:X,Master3!$A:$A,"&gt;="&amp;(T419),Master3!$A:$A,"&lt;="&amp;Z419-1)</f>
        <v>0</v>
      </c>
      <c r="W419" s="107">
        <f>SUMIFS(Master3!I:I,Master3!$A:$A,"&gt;="&amp;(T419),Master3!$A:$A,"&lt;="&amp;Z419-1)</f>
        <v>0</v>
      </c>
      <c r="X419" s="108">
        <f>SUMIFS(Master3!BC:BC,Master3!BB:BB,U419)</f>
        <v>0</v>
      </c>
      <c r="Y419" s="110" t="str">
        <f>IFERROR(_xlfn.XLOOKUP(Z419,Master3!$A:$A,Master3!$B:$B),"")</f>
        <v/>
      </c>
      <c r="Z419" s="107" t="str">
        <f t="shared" si="75"/>
        <v/>
      </c>
      <c r="AA419" s="107">
        <f>SUMIFS(Master3!$X:$X,Master3!$A:$A,"&gt;="&amp;(Z419),Master3!$A:$A,"&lt;="&amp;AE419-1)</f>
        <v>0</v>
      </c>
      <c r="AB419" s="107">
        <f>SUMIFS(Master3!$I:$I,Master3!$A:$A,"&gt;="&amp;(Z419),Master3!$A:$A,"&lt;="&amp;AE419-1)</f>
        <v>0</v>
      </c>
      <c r="AC419" s="108">
        <f>SUMIFS(Master3!BM:BM,Master3!BL:BL,Y419)</f>
        <v>0</v>
      </c>
      <c r="AD419" s="110" t="str">
        <f>IFERROR(_xlfn.XLOOKUP(AE419,Master3!$A:$A,Master3!$B:$B)," ")</f>
        <v xml:space="preserve"> </v>
      </c>
      <c r="AE419" s="107" t="str">
        <f t="shared" si="76"/>
        <v/>
      </c>
      <c r="AF419" s="109">
        <f>SUMIFS(Master3!$X:$X,Master3!$A:$A,"&gt;"&amp;(AE419),Master3!$A:$A,"&lt;="&amp; AI419)</f>
        <v>0</v>
      </c>
      <c r="AG419" s="107">
        <f>SUMIFS(Master3!$I:$I,Master3!$A:$A,"&gt;"&amp;(AE419),Master3!$A:$A,"&lt;="&amp; AI419)</f>
        <v>0</v>
      </c>
      <c r="AH419" s="107">
        <f>SUMIFS(Master3!BC:BC,Master3!BB:BB,AD419)</f>
        <v>0</v>
      </c>
      <c r="AI419" s="108" t="str">
        <f t="shared" si="77"/>
        <v/>
      </c>
      <c r="AJ419" s="112" t="e">
        <f>_xlfn.XLOOKUP(AK419,Master3!B:B,Master3!A:A)</f>
        <v>#N/A</v>
      </c>
      <c r="AK419" s="106"/>
      <c r="AL419" s="67">
        <f>SUMIFS(Master3!$Z:$Z,Master3!$A:$A,"&gt;="&amp;(AJ419),Master3!$A:$A,"&lt;="&amp;AP419-1)</f>
        <v>0</v>
      </c>
      <c r="AM419" s="67">
        <f>SUMIFS(Master3!$J:$J,Master3!$A:$A,"&gt;="&amp;(AJ419),Master3!$A:$A,"&lt;="&amp;AP419-1)</f>
        <v>0</v>
      </c>
      <c r="AN419" s="93">
        <f>SUMIFS(Master3!BF:BF,Master3!BE:BE,AK419)</f>
        <v>0</v>
      </c>
      <c r="AO419" s="100" t="str">
        <f>IFERROR(_xlfn.XLOOKUP(AP419,Master3!$A:$A,Master3!$B:$B),"")</f>
        <v/>
      </c>
      <c r="AP419" s="92" t="str">
        <f t="shared" si="78"/>
        <v/>
      </c>
      <c r="AQ419" s="67">
        <f>SUMIFS(Master3!$Z:$Z,Master3!$A:$A,"&gt;"&amp;(AP419),Master3!$A:$A,"&lt;="&amp;AU419-1)</f>
        <v>0</v>
      </c>
      <c r="AR419" s="67">
        <f>SUMIFS(Master3!$J:$J,Master3!$A:$A,"&gt;"&amp;(AP419),Master3!$A:$A,"&lt;="&amp;AU419-1)</f>
        <v>0</v>
      </c>
      <c r="AS419" s="93">
        <f>SUMIFS(Master3!BO:BO,Master3!BN:BN,AO419)</f>
        <v>0</v>
      </c>
      <c r="AT419" s="100" t="str">
        <f>IFERROR(_xlfn.XLOOKUP(AU419,Master3!$A:$A,Master3!$B:$B)," ")</f>
        <v xml:space="preserve"> </v>
      </c>
      <c r="AU419" s="92" t="str">
        <f t="shared" si="79"/>
        <v/>
      </c>
      <c r="AV419" s="67">
        <f>SUMIFS(Master3!$Z:$Z,Master3!$A:$A,"&gt;"&amp;AU419,Master3!$A:$A,"&lt;="&amp; AY419)</f>
        <v>0</v>
      </c>
      <c r="AW419" s="67">
        <f>SUMIFS(Master3!$J:$J,Master3!$A:$A,"&gt;"&amp;AU419,Master3!$A:$A,"&lt;="&amp; AY419)</f>
        <v>0</v>
      </c>
      <c r="AX419" s="92">
        <f>SUMIFS(Master3!BF:BF,Master3!BE:BE,AT419)</f>
        <v>0</v>
      </c>
      <c r="AY419" s="93" t="str">
        <f t="shared" si="80"/>
        <v/>
      </c>
      <c r="AZ419" s="112" t="e">
        <f>_xlfn.XLOOKUP(BA419,Master3!B:B,Master3!A:A)</f>
        <v>#N/A</v>
      </c>
      <c r="BA419" s="103">
        <v>44507.458333333336</v>
      </c>
      <c r="BB419" s="107">
        <f>SUMIFS(Master3!AR:AR,Master3!$A:$A,"&gt;="&amp;(AZ419),Master3!$A:$A,"&lt;="&amp;BF419-1)</f>
        <v>0</v>
      </c>
      <c r="BC419" s="109">
        <f>SUMIFS(Master3!$K:$K,Master3!$A:$A,"&gt;="&amp;(AZ419),Master3!$A:$A,"&lt;="&amp;BF419-1)</f>
        <v>0</v>
      </c>
      <c r="BD419" s="108">
        <f>SUMIFS(Master3!BI:BI,Master3!BH:BH,BA419)</f>
        <v>0</v>
      </c>
      <c r="BE419" s="110" t="str">
        <f>IFERROR(_xlfn.XLOOKUP(BF419,Master3!$A:$A,Master3!$B:$B),"")</f>
        <v/>
      </c>
      <c r="BF419" s="107" t="str">
        <f t="shared" si="81"/>
        <v/>
      </c>
      <c r="BG419" s="107">
        <f>SUMIFS(Master3!AR:AR,Master3!$A:$A,"&gt;="&amp;(BF419),Master3!$A:$A,"&lt;="&amp;BK419-1)</f>
        <v>0</v>
      </c>
      <c r="BH419" s="109">
        <f>SUMIFS(Master3!$K:$K,Master3!$A:$A,"&gt;="&amp;(BF419),Master3!$A:$A,"&lt;="&amp;BK419-1)</f>
        <v>0</v>
      </c>
      <c r="BI419" s="108">
        <f>SUMIFS(Master3!BQ:BQ,Master3!BP:BP,BE419)</f>
        <v>0</v>
      </c>
      <c r="BJ419" s="110" t="str">
        <f>IFERROR(_xlfn.XLOOKUP(BK419,Master3!$A:$A,Master3!$B:$B)," ")</f>
        <v xml:space="preserve"> </v>
      </c>
      <c r="BK419" s="107" t="str">
        <f t="shared" si="82"/>
        <v/>
      </c>
      <c r="BL419" s="107">
        <f>SUMIFS(Master3!$AU:$AU,Master3!$A:$A,"&gt;"&amp;(BK419),Master3!$A:$A,"&lt;="&amp; BO419)</f>
        <v>0</v>
      </c>
      <c r="BM419" s="109">
        <f>SUMIFS(Master3!$K:$K,Master3!$A:$A,"&gt;"&amp;(BK419),Master3!$A:$A,"&lt;="&amp; BO419)</f>
        <v>0</v>
      </c>
      <c r="BN419" s="107">
        <f>SUMIFS(Master3!BI:BI,Master3!BH:BH,BJ419)</f>
        <v>0</v>
      </c>
      <c r="BO419" s="108" t="str">
        <f t="shared" si="83"/>
        <v/>
      </c>
    </row>
    <row r="420" spans="1:67" x14ac:dyDescent="0.25">
      <c r="A420" s="86">
        <v>44508.246527777781</v>
      </c>
      <c r="B420" s="111" t="e">
        <f>_xlfn.XLOOKUP(C420,Master3!B:B,Master3!A:A)</f>
        <v>#N/A</v>
      </c>
      <c r="C420" s="106"/>
      <c r="D420" s="91" t="str">
        <f>IFERROR(_xlfn.XLOOKUP(B420,Master3!A:A,Master3!G:G),"")</f>
        <v/>
      </c>
      <c r="E420" s="94" t="str">
        <f>IFERROR(AVERAGEIFS(Master3!$U:$U,Master3!$A:$A,"&gt;"&amp;(B420-1),Master3!$A:$A,"&lt;="&amp;S420),"")</f>
        <v/>
      </c>
      <c r="F420" s="98">
        <f>SUMIFS(Master3!$V:$V,Master3!$A:$A,"&gt;="&amp;(B420),Master3!$A:$A,"&lt;="&amp;J420-1)</f>
        <v>0</v>
      </c>
      <c r="G420" s="91">
        <f>SUMIFS(Master3!$H:$H,Master3!$A:$A,"&gt;="&amp;(B420),Master3!$A:$A,"&lt;="&amp;J420-1)</f>
        <v>0</v>
      </c>
      <c r="H420" s="99">
        <f>SUMIFS(Master3!AZ:AZ,Master3!AY:AY,C420)</f>
        <v>0</v>
      </c>
      <c r="I420" s="100" t="str">
        <f>IFERROR(_xlfn.XLOOKUP(J420,Master3!$A:$A,Master3!$B:$B),"")</f>
        <v/>
      </c>
      <c r="J420" s="92" t="str">
        <f t="shared" si="72"/>
        <v/>
      </c>
      <c r="K420" s="92">
        <f>SUMIFS(Master3!$V:$V,Master3!$A:$A,"&gt;="&amp;(J420),Master3!$A:$A,"&lt;="&amp;O420-1)</f>
        <v>0</v>
      </c>
      <c r="L420" s="92">
        <f>SUMIFS(Master3!$H:$H,Master3!$A:$A,"&gt;="&amp;(J420),Master3!$A:$A,"&lt;="&amp;O420-1)</f>
        <v>0</v>
      </c>
      <c r="M420" s="93">
        <f>SUMIFS(Master3!BK:BK,Master3!BJ:BJ,I420)</f>
        <v>0</v>
      </c>
      <c r="N420" s="100" t="str">
        <f>IFERROR(_xlfn.XLOOKUP(O420,Master3!$A:$A,Master3!$B:$B)," ")</f>
        <v xml:space="preserve"> </v>
      </c>
      <c r="O420" s="92" t="str">
        <f t="shared" si="73"/>
        <v/>
      </c>
      <c r="P420" s="92">
        <f>SUMIFS(Master3!$V:$V,Master3!$A:$A,"&gt;="&amp;O420,Master3!$A:$A,"&lt;="&amp; S420)</f>
        <v>0</v>
      </c>
      <c r="Q420" s="92">
        <f>SUMIFS(Master3!$H:$H,Master3!$A:$A,"&gt;="&amp;O420,Master3!$A:$A,"&lt;="&amp; S420)</f>
        <v>0</v>
      </c>
      <c r="R420" s="92">
        <f>SUMIFS(Master3!AZ:AZ,Master3!AY:AY,N420)</f>
        <v>0</v>
      </c>
      <c r="S420" s="93" t="str">
        <f t="shared" si="74"/>
        <v/>
      </c>
      <c r="T420" s="112" t="e">
        <f>_xlfn.XLOOKUP(U420,Master3!B:B,Master3!A:A)</f>
        <v>#N/A</v>
      </c>
      <c r="U420" s="103"/>
      <c r="V420" s="109">
        <f>SUMIFS(Master3!X:X,Master3!$A:$A,"&gt;="&amp;(T420),Master3!$A:$A,"&lt;="&amp;Z420-1)</f>
        <v>0</v>
      </c>
      <c r="W420" s="107">
        <f>SUMIFS(Master3!I:I,Master3!$A:$A,"&gt;="&amp;(T420),Master3!$A:$A,"&lt;="&amp;Z420-1)</f>
        <v>0</v>
      </c>
      <c r="X420" s="108">
        <f>SUMIFS(Master3!BC:BC,Master3!BB:BB,U420)</f>
        <v>0</v>
      </c>
      <c r="Y420" s="110" t="str">
        <f>IFERROR(_xlfn.XLOOKUP(Z420,Master3!$A:$A,Master3!$B:$B),"")</f>
        <v/>
      </c>
      <c r="Z420" s="107" t="str">
        <f t="shared" si="75"/>
        <v/>
      </c>
      <c r="AA420" s="107">
        <f>SUMIFS(Master3!$X:$X,Master3!$A:$A,"&gt;="&amp;(Z420),Master3!$A:$A,"&lt;="&amp;AE420-1)</f>
        <v>0</v>
      </c>
      <c r="AB420" s="107">
        <f>SUMIFS(Master3!$I:$I,Master3!$A:$A,"&gt;="&amp;(Z420),Master3!$A:$A,"&lt;="&amp;AE420-1)</f>
        <v>0</v>
      </c>
      <c r="AC420" s="108">
        <f>SUMIFS(Master3!BM:BM,Master3!BL:BL,Y420)</f>
        <v>0</v>
      </c>
      <c r="AD420" s="110" t="str">
        <f>IFERROR(_xlfn.XLOOKUP(AE420,Master3!$A:$A,Master3!$B:$B)," ")</f>
        <v xml:space="preserve"> </v>
      </c>
      <c r="AE420" s="107" t="str">
        <f t="shared" si="76"/>
        <v/>
      </c>
      <c r="AF420" s="109">
        <f>SUMIFS(Master3!$X:$X,Master3!$A:$A,"&gt;"&amp;(AE420),Master3!$A:$A,"&lt;="&amp; AI420)</f>
        <v>0</v>
      </c>
      <c r="AG420" s="107">
        <f>SUMIFS(Master3!$I:$I,Master3!$A:$A,"&gt;"&amp;(AE420),Master3!$A:$A,"&lt;="&amp; AI420)</f>
        <v>0</v>
      </c>
      <c r="AH420" s="107">
        <f>SUMIFS(Master3!BC:BC,Master3!BB:BB,AD420)</f>
        <v>0</v>
      </c>
      <c r="AI420" s="108" t="str">
        <f t="shared" si="77"/>
        <v/>
      </c>
      <c r="AJ420" s="112" t="e">
        <f>_xlfn.XLOOKUP(AK420,Master3!B:B,Master3!A:A)</f>
        <v>#N/A</v>
      </c>
      <c r="AK420" s="106">
        <v>44508.246527777781</v>
      </c>
      <c r="AL420" s="67">
        <f>SUMIFS(Master3!$Z:$Z,Master3!$A:$A,"&gt;="&amp;(AJ420),Master3!$A:$A,"&lt;="&amp;AP420-1)</f>
        <v>0</v>
      </c>
      <c r="AM420" s="67">
        <f>SUMIFS(Master3!$J:$J,Master3!$A:$A,"&gt;="&amp;(AJ420),Master3!$A:$A,"&lt;="&amp;AP420-1)</f>
        <v>0</v>
      </c>
      <c r="AN420" s="93">
        <f>SUMIFS(Master3!BF:BF,Master3!BE:BE,AK420)</f>
        <v>0</v>
      </c>
      <c r="AO420" s="100" t="str">
        <f>IFERROR(_xlfn.XLOOKUP(AP420,Master3!$A:$A,Master3!$B:$B),"")</f>
        <v/>
      </c>
      <c r="AP420" s="92" t="str">
        <f t="shared" si="78"/>
        <v/>
      </c>
      <c r="AQ420" s="67">
        <f>SUMIFS(Master3!$Z:$Z,Master3!$A:$A,"&gt;"&amp;(AP420),Master3!$A:$A,"&lt;="&amp;AU420-1)</f>
        <v>0</v>
      </c>
      <c r="AR420" s="67">
        <f>SUMIFS(Master3!$J:$J,Master3!$A:$A,"&gt;"&amp;(AP420),Master3!$A:$A,"&lt;="&amp;AU420-1)</f>
        <v>0</v>
      </c>
      <c r="AS420" s="93">
        <f>SUMIFS(Master3!BO:BO,Master3!BN:BN,AO420)</f>
        <v>0</v>
      </c>
      <c r="AT420" s="100" t="str">
        <f>IFERROR(_xlfn.XLOOKUP(AU420,Master3!$A:$A,Master3!$B:$B)," ")</f>
        <v xml:space="preserve"> </v>
      </c>
      <c r="AU420" s="92" t="str">
        <f t="shared" si="79"/>
        <v/>
      </c>
      <c r="AV420" s="67">
        <f>SUMIFS(Master3!$Z:$Z,Master3!$A:$A,"&gt;"&amp;AU420,Master3!$A:$A,"&lt;="&amp; AY420)</f>
        <v>0</v>
      </c>
      <c r="AW420" s="67">
        <f>SUMIFS(Master3!$J:$J,Master3!$A:$A,"&gt;"&amp;AU420,Master3!$A:$A,"&lt;="&amp; AY420)</f>
        <v>0</v>
      </c>
      <c r="AX420" s="92">
        <f>SUMIFS(Master3!BF:BF,Master3!BE:BE,AT420)</f>
        <v>0</v>
      </c>
      <c r="AY420" s="93" t="str">
        <f t="shared" si="80"/>
        <v/>
      </c>
      <c r="AZ420" s="112" t="e">
        <f>_xlfn.XLOOKUP(BA420,Master3!B:B,Master3!A:A)</f>
        <v>#N/A</v>
      </c>
      <c r="BA420" s="103"/>
      <c r="BB420" s="107">
        <f>SUMIFS(Master3!AR:AR,Master3!$A:$A,"&gt;="&amp;(AZ420),Master3!$A:$A,"&lt;="&amp;BF420-1)</f>
        <v>0</v>
      </c>
      <c r="BC420" s="109">
        <f>SUMIFS(Master3!$K:$K,Master3!$A:$A,"&gt;="&amp;(AZ420),Master3!$A:$A,"&lt;="&amp;BF420-1)</f>
        <v>0</v>
      </c>
      <c r="BD420" s="108">
        <f>SUMIFS(Master3!BI:BI,Master3!BH:BH,BA420)</f>
        <v>0</v>
      </c>
      <c r="BE420" s="110" t="str">
        <f>IFERROR(_xlfn.XLOOKUP(BF420,Master3!$A:$A,Master3!$B:$B),"")</f>
        <v/>
      </c>
      <c r="BF420" s="107" t="str">
        <f t="shared" si="81"/>
        <v/>
      </c>
      <c r="BG420" s="107">
        <f>SUMIFS(Master3!AR:AR,Master3!$A:$A,"&gt;="&amp;(BF420),Master3!$A:$A,"&lt;="&amp;BK420-1)</f>
        <v>0</v>
      </c>
      <c r="BH420" s="109">
        <f>SUMIFS(Master3!$K:$K,Master3!$A:$A,"&gt;="&amp;(BF420),Master3!$A:$A,"&lt;="&amp;BK420-1)</f>
        <v>0</v>
      </c>
      <c r="BI420" s="108">
        <f>SUMIFS(Master3!BQ:BQ,Master3!BP:BP,BE420)</f>
        <v>0</v>
      </c>
      <c r="BJ420" s="110" t="str">
        <f>IFERROR(_xlfn.XLOOKUP(BK420,Master3!$A:$A,Master3!$B:$B)," ")</f>
        <v xml:space="preserve"> </v>
      </c>
      <c r="BK420" s="107" t="str">
        <f t="shared" si="82"/>
        <v/>
      </c>
      <c r="BL420" s="107">
        <f>SUMIFS(Master3!$AU:$AU,Master3!$A:$A,"&gt;"&amp;(BK420),Master3!$A:$A,"&lt;="&amp; BO420)</f>
        <v>0</v>
      </c>
      <c r="BM420" s="109">
        <f>SUMIFS(Master3!$K:$K,Master3!$A:$A,"&gt;"&amp;(BK420),Master3!$A:$A,"&lt;="&amp; BO420)</f>
        <v>0</v>
      </c>
      <c r="BN420" s="107">
        <f>SUMIFS(Master3!BI:BI,Master3!BH:BH,BJ420)</f>
        <v>0</v>
      </c>
      <c r="BO420" s="108" t="str">
        <f t="shared" si="83"/>
        <v/>
      </c>
    </row>
    <row r="421" spans="1:67" x14ac:dyDescent="0.25">
      <c r="A421" s="86">
        <v>44508.284722222219</v>
      </c>
      <c r="B421" s="111" t="e">
        <f>_xlfn.XLOOKUP(C421,Master3!B:B,Master3!A:A)</f>
        <v>#N/A</v>
      </c>
      <c r="C421" s="106"/>
      <c r="D421" s="91" t="str">
        <f>IFERROR(_xlfn.XLOOKUP(B421,Master3!A:A,Master3!G:G),"")</f>
        <v/>
      </c>
      <c r="E421" s="94" t="str">
        <f>IFERROR(AVERAGEIFS(Master3!$U:$U,Master3!$A:$A,"&gt;"&amp;(B421-1),Master3!$A:$A,"&lt;="&amp;S421),"")</f>
        <v/>
      </c>
      <c r="F421" s="98">
        <f>SUMIFS(Master3!$V:$V,Master3!$A:$A,"&gt;="&amp;(B421),Master3!$A:$A,"&lt;="&amp;J421-1)</f>
        <v>0</v>
      </c>
      <c r="G421" s="91">
        <f>SUMIFS(Master3!$H:$H,Master3!$A:$A,"&gt;="&amp;(B421),Master3!$A:$A,"&lt;="&amp;J421-1)</f>
        <v>0</v>
      </c>
      <c r="H421" s="99">
        <f>SUMIFS(Master3!AZ:AZ,Master3!AY:AY,C421)</f>
        <v>0</v>
      </c>
      <c r="I421" s="100" t="str">
        <f>IFERROR(_xlfn.XLOOKUP(J421,Master3!$A:$A,Master3!$B:$B),"")</f>
        <v/>
      </c>
      <c r="J421" s="92" t="str">
        <f t="shared" si="72"/>
        <v/>
      </c>
      <c r="K421" s="92">
        <f>SUMIFS(Master3!$V:$V,Master3!$A:$A,"&gt;="&amp;(J421),Master3!$A:$A,"&lt;="&amp;O421-1)</f>
        <v>0</v>
      </c>
      <c r="L421" s="92">
        <f>SUMIFS(Master3!$H:$H,Master3!$A:$A,"&gt;="&amp;(J421),Master3!$A:$A,"&lt;="&amp;O421-1)</f>
        <v>0</v>
      </c>
      <c r="M421" s="93">
        <f>SUMIFS(Master3!BK:BK,Master3!BJ:BJ,I421)</f>
        <v>0</v>
      </c>
      <c r="N421" s="100" t="str">
        <f>IFERROR(_xlfn.XLOOKUP(O421,Master3!$A:$A,Master3!$B:$B)," ")</f>
        <v xml:space="preserve"> </v>
      </c>
      <c r="O421" s="92" t="str">
        <f t="shared" si="73"/>
        <v/>
      </c>
      <c r="P421" s="92">
        <f>SUMIFS(Master3!$V:$V,Master3!$A:$A,"&gt;="&amp;O421,Master3!$A:$A,"&lt;="&amp; S421)</f>
        <v>0</v>
      </c>
      <c r="Q421" s="92">
        <f>SUMIFS(Master3!$H:$H,Master3!$A:$A,"&gt;="&amp;O421,Master3!$A:$A,"&lt;="&amp; S421)</f>
        <v>0</v>
      </c>
      <c r="R421" s="92">
        <f>SUMIFS(Master3!AZ:AZ,Master3!AY:AY,N421)</f>
        <v>0</v>
      </c>
      <c r="S421" s="93" t="str">
        <f t="shared" si="74"/>
        <v/>
      </c>
      <c r="T421" s="112" t="e">
        <f>_xlfn.XLOOKUP(U421,Master3!B:B,Master3!A:A)</f>
        <v>#N/A</v>
      </c>
      <c r="U421" s="103"/>
      <c r="V421" s="109">
        <f>SUMIFS(Master3!X:X,Master3!$A:$A,"&gt;="&amp;(T421),Master3!$A:$A,"&lt;="&amp;Z421-1)</f>
        <v>0</v>
      </c>
      <c r="W421" s="107">
        <f>SUMIFS(Master3!I:I,Master3!$A:$A,"&gt;="&amp;(T421),Master3!$A:$A,"&lt;="&amp;Z421-1)</f>
        <v>0</v>
      </c>
      <c r="X421" s="108">
        <f>SUMIFS(Master3!BC:BC,Master3!BB:BB,U421)</f>
        <v>0</v>
      </c>
      <c r="Y421" s="110" t="str">
        <f>IFERROR(_xlfn.XLOOKUP(Z421,Master3!$A:$A,Master3!$B:$B),"")</f>
        <v/>
      </c>
      <c r="Z421" s="107" t="str">
        <f t="shared" si="75"/>
        <v/>
      </c>
      <c r="AA421" s="107">
        <f>SUMIFS(Master3!$X:$X,Master3!$A:$A,"&gt;="&amp;(Z421),Master3!$A:$A,"&lt;="&amp;AE421-1)</f>
        <v>0</v>
      </c>
      <c r="AB421" s="107">
        <f>SUMIFS(Master3!$I:$I,Master3!$A:$A,"&gt;="&amp;(Z421),Master3!$A:$A,"&lt;="&amp;AE421-1)</f>
        <v>0</v>
      </c>
      <c r="AC421" s="108">
        <f>SUMIFS(Master3!BM:BM,Master3!BL:BL,Y421)</f>
        <v>0</v>
      </c>
      <c r="AD421" s="110" t="str">
        <f>IFERROR(_xlfn.XLOOKUP(AE421,Master3!$A:$A,Master3!$B:$B)," ")</f>
        <v xml:space="preserve"> </v>
      </c>
      <c r="AE421" s="107" t="str">
        <f t="shared" si="76"/>
        <v/>
      </c>
      <c r="AF421" s="109">
        <f>SUMIFS(Master3!$X:$X,Master3!$A:$A,"&gt;"&amp;(AE421),Master3!$A:$A,"&lt;="&amp; AI421)</f>
        <v>0</v>
      </c>
      <c r="AG421" s="107">
        <f>SUMIFS(Master3!$I:$I,Master3!$A:$A,"&gt;"&amp;(AE421),Master3!$A:$A,"&lt;="&amp; AI421)</f>
        <v>0</v>
      </c>
      <c r="AH421" s="107">
        <f>SUMIFS(Master3!BC:BC,Master3!BB:BB,AD421)</f>
        <v>0</v>
      </c>
      <c r="AI421" s="108" t="str">
        <f t="shared" si="77"/>
        <v/>
      </c>
      <c r="AJ421" s="112" t="e">
        <f>_xlfn.XLOOKUP(AK421,Master3!B:B,Master3!A:A)</f>
        <v>#N/A</v>
      </c>
      <c r="AK421" s="106"/>
      <c r="AL421" s="67">
        <f>SUMIFS(Master3!$Z:$Z,Master3!$A:$A,"&gt;="&amp;(AJ421),Master3!$A:$A,"&lt;="&amp;AP421-1)</f>
        <v>0</v>
      </c>
      <c r="AM421" s="67">
        <f>SUMIFS(Master3!$J:$J,Master3!$A:$A,"&gt;="&amp;(AJ421),Master3!$A:$A,"&lt;="&amp;AP421-1)</f>
        <v>0</v>
      </c>
      <c r="AN421" s="93">
        <f>SUMIFS(Master3!BF:BF,Master3!BE:BE,AK421)</f>
        <v>0</v>
      </c>
      <c r="AO421" s="100" t="str">
        <f>IFERROR(_xlfn.XLOOKUP(AP421,Master3!$A:$A,Master3!$B:$B),"")</f>
        <v/>
      </c>
      <c r="AP421" s="92" t="str">
        <f t="shared" si="78"/>
        <v/>
      </c>
      <c r="AQ421" s="67">
        <f>SUMIFS(Master3!$Z:$Z,Master3!$A:$A,"&gt;"&amp;(AP421),Master3!$A:$A,"&lt;="&amp;AU421-1)</f>
        <v>0</v>
      </c>
      <c r="AR421" s="67">
        <f>SUMIFS(Master3!$J:$J,Master3!$A:$A,"&gt;"&amp;(AP421),Master3!$A:$A,"&lt;="&amp;AU421-1)</f>
        <v>0</v>
      </c>
      <c r="AS421" s="93">
        <f>SUMIFS(Master3!BO:BO,Master3!BN:BN,AO421)</f>
        <v>0</v>
      </c>
      <c r="AT421" s="100" t="str">
        <f>IFERROR(_xlfn.XLOOKUP(AU421,Master3!$A:$A,Master3!$B:$B)," ")</f>
        <v xml:space="preserve"> </v>
      </c>
      <c r="AU421" s="92" t="str">
        <f t="shared" si="79"/>
        <v/>
      </c>
      <c r="AV421" s="67">
        <f>SUMIFS(Master3!$Z:$Z,Master3!$A:$A,"&gt;"&amp;AU421,Master3!$A:$A,"&lt;="&amp; AY421)</f>
        <v>0</v>
      </c>
      <c r="AW421" s="67">
        <f>SUMIFS(Master3!$J:$J,Master3!$A:$A,"&gt;"&amp;AU421,Master3!$A:$A,"&lt;="&amp; AY421)</f>
        <v>0</v>
      </c>
      <c r="AX421" s="92">
        <f>SUMIFS(Master3!BF:BF,Master3!BE:BE,AT421)</f>
        <v>0</v>
      </c>
      <c r="AY421" s="93" t="str">
        <f t="shared" si="80"/>
        <v/>
      </c>
      <c r="AZ421" s="112" t="e">
        <f>_xlfn.XLOOKUP(BA421,Master3!B:B,Master3!A:A)</f>
        <v>#N/A</v>
      </c>
      <c r="BA421" s="103">
        <v>44508.284722222219</v>
      </c>
      <c r="BB421" s="107">
        <f>SUMIFS(Master3!AR:AR,Master3!$A:$A,"&gt;="&amp;(AZ421),Master3!$A:$A,"&lt;="&amp;BF421-1)</f>
        <v>0</v>
      </c>
      <c r="BC421" s="109">
        <f>SUMIFS(Master3!$K:$K,Master3!$A:$A,"&gt;="&amp;(AZ421),Master3!$A:$A,"&lt;="&amp;BF421-1)</f>
        <v>0</v>
      </c>
      <c r="BD421" s="108">
        <f>SUMIFS(Master3!BI:BI,Master3!BH:BH,BA421)</f>
        <v>0</v>
      </c>
      <c r="BE421" s="110" t="str">
        <f>IFERROR(_xlfn.XLOOKUP(BF421,Master3!$A:$A,Master3!$B:$B),"")</f>
        <v/>
      </c>
      <c r="BF421" s="107" t="str">
        <f t="shared" si="81"/>
        <v/>
      </c>
      <c r="BG421" s="107">
        <f>SUMIFS(Master3!AR:AR,Master3!$A:$A,"&gt;="&amp;(BF421),Master3!$A:$A,"&lt;="&amp;BK421-1)</f>
        <v>0</v>
      </c>
      <c r="BH421" s="109">
        <f>SUMIFS(Master3!$K:$K,Master3!$A:$A,"&gt;="&amp;(BF421),Master3!$A:$A,"&lt;="&amp;BK421-1)</f>
        <v>0</v>
      </c>
      <c r="BI421" s="108">
        <f>SUMIFS(Master3!BQ:BQ,Master3!BP:BP,BE421)</f>
        <v>0</v>
      </c>
      <c r="BJ421" s="110" t="str">
        <f>IFERROR(_xlfn.XLOOKUP(BK421,Master3!$A:$A,Master3!$B:$B)," ")</f>
        <v xml:space="preserve"> </v>
      </c>
      <c r="BK421" s="107" t="str">
        <f t="shared" si="82"/>
        <v/>
      </c>
      <c r="BL421" s="107">
        <f>SUMIFS(Master3!$AU:$AU,Master3!$A:$A,"&gt;"&amp;(BK421),Master3!$A:$A,"&lt;="&amp; BO421)</f>
        <v>0</v>
      </c>
      <c r="BM421" s="109">
        <f>SUMIFS(Master3!$K:$K,Master3!$A:$A,"&gt;"&amp;(BK421),Master3!$A:$A,"&lt;="&amp; BO421)</f>
        <v>0</v>
      </c>
      <c r="BN421" s="107">
        <f>SUMIFS(Master3!BI:BI,Master3!BH:BH,BJ421)</f>
        <v>0</v>
      </c>
      <c r="BO421" s="108" t="str">
        <f t="shared" si="83"/>
        <v/>
      </c>
    </row>
    <row r="422" spans="1:67" x14ac:dyDescent="0.25">
      <c r="A422" s="86">
        <v>44508.291666666664</v>
      </c>
      <c r="B422" s="111" t="e">
        <f>_xlfn.XLOOKUP(C422,Master3!B:B,Master3!A:A)</f>
        <v>#N/A</v>
      </c>
      <c r="C422" s="106">
        <v>44508.291666666664</v>
      </c>
      <c r="D422" s="91" t="str">
        <f>IFERROR(_xlfn.XLOOKUP(B422,Master3!A:A,Master3!G:G),"")</f>
        <v/>
      </c>
      <c r="E422" s="94" t="str">
        <f>IFERROR(AVERAGEIFS(Master3!$U:$U,Master3!$A:$A,"&gt;"&amp;(B422-1),Master3!$A:$A,"&lt;="&amp;S422),"")</f>
        <v/>
      </c>
      <c r="F422" s="98">
        <f>SUMIFS(Master3!$V:$V,Master3!$A:$A,"&gt;="&amp;(B422),Master3!$A:$A,"&lt;="&amp;J422-1)</f>
        <v>0</v>
      </c>
      <c r="G422" s="91">
        <f>SUMIFS(Master3!$H:$H,Master3!$A:$A,"&gt;="&amp;(B422),Master3!$A:$A,"&lt;="&amp;J422-1)</f>
        <v>0</v>
      </c>
      <c r="H422" s="99">
        <f>SUMIFS(Master3!AZ:AZ,Master3!AY:AY,C422)</f>
        <v>0</v>
      </c>
      <c r="I422" s="100" t="str">
        <f>IFERROR(_xlfn.XLOOKUP(J422,Master3!$A:$A,Master3!$B:$B),"")</f>
        <v/>
      </c>
      <c r="J422" s="92" t="str">
        <f t="shared" si="72"/>
        <v/>
      </c>
      <c r="K422" s="92">
        <f>SUMIFS(Master3!$V:$V,Master3!$A:$A,"&gt;="&amp;(J422),Master3!$A:$A,"&lt;="&amp;O422-1)</f>
        <v>0</v>
      </c>
      <c r="L422" s="92">
        <f>SUMIFS(Master3!$H:$H,Master3!$A:$A,"&gt;="&amp;(J422),Master3!$A:$A,"&lt;="&amp;O422-1)</f>
        <v>0</v>
      </c>
      <c r="M422" s="93">
        <f>SUMIFS(Master3!BK:BK,Master3!BJ:BJ,I422)</f>
        <v>0</v>
      </c>
      <c r="N422" s="100" t="str">
        <f>IFERROR(_xlfn.XLOOKUP(O422,Master3!$A:$A,Master3!$B:$B)," ")</f>
        <v xml:space="preserve"> </v>
      </c>
      <c r="O422" s="92" t="str">
        <f t="shared" si="73"/>
        <v/>
      </c>
      <c r="P422" s="92">
        <f>SUMIFS(Master3!$V:$V,Master3!$A:$A,"&gt;="&amp;O422,Master3!$A:$A,"&lt;="&amp; S422)</f>
        <v>0</v>
      </c>
      <c r="Q422" s="92">
        <f>SUMIFS(Master3!$H:$H,Master3!$A:$A,"&gt;="&amp;O422,Master3!$A:$A,"&lt;="&amp; S422)</f>
        <v>0</v>
      </c>
      <c r="R422" s="92">
        <f>SUMIFS(Master3!AZ:AZ,Master3!AY:AY,N422)</f>
        <v>0</v>
      </c>
      <c r="S422" s="93" t="str">
        <f t="shared" si="74"/>
        <v/>
      </c>
      <c r="T422" s="112" t="e">
        <f>_xlfn.XLOOKUP(U422,Master3!B:B,Master3!A:A)</f>
        <v>#N/A</v>
      </c>
      <c r="U422" s="103">
        <v>44508.291666666664</v>
      </c>
      <c r="V422" s="109">
        <f>SUMIFS(Master3!X:X,Master3!$A:$A,"&gt;="&amp;(T422),Master3!$A:$A,"&lt;="&amp;Z422-1)</f>
        <v>0</v>
      </c>
      <c r="W422" s="107">
        <f>SUMIFS(Master3!I:I,Master3!$A:$A,"&gt;="&amp;(T422),Master3!$A:$A,"&lt;="&amp;Z422-1)</f>
        <v>0</v>
      </c>
      <c r="X422" s="108">
        <f>SUMIFS(Master3!BC:BC,Master3!BB:BB,U422)</f>
        <v>0</v>
      </c>
      <c r="Y422" s="110" t="str">
        <f>IFERROR(_xlfn.XLOOKUP(Z422,Master3!$A:$A,Master3!$B:$B),"")</f>
        <v/>
      </c>
      <c r="Z422" s="107" t="str">
        <f t="shared" si="75"/>
        <v/>
      </c>
      <c r="AA422" s="107">
        <f>SUMIFS(Master3!$X:$X,Master3!$A:$A,"&gt;="&amp;(Z422),Master3!$A:$A,"&lt;="&amp;AE422-1)</f>
        <v>0</v>
      </c>
      <c r="AB422" s="107">
        <f>SUMIFS(Master3!$I:$I,Master3!$A:$A,"&gt;="&amp;(Z422),Master3!$A:$A,"&lt;="&amp;AE422-1)</f>
        <v>0</v>
      </c>
      <c r="AC422" s="108">
        <f>SUMIFS(Master3!BM:BM,Master3!BL:BL,Y422)</f>
        <v>0</v>
      </c>
      <c r="AD422" s="110" t="str">
        <f>IFERROR(_xlfn.XLOOKUP(AE422,Master3!$A:$A,Master3!$B:$B)," ")</f>
        <v xml:space="preserve"> </v>
      </c>
      <c r="AE422" s="107" t="str">
        <f t="shared" si="76"/>
        <v/>
      </c>
      <c r="AF422" s="109">
        <f>SUMIFS(Master3!$X:$X,Master3!$A:$A,"&gt;"&amp;(AE422),Master3!$A:$A,"&lt;="&amp; AI422)</f>
        <v>0</v>
      </c>
      <c r="AG422" s="107">
        <f>SUMIFS(Master3!$I:$I,Master3!$A:$A,"&gt;"&amp;(AE422),Master3!$A:$A,"&lt;="&amp; AI422)</f>
        <v>0</v>
      </c>
      <c r="AH422" s="107">
        <f>SUMIFS(Master3!BC:BC,Master3!BB:BB,AD422)</f>
        <v>0</v>
      </c>
      <c r="AI422" s="108" t="str">
        <f t="shared" si="77"/>
        <v/>
      </c>
      <c r="AJ422" s="112" t="e">
        <f>_xlfn.XLOOKUP(AK422,Master3!B:B,Master3!A:A)</f>
        <v>#N/A</v>
      </c>
      <c r="AK422" s="106"/>
      <c r="AL422" s="67">
        <f>SUMIFS(Master3!$Z:$Z,Master3!$A:$A,"&gt;="&amp;(AJ422),Master3!$A:$A,"&lt;="&amp;AP422-1)</f>
        <v>0</v>
      </c>
      <c r="AM422" s="67">
        <f>SUMIFS(Master3!$J:$J,Master3!$A:$A,"&gt;="&amp;(AJ422),Master3!$A:$A,"&lt;="&amp;AP422-1)</f>
        <v>0</v>
      </c>
      <c r="AN422" s="93">
        <f>SUMIFS(Master3!BF:BF,Master3!BE:BE,AK422)</f>
        <v>0</v>
      </c>
      <c r="AO422" s="100" t="str">
        <f>IFERROR(_xlfn.XLOOKUP(AP422,Master3!$A:$A,Master3!$B:$B),"")</f>
        <v/>
      </c>
      <c r="AP422" s="92" t="str">
        <f t="shared" si="78"/>
        <v/>
      </c>
      <c r="AQ422" s="67">
        <f>SUMIFS(Master3!$Z:$Z,Master3!$A:$A,"&gt;"&amp;(AP422),Master3!$A:$A,"&lt;="&amp;AU422-1)</f>
        <v>0</v>
      </c>
      <c r="AR422" s="67">
        <f>SUMIFS(Master3!$J:$J,Master3!$A:$A,"&gt;"&amp;(AP422),Master3!$A:$A,"&lt;="&amp;AU422-1)</f>
        <v>0</v>
      </c>
      <c r="AS422" s="93">
        <f>SUMIFS(Master3!BO:BO,Master3!BN:BN,AO422)</f>
        <v>0</v>
      </c>
      <c r="AT422" s="100" t="str">
        <f>IFERROR(_xlfn.XLOOKUP(AU422,Master3!$A:$A,Master3!$B:$B)," ")</f>
        <v xml:space="preserve"> </v>
      </c>
      <c r="AU422" s="92" t="str">
        <f t="shared" si="79"/>
        <v/>
      </c>
      <c r="AV422" s="67">
        <f>SUMIFS(Master3!$Z:$Z,Master3!$A:$A,"&gt;"&amp;AU422,Master3!$A:$A,"&lt;="&amp; AY422)</f>
        <v>0</v>
      </c>
      <c r="AW422" s="67">
        <f>SUMIFS(Master3!$J:$J,Master3!$A:$A,"&gt;"&amp;AU422,Master3!$A:$A,"&lt;="&amp; AY422)</f>
        <v>0</v>
      </c>
      <c r="AX422" s="92">
        <f>SUMIFS(Master3!BF:BF,Master3!BE:BE,AT422)</f>
        <v>0</v>
      </c>
      <c r="AY422" s="93" t="str">
        <f t="shared" si="80"/>
        <v/>
      </c>
      <c r="AZ422" s="112" t="e">
        <f>_xlfn.XLOOKUP(BA422,Master3!B:B,Master3!A:A)</f>
        <v>#N/A</v>
      </c>
      <c r="BA422" s="103"/>
      <c r="BB422" s="107">
        <f>SUMIFS(Master3!AR:AR,Master3!$A:$A,"&gt;="&amp;(AZ422),Master3!$A:$A,"&lt;="&amp;BF422-1)</f>
        <v>0</v>
      </c>
      <c r="BC422" s="109">
        <f>SUMIFS(Master3!$K:$K,Master3!$A:$A,"&gt;="&amp;(AZ422),Master3!$A:$A,"&lt;="&amp;BF422-1)</f>
        <v>0</v>
      </c>
      <c r="BD422" s="108">
        <f>SUMIFS(Master3!BI:BI,Master3!BH:BH,BA422)</f>
        <v>0</v>
      </c>
      <c r="BE422" s="110" t="str">
        <f>IFERROR(_xlfn.XLOOKUP(BF422,Master3!$A:$A,Master3!$B:$B),"")</f>
        <v/>
      </c>
      <c r="BF422" s="107" t="str">
        <f t="shared" si="81"/>
        <v/>
      </c>
      <c r="BG422" s="107">
        <f>SUMIFS(Master3!AR:AR,Master3!$A:$A,"&gt;="&amp;(BF422),Master3!$A:$A,"&lt;="&amp;BK422-1)</f>
        <v>0</v>
      </c>
      <c r="BH422" s="109">
        <f>SUMIFS(Master3!$K:$K,Master3!$A:$A,"&gt;="&amp;(BF422),Master3!$A:$A,"&lt;="&amp;BK422-1)</f>
        <v>0</v>
      </c>
      <c r="BI422" s="108">
        <f>SUMIFS(Master3!BQ:BQ,Master3!BP:BP,BE422)</f>
        <v>0</v>
      </c>
      <c r="BJ422" s="110" t="str">
        <f>IFERROR(_xlfn.XLOOKUP(BK422,Master3!$A:$A,Master3!$B:$B)," ")</f>
        <v xml:space="preserve"> </v>
      </c>
      <c r="BK422" s="107" t="str">
        <f t="shared" si="82"/>
        <v/>
      </c>
      <c r="BL422" s="107">
        <f>SUMIFS(Master3!$AU:$AU,Master3!$A:$A,"&gt;"&amp;(BK422),Master3!$A:$A,"&lt;="&amp; BO422)</f>
        <v>0</v>
      </c>
      <c r="BM422" s="109">
        <f>SUMIFS(Master3!$K:$K,Master3!$A:$A,"&gt;"&amp;(BK422),Master3!$A:$A,"&lt;="&amp; BO422)</f>
        <v>0</v>
      </c>
      <c r="BN422" s="107">
        <f>SUMIFS(Master3!BI:BI,Master3!BH:BH,BJ422)</f>
        <v>0</v>
      </c>
      <c r="BO422" s="108" t="str">
        <f t="shared" si="83"/>
        <v/>
      </c>
    </row>
    <row r="423" spans="1:67" x14ac:dyDescent="0.25">
      <c r="A423" s="86">
        <v>44509.163194444445</v>
      </c>
      <c r="B423" s="111" t="e">
        <f>_xlfn.XLOOKUP(C423,Master3!B:B,Master3!A:A)</f>
        <v>#N/A</v>
      </c>
      <c r="C423" s="106">
        <v>44509.163194444445</v>
      </c>
      <c r="D423" s="91" t="str">
        <f>IFERROR(_xlfn.XLOOKUP(B423,Master3!A:A,Master3!G:G),"")</f>
        <v/>
      </c>
      <c r="E423" s="94" t="str">
        <f>IFERROR(AVERAGEIFS(Master3!$U:$U,Master3!$A:$A,"&gt;"&amp;(B423-1),Master3!$A:$A,"&lt;="&amp;S423),"")</f>
        <v/>
      </c>
      <c r="F423" s="98">
        <f>SUMIFS(Master3!$V:$V,Master3!$A:$A,"&gt;="&amp;(B423),Master3!$A:$A,"&lt;="&amp;J423-1)</f>
        <v>0</v>
      </c>
      <c r="G423" s="91">
        <f>SUMIFS(Master3!$H:$H,Master3!$A:$A,"&gt;="&amp;(B423),Master3!$A:$A,"&lt;="&amp;J423-1)</f>
        <v>0</v>
      </c>
      <c r="H423" s="99">
        <f>SUMIFS(Master3!AZ:AZ,Master3!AY:AY,C423)</f>
        <v>0</v>
      </c>
      <c r="I423" s="100" t="str">
        <f>IFERROR(_xlfn.XLOOKUP(J423,Master3!$A:$A,Master3!$B:$B),"")</f>
        <v/>
      </c>
      <c r="J423" s="92" t="str">
        <f t="shared" si="72"/>
        <v/>
      </c>
      <c r="K423" s="92">
        <f>SUMIFS(Master3!$V:$V,Master3!$A:$A,"&gt;="&amp;(J423),Master3!$A:$A,"&lt;="&amp;O423-1)</f>
        <v>0</v>
      </c>
      <c r="L423" s="92">
        <f>SUMIFS(Master3!$H:$H,Master3!$A:$A,"&gt;="&amp;(J423),Master3!$A:$A,"&lt;="&amp;O423-1)</f>
        <v>0</v>
      </c>
      <c r="M423" s="93">
        <f>SUMIFS(Master3!BK:BK,Master3!BJ:BJ,I423)</f>
        <v>0</v>
      </c>
      <c r="N423" s="100" t="str">
        <f>IFERROR(_xlfn.XLOOKUP(O423,Master3!$A:$A,Master3!$B:$B)," ")</f>
        <v xml:space="preserve"> </v>
      </c>
      <c r="O423" s="92" t="str">
        <f t="shared" si="73"/>
        <v/>
      </c>
      <c r="P423" s="92">
        <f>SUMIFS(Master3!$V:$V,Master3!$A:$A,"&gt;="&amp;O423,Master3!$A:$A,"&lt;="&amp; S423)</f>
        <v>0</v>
      </c>
      <c r="Q423" s="92">
        <f>SUMIFS(Master3!$H:$H,Master3!$A:$A,"&gt;="&amp;O423,Master3!$A:$A,"&lt;="&amp; S423)</f>
        <v>0</v>
      </c>
      <c r="R423" s="92">
        <f>SUMIFS(Master3!AZ:AZ,Master3!AY:AY,N423)</f>
        <v>0</v>
      </c>
      <c r="S423" s="93" t="str">
        <f t="shared" si="74"/>
        <v/>
      </c>
      <c r="T423" s="112" t="e">
        <f>_xlfn.XLOOKUP(U423,Master3!B:B,Master3!A:A)</f>
        <v>#N/A</v>
      </c>
      <c r="U423" s="103">
        <v>44509.163194444445</v>
      </c>
      <c r="V423" s="109">
        <f>SUMIFS(Master3!X:X,Master3!$A:$A,"&gt;="&amp;(T423),Master3!$A:$A,"&lt;="&amp;Z423-1)</f>
        <v>0</v>
      </c>
      <c r="W423" s="107">
        <f>SUMIFS(Master3!I:I,Master3!$A:$A,"&gt;="&amp;(T423),Master3!$A:$A,"&lt;="&amp;Z423-1)</f>
        <v>0</v>
      </c>
      <c r="X423" s="108">
        <f>SUMIFS(Master3!BC:BC,Master3!BB:BB,U423)</f>
        <v>0</v>
      </c>
      <c r="Y423" s="110" t="str">
        <f>IFERROR(_xlfn.XLOOKUP(Z423,Master3!$A:$A,Master3!$B:$B),"")</f>
        <v/>
      </c>
      <c r="Z423" s="107" t="str">
        <f t="shared" si="75"/>
        <v/>
      </c>
      <c r="AA423" s="107">
        <f>SUMIFS(Master3!$X:$X,Master3!$A:$A,"&gt;="&amp;(Z423),Master3!$A:$A,"&lt;="&amp;AE423-1)</f>
        <v>0</v>
      </c>
      <c r="AB423" s="107">
        <f>SUMIFS(Master3!$I:$I,Master3!$A:$A,"&gt;="&amp;(Z423),Master3!$A:$A,"&lt;="&amp;AE423-1)</f>
        <v>0</v>
      </c>
      <c r="AC423" s="108">
        <f>SUMIFS(Master3!BM:BM,Master3!BL:BL,Y423)</f>
        <v>0</v>
      </c>
      <c r="AD423" s="110" t="str">
        <f>IFERROR(_xlfn.XLOOKUP(AE423,Master3!$A:$A,Master3!$B:$B)," ")</f>
        <v xml:space="preserve"> </v>
      </c>
      <c r="AE423" s="107" t="str">
        <f t="shared" si="76"/>
        <v/>
      </c>
      <c r="AF423" s="109">
        <f>SUMIFS(Master3!$X:$X,Master3!$A:$A,"&gt;"&amp;(AE423),Master3!$A:$A,"&lt;="&amp; AI423)</f>
        <v>0</v>
      </c>
      <c r="AG423" s="107">
        <f>SUMIFS(Master3!$I:$I,Master3!$A:$A,"&gt;"&amp;(AE423),Master3!$A:$A,"&lt;="&amp; AI423)</f>
        <v>0</v>
      </c>
      <c r="AH423" s="107">
        <f>SUMIFS(Master3!BC:BC,Master3!BB:BB,AD423)</f>
        <v>0</v>
      </c>
      <c r="AI423" s="108" t="str">
        <f t="shared" si="77"/>
        <v/>
      </c>
      <c r="AJ423" s="112" t="e">
        <f>_xlfn.XLOOKUP(AK423,Master3!B:B,Master3!A:A)</f>
        <v>#N/A</v>
      </c>
      <c r="AK423" s="106"/>
      <c r="AL423" s="67">
        <f>SUMIFS(Master3!$Z:$Z,Master3!$A:$A,"&gt;="&amp;(AJ423),Master3!$A:$A,"&lt;="&amp;AP423-1)</f>
        <v>0</v>
      </c>
      <c r="AM423" s="67">
        <f>SUMIFS(Master3!$J:$J,Master3!$A:$A,"&gt;="&amp;(AJ423),Master3!$A:$A,"&lt;="&amp;AP423-1)</f>
        <v>0</v>
      </c>
      <c r="AN423" s="93">
        <f>SUMIFS(Master3!BF:BF,Master3!BE:BE,AK423)</f>
        <v>0</v>
      </c>
      <c r="AO423" s="100" t="str">
        <f>IFERROR(_xlfn.XLOOKUP(AP423,Master3!$A:$A,Master3!$B:$B),"")</f>
        <v/>
      </c>
      <c r="AP423" s="92" t="str">
        <f t="shared" si="78"/>
        <v/>
      </c>
      <c r="AQ423" s="67">
        <f>SUMIFS(Master3!$Z:$Z,Master3!$A:$A,"&gt;"&amp;(AP423),Master3!$A:$A,"&lt;="&amp;AU423-1)</f>
        <v>0</v>
      </c>
      <c r="AR423" s="67">
        <f>SUMIFS(Master3!$J:$J,Master3!$A:$A,"&gt;"&amp;(AP423),Master3!$A:$A,"&lt;="&amp;AU423-1)</f>
        <v>0</v>
      </c>
      <c r="AS423" s="93">
        <f>SUMIFS(Master3!BO:BO,Master3!BN:BN,AO423)</f>
        <v>0</v>
      </c>
      <c r="AT423" s="100" t="str">
        <f>IFERROR(_xlfn.XLOOKUP(AU423,Master3!$A:$A,Master3!$B:$B)," ")</f>
        <v xml:space="preserve"> </v>
      </c>
      <c r="AU423" s="92" t="str">
        <f t="shared" si="79"/>
        <v/>
      </c>
      <c r="AV423" s="67">
        <f>SUMIFS(Master3!$Z:$Z,Master3!$A:$A,"&gt;"&amp;AU423,Master3!$A:$A,"&lt;="&amp; AY423)</f>
        <v>0</v>
      </c>
      <c r="AW423" s="67">
        <f>SUMIFS(Master3!$J:$J,Master3!$A:$A,"&gt;"&amp;AU423,Master3!$A:$A,"&lt;="&amp; AY423)</f>
        <v>0</v>
      </c>
      <c r="AX423" s="92">
        <f>SUMIFS(Master3!BF:BF,Master3!BE:BE,AT423)</f>
        <v>0</v>
      </c>
      <c r="AY423" s="93" t="str">
        <f t="shared" si="80"/>
        <v/>
      </c>
      <c r="AZ423" s="112" t="e">
        <f>_xlfn.XLOOKUP(BA423,Master3!B:B,Master3!A:A)</f>
        <v>#N/A</v>
      </c>
      <c r="BA423" s="103"/>
      <c r="BB423" s="107">
        <f>SUMIFS(Master3!AR:AR,Master3!$A:$A,"&gt;="&amp;(AZ423),Master3!$A:$A,"&lt;="&amp;BF423-1)</f>
        <v>0</v>
      </c>
      <c r="BC423" s="109">
        <f>SUMIFS(Master3!$K:$K,Master3!$A:$A,"&gt;="&amp;(AZ423),Master3!$A:$A,"&lt;="&amp;BF423-1)</f>
        <v>0</v>
      </c>
      <c r="BD423" s="108">
        <f>SUMIFS(Master3!BI:BI,Master3!BH:BH,BA423)</f>
        <v>0</v>
      </c>
      <c r="BE423" s="110" t="str">
        <f>IFERROR(_xlfn.XLOOKUP(BF423,Master3!$A:$A,Master3!$B:$B),"")</f>
        <v/>
      </c>
      <c r="BF423" s="107" t="str">
        <f t="shared" si="81"/>
        <v/>
      </c>
      <c r="BG423" s="107">
        <f>SUMIFS(Master3!AR:AR,Master3!$A:$A,"&gt;="&amp;(BF423),Master3!$A:$A,"&lt;="&amp;BK423-1)</f>
        <v>0</v>
      </c>
      <c r="BH423" s="109">
        <f>SUMIFS(Master3!$K:$K,Master3!$A:$A,"&gt;="&amp;(BF423),Master3!$A:$A,"&lt;="&amp;BK423-1)</f>
        <v>0</v>
      </c>
      <c r="BI423" s="108">
        <f>SUMIFS(Master3!BQ:BQ,Master3!BP:BP,BE423)</f>
        <v>0</v>
      </c>
      <c r="BJ423" s="110" t="str">
        <f>IFERROR(_xlfn.XLOOKUP(BK423,Master3!$A:$A,Master3!$B:$B)," ")</f>
        <v xml:space="preserve"> </v>
      </c>
      <c r="BK423" s="107" t="str">
        <f t="shared" si="82"/>
        <v/>
      </c>
      <c r="BL423" s="107">
        <f>SUMIFS(Master3!$AU:$AU,Master3!$A:$A,"&gt;"&amp;(BK423),Master3!$A:$A,"&lt;="&amp; BO423)</f>
        <v>0</v>
      </c>
      <c r="BM423" s="109">
        <f>SUMIFS(Master3!$K:$K,Master3!$A:$A,"&gt;"&amp;(BK423),Master3!$A:$A,"&lt;="&amp; BO423)</f>
        <v>0</v>
      </c>
      <c r="BN423" s="107">
        <f>SUMIFS(Master3!BI:BI,Master3!BH:BH,BJ423)</f>
        <v>0</v>
      </c>
      <c r="BO423" s="108" t="str">
        <f t="shared" si="83"/>
        <v/>
      </c>
    </row>
    <row r="424" spans="1:67" x14ac:dyDescent="0.25">
      <c r="A424" s="86">
        <v>44510.079861111109</v>
      </c>
      <c r="B424" s="111" t="e">
        <f>_xlfn.XLOOKUP(C424,Master3!B:B,Master3!A:A)</f>
        <v>#N/A</v>
      </c>
      <c r="C424" s="106"/>
      <c r="D424" s="91" t="str">
        <f>IFERROR(_xlfn.XLOOKUP(B424,Master3!A:A,Master3!G:G),"")</f>
        <v/>
      </c>
      <c r="E424" s="94" t="str">
        <f>IFERROR(AVERAGEIFS(Master3!$U:$U,Master3!$A:$A,"&gt;"&amp;(B424-1),Master3!$A:$A,"&lt;="&amp;S424),"")</f>
        <v/>
      </c>
      <c r="F424" s="98">
        <f>SUMIFS(Master3!$V:$V,Master3!$A:$A,"&gt;="&amp;(B424),Master3!$A:$A,"&lt;="&amp;J424-1)</f>
        <v>0</v>
      </c>
      <c r="G424" s="91">
        <f>SUMIFS(Master3!$H:$H,Master3!$A:$A,"&gt;="&amp;(B424),Master3!$A:$A,"&lt;="&amp;J424-1)</f>
        <v>0</v>
      </c>
      <c r="H424" s="99">
        <f>SUMIFS(Master3!AZ:AZ,Master3!AY:AY,C424)</f>
        <v>0</v>
      </c>
      <c r="I424" s="100" t="str">
        <f>IFERROR(_xlfn.XLOOKUP(J424,Master3!$A:$A,Master3!$B:$B),"")</f>
        <v/>
      </c>
      <c r="J424" s="92" t="str">
        <f t="shared" si="72"/>
        <v/>
      </c>
      <c r="K424" s="92">
        <f>SUMIFS(Master3!$V:$V,Master3!$A:$A,"&gt;="&amp;(J424),Master3!$A:$A,"&lt;="&amp;O424-1)</f>
        <v>0</v>
      </c>
      <c r="L424" s="92">
        <f>SUMIFS(Master3!$H:$H,Master3!$A:$A,"&gt;="&amp;(J424),Master3!$A:$A,"&lt;="&amp;O424-1)</f>
        <v>0</v>
      </c>
      <c r="M424" s="93">
        <f>SUMIFS(Master3!BK:BK,Master3!BJ:BJ,I424)</f>
        <v>0</v>
      </c>
      <c r="N424" s="100" t="str">
        <f>IFERROR(_xlfn.XLOOKUP(O424,Master3!$A:$A,Master3!$B:$B)," ")</f>
        <v xml:space="preserve"> </v>
      </c>
      <c r="O424" s="92" t="str">
        <f t="shared" si="73"/>
        <v/>
      </c>
      <c r="P424" s="92">
        <f>SUMIFS(Master3!$V:$V,Master3!$A:$A,"&gt;="&amp;O424,Master3!$A:$A,"&lt;="&amp; S424)</f>
        <v>0</v>
      </c>
      <c r="Q424" s="92">
        <f>SUMIFS(Master3!$H:$H,Master3!$A:$A,"&gt;="&amp;O424,Master3!$A:$A,"&lt;="&amp; S424)</f>
        <v>0</v>
      </c>
      <c r="R424" s="92">
        <f>SUMIFS(Master3!AZ:AZ,Master3!AY:AY,N424)</f>
        <v>0</v>
      </c>
      <c r="S424" s="93" t="str">
        <f t="shared" si="74"/>
        <v/>
      </c>
      <c r="T424" s="112" t="e">
        <f>_xlfn.XLOOKUP(U424,Master3!B:B,Master3!A:A)</f>
        <v>#N/A</v>
      </c>
      <c r="U424" s="103"/>
      <c r="V424" s="109">
        <f>SUMIFS(Master3!X:X,Master3!$A:$A,"&gt;="&amp;(T424),Master3!$A:$A,"&lt;="&amp;Z424-1)</f>
        <v>0</v>
      </c>
      <c r="W424" s="107">
        <f>SUMIFS(Master3!I:I,Master3!$A:$A,"&gt;="&amp;(T424),Master3!$A:$A,"&lt;="&amp;Z424-1)</f>
        <v>0</v>
      </c>
      <c r="X424" s="108">
        <f>SUMIFS(Master3!BC:BC,Master3!BB:BB,U424)</f>
        <v>0</v>
      </c>
      <c r="Y424" s="110" t="str">
        <f>IFERROR(_xlfn.XLOOKUP(Z424,Master3!$A:$A,Master3!$B:$B),"")</f>
        <v/>
      </c>
      <c r="Z424" s="107" t="str">
        <f t="shared" si="75"/>
        <v/>
      </c>
      <c r="AA424" s="107">
        <f>SUMIFS(Master3!$X:$X,Master3!$A:$A,"&gt;="&amp;(Z424),Master3!$A:$A,"&lt;="&amp;AE424-1)</f>
        <v>0</v>
      </c>
      <c r="AB424" s="107">
        <f>SUMIFS(Master3!$I:$I,Master3!$A:$A,"&gt;="&amp;(Z424),Master3!$A:$A,"&lt;="&amp;AE424-1)</f>
        <v>0</v>
      </c>
      <c r="AC424" s="108">
        <f>SUMIFS(Master3!BM:BM,Master3!BL:BL,Y424)</f>
        <v>0</v>
      </c>
      <c r="AD424" s="110" t="str">
        <f>IFERROR(_xlfn.XLOOKUP(AE424,Master3!$A:$A,Master3!$B:$B)," ")</f>
        <v xml:space="preserve"> </v>
      </c>
      <c r="AE424" s="107" t="str">
        <f t="shared" si="76"/>
        <v/>
      </c>
      <c r="AF424" s="109">
        <f>SUMIFS(Master3!$X:$X,Master3!$A:$A,"&gt;"&amp;(AE424),Master3!$A:$A,"&lt;="&amp; AI424)</f>
        <v>0</v>
      </c>
      <c r="AG424" s="107">
        <f>SUMIFS(Master3!$I:$I,Master3!$A:$A,"&gt;"&amp;(AE424),Master3!$A:$A,"&lt;="&amp; AI424)</f>
        <v>0</v>
      </c>
      <c r="AH424" s="107">
        <f>SUMIFS(Master3!BC:BC,Master3!BB:BB,AD424)</f>
        <v>0</v>
      </c>
      <c r="AI424" s="108" t="str">
        <f t="shared" si="77"/>
        <v/>
      </c>
      <c r="AJ424" s="112" t="e">
        <f>_xlfn.XLOOKUP(AK424,Master3!B:B,Master3!A:A)</f>
        <v>#N/A</v>
      </c>
      <c r="AK424" s="106">
        <v>44510.079861111109</v>
      </c>
      <c r="AL424" s="67">
        <f>SUMIFS(Master3!$Z:$Z,Master3!$A:$A,"&gt;="&amp;(AJ424),Master3!$A:$A,"&lt;="&amp;AP424-1)</f>
        <v>0</v>
      </c>
      <c r="AM424" s="67">
        <f>SUMIFS(Master3!$J:$J,Master3!$A:$A,"&gt;="&amp;(AJ424),Master3!$A:$A,"&lt;="&amp;AP424-1)</f>
        <v>0</v>
      </c>
      <c r="AN424" s="93">
        <f>SUMIFS(Master3!BF:BF,Master3!BE:BE,AK424)</f>
        <v>0</v>
      </c>
      <c r="AO424" s="100" t="str">
        <f>IFERROR(_xlfn.XLOOKUP(AP424,Master3!$A:$A,Master3!$B:$B),"")</f>
        <v/>
      </c>
      <c r="AP424" s="92" t="str">
        <f t="shared" si="78"/>
        <v/>
      </c>
      <c r="AQ424" s="67">
        <f>SUMIFS(Master3!$Z:$Z,Master3!$A:$A,"&gt;"&amp;(AP424),Master3!$A:$A,"&lt;="&amp;AU424-1)</f>
        <v>0</v>
      </c>
      <c r="AR424" s="67">
        <f>SUMIFS(Master3!$J:$J,Master3!$A:$A,"&gt;"&amp;(AP424),Master3!$A:$A,"&lt;="&amp;AU424-1)</f>
        <v>0</v>
      </c>
      <c r="AS424" s="93">
        <f>SUMIFS(Master3!BO:BO,Master3!BN:BN,AO424)</f>
        <v>0</v>
      </c>
      <c r="AT424" s="100" t="str">
        <f>IFERROR(_xlfn.XLOOKUP(AU424,Master3!$A:$A,Master3!$B:$B)," ")</f>
        <v xml:space="preserve"> </v>
      </c>
      <c r="AU424" s="92" t="str">
        <f t="shared" si="79"/>
        <v/>
      </c>
      <c r="AV424" s="67">
        <f>SUMIFS(Master3!$Z:$Z,Master3!$A:$A,"&gt;"&amp;AU424,Master3!$A:$A,"&lt;="&amp; AY424)</f>
        <v>0</v>
      </c>
      <c r="AW424" s="67">
        <f>SUMIFS(Master3!$J:$J,Master3!$A:$A,"&gt;"&amp;AU424,Master3!$A:$A,"&lt;="&amp; AY424)</f>
        <v>0</v>
      </c>
      <c r="AX424" s="92">
        <f>SUMIFS(Master3!BF:BF,Master3!BE:BE,AT424)</f>
        <v>0</v>
      </c>
      <c r="AY424" s="93" t="str">
        <f t="shared" si="80"/>
        <v/>
      </c>
      <c r="AZ424" s="112" t="e">
        <f>_xlfn.XLOOKUP(BA424,Master3!B:B,Master3!A:A)</f>
        <v>#N/A</v>
      </c>
      <c r="BA424" s="103"/>
      <c r="BB424" s="107">
        <f>SUMIFS(Master3!AR:AR,Master3!$A:$A,"&gt;="&amp;(AZ424),Master3!$A:$A,"&lt;="&amp;BF424-1)</f>
        <v>0</v>
      </c>
      <c r="BC424" s="109">
        <f>SUMIFS(Master3!$K:$K,Master3!$A:$A,"&gt;="&amp;(AZ424),Master3!$A:$A,"&lt;="&amp;BF424-1)</f>
        <v>0</v>
      </c>
      <c r="BD424" s="108">
        <f>SUMIFS(Master3!BI:BI,Master3!BH:BH,BA424)</f>
        <v>0</v>
      </c>
      <c r="BE424" s="110" t="str">
        <f>IFERROR(_xlfn.XLOOKUP(BF424,Master3!$A:$A,Master3!$B:$B),"")</f>
        <v/>
      </c>
      <c r="BF424" s="107" t="str">
        <f t="shared" si="81"/>
        <v/>
      </c>
      <c r="BG424" s="107">
        <f>SUMIFS(Master3!AR:AR,Master3!$A:$A,"&gt;="&amp;(BF424),Master3!$A:$A,"&lt;="&amp;BK424-1)</f>
        <v>0</v>
      </c>
      <c r="BH424" s="109">
        <f>SUMIFS(Master3!$K:$K,Master3!$A:$A,"&gt;="&amp;(BF424),Master3!$A:$A,"&lt;="&amp;BK424-1)</f>
        <v>0</v>
      </c>
      <c r="BI424" s="108">
        <f>SUMIFS(Master3!BQ:BQ,Master3!BP:BP,BE424)</f>
        <v>0</v>
      </c>
      <c r="BJ424" s="110" t="str">
        <f>IFERROR(_xlfn.XLOOKUP(BK424,Master3!$A:$A,Master3!$B:$B)," ")</f>
        <v xml:space="preserve"> </v>
      </c>
      <c r="BK424" s="107" t="str">
        <f t="shared" si="82"/>
        <v/>
      </c>
      <c r="BL424" s="107">
        <f>SUMIFS(Master3!$AU:$AU,Master3!$A:$A,"&gt;"&amp;(BK424),Master3!$A:$A,"&lt;="&amp; BO424)</f>
        <v>0</v>
      </c>
      <c r="BM424" s="109">
        <f>SUMIFS(Master3!$K:$K,Master3!$A:$A,"&gt;"&amp;(BK424),Master3!$A:$A,"&lt;="&amp; BO424)</f>
        <v>0</v>
      </c>
      <c r="BN424" s="107">
        <f>SUMIFS(Master3!BI:BI,Master3!BH:BH,BJ424)</f>
        <v>0</v>
      </c>
      <c r="BO424" s="108" t="str">
        <f t="shared" si="83"/>
        <v/>
      </c>
    </row>
    <row r="425" spans="1:67" x14ac:dyDescent="0.25">
      <c r="A425" s="86">
        <v>44510.118055555555</v>
      </c>
      <c r="B425" s="111" t="e">
        <f>_xlfn.XLOOKUP(C425,Master3!B:B,Master3!A:A)</f>
        <v>#N/A</v>
      </c>
      <c r="C425" s="106"/>
      <c r="D425" s="91" t="str">
        <f>IFERROR(_xlfn.XLOOKUP(B425,Master3!A:A,Master3!G:G),"")</f>
        <v/>
      </c>
      <c r="E425" s="94" t="str">
        <f>IFERROR(AVERAGEIFS(Master3!$U:$U,Master3!$A:$A,"&gt;"&amp;(B425-1),Master3!$A:$A,"&lt;="&amp;S425),"")</f>
        <v/>
      </c>
      <c r="F425" s="98">
        <f>SUMIFS(Master3!$V:$V,Master3!$A:$A,"&gt;="&amp;(B425),Master3!$A:$A,"&lt;="&amp;J425-1)</f>
        <v>0</v>
      </c>
      <c r="G425" s="91">
        <f>SUMIFS(Master3!$H:$H,Master3!$A:$A,"&gt;="&amp;(B425),Master3!$A:$A,"&lt;="&amp;J425-1)</f>
        <v>0</v>
      </c>
      <c r="H425" s="99">
        <f>SUMIFS(Master3!AZ:AZ,Master3!AY:AY,C425)</f>
        <v>0</v>
      </c>
      <c r="I425" s="100" t="str">
        <f>IFERROR(_xlfn.XLOOKUP(J425,Master3!$A:$A,Master3!$B:$B),"")</f>
        <v/>
      </c>
      <c r="J425" s="92" t="str">
        <f t="shared" si="72"/>
        <v/>
      </c>
      <c r="K425" s="92">
        <f>SUMIFS(Master3!$V:$V,Master3!$A:$A,"&gt;="&amp;(J425),Master3!$A:$A,"&lt;="&amp;O425-1)</f>
        <v>0</v>
      </c>
      <c r="L425" s="92">
        <f>SUMIFS(Master3!$H:$H,Master3!$A:$A,"&gt;="&amp;(J425),Master3!$A:$A,"&lt;="&amp;O425-1)</f>
        <v>0</v>
      </c>
      <c r="M425" s="93">
        <f>SUMIFS(Master3!BK:BK,Master3!BJ:BJ,I425)</f>
        <v>0</v>
      </c>
      <c r="N425" s="100" t="str">
        <f>IFERROR(_xlfn.XLOOKUP(O425,Master3!$A:$A,Master3!$B:$B)," ")</f>
        <v xml:space="preserve"> </v>
      </c>
      <c r="O425" s="92" t="str">
        <f t="shared" si="73"/>
        <v/>
      </c>
      <c r="P425" s="92">
        <f>SUMIFS(Master3!$V:$V,Master3!$A:$A,"&gt;="&amp;O425,Master3!$A:$A,"&lt;="&amp; S425)</f>
        <v>0</v>
      </c>
      <c r="Q425" s="92">
        <f>SUMIFS(Master3!$H:$H,Master3!$A:$A,"&gt;="&amp;O425,Master3!$A:$A,"&lt;="&amp; S425)</f>
        <v>0</v>
      </c>
      <c r="R425" s="92">
        <f>SUMIFS(Master3!AZ:AZ,Master3!AY:AY,N425)</f>
        <v>0</v>
      </c>
      <c r="S425" s="93" t="str">
        <f t="shared" si="74"/>
        <v/>
      </c>
      <c r="T425" s="112" t="e">
        <f>_xlfn.XLOOKUP(U425,Master3!B:B,Master3!A:A)</f>
        <v>#N/A</v>
      </c>
      <c r="U425" s="103"/>
      <c r="V425" s="109">
        <f>SUMIFS(Master3!X:X,Master3!$A:$A,"&gt;="&amp;(T425),Master3!$A:$A,"&lt;="&amp;Z425-1)</f>
        <v>0</v>
      </c>
      <c r="W425" s="107">
        <f>SUMIFS(Master3!I:I,Master3!$A:$A,"&gt;="&amp;(T425),Master3!$A:$A,"&lt;="&amp;Z425-1)</f>
        <v>0</v>
      </c>
      <c r="X425" s="108">
        <f>SUMIFS(Master3!BC:BC,Master3!BB:BB,U425)</f>
        <v>0</v>
      </c>
      <c r="Y425" s="110" t="str">
        <f>IFERROR(_xlfn.XLOOKUP(Z425,Master3!$A:$A,Master3!$B:$B),"")</f>
        <v/>
      </c>
      <c r="Z425" s="107" t="str">
        <f t="shared" si="75"/>
        <v/>
      </c>
      <c r="AA425" s="107">
        <f>SUMIFS(Master3!$X:$X,Master3!$A:$A,"&gt;="&amp;(Z425),Master3!$A:$A,"&lt;="&amp;AE425-1)</f>
        <v>0</v>
      </c>
      <c r="AB425" s="107">
        <f>SUMIFS(Master3!$I:$I,Master3!$A:$A,"&gt;="&amp;(Z425),Master3!$A:$A,"&lt;="&amp;AE425-1)</f>
        <v>0</v>
      </c>
      <c r="AC425" s="108">
        <f>SUMIFS(Master3!BM:BM,Master3!BL:BL,Y425)</f>
        <v>0</v>
      </c>
      <c r="AD425" s="110" t="str">
        <f>IFERROR(_xlfn.XLOOKUP(AE425,Master3!$A:$A,Master3!$B:$B)," ")</f>
        <v xml:space="preserve"> </v>
      </c>
      <c r="AE425" s="107" t="str">
        <f t="shared" si="76"/>
        <v/>
      </c>
      <c r="AF425" s="109">
        <f>SUMIFS(Master3!$X:$X,Master3!$A:$A,"&gt;"&amp;(AE425),Master3!$A:$A,"&lt;="&amp; AI425)</f>
        <v>0</v>
      </c>
      <c r="AG425" s="107">
        <f>SUMIFS(Master3!$I:$I,Master3!$A:$A,"&gt;"&amp;(AE425),Master3!$A:$A,"&lt;="&amp; AI425)</f>
        <v>0</v>
      </c>
      <c r="AH425" s="107">
        <f>SUMIFS(Master3!BC:BC,Master3!BB:BB,AD425)</f>
        <v>0</v>
      </c>
      <c r="AI425" s="108" t="str">
        <f t="shared" si="77"/>
        <v/>
      </c>
      <c r="AJ425" s="112" t="e">
        <f>_xlfn.XLOOKUP(AK425,Master3!B:B,Master3!A:A)</f>
        <v>#N/A</v>
      </c>
      <c r="AK425" s="106"/>
      <c r="AL425" s="67">
        <f>SUMIFS(Master3!$Z:$Z,Master3!$A:$A,"&gt;="&amp;(AJ425),Master3!$A:$A,"&lt;="&amp;AP425-1)</f>
        <v>0</v>
      </c>
      <c r="AM425" s="67">
        <f>SUMIFS(Master3!$J:$J,Master3!$A:$A,"&gt;="&amp;(AJ425),Master3!$A:$A,"&lt;="&amp;AP425-1)</f>
        <v>0</v>
      </c>
      <c r="AN425" s="93">
        <f>SUMIFS(Master3!BF:BF,Master3!BE:BE,AK425)</f>
        <v>0</v>
      </c>
      <c r="AO425" s="100" t="str">
        <f>IFERROR(_xlfn.XLOOKUP(AP425,Master3!$A:$A,Master3!$B:$B),"")</f>
        <v/>
      </c>
      <c r="AP425" s="92" t="str">
        <f t="shared" si="78"/>
        <v/>
      </c>
      <c r="AQ425" s="67">
        <f>SUMIFS(Master3!$Z:$Z,Master3!$A:$A,"&gt;"&amp;(AP425),Master3!$A:$A,"&lt;="&amp;AU425-1)</f>
        <v>0</v>
      </c>
      <c r="AR425" s="67">
        <f>SUMIFS(Master3!$J:$J,Master3!$A:$A,"&gt;"&amp;(AP425),Master3!$A:$A,"&lt;="&amp;AU425-1)</f>
        <v>0</v>
      </c>
      <c r="AS425" s="93">
        <f>SUMIFS(Master3!BO:BO,Master3!BN:BN,AO425)</f>
        <v>0</v>
      </c>
      <c r="AT425" s="100" t="str">
        <f>IFERROR(_xlfn.XLOOKUP(AU425,Master3!$A:$A,Master3!$B:$B)," ")</f>
        <v xml:space="preserve"> </v>
      </c>
      <c r="AU425" s="92" t="str">
        <f t="shared" si="79"/>
        <v/>
      </c>
      <c r="AV425" s="67">
        <f>SUMIFS(Master3!$Z:$Z,Master3!$A:$A,"&gt;"&amp;AU425,Master3!$A:$A,"&lt;="&amp; AY425)</f>
        <v>0</v>
      </c>
      <c r="AW425" s="67">
        <f>SUMIFS(Master3!$J:$J,Master3!$A:$A,"&gt;"&amp;AU425,Master3!$A:$A,"&lt;="&amp; AY425)</f>
        <v>0</v>
      </c>
      <c r="AX425" s="92">
        <f>SUMIFS(Master3!BF:BF,Master3!BE:BE,AT425)</f>
        <v>0</v>
      </c>
      <c r="AY425" s="93" t="str">
        <f t="shared" si="80"/>
        <v/>
      </c>
      <c r="AZ425" s="112" t="e">
        <f>_xlfn.XLOOKUP(BA425,Master3!B:B,Master3!A:A)</f>
        <v>#N/A</v>
      </c>
      <c r="BA425" s="103">
        <v>44510.118055555555</v>
      </c>
      <c r="BB425" s="107">
        <f>SUMIFS(Master3!AR:AR,Master3!$A:$A,"&gt;="&amp;(AZ425),Master3!$A:$A,"&lt;="&amp;BF425-1)</f>
        <v>0</v>
      </c>
      <c r="BC425" s="109">
        <f>SUMIFS(Master3!$K:$K,Master3!$A:$A,"&gt;="&amp;(AZ425),Master3!$A:$A,"&lt;="&amp;BF425-1)</f>
        <v>0</v>
      </c>
      <c r="BD425" s="108">
        <f>SUMIFS(Master3!BI:BI,Master3!BH:BH,BA425)</f>
        <v>0</v>
      </c>
      <c r="BE425" s="110" t="str">
        <f>IFERROR(_xlfn.XLOOKUP(BF425,Master3!$A:$A,Master3!$B:$B),"")</f>
        <v/>
      </c>
      <c r="BF425" s="107" t="str">
        <f t="shared" si="81"/>
        <v/>
      </c>
      <c r="BG425" s="107">
        <f>SUMIFS(Master3!AR:AR,Master3!$A:$A,"&gt;="&amp;(BF425),Master3!$A:$A,"&lt;="&amp;BK425-1)</f>
        <v>0</v>
      </c>
      <c r="BH425" s="109">
        <f>SUMIFS(Master3!$K:$K,Master3!$A:$A,"&gt;="&amp;(BF425),Master3!$A:$A,"&lt;="&amp;BK425-1)</f>
        <v>0</v>
      </c>
      <c r="BI425" s="108">
        <f>SUMIFS(Master3!BQ:BQ,Master3!BP:BP,BE425)</f>
        <v>0</v>
      </c>
      <c r="BJ425" s="110" t="str">
        <f>IFERROR(_xlfn.XLOOKUP(BK425,Master3!$A:$A,Master3!$B:$B)," ")</f>
        <v xml:space="preserve"> </v>
      </c>
      <c r="BK425" s="107" t="str">
        <f t="shared" si="82"/>
        <v/>
      </c>
      <c r="BL425" s="107">
        <f>SUMIFS(Master3!$AU:$AU,Master3!$A:$A,"&gt;"&amp;(BK425),Master3!$A:$A,"&lt;="&amp; BO425)</f>
        <v>0</v>
      </c>
      <c r="BM425" s="109">
        <f>SUMIFS(Master3!$K:$K,Master3!$A:$A,"&gt;"&amp;(BK425),Master3!$A:$A,"&lt;="&amp; BO425)</f>
        <v>0</v>
      </c>
      <c r="BN425" s="107">
        <f>SUMIFS(Master3!BI:BI,Master3!BH:BH,BJ425)</f>
        <v>0</v>
      </c>
      <c r="BO425" s="108" t="str">
        <f t="shared" si="83"/>
        <v/>
      </c>
    </row>
    <row r="426" spans="1:67" x14ac:dyDescent="0.25">
      <c r="A426" s="86">
        <v>44510.121527777781</v>
      </c>
      <c r="B426" s="111" t="e">
        <f>_xlfn.XLOOKUP(C426,Master3!B:B,Master3!A:A)</f>
        <v>#N/A</v>
      </c>
      <c r="C426" s="106"/>
      <c r="D426" s="91" t="str">
        <f>IFERROR(_xlfn.XLOOKUP(B426,Master3!A:A,Master3!G:G),"")</f>
        <v/>
      </c>
      <c r="E426" s="94" t="str">
        <f>IFERROR(AVERAGEIFS(Master3!$U:$U,Master3!$A:$A,"&gt;"&amp;(B426-1),Master3!$A:$A,"&lt;="&amp;S426),"")</f>
        <v/>
      </c>
      <c r="F426" s="98">
        <f>SUMIFS(Master3!$V:$V,Master3!$A:$A,"&gt;="&amp;(B426),Master3!$A:$A,"&lt;="&amp;J426-1)</f>
        <v>0</v>
      </c>
      <c r="G426" s="91">
        <f>SUMIFS(Master3!$H:$H,Master3!$A:$A,"&gt;="&amp;(B426),Master3!$A:$A,"&lt;="&amp;J426-1)</f>
        <v>0</v>
      </c>
      <c r="H426" s="99">
        <f>SUMIFS(Master3!AZ:AZ,Master3!AY:AY,C426)</f>
        <v>0</v>
      </c>
      <c r="I426" s="100" t="str">
        <f>IFERROR(_xlfn.XLOOKUP(J426,Master3!$A:$A,Master3!$B:$B),"")</f>
        <v/>
      </c>
      <c r="J426" s="92" t="str">
        <f t="shared" si="72"/>
        <v/>
      </c>
      <c r="K426" s="92">
        <f>SUMIFS(Master3!$V:$V,Master3!$A:$A,"&gt;="&amp;(J426),Master3!$A:$A,"&lt;="&amp;O426-1)</f>
        <v>0</v>
      </c>
      <c r="L426" s="92">
        <f>SUMIFS(Master3!$H:$H,Master3!$A:$A,"&gt;="&amp;(J426),Master3!$A:$A,"&lt;="&amp;O426-1)</f>
        <v>0</v>
      </c>
      <c r="M426" s="93">
        <f>SUMIFS(Master3!BK:BK,Master3!BJ:BJ,I426)</f>
        <v>0</v>
      </c>
      <c r="N426" s="100" t="str">
        <f>IFERROR(_xlfn.XLOOKUP(O426,Master3!$A:$A,Master3!$B:$B)," ")</f>
        <v xml:space="preserve"> </v>
      </c>
      <c r="O426" s="92" t="str">
        <f t="shared" si="73"/>
        <v/>
      </c>
      <c r="P426" s="92">
        <f>SUMIFS(Master3!$V:$V,Master3!$A:$A,"&gt;="&amp;O426,Master3!$A:$A,"&lt;="&amp; S426)</f>
        <v>0</v>
      </c>
      <c r="Q426" s="92">
        <f>SUMIFS(Master3!$H:$H,Master3!$A:$A,"&gt;="&amp;O426,Master3!$A:$A,"&lt;="&amp; S426)</f>
        <v>0</v>
      </c>
      <c r="R426" s="92">
        <f>SUMIFS(Master3!AZ:AZ,Master3!AY:AY,N426)</f>
        <v>0</v>
      </c>
      <c r="S426" s="93" t="str">
        <f t="shared" si="74"/>
        <v/>
      </c>
      <c r="T426" s="112" t="e">
        <f>_xlfn.XLOOKUP(U426,Master3!B:B,Master3!A:A)</f>
        <v>#N/A</v>
      </c>
      <c r="U426" s="103">
        <v>44510.121527777781</v>
      </c>
      <c r="V426" s="109">
        <f>SUMIFS(Master3!X:X,Master3!$A:$A,"&gt;="&amp;(T426),Master3!$A:$A,"&lt;="&amp;Z426-1)</f>
        <v>0</v>
      </c>
      <c r="W426" s="107">
        <f>SUMIFS(Master3!I:I,Master3!$A:$A,"&gt;="&amp;(T426),Master3!$A:$A,"&lt;="&amp;Z426-1)</f>
        <v>0</v>
      </c>
      <c r="X426" s="108">
        <f>SUMIFS(Master3!BC:BC,Master3!BB:BB,U426)</f>
        <v>0</v>
      </c>
      <c r="Y426" s="110" t="str">
        <f>IFERROR(_xlfn.XLOOKUP(Z426,Master3!$A:$A,Master3!$B:$B),"")</f>
        <v/>
      </c>
      <c r="Z426" s="107" t="str">
        <f t="shared" si="75"/>
        <v/>
      </c>
      <c r="AA426" s="107">
        <f>SUMIFS(Master3!$X:$X,Master3!$A:$A,"&gt;="&amp;(Z426),Master3!$A:$A,"&lt;="&amp;AE426-1)</f>
        <v>0</v>
      </c>
      <c r="AB426" s="107">
        <f>SUMIFS(Master3!$I:$I,Master3!$A:$A,"&gt;="&amp;(Z426),Master3!$A:$A,"&lt;="&amp;AE426-1)</f>
        <v>0</v>
      </c>
      <c r="AC426" s="108">
        <f>SUMIFS(Master3!BM:BM,Master3!BL:BL,Y426)</f>
        <v>0</v>
      </c>
      <c r="AD426" s="110" t="str">
        <f>IFERROR(_xlfn.XLOOKUP(AE426,Master3!$A:$A,Master3!$B:$B)," ")</f>
        <v xml:space="preserve"> </v>
      </c>
      <c r="AE426" s="107" t="str">
        <f t="shared" si="76"/>
        <v/>
      </c>
      <c r="AF426" s="109">
        <f>SUMIFS(Master3!$X:$X,Master3!$A:$A,"&gt;"&amp;(AE426),Master3!$A:$A,"&lt;="&amp; AI426)</f>
        <v>0</v>
      </c>
      <c r="AG426" s="107">
        <f>SUMIFS(Master3!$I:$I,Master3!$A:$A,"&gt;"&amp;(AE426),Master3!$A:$A,"&lt;="&amp; AI426)</f>
        <v>0</v>
      </c>
      <c r="AH426" s="107">
        <f>SUMIFS(Master3!BC:BC,Master3!BB:BB,AD426)</f>
        <v>0</v>
      </c>
      <c r="AI426" s="108" t="str">
        <f t="shared" si="77"/>
        <v/>
      </c>
      <c r="AJ426" s="112" t="e">
        <f>_xlfn.XLOOKUP(AK426,Master3!B:B,Master3!A:A)</f>
        <v>#N/A</v>
      </c>
      <c r="AK426" s="106"/>
      <c r="AL426" s="67">
        <f>SUMIFS(Master3!$Z:$Z,Master3!$A:$A,"&gt;="&amp;(AJ426),Master3!$A:$A,"&lt;="&amp;AP426-1)</f>
        <v>0</v>
      </c>
      <c r="AM426" s="67">
        <f>SUMIFS(Master3!$J:$J,Master3!$A:$A,"&gt;="&amp;(AJ426),Master3!$A:$A,"&lt;="&amp;AP426-1)</f>
        <v>0</v>
      </c>
      <c r="AN426" s="93">
        <f>SUMIFS(Master3!BF:BF,Master3!BE:BE,AK426)</f>
        <v>0</v>
      </c>
      <c r="AO426" s="100" t="str">
        <f>IFERROR(_xlfn.XLOOKUP(AP426,Master3!$A:$A,Master3!$B:$B),"")</f>
        <v/>
      </c>
      <c r="AP426" s="92" t="str">
        <f t="shared" si="78"/>
        <v/>
      </c>
      <c r="AQ426" s="67">
        <f>SUMIFS(Master3!$Z:$Z,Master3!$A:$A,"&gt;"&amp;(AP426),Master3!$A:$A,"&lt;="&amp;AU426-1)</f>
        <v>0</v>
      </c>
      <c r="AR426" s="67">
        <f>SUMIFS(Master3!$J:$J,Master3!$A:$A,"&gt;"&amp;(AP426),Master3!$A:$A,"&lt;="&amp;AU426-1)</f>
        <v>0</v>
      </c>
      <c r="AS426" s="93">
        <f>SUMIFS(Master3!BO:BO,Master3!BN:BN,AO426)</f>
        <v>0</v>
      </c>
      <c r="AT426" s="100" t="str">
        <f>IFERROR(_xlfn.XLOOKUP(AU426,Master3!$A:$A,Master3!$B:$B)," ")</f>
        <v xml:space="preserve"> </v>
      </c>
      <c r="AU426" s="92" t="str">
        <f t="shared" si="79"/>
        <v/>
      </c>
      <c r="AV426" s="67">
        <f>SUMIFS(Master3!$Z:$Z,Master3!$A:$A,"&gt;"&amp;AU426,Master3!$A:$A,"&lt;="&amp; AY426)</f>
        <v>0</v>
      </c>
      <c r="AW426" s="67">
        <f>SUMIFS(Master3!$J:$J,Master3!$A:$A,"&gt;"&amp;AU426,Master3!$A:$A,"&lt;="&amp; AY426)</f>
        <v>0</v>
      </c>
      <c r="AX426" s="92">
        <f>SUMIFS(Master3!BF:BF,Master3!BE:BE,AT426)</f>
        <v>0</v>
      </c>
      <c r="AY426" s="93" t="str">
        <f t="shared" si="80"/>
        <v/>
      </c>
      <c r="AZ426" s="112" t="e">
        <f>_xlfn.XLOOKUP(BA426,Master3!B:B,Master3!A:A)</f>
        <v>#N/A</v>
      </c>
      <c r="BA426" s="103"/>
      <c r="BB426" s="107">
        <f>SUMIFS(Master3!AR:AR,Master3!$A:$A,"&gt;="&amp;(AZ426),Master3!$A:$A,"&lt;="&amp;BF426-1)</f>
        <v>0</v>
      </c>
      <c r="BC426" s="109">
        <f>SUMIFS(Master3!$K:$K,Master3!$A:$A,"&gt;="&amp;(AZ426),Master3!$A:$A,"&lt;="&amp;BF426-1)</f>
        <v>0</v>
      </c>
      <c r="BD426" s="108">
        <f>SUMIFS(Master3!BI:BI,Master3!BH:BH,BA426)</f>
        <v>0</v>
      </c>
      <c r="BE426" s="110" t="str">
        <f>IFERROR(_xlfn.XLOOKUP(BF426,Master3!$A:$A,Master3!$B:$B),"")</f>
        <v/>
      </c>
      <c r="BF426" s="107" t="str">
        <f t="shared" si="81"/>
        <v/>
      </c>
      <c r="BG426" s="107">
        <f>SUMIFS(Master3!AR:AR,Master3!$A:$A,"&gt;="&amp;(BF426),Master3!$A:$A,"&lt;="&amp;BK426-1)</f>
        <v>0</v>
      </c>
      <c r="BH426" s="109">
        <f>SUMIFS(Master3!$K:$K,Master3!$A:$A,"&gt;="&amp;(BF426),Master3!$A:$A,"&lt;="&amp;BK426-1)</f>
        <v>0</v>
      </c>
      <c r="BI426" s="108">
        <f>SUMIFS(Master3!BQ:BQ,Master3!BP:BP,BE426)</f>
        <v>0</v>
      </c>
      <c r="BJ426" s="110" t="str">
        <f>IFERROR(_xlfn.XLOOKUP(BK426,Master3!$A:$A,Master3!$B:$B)," ")</f>
        <v xml:space="preserve"> </v>
      </c>
      <c r="BK426" s="107" t="str">
        <f t="shared" si="82"/>
        <v/>
      </c>
      <c r="BL426" s="107">
        <f>SUMIFS(Master3!$AU:$AU,Master3!$A:$A,"&gt;"&amp;(BK426),Master3!$A:$A,"&lt;="&amp; BO426)</f>
        <v>0</v>
      </c>
      <c r="BM426" s="109">
        <f>SUMIFS(Master3!$K:$K,Master3!$A:$A,"&gt;"&amp;(BK426),Master3!$A:$A,"&lt;="&amp; BO426)</f>
        <v>0</v>
      </c>
      <c r="BN426" s="107">
        <f>SUMIFS(Master3!BI:BI,Master3!BH:BH,BJ426)</f>
        <v>0</v>
      </c>
      <c r="BO426" s="108" t="str">
        <f t="shared" si="83"/>
        <v/>
      </c>
    </row>
    <row r="427" spans="1:67" x14ac:dyDescent="0.25">
      <c r="A427" s="86">
        <v>44511.378472222219</v>
      </c>
      <c r="B427" s="111" t="e">
        <f>_xlfn.XLOOKUP(C427,Master3!B:B,Master3!A:A)</f>
        <v>#N/A</v>
      </c>
      <c r="C427" s="106"/>
      <c r="D427" s="91" t="str">
        <f>IFERROR(_xlfn.XLOOKUP(B427,Master3!A:A,Master3!G:G),"")</f>
        <v/>
      </c>
      <c r="E427" s="94" t="str">
        <f>IFERROR(AVERAGEIFS(Master3!$U:$U,Master3!$A:$A,"&gt;"&amp;(B427-1),Master3!$A:$A,"&lt;="&amp;S427),"")</f>
        <v/>
      </c>
      <c r="F427" s="98">
        <f>SUMIFS(Master3!$V:$V,Master3!$A:$A,"&gt;="&amp;(B427),Master3!$A:$A,"&lt;="&amp;J427-1)</f>
        <v>0</v>
      </c>
      <c r="G427" s="91">
        <f>SUMIFS(Master3!$H:$H,Master3!$A:$A,"&gt;="&amp;(B427),Master3!$A:$A,"&lt;="&amp;J427-1)</f>
        <v>0</v>
      </c>
      <c r="H427" s="99">
        <f>SUMIFS(Master3!AZ:AZ,Master3!AY:AY,C427)</f>
        <v>0</v>
      </c>
      <c r="I427" s="100" t="str">
        <f>IFERROR(_xlfn.XLOOKUP(J427,Master3!$A:$A,Master3!$B:$B),"")</f>
        <v/>
      </c>
      <c r="J427" s="92" t="str">
        <f t="shared" si="72"/>
        <v/>
      </c>
      <c r="K427" s="92">
        <f>SUMIFS(Master3!$V:$V,Master3!$A:$A,"&gt;="&amp;(J427),Master3!$A:$A,"&lt;="&amp;O427-1)</f>
        <v>0</v>
      </c>
      <c r="L427" s="92">
        <f>SUMIFS(Master3!$H:$H,Master3!$A:$A,"&gt;="&amp;(J427),Master3!$A:$A,"&lt;="&amp;O427-1)</f>
        <v>0</v>
      </c>
      <c r="M427" s="93">
        <f>SUMIFS(Master3!BK:BK,Master3!BJ:BJ,I427)</f>
        <v>0</v>
      </c>
      <c r="N427" s="100" t="str">
        <f>IFERROR(_xlfn.XLOOKUP(O427,Master3!$A:$A,Master3!$B:$B)," ")</f>
        <v xml:space="preserve"> </v>
      </c>
      <c r="O427" s="92" t="str">
        <f t="shared" si="73"/>
        <v/>
      </c>
      <c r="P427" s="92">
        <f>SUMIFS(Master3!$V:$V,Master3!$A:$A,"&gt;="&amp;O427,Master3!$A:$A,"&lt;="&amp; S427)</f>
        <v>0</v>
      </c>
      <c r="Q427" s="92">
        <f>SUMIFS(Master3!$H:$H,Master3!$A:$A,"&gt;="&amp;O427,Master3!$A:$A,"&lt;="&amp; S427)</f>
        <v>0</v>
      </c>
      <c r="R427" s="92">
        <f>SUMIFS(Master3!AZ:AZ,Master3!AY:AY,N427)</f>
        <v>0</v>
      </c>
      <c r="S427" s="93" t="str">
        <f t="shared" si="74"/>
        <v/>
      </c>
      <c r="T427" s="112" t="e">
        <f>_xlfn.XLOOKUP(U427,Master3!B:B,Master3!A:A)</f>
        <v>#N/A</v>
      </c>
      <c r="U427" s="103"/>
      <c r="V427" s="109">
        <f>SUMIFS(Master3!X:X,Master3!$A:$A,"&gt;="&amp;(T427),Master3!$A:$A,"&lt;="&amp;Z427-1)</f>
        <v>0</v>
      </c>
      <c r="W427" s="107">
        <f>SUMIFS(Master3!I:I,Master3!$A:$A,"&gt;="&amp;(T427),Master3!$A:$A,"&lt;="&amp;Z427-1)</f>
        <v>0</v>
      </c>
      <c r="X427" s="108">
        <f>SUMIFS(Master3!BC:BC,Master3!BB:BB,U427)</f>
        <v>0</v>
      </c>
      <c r="Y427" s="110" t="str">
        <f>IFERROR(_xlfn.XLOOKUP(Z427,Master3!$A:$A,Master3!$B:$B),"")</f>
        <v/>
      </c>
      <c r="Z427" s="107" t="str">
        <f t="shared" si="75"/>
        <v/>
      </c>
      <c r="AA427" s="107">
        <f>SUMIFS(Master3!$X:$X,Master3!$A:$A,"&gt;="&amp;(Z427),Master3!$A:$A,"&lt;="&amp;AE427-1)</f>
        <v>0</v>
      </c>
      <c r="AB427" s="107">
        <f>SUMIFS(Master3!$I:$I,Master3!$A:$A,"&gt;="&amp;(Z427),Master3!$A:$A,"&lt;="&amp;AE427-1)</f>
        <v>0</v>
      </c>
      <c r="AC427" s="108">
        <f>SUMIFS(Master3!BM:BM,Master3!BL:BL,Y427)</f>
        <v>0</v>
      </c>
      <c r="AD427" s="110" t="str">
        <f>IFERROR(_xlfn.XLOOKUP(AE427,Master3!$A:$A,Master3!$B:$B)," ")</f>
        <v xml:space="preserve"> </v>
      </c>
      <c r="AE427" s="107" t="str">
        <f t="shared" si="76"/>
        <v/>
      </c>
      <c r="AF427" s="109">
        <f>SUMIFS(Master3!$X:$X,Master3!$A:$A,"&gt;"&amp;(AE427),Master3!$A:$A,"&lt;="&amp; AI427)</f>
        <v>0</v>
      </c>
      <c r="AG427" s="107">
        <f>SUMIFS(Master3!$I:$I,Master3!$A:$A,"&gt;"&amp;(AE427),Master3!$A:$A,"&lt;="&amp; AI427)</f>
        <v>0</v>
      </c>
      <c r="AH427" s="107">
        <f>SUMIFS(Master3!BC:BC,Master3!BB:BB,AD427)</f>
        <v>0</v>
      </c>
      <c r="AI427" s="108" t="str">
        <f t="shared" si="77"/>
        <v/>
      </c>
      <c r="AJ427" s="112" t="e">
        <f>_xlfn.XLOOKUP(AK427,Master3!B:B,Master3!A:A)</f>
        <v>#N/A</v>
      </c>
      <c r="AK427" s="106">
        <v>44511.378472222219</v>
      </c>
      <c r="AL427" s="67">
        <f>SUMIFS(Master3!$Z:$Z,Master3!$A:$A,"&gt;="&amp;(AJ427),Master3!$A:$A,"&lt;="&amp;AP427-1)</f>
        <v>0</v>
      </c>
      <c r="AM427" s="67">
        <f>SUMIFS(Master3!$J:$J,Master3!$A:$A,"&gt;="&amp;(AJ427),Master3!$A:$A,"&lt;="&amp;AP427-1)</f>
        <v>0</v>
      </c>
      <c r="AN427" s="93">
        <f>SUMIFS(Master3!BF:BF,Master3!BE:BE,AK427)</f>
        <v>0</v>
      </c>
      <c r="AO427" s="100" t="str">
        <f>IFERROR(_xlfn.XLOOKUP(AP427,Master3!$A:$A,Master3!$B:$B),"")</f>
        <v/>
      </c>
      <c r="AP427" s="92" t="str">
        <f t="shared" si="78"/>
        <v/>
      </c>
      <c r="AQ427" s="67">
        <f>SUMIFS(Master3!$Z:$Z,Master3!$A:$A,"&gt;"&amp;(AP427),Master3!$A:$A,"&lt;="&amp;AU427-1)</f>
        <v>0</v>
      </c>
      <c r="AR427" s="67">
        <f>SUMIFS(Master3!$J:$J,Master3!$A:$A,"&gt;"&amp;(AP427),Master3!$A:$A,"&lt;="&amp;AU427-1)</f>
        <v>0</v>
      </c>
      <c r="AS427" s="93">
        <f>SUMIFS(Master3!BO:BO,Master3!BN:BN,AO427)</f>
        <v>0</v>
      </c>
      <c r="AT427" s="100" t="str">
        <f>IFERROR(_xlfn.XLOOKUP(AU427,Master3!$A:$A,Master3!$B:$B)," ")</f>
        <v xml:space="preserve"> </v>
      </c>
      <c r="AU427" s="92" t="str">
        <f t="shared" si="79"/>
        <v/>
      </c>
      <c r="AV427" s="67">
        <f>SUMIFS(Master3!$Z:$Z,Master3!$A:$A,"&gt;"&amp;AU427,Master3!$A:$A,"&lt;="&amp; AY427)</f>
        <v>0</v>
      </c>
      <c r="AW427" s="67">
        <f>SUMIFS(Master3!$J:$J,Master3!$A:$A,"&gt;"&amp;AU427,Master3!$A:$A,"&lt;="&amp; AY427)</f>
        <v>0</v>
      </c>
      <c r="AX427" s="92">
        <f>SUMIFS(Master3!BF:BF,Master3!BE:BE,AT427)</f>
        <v>0</v>
      </c>
      <c r="AY427" s="93" t="str">
        <f t="shared" si="80"/>
        <v/>
      </c>
      <c r="AZ427" s="112" t="e">
        <f>_xlfn.XLOOKUP(BA427,Master3!B:B,Master3!A:A)</f>
        <v>#N/A</v>
      </c>
      <c r="BA427" s="103"/>
      <c r="BB427" s="107">
        <f>SUMIFS(Master3!AR:AR,Master3!$A:$A,"&gt;="&amp;(AZ427),Master3!$A:$A,"&lt;="&amp;BF427-1)</f>
        <v>0</v>
      </c>
      <c r="BC427" s="109">
        <f>SUMIFS(Master3!$K:$K,Master3!$A:$A,"&gt;="&amp;(AZ427),Master3!$A:$A,"&lt;="&amp;BF427-1)</f>
        <v>0</v>
      </c>
      <c r="BD427" s="108">
        <f>SUMIFS(Master3!BI:BI,Master3!BH:BH,BA427)</f>
        <v>0</v>
      </c>
      <c r="BE427" s="110" t="str">
        <f>IFERROR(_xlfn.XLOOKUP(BF427,Master3!$A:$A,Master3!$B:$B),"")</f>
        <v/>
      </c>
      <c r="BF427" s="107" t="str">
        <f t="shared" si="81"/>
        <v/>
      </c>
      <c r="BG427" s="107">
        <f>SUMIFS(Master3!AR:AR,Master3!$A:$A,"&gt;="&amp;(BF427),Master3!$A:$A,"&lt;="&amp;BK427-1)</f>
        <v>0</v>
      </c>
      <c r="BH427" s="109">
        <f>SUMIFS(Master3!$K:$K,Master3!$A:$A,"&gt;="&amp;(BF427),Master3!$A:$A,"&lt;="&amp;BK427-1)</f>
        <v>0</v>
      </c>
      <c r="BI427" s="108">
        <f>SUMIFS(Master3!BQ:BQ,Master3!BP:BP,BE427)</f>
        <v>0</v>
      </c>
      <c r="BJ427" s="110" t="str">
        <f>IFERROR(_xlfn.XLOOKUP(BK427,Master3!$A:$A,Master3!$B:$B)," ")</f>
        <v xml:space="preserve"> </v>
      </c>
      <c r="BK427" s="107" t="str">
        <f t="shared" si="82"/>
        <v/>
      </c>
      <c r="BL427" s="107">
        <f>SUMIFS(Master3!$AU:$AU,Master3!$A:$A,"&gt;"&amp;(BK427),Master3!$A:$A,"&lt;="&amp; BO427)</f>
        <v>0</v>
      </c>
      <c r="BM427" s="109">
        <f>SUMIFS(Master3!$K:$K,Master3!$A:$A,"&gt;"&amp;(BK427),Master3!$A:$A,"&lt;="&amp; BO427)</f>
        <v>0</v>
      </c>
      <c r="BN427" s="107">
        <f>SUMIFS(Master3!BI:BI,Master3!BH:BH,BJ427)</f>
        <v>0</v>
      </c>
      <c r="BO427" s="108" t="str">
        <f t="shared" si="83"/>
        <v/>
      </c>
    </row>
    <row r="428" spans="1:67" x14ac:dyDescent="0.25">
      <c r="A428" s="86">
        <v>44511.458333333336</v>
      </c>
      <c r="B428" s="111" t="e">
        <f>_xlfn.XLOOKUP(C428,Master3!B:B,Master3!A:A)</f>
        <v>#N/A</v>
      </c>
      <c r="C428" s="106"/>
      <c r="D428" s="91" t="str">
        <f>IFERROR(_xlfn.XLOOKUP(B428,Master3!A:A,Master3!G:G),"")</f>
        <v/>
      </c>
      <c r="E428" s="94" t="str">
        <f>IFERROR(AVERAGEIFS(Master3!$U:$U,Master3!$A:$A,"&gt;"&amp;(B428-1),Master3!$A:$A,"&lt;="&amp;S428),"")</f>
        <v/>
      </c>
      <c r="F428" s="98">
        <f>SUMIFS(Master3!$V:$V,Master3!$A:$A,"&gt;="&amp;(B428),Master3!$A:$A,"&lt;="&amp;J428-1)</f>
        <v>0</v>
      </c>
      <c r="G428" s="91">
        <f>SUMIFS(Master3!$H:$H,Master3!$A:$A,"&gt;="&amp;(B428),Master3!$A:$A,"&lt;="&amp;J428-1)</f>
        <v>0</v>
      </c>
      <c r="H428" s="99">
        <f>SUMIFS(Master3!AZ:AZ,Master3!AY:AY,C428)</f>
        <v>0</v>
      </c>
      <c r="I428" s="100" t="str">
        <f>IFERROR(_xlfn.XLOOKUP(J428,Master3!$A:$A,Master3!$B:$B),"")</f>
        <v/>
      </c>
      <c r="J428" s="92" t="str">
        <f t="shared" si="72"/>
        <v/>
      </c>
      <c r="K428" s="92">
        <f>SUMIFS(Master3!$V:$V,Master3!$A:$A,"&gt;="&amp;(J428),Master3!$A:$A,"&lt;="&amp;O428-1)</f>
        <v>0</v>
      </c>
      <c r="L428" s="92">
        <f>SUMIFS(Master3!$H:$H,Master3!$A:$A,"&gt;="&amp;(J428),Master3!$A:$A,"&lt;="&amp;O428-1)</f>
        <v>0</v>
      </c>
      <c r="M428" s="93">
        <f>SUMIFS(Master3!BK:BK,Master3!BJ:BJ,I428)</f>
        <v>0</v>
      </c>
      <c r="N428" s="100" t="str">
        <f>IFERROR(_xlfn.XLOOKUP(O428,Master3!$A:$A,Master3!$B:$B)," ")</f>
        <v xml:space="preserve"> </v>
      </c>
      <c r="O428" s="92" t="str">
        <f t="shared" si="73"/>
        <v/>
      </c>
      <c r="P428" s="92">
        <f>SUMIFS(Master3!$V:$V,Master3!$A:$A,"&gt;="&amp;O428,Master3!$A:$A,"&lt;="&amp; S428)</f>
        <v>0</v>
      </c>
      <c r="Q428" s="92">
        <f>SUMIFS(Master3!$H:$H,Master3!$A:$A,"&gt;="&amp;O428,Master3!$A:$A,"&lt;="&amp; S428)</f>
        <v>0</v>
      </c>
      <c r="R428" s="92">
        <f>SUMIFS(Master3!AZ:AZ,Master3!AY:AY,N428)</f>
        <v>0</v>
      </c>
      <c r="S428" s="93" t="str">
        <f t="shared" si="74"/>
        <v/>
      </c>
      <c r="T428" s="112" t="e">
        <f>_xlfn.XLOOKUP(U428,Master3!B:B,Master3!A:A)</f>
        <v>#N/A</v>
      </c>
      <c r="U428" s="103"/>
      <c r="V428" s="109">
        <f>SUMIFS(Master3!X:X,Master3!$A:$A,"&gt;="&amp;(T428),Master3!$A:$A,"&lt;="&amp;Z428-1)</f>
        <v>0</v>
      </c>
      <c r="W428" s="107">
        <f>SUMIFS(Master3!I:I,Master3!$A:$A,"&gt;="&amp;(T428),Master3!$A:$A,"&lt;="&amp;Z428-1)</f>
        <v>0</v>
      </c>
      <c r="X428" s="108">
        <f>SUMIFS(Master3!BC:BC,Master3!BB:BB,U428)</f>
        <v>0</v>
      </c>
      <c r="Y428" s="110" t="str">
        <f>IFERROR(_xlfn.XLOOKUP(Z428,Master3!$A:$A,Master3!$B:$B),"")</f>
        <v/>
      </c>
      <c r="Z428" s="107" t="str">
        <f t="shared" si="75"/>
        <v/>
      </c>
      <c r="AA428" s="107">
        <f>SUMIFS(Master3!$X:$X,Master3!$A:$A,"&gt;="&amp;(Z428),Master3!$A:$A,"&lt;="&amp;AE428-1)</f>
        <v>0</v>
      </c>
      <c r="AB428" s="107">
        <f>SUMIFS(Master3!$I:$I,Master3!$A:$A,"&gt;="&amp;(Z428),Master3!$A:$A,"&lt;="&amp;AE428-1)</f>
        <v>0</v>
      </c>
      <c r="AC428" s="108">
        <f>SUMIFS(Master3!BM:BM,Master3!BL:BL,Y428)</f>
        <v>0</v>
      </c>
      <c r="AD428" s="110" t="str">
        <f>IFERROR(_xlfn.XLOOKUP(AE428,Master3!$A:$A,Master3!$B:$B)," ")</f>
        <v xml:space="preserve"> </v>
      </c>
      <c r="AE428" s="107" t="str">
        <f t="shared" si="76"/>
        <v/>
      </c>
      <c r="AF428" s="109">
        <f>SUMIFS(Master3!$X:$X,Master3!$A:$A,"&gt;"&amp;(AE428),Master3!$A:$A,"&lt;="&amp; AI428)</f>
        <v>0</v>
      </c>
      <c r="AG428" s="107">
        <f>SUMIFS(Master3!$I:$I,Master3!$A:$A,"&gt;"&amp;(AE428),Master3!$A:$A,"&lt;="&amp; AI428)</f>
        <v>0</v>
      </c>
      <c r="AH428" s="107">
        <f>SUMIFS(Master3!BC:BC,Master3!BB:BB,AD428)</f>
        <v>0</v>
      </c>
      <c r="AI428" s="108" t="str">
        <f t="shared" si="77"/>
        <v/>
      </c>
      <c r="AJ428" s="112" t="e">
        <f>_xlfn.XLOOKUP(AK428,Master3!B:B,Master3!A:A)</f>
        <v>#N/A</v>
      </c>
      <c r="AK428" s="106"/>
      <c r="AL428" s="67">
        <f>SUMIFS(Master3!$Z:$Z,Master3!$A:$A,"&gt;="&amp;(AJ428),Master3!$A:$A,"&lt;="&amp;AP428-1)</f>
        <v>0</v>
      </c>
      <c r="AM428" s="67">
        <f>SUMIFS(Master3!$J:$J,Master3!$A:$A,"&gt;="&amp;(AJ428),Master3!$A:$A,"&lt;="&amp;AP428-1)</f>
        <v>0</v>
      </c>
      <c r="AN428" s="93">
        <f>SUMIFS(Master3!BF:BF,Master3!BE:BE,AK428)</f>
        <v>0</v>
      </c>
      <c r="AO428" s="100" t="str">
        <f>IFERROR(_xlfn.XLOOKUP(AP428,Master3!$A:$A,Master3!$B:$B),"")</f>
        <v/>
      </c>
      <c r="AP428" s="92" t="str">
        <f t="shared" si="78"/>
        <v/>
      </c>
      <c r="AQ428" s="67">
        <f>SUMIFS(Master3!$Z:$Z,Master3!$A:$A,"&gt;"&amp;(AP428),Master3!$A:$A,"&lt;="&amp;AU428-1)</f>
        <v>0</v>
      </c>
      <c r="AR428" s="67">
        <f>SUMIFS(Master3!$J:$J,Master3!$A:$A,"&gt;"&amp;(AP428),Master3!$A:$A,"&lt;="&amp;AU428-1)</f>
        <v>0</v>
      </c>
      <c r="AS428" s="93">
        <f>SUMIFS(Master3!BO:BO,Master3!BN:BN,AO428)</f>
        <v>0</v>
      </c>
      <c r="AT428" s="100" t="str">
        <f>IFERROR(_xlfn.XLOOKUP(AU428,Master3!$A:$A,Master3!$B:$B)," ")</f>
        <v xml:space="preserve"> </v>
      </c>
      <c r="AU428" s="92" t="str">
        <f t="shared" si="79"/>
        <v/>
      </c>
      <c r="AV428" s="67">
        <f>SUMIFS(Master3!$Z:$Z,Master3!$A:$A,"&gt;"&amp;AU428,Master3!$A:$A,"&lt;="&amp; AY428)</f>
        <v>0</v>
      </c>
      <c r="AW428" s="67">
        <f>SUMIFS(Master3!$J:$J,Master3!$A:$A,"&gt;"&amp;AU428,Master3!$A:$A,"&lt;="&amp; AY428)</f>
        <v>0</v>
      </c>
      <c r="AX428" s="92">
        <f>SUMIFS(Master3!BF:BF,Master3!BE:BE,AT428)</f>
        <v>0</v>
      </c>
      <c r="AY428" s="93" t="str">
        <f t="shared" si="80"/>
        <v/>
      </c>
      <c r="AZ428" s="112" t="e">
        <f>_xlfn.XLOOKUP(BA428,Master3!B:B,Master3!A:A)</f>
        <v>#N/A</v>
      </c>
      <c r="BA428" s="103">
        <v>44511.458333333336</v>
      </c>
      <c r="BB428" s="107">
        <f>SUMIFS(Master3!AR:AR,Master3!$A:$A,"&gt;="&amp;(AZ428),Master3!$A:$A,"&lt;="&amp;BF428-1)</f>
        <v>0</v>
      </c>
      <c r="BC428" s="109">
        <f>SUMIFS(Master3!$K:$K,Master3!$A:$A,"&gt;="&amp;(AZ428),Master3!$A:$A,"&lt;="&amp;BF428-1)</f>
        <v>0</v>
      </c>
      <c r="BD428" s="108">
        <f>SUMIFS(Master3!BI:BI,Master3!BH:BH,BA428)</f>
        <v>0</v>
      </c>
      <c r="BE428" s="110" t="str">
        <f>IFERROR(_xlfn.XLOOKUP(BF428,Master3!$A:$A,Master3!$B:$B),"")</f>
        <v/>
      </c>
      <c r="BF428" s="107" t="str">
        <f t="shared" si="81"/>
        <v/>
      </c>
      <c r="BG428" s="107">
        <f>SUMIFS(Master3!AR:AR,Master3!$A:$A,"&gt;="&amp;(BF428),Master3!$A:$A,"&lt;="&amp;BK428-1)</f>
        <v>0</v>
      </c>
      <c r="BH428" s="109">
        <f>SUMIFS(Master3!$K:$K,Master3!$A:$A,"&gt;="&amp;(BF428),Master3!$A:$A,"&lt;="&amp;BK428-1)</f>
        <v>0</v>
      </c>
      <c r="BI428" s="108">
        <f>SUMIFS(Master3!BQ:BQ,Master3!BP:BP,BE428)</f>
        <v>0</v>
      </c>
      <c r="BJ428" s="110" t="str">
        <f>IFERROR(_xlfn.XLOOKUP(BK428,Master3!$A:$A,Master3!$B:$B)," ")</f>
        <v xml:space="preserve"> </v>
      </c>
      <c r="BK428" s="107" t="str">
        <f t="shared" si="82"/>
        <v/>
      </c>
      <c r="BL428" s="107">
        <f>SUMIFS(Master3!$AU:$AU,Master3!$A:$A,"&gt;"&amp;(BK428),Master3!$A:$A,"&lt;="&amp; BO428)</f>
        <v>0</v>
      </c>
      <c r="BM428" s="109">
        <f>SUMIFS(Master3!$K:$K,Master3!$A:$A,"&gt;"&amp;(BK428),Master3!$A:$A,"&lt;="&amp; BO428)</f>
        <v>0</v>
      </c>
      <c r="BN428" s="107">
        <f>SUMIFS(Master3!BI:BI,Master3!BH:BH,BJ428)</f>
        <v>0</v>
      </c>
      <c r="BO428" s="108" t="str">
        <f t="shared" si="83"/>
        <v/>
      </c>
    </row>
    <row r="429" spans="1:67" x14ac:dyDescent="0.25">
      <c r="A429" s="86">
        <v>44512.496527777781</v>
      </c>
      <c r="B429" s="111" t="e">
        <f>_xlfn.XLOOKUP(C429,Master3!B:B,Master3!A:A)</f>
        <v>#N/A</v>
      </c>
      <c r="C429" s="106"/>
      <c r="D429" s="91" t="str">
        <f>IFERROR(_xlfn.XLOOKUP(B429,Master3!A:A,Master3!G:G),"")</f>
        <v/>
      </c>
      <c r="E429" s="94" t="str">
        <f>IFERROR(AVERAGEIFS(Master3!$U:$U,Master3!$A:$A,"&gt;"&amp;(B429-1),Master3!$A:$A,"&lt;="&amp;S429),"")</f>
        <v/>
      </c>
      <c r="F429" s="98">
        <f>SUMIFS(Master3!$V:$V,Master3!$A:$A,"&gt;="&amp;(B429),Master3!$A:$A,"&lt;="&amp;J429-1)</f>
        <v>0</v>
      </c>
      <c r="G429" s="91">
        <f>SUMIFS(Master3!$H:$H,Master3!$A:$A,"&gt;="&amp;(B429),Master3!$A:$A,"&lt;="&amp;J429-1)</f>
        <v>0</v>
      </c>
      <c r="H429" s="99">
        <f>SUMIFS(Master3!AZ:AZ,Master3!AY:AY,C429)</f>
        <v>0</v>
      </c>
      <c r="I429" s="100" t="str">
        <f>IFERROR(_xlfn.XLOOKUP(J429,Master3!$A:$A,Master3!$B:$B),"")</f>
        <v/>
      </c>
      <c r="J429" s="92" t="str">
        <f t="shared" si="72"/>
        <v/>
      </c>
      <c r="K429" s="92">
        <f>SUMIFS(Master3!$V:$V,Master3!$A:$A,"&gt;="&amp;(J429),Master3!$A:$A,"&lt;="&amp;O429-1)</f>
        <v>0</v>
      </c>
      <c r="L429" s="92">
        <f>SUMIFS(Master3!$H:$H,Master3!$A:$A,"&gt;="&amp;(J429),Master3!$A:$A,"&lt;="&amp;O429-1)</f>
        <v>0</v>
      </c>
      <c r="M429" s="93">
        <f>SUMIFS(Master3!BK:BK,Master3!BJ:BJ,I429)</f>
        <v>0</v>
      </c>
      <c r="N429" s="100" t="str">
        <f>IFERROR(_xlfn.XLOOKUP(O429,Master3!$A:$A,Master3!$B:$B)," ")</f>
        <v xml:space="preserve"> </v>
      </c>
      <c r="O429" s="92" t="str">
        <f t="shared" si="73"/>
        <v/>
      </c>
      <c r="P429" s="92">
        <f>SUMIFS(Master3!$V:$V,Master3!$A:$A,"&gt;="&amp;O429,Master3!$A:$A,"&lt;="&amp; S429)</f>
        <v>0</v>
      </c>
      <c r="Q429" s="92">
        <f>SUMIFS(Master3!$H:$H,Master3!$A:$A,"&gt;="&amp;O429,Master3!$A:$A,"&lt;="&amp; S429)</f>
        <v>0</v>
      </c>
      <c r="R429" s="92">
        <f>SUMIFS(Master3!AZ:AZ,Master3!AY:AY,N429)</f>
        <v>0</v>
      </c>
      <c r="S429" s="93" t="str">
        <f t="shared" si="74"/>
        <v/>
      </c>
      <c r="T429" s="112" t="e">
        <f>_xlfn.XLOOKUP(U429,Master3!B:B,Master3!A:A)</f>
        <v>#N/A</v>
      </c>
      <c r="U429" s="103"/>
      <c r="V429" s="109">
        <f>SUMIFS(Master3!X:X,Master3!$A:$A,"&gt;="&amp;(T429),Master3!$A:$A,"&lt;="&amp;Z429-1)</f>
        <v>0</v>
      </c>
      <c r="W429" s="107">
        <f>SUMIFS(Master3!I:I,Master3!$A:$A,"&gt;="&amp;(T429),Master3!$A:$A,"&lt;="&amp;Z429-1)</f>
        <v>0</v>
      </c>
      <c r="X429" s="108">
        <f>SUMIFS(Master3!BC:BC,Master3!BB:BB,U429)</f>
        <v>0</v>
      </c>
      <c r="Y429" s="110" t="str">
        <f>IFERROR(_xlfn.XLOOKUP(Z429,Master3!$A:$A,Master3!$B:$B),"")</f>
        <v/>
      </c>
      <c r="Z429" s="107" t="str">
        <f t="shared" si="75"/>
        <v/>
      </c>
      <c r="AA429" s="107">
        <f>SUMIFS(Master3!$X:$X,Master3!$A:$A,"&gt;="&amp;(Z429),Master3!$A:$A,"&lt;="&amp;AE429-1)</f>
        <v>0</v>
      </c>
      <c r="AB429" s="107">
        <f>SUMIFS(Master3!$I:$I,Master3!$A:$A,"&gt;="&amp;(Z429),Master3!$A:$A,"&lt;="&amp;AE429-1)</f>
        <v>0</v>
      </c>
      <c r="AC429" s="108">
        <f>SUMIFS(Master3!BM:BM,Master3!BL:BL,Y429)</f>
        <v>0</v>
      </c>
      <c r="AD429" s="110" t="str">
        <f>IFERROR(_xlfn.XLOOKUP(AE429,Master3!$A:$A,Master3!$B:$B)," ")</f>
        <v xml:space="preserve"> </v>
      </c>
      <c r="AE429" s="107" t="str">
        <f t="shared" si="76"/>
        <v/>
      </c>
      <c r="AF429" s="109">
        <f>SUMIFS(Master3!$X:$X,Master3!$A:$A,"&gt;"&amp;(AE429),Master3!$A:$A,"&lt;="&amp; AI429)</f>
        <v>0</v>
      </c>
      <c r="AG429" s="107">
        <f>SUMIFS(Master3!$I:$I,Master3!$A:$A,"&gt;"&amp;(AE429),Master3!$A:$A,"&lt;="&amp; AI429)</f>
        <v>0</v>
      </c>
      <c r="AH429" s="107">
        <f>SUMIFS(Master3!BC:BC,Master3!BB:BB,AD429)</f>
        <v>0</v>
      </c>
      <c r="AI429" s="108" t="str">
        <f t="shared" si="77"/>
        <v/>
      </c>
      <c r="AJ429" s="112" t="e">
        <f>_xlfn.XLOOKUP(AK429,Master3!B:B,Master3!A:A)</f>
        <v>#N/A</v>
      </c>
      <c r="AK429" s="106">
        <v>44512.496527777781</v>
      </c>
      <c r="AL429" s="67">
        <f>SUMIFS(Master3!$Z:$Z,Master3!$A:$A,"&gt;="&amp;(AJ429),Master3!$A:$A,"&lt;="&amp;AP429-1)</f>
        <v>0</v>
      </c>
      <c r="AM429" s="67">
        <f>SUMIFS(Master3!$J:$J,Master3!$A:$A,"&gt;="&amp;(AJ429),Master3!$A:$A,"&lt;="&amp;AP429-1)</f>
        <v>0</v>
      </c>
      <c r="AN429" s="93">
        <f>SUMIFS(Master3!BF:BF,Master3!BE:BE,AK429)</f>
        <v>0</v>
      </c>
      <c r="AO429" s="100" t="str">
        <f>IFERROR(_xlfn.XLOOKUP(AP429,Master3!$A:$A,Master3!$B:$B),"")</f>
        <v/>
      </c>
      <c r="AP429" s="92" t="str">
        <f t="shared" si="78"/>
        <v/>
      </c>
      <c r="AQ429" s="67">
        <f>SUMIFS(Master3!$Z:$Z,Master3!$A:$A,"&gt;"&amp;(AP429),Master3!$A:$A,"&lt;="&amp;AU429-1)</f>
        <v>0</v>
      </c>
      <c r="AR429" s="67">
        <f>SUMIFS(Master3!$J:$J,Master3!$A:$A,"&gt;"&amp;(AP429),Master3!$A:$A,"&lt;="&amp;AU429-1)</f>
        <v>0</v>
      </c>
      <c r="AS429" s="93">
        <f>SUMIFS(Master3!BO:BO,Master3!BN:BN,AO429)</f>
        <v>0</v>
      </c>
      <c r="AT429" s="100" t="str">
        <f>IFERROR(_xlfn.XLOOKUP(AU429,Master3!$A:$A,Master3!$B:$B)," ")</f>
        <v xml:space="preserve"> </v>
      </c>
      <c r="AU429" s="92" t="str">
        <f t="shared" si="79"/>
        <v/>
      </c>
      <c r="AV429" s="67">
        <f>SUMIFS(Master3!$Z:$Z,Master3!$A:$A,"&gt;"&amp;AU429,Master3!$A:$A,"&lt;="&amp; AY429)</f>
        <v>0</v>
      </c>
      <c r="AW429" s="67">
        <f>SUMIFS(Master3!$J:$J,Master3!$A:$A,"&gt;"&amp;AU429,Master3!$A:$A,"&lt;="&amp; AY429)</f>
        <v>0</v>
      </c>
      <c r="AX429" s="92">
        <f>SUMIFS(Master3!BF:BF,Master3!BE:BE,AT429)</f>
        <v>0</v>
      </c>
      <c r="AY429" s="93" t="str">
        <f t="shared" si="80"/>
        <v/>
      </c>
      <c r="AZ429" s="112" t="e">
        <f>_xlfn.XLOOKUP(BA429,Master3!B:B,Master3!A:A)</f>
        <v>#N/A</v>
      </c>
      <c r="BA429" s="103"/>
      <c r="BB429" s="107">
        <f>SUMIFS(Master3!AR:AR,Master3!$A:$A,"&gt;="&amp;(AZ429),Master3!$A:$A,"&lt;="&amp;BF429-1)</f>
        <v>0</v>
      </c>
      <c r="BC429" s="109">
        <f>SUMIFS(Master3!$K:$K,Master3!$A:$A,"&gt;="&amp;(AZ429),Master3!$A:$A,"&lt;="&amp;BF429-1)</f>
        <v>0</v>
      </c>
      <c r="BD429" s="108">
        <f>SUMIFS(Master3!BI:BI,Master3!BH:BH,BA429)</f>
        <v>0</v>
      </c>
      <c r="BE429" s="110" t="str">
        <f>IFERROR(_xlfn.XLOOKUP(BF429,Master3!$A:$A,Master3!$B:$B),"")</f>
        <v/>
      </c>
      <c r="BF429" s="107" t="str">
        <f t="shared" si="81"/>
        <v/>
      </c>
      <c r="BG429" s="107">
        <f>SUMIFS(Master3!AR:AR,Master3!$A:$A,"&gt;="&amp;(BF429),Master3!$A:$A,"&lt;="&amp;BK429-1)</f>
        <v>0</v>
      </c>
      <c r="BH429" s="109">
        <f>SUMIFS(Master3!$K:$K,Master3!$A:$A,"&gt;="&amp;(BF429),Master3!$A:$A,"&lt;="&amp;BK429-1)</f>
        <v>0</v>
      </c>
      <c r="BI429" s="108">
        <f>SUMIFS(Master3!BQ:BQ,Master3!BP:BP,BE429)</f>
        <v>0</v>
      </c>
      <c r="BJ429" s="110" t="str">
        <f>IFERROR(_xlfn.XLOOKUP(BK429,Master3!$A:$A,Master3!$B:$B)," ")</f>
        <v xml:space="preserve"> </v>
      </c>
      <c r="BK429" s="107" t="str">
        <f t="shared" si="82"/>
        <v/>
      </c>
      <c r="BL429" s="107">
        <f>SUMIFS(Master3!$AU:$AU,Master3!$A:$A,"&gt;"&amp;(BK429),Master3!$A:$A,"&lt;="&amp; BO429)</f>
        <v>0</v>
      </c>
      <c r="BM429" s="109">
        <f>SUMIFS(Master3!$K:$K,Master3!$A:$A,"&gt;"&amp;(BK429),Master3!$A:$A,"&lt;="&amp; BO429)</f>
        <v>0</v>
      </c>
      <c r="BN429" s="107">
        <f>SUMIFS(Master3!BI:BI,Master3!BH:BH,BJ429)</f>
        <v>0</v>
      </c>
      <c r="BO429" s="108" t="str">
        <f t="shared" si="83"/>
        <v/>
      </c>
    </row>
    <row r="430" spans="1:67" x14ac:dyDescent="0.25">
      <c r="A430" s="86">
        <v>44512.579861111109</v>
      </c>
      <c r="B430" s="111" t="e">
        <f>_xlfn.XLOOKUP(C430,Master3!B:B,Master3!A:A)</f>
        <v>#N/A</v>
      </c>
      <c r="C430" s="106"/>
      <c r="D430" s="91" t="str">
        <f>IFERROR(_xlfn.XLOOKUP(B430,Master3!A:A,Master3!G:G),"")</f>
        <v/>
      </c>
      <c r="E430" s="94" t="str">
        <f>IFERROR(AVERAGEIFS(Master3!$U:$U,Master3!$A:$A,"&gt;"&amp;(B430-1),Master3!$A:$A,"&lt;="&amp;S430),"")</f>
        <v/>
      </c>
      <c r="F430" s="98">
        <f>SUMIFS(Master3!$V:$V,Master3!$A:$A,"&gt;="&amp;(B430),Master3!$A:$A,"&lt;="&amp;J430-1)</f>
        <v>0</v>
      </c>
      <c r="G430" s="91">
        <f>SUMIFS(Master3!$H:$H,Master3!$A:$A,"&gt;="&amp;(B430),Master3!$A:$A,"&lt;="&amp;J430-1)</f>
        <v>0</v>
      </c>
      <c r="H430" s="99">
        <f>SUMIFS(Master3!AZ:AZ,Master3!AY:AY,C430)</f>
        <v>0</v>
      </c>
      <c r="I430" s="100" t="str">
        <f>IFERROR(_xlfn.XLOOKUP(J430,Master3!$A:$A,Master3!$B:$B),"")</f>
        <v/>
      </c>
      <c r="J430" s="92" t="str">
        <f t="shared" si="72"/>
        <v/>
      </c>
      <c r="K430" s="92">
        <f>SUMIFS(Master3!$V:$V,Master3!$A:$A,"&gt;="&amp;(J430),Master3!$A:$A,"&lt;="&amp;O430-1)</f>
        <v>0</v>
      </c>
      <c r="L430" s="92">
        <f>SUMIFS(Master3!$H:$H,Master3!$A:$A,"&gt;="&amp;(J430),Master3!$A:$A,"&lt;="&amp;O430-1)</f>
        <v>0</v>
      </c>
      <c r="M430" s="93">
        <f>SUMIFS(Master3!BK:BK,Master3!BJ:BJ,I430)</f>
        <v>0</v>
      </c>
      <c r="N430" s="100" t="str">
        <f>IFERROR(_xlfn.XLOOKUP(O430,Master3!$A:$A,Master3!$B:$B)," ")</f>
        <v xml:space="preserve"> </v>
      </c>
      <c r="O430" s="92" t="str">
        <f t="shared" si="73"/>
        <v/>
      </c>
      <c r="P430" s="92">
        <f>SUMIFS(Master3!$V:$V,Master3!$A:$A,"&gt;="&amp;O430,Master3!$A:$A,"&lt;="&amp; S430)</f>
        <v>0</v>
      </c>
      <c r="Q430" s="92">
        <f>SUMIFS(Master3!$H:$H,Master3!$A:$A,"&gt;="&amp;O430,Master3!$A:$A,"&lt;="&amp; S430)</f>
        <v>0</v>
      </c>
      <c r="R430" s="92">
        <f>SUMIFS(Master3!AZ:AZ,Master3!AY:AY,N430)</f>
        <v>0</v>
      </c>
      <c r="S430" s="93" t="str">
        <f t="shared" si="74"/>
        <v/>
      </c>
      <c r="T430" s="112" t="e">
        <f>_xlfn.XLOOKUP(U430,Master3!B:B,Master3!A:A)</f>
        <v>#N/A</v>
      </c>
      <c r="U430" s="103">
        <v>44512.579861111109</v>
      </c>
      <c r="V430" s="109">
        <f>SUMIFS(Master3!X:X,Master3!$A:$A,"&gt;="&amp;(T430),Master3!$A:$A,"&lt;="&amp;Z430-1)</f>
        <v>0</v>
      </c>
      <c r="W430" s="107">
        <f>SUMIFS(Master3!I:I,Master3!$A:$A,"&gt;="&amp;(T430),Master3!$A:$A,"&lt;="&amp;Z430-1)</f>
        <v>0</v>
      </c>
      <c r="X430" s="108">
        <f>SUMIFS(Master3!BC:BC,Master3!BB:BB,U430)</f>
        <v>0</v>
      </c>
      <c r="Y430" s="110" t="str">
        <f>IFERROR(_xlfn.XLOOKUP(Z430,Master3!$A:$A,Master3!$B:$B),"")</f>
        <v/>
      </c>
      <c r="Z430" s="107" t="str">
        <f t="shared" si="75"/>
        <v/>
      </c>
      <c r="AA430" s="107">
        <f>SUMIFS(Master3!$X:$X,Master3!$A:$A,"&gt;="&amp;(Z430),Master3!$A:$A,"&lt;="&amp;AE430-1)</f>
        <v>0</v>
      </c>
      <c r="AB430" s="107">
        <f>SUMIFS(Master3!$I:$I,Master3!$A:$A,"&gt;="&amp;(Z430),Master3!$A:$A,"&lt;="&amp;AE430-1)</f>
        <v>0</v>
      </c>
      <c r="AC430" s="108">
        <f>SUMIFS(Master3!BM:BM,Master3!BL:BL,Y430)</f>
        <v>0</v>
      </c>
      <c r="AD430" s="110" t="str">
        <f>IFERROR(_xlfn.XLOOKUP(AE430,Master3!$A:$A,Master3!$B:$B)," ")</f>
        <v xml:space="preserve"> </v>
      </c>
      <c r="AE430" s="107" t="str">
        <f t="shared" si="76"/>
        <v/>
      </c>
      <c r="AF430" s="109">
        <f>SUMIFS(Master3!$X:$X,Master3!$A:$A,"&gt;"&amp;(AE430),Master3!$A:$A,"&lt;="&amp; AI430)</f>
        <v>0</v>
      </c>
      <c r="AG430" s="107">
        <f>SUMIFS(Master3!$I:$I,Master3!$A:$A,"&gt;"&amp;(AE430),Master3!$A:$A,"&lt;="&amp; AI430)</f>
        <v>0</v>
      </c>
      <c r="AH430" s="107">
        <f>SUMIFS(Master3!BC:BC,Master3!BB:BB,AD430)</f>
        <v>0</v>
      </c>
      <c r="AI430" s="108" t="str">
        <f t="shared" si="77"/>
        <v/>
      </c>
      <c r="AJ430" s="112" t="e">
        <f>_xlfn.XLOOKUP(AK430,Master3!B:B,Master3!A:A)</f>
        <v>#N/A</v>
      </c>
      <c r="AK430" s="106"/>
      <c r="AL430" s="67">
        <f>SUMIFS(Master3!$Z:$Z,Master3!$A:$A,"&gt;="&amp;(AJ430),Master3!$A:$A,"&lt;="&amp;AP430-1)</f>
        <v>0</v>
      </c>
      <c r="AM430" s="67">
        <f>SUMIFS(Master3!$J:$J,Master3!$A:$A,"&gt;="&amp;(AJ430),Master3!$A:$A,"&lt;="&amp;AP430-1)</f>
        <v>0</v>
      </c>
      <c r="AN430" s="93">
        <f>SUMIFS(Master3!BF:BF,Master3!BE:BE,AK430)</f>
        <v>0</v>
      </c>
      <c r="AO430" s="100" t="str">
        <f>IFERROR(_xlfn.XLOOKUP(AP430,Master3!$A:$A,Master3!$B:$B),"")</f>
        <v/>
      </c>
      <c r="AP430" s="92" t="str">
        <f t="shared" si="78"/>
        <v/>
      </c>
      <c r="AQ430" s="67">
        <f>SUMIFS(Master3!$Z:$Z,Master3!$A:$A,"&gt;"&amp;(AP430),Master3!$A:$A,"&lt;="&amp;AU430-1)</f>
        <v>0</v>
      </c>
      <c r="AR430" s="67">
        <f>SUMIFS(Master3!$J:$J,Master3!$A:$A,"&gt;"&amp;(AP430),Master3!$A:$A,"&lt;="&amp;AU430-1)</f>
        <v>0</v>
      </c>
      <c r="AS430" s="93">
        <f>SUMIFS(Master3!BO:BO,Master3!BN:BN,AO430)</f>
        <v>0</v>
      </c>
      <c r="AT430" s="100" t="str">
        <f>IFERROR(_xlfn.XLOOKUP(AU430,Master3!$A:$A,Master3!$B:$B)," ")</f>
        <v xml:space="preserve"> </v>
      </c>
      <c r="AU430" s="92" t="str">
        <f t="shared" si="79"/>
        <v/>
      </c>
      <c r="AV430" s="67">
        <f>SUMIFS(Master3!$Z:$Z,Master3!$A:$A,"&gt;"&amp;AU430,Master3!$A:$A,"&lt;="&amp; AY430)</f>
        <v>0</v>
      </c>
      <c r="AW430" s="67">
        <f>SUMIFS(Master3!$J:$J,Master3!$A:$A,"&gt;"&amp;AU430,Master3!$A:$A,"&lt;="&amp; AY430)</f>
        <v>0</v>
      </c>
      <c r="AX430" s="92">
        <f>SUMIFS(Master3!BF:BF,Master3!BE:BE,AT430)</f>
        <v>0</v>
      </c>
      <c r="AY430" s="93" t="str">
        <f t="shared" si="80"/>
        <v/>
      </c>
      <c r="AZ430" s="112" t="e">
        <f>_xlfn.XLOOKUP(BA430,Master3!B:B,Master3!A:A)</f>
        <v>#N/A</v>
      </c>
      <c r="BA430" s="103">
        <v>44512.579861111109</v>
      </c>
      <c r="BB430" s="107">
        <f>SUMIFS(Master3!AR:AR,Master3!$A:$A,"&gt;="&amp;(AZ430),Master3!$A:$A,"&lt;="&amp;BF430-1)</f>
        <v>0</v>
      </c>
      <c r="BC430" s="109">
        <f>SUMIFS(Master3!$K:$K,Master3!$A:$A,"&gt;="&amp;(AZ430),Master3!$A:$A,"&lt;="&amp;BF430-1)</f>
        <v>0</v>
      </c>
      <c r="BD430" s="108">
        <f>SUMIFS(Master3!BI:BI,Master3!BH:BH,BA430)</f>
        <v>0</v>
      </c>
      <c r="BE430" s="110" t="str">
        <f>IFERROR(_xlfn.XLOOKUP(BF430,Master3!$A:$A,Master3!$B:$B),"")</f>
        <v/>
      </c>
      <c r="BF430" s="107" t="str">
        <f t="shared" si="81"/>
        <v/>
      </c>
      <c r="BG430" s="107">
        <f>SUMIFS(Master3!AR:AR,Master3!$A:$A,"&gt;="&amp;(BF430),Master3!$A:$A,"&lt;="&amp;BK430-1)</f>
        <v>0</v>
      </c>
      <c r="BH430" s="109">
        <f>SUMIFS(Master3!$K:$K,Master3!$A:$A,"&gt;="&amp;(BF430),Master3!$A:$A,"&lt;="&amp;BK430-1)</f>
        <v>0</v>
      </c>
      <c r="BI430" s="108">
        <f>SUMIFS(Master3!BQ:BQ,Master3!BP:BP,BE430)</f>
        <v>0</v>
      </c>
      <c r="BJ430" s="110" t="str">
        <f>IFERROR(_xlfn.XLOOKUP(BK430,Master3!$A:$A,Master3!$B:$B)," ")</f>
        <v xml:space="preserve"> </v>
      </c>
      <c r="BK430" s="107" t="str">
        <f t="shared" si="82"/>
        <v/>
      </c>
      <c r="BL430" s="107">
        <f>SUMIFS(Master3!$AU:$AU,Master3!$A:$A,"&gt;"&amp;(BK430),Master3!$A:$A,"&lt;="&amp; BO430)</f>
        <v>0</v>
      </c>
      <c r="BM430" s="109">
        <f>SUMIFS(Master3!$K:$K,Master3!$A:$A,"&gt;"&amp;(BK430),Master3!$A:$A,"&lt;="&amp; BO430)</f>
        <v>0</v>
      </c>
      <c r="BN430" s="107">
        <f>SUMIFS(Master3!BI:BI,Master3!BH:BH,BJ430)</f>
        <v>0</v>
      </c>
      <c r="BO430" s="108" t="str">
        <f t="shared" si="83"/>
        <v/>
      </c>
    </row>
    <row r="431" spans="1:67" x14ac:dyDescent="0.25">
      <c r="A431" s="86">
        <v>44513.329861111109</v>
      </c>
      <c r="B431" s="111" t="e">
        <f>_xlfn.XLOOKUP(C431,Master3!B:B,Master3!A:A)</f>
        <v>#N/A</v>
      </c>
      <c r="C431" s="106"/>
      <c r="D431" s="91" t="str">
        <f>IFERROR(_xlfn.XLOOKUP(B431,Master3!A:A,Master3!G:G),"")</f>
        <v/>
      </c>
      <c r="E431" s="94" t="str">
        <f>IFERROR(AVERAGEIFS(Master3!$U:$U,Master3!$A:$A,"&gt;"&amp;(B431-1),Master3!$A:$A,"&lt;="&amp;S431),"")</f>
        <v/>
      </c>
      <c r="F431" s="98">
        <f>SUMIFS(Master3!$V:$V,Master3!$A:$A,"&gt;="&amp;(B431),Master3!$A:$A,"&lt;="&amp;J431-1)</f>
        <v>0</v>
      </c>
      <c r="G431" s="91">
        <f>SUMIFS(Master3!$H:$H,Master3!$A:$A,"&gt;="&amp;(B431),Master3!$A:$A,"&lt;="&amp;J431-1)</f>
        <v>0</v>
      </c>
      <c r="H431" s="99">
        <f>SUMIFS(Master3!AZ:AZ,Master3!AY:AY,C431)</f>
        <v>0</v>
      </c>
      <c r="I431" s="100" t="str">
        <f>IFERROR(_xlfn.XLOOKUP(J431,Master3!$A:$A,Master3!$B:$B),"")</f>
        <v/>
      </c>
      <c r="J431" s="92" t="str">
        <f t="shared" si="72"/>
        <v/>
      </c>
      <c r="K431" s="92">
        <f>SUMIFS(Master3!$V:$V,Master3!$A:$A,"&gt;="&amp;(J431),Master3!$A:$A,"&lt;="&amp;O431-1)</f>
        <v>0</v>
      </c>
      <c r="L431" s="92">
        <f>SUMIFS(Master3!$H:$H,Master3!$A:$A,"&gt;="&amp;(J431),Master3!$A:$A,"&lt;="&amp;O431-1)</f>
        <v>0</v>
      </c>
      <c r="M431" s="93">
        <f>SUMIFS(Master3!BK:BK,Master3!BJ:BJ,I431)</f>
        <v>0</v>
      </c>
      <c r="N431" s="100" t="str">
        <f>IFERROR(_xlfn.XLOOKUP(O431,Master3!$A:$A,Master3!$B:$B)," ")</f>
        <v xml:space="preserve"> </v>
      </c>
      <c r="O431" s="92" t="str">
        <f t="shared" si="73"/>
        <v/>
      </c>
      <c r="P431" s="92">
        <f>SUMIFS(Master3!$V:$V,Master3!$A:$A,"&gt;="&amp;O431,Master3!$A:$A,"&lt;="&amp; S431)</f>
        <v>0</v>
      </c>
      <c r="Q431" s="92">
        <f>SUMIFS(Master3!$H:$H,Master3!$A:$A,"&gt;="&amp;O431,Master3!$A:$A,"&lt;="&amp; S431)</f>
        <v>0</v>
      </c>
      <c r="R431" s="92">
        <f>SUMIFS(Master3!AZ:AZ,Master3!AY:AY,N431)</f>
        <v>0</v>
      </c>
      <c r="S431" s="93" t="str">
        <f t="shared" si="74"/>
        <v/>
      </c>
      <c r="T431" s="112" t="e">
        <f>_xlfn.XLOOKUP(U431,Master3!B:B,Master3!A:A)</f>
        <v>#N/A</v>
      </c>
      <c r="U431" s="103"/>
      <c r="V431" s="109">
        <f>SUMIFS(Master3!X:X,Master3!$A:$A,"&gt;="&amp;(T431),Master3!$A:$A,"&lt;="&amp;Z431-1)</f>
        <v>0</v>
      </c>
      <c r="W431" s="107">
        <f>SUMIFS(Master3!I:I,Master3!$A:$A,"&gt;="&amp;(T431),Master3!$A:$A,"&lt;="&amp;Z431-1)</f>
        <v>0</v>
      </c>
      <c r="X431" s="108">
        <f>SUMIFS(Master3!BC:BC,Master3!BB:BB,U431)</f>
        <v>0</v>
      </c>
      <c r="Y431" s="110" t="str">
        <f>IFERROR(_xlfn.XLOOKUP(Z431,Master3!$A:$A,Master3!$B:$B),"")</f>
        <v/>
      </c>
      <c r="Z431" s="107" t="str">
        <f t="shared" si="75"/>
        <v/>
      </c>
      <c r="AA431" s="107">
        <f>SUMIFS(Master3!$X:$X,Master3!$A:$A,"&gt;="&amp;(Z431),Master3!$A:$A,"&lt;="&amp;AE431-1)</f>
        <v>0</v>
      </c>
      <c r="AB431" s="107">
        <f>SUMIFS(Master3!$I:$I,Master3!$A:$A,"&gt;="&amp;(Z431),Master3!$A:$A,"&lt;="&amp;AE431-1)</f>
        <v>0</v>
      </c>
      <c r="AC431" s="108">
        <f>SUMIFS(Master3!BM:BM,Master3!BL:BL,Y431)</f>
        <v>0</v>
      </c>
      <c r="AD431" s="110" t="str">
        <f>IFERROR(_xlfn.XLOOKUP(AE431,Master3!$A:$A,Master3!$B:$B)," ")</f>
        <v xml:space="preserve"> </v>
      </c>
      <c r="AE431" s="107" t="str">
        <f t="shared" si="76"/>
        <v/>
      </c>
      <c r="AF431" s="109">
        <f>SUMIFS(Master3!$X:$X,Master3!$A:$A,"&gt;"&amp;(AE431),Master3!$A:$A,"&lt;="&amp; AI431)</f>
        <v>0</v>
      </c>
      <c r="AG431" s="107">
        <f>SUMIFS(Master3!$I:$I,Master3!$A:$A,"&gt;"&amp;(AE431),Master3!$A:$A,"&lt;="&amp; AI431)</f>
        <v>0</v>
      </c>
      <c r="AH431" s="107">
        <f>SUMIFS(Master3!BC:BC,Master3!BB:BB,AD431)</f>
        <v>0</v>
      </c>
      <c r="AI431" s="108" t="str">
        <f t="shared" si="77"/>
        <v/>
      </c>
      <c r="AJ431" s="112" t="e">
        <f>_xlfn.XLOOKUP(AK431,Master3!B:B,Master3!A:A)</f>
        <v>#N/A</v>
      </c>
      <c r="AK431" s="106">
        <v>44513.329861111109</v>
      </c>
      <c r="AL431" s="67">
        <f>SUMIFS(Master3!$Z:$Z,Master3!$A:$A,"&gt;="&amp;(AJ431),Master3!$A:$A,"&lt;="&amp;AP431-1)</f>
        <v>0</v>
      </c>
      <c r="AM431" s="67">
        <f>SUMIFS(Master3!$J:$J,Master3!$A:$A,"&gt;="&amp;(AJ431),Master3!$A:$A,"&lt;="&amp;AP431-1)</f>
        <v>0</v>
      </c>
      <c r="AN431" s="93">
        <f>SUMIFS(Master3!BF:BF,Master3!BE:BE,AK431)</f>
        <v>0</v>
      </c>
      <c r="AO431" s="100" t="str">
        <f>IFERROR(_xlfn.XLOOKUP(AP431,Master3!$A:$A,Master3!$B:$B),"")</f>
        <v/>
      </c>
      <c r="AP431" s="92" t="str">
        <f t="shared" si="78"/>
        <v/>
      </c>
      <c r="AQ431" s="67">
        <f>SUMIFS(Master3!$Z:$Z,Master3!$A:$A,"&gt;"&amp;(AP431),Master3!$A:$A,"&lt;="&amp;AU431-1)</f>
        <v>0</v>
      </c>
      <c r="AR431" s="67">
        <f>SUMIFS(Master3!$J:$J,Master3!$A:$A,"&gt;"&amp;(AP431),Master3!$A:$A,"&lt;="&amp;AU431-1)</f>
        <v>0</v>
      </c>
      <c r="AS431" s="93">
        <f>SUMIFS(Master3!BO:BO,Master3!BN:BN,AO431)</f>
        <v>0</v>
      </c>
      <c r="AT431" s="100" t="str">
        <f>IFERROR(_xlfn.XLOOKUP(AU431,Master3!$A:$A,Master3!$B:$B)," ")</f>
        <v xml:space="preserve"> </v>
      </c>
      <c r="AU431" s="92" t="str">
        <f t="shared" si="79"/>
        <v/>
      </c>
      <c r="AV431" s="67">
        <f>SUMIFS(Master3!$Z:$Z,Master3!$A:$A,"&gt;"&amp;AU431,Master3!$A:$A,"&lt;="&amp; AY431)</f>
        <v>0</v>
      </c>
      <c r="AW431" s="67">
        <f>SUMIFS(Master3!$J:$J,Master3!$A:$A,"&gt;"&amp;AU431,Master3!$A:$A,"&lt;="&amp; AY431)</f>
        <v>0</v>
      </c>
      <c r="AX431" s="92">
        <f>SUMIFS(Master3!BF:BF,Master3!BE:BE,AT431)</f>
        <v>0</v>
      </c>
      <c r="AY431" s="93" t="str">
        <f t="shared" si="80"/>
        <v/>
      </c>
      <c r="AZ431" s="112" t="e">
        <f>_xlfn.XLOOKUP(BA431,Master3!B:B,Master3!A:A)</f>
        <v>#N/A</v>
      </c>
      <c r="BA431" s="103"/>
      <c r="BB431" s="107">
        <f>SUMIFS(Master3!AR:AR,Master3!$A:$A,"&gt;="&amp;(AZ431),Master3!$A:$A,"&lt;="&amp;BF431-1)</f>
        <v>0</v>
      </c>
      <c r="BC431" s="109">
        <f>SUMIFS(Master3!$K:$K,Master3!$A:$A,"&gt;="&amp;(AZ431),Master3!$A:$A,"&lt;="&amp;BF431-1)</f>
        <v>0</v>
      </c>
      <c r="BD431" s="108">
        <f>SUMIFS(Master3!BI:BI,Master3!BH:BH,BA431)</f>
        <v>0</v>
      </c>
      <c r="BE431" s="110" t="str">
        <f>IFERROR(_xlfn.XLOOKUP(BF431,Master3!$A:$A,Master3!$B:$B),"")</f>
        <v/>
      </c>
      <c r="BF431" s="107" t="str">
        <f t="shared" si="81"/>
        <v/>
      </c>
      <c r="BG431" s="107">
        <f>SUMIFS(Master3!AR:AR,Master3!$A:$A,"&gt;="&amp;(BF431),Master3!$A:$A,"&lt;="&amp;BK431-1)</f>
        <v>0</v>
      </c>
      <c r="BH431" s="109">
        <f>SUMIFS(Master3!$K:$K,Master3!$A:$A,"&gt;="&amp;(BF431),Master3!$A:$A,"&lt;="&amp;BK431-1)</f>
        <v>0</v>
      </c>
      <c r="BI431" s="108">
        <f>SUMIFS(Master3!BQ:BQ,Master3!BP:BP,BE431)</f>
        <v>0</v>
      </c>
      <c r="BJ431" s="110" t="str">
        <f>IFERROR(_xlfn.XLOOKUP(BK431,Master3!$A:$A,Master3!$B:$B)," ")</f>
        <v xml:space="preserve"> </v>
      </c>
      <c r="BK431" s="107" t="str">
        <f t="shared" si="82"/>
        <v/>
      </c>
      <c r="BL431" s="107">
        <f>SUMIFS(Master3!$AU:$AU,Master3!$A:$A,"&gt;"&amp;(BK431),Master3!$A:$A,"&lt;="&amp; BO431)</f>
        <v>0</v>
      </c>
      <c r="BM431" s="109">
        <f>SUMIFS(Master3!$K:$K,Master3!$A:$A,"&gt;"&amp;(BK431),Master3!$A:$A,"&lt;="&amp; BO431)</f>
        <v>0</v>
      </c>
      <c r="BN431" s="107">
        <f>SUMIFS(Master3!BI:BI,Master3!BH:BH,BJ431)</f>
        <v>0</v>
      </c>
      <c r="BO431" s="108" t="str">
        <f t="shared" si="83"/>
        <v/>
      </c>
    </row>
    <row r="432" spans="1:67" x14ac:dyDescent="0.25">
      <c r="A432" s="86">
        <v>44513.399305555555</v>
      </c>
      <c r="B432" s="111" t="e">
        <f>_xlfn.XLOOKUP(C432,Master3!B:B,Master3!A:A)</f>
        <v>#N/A</v>
      </c>
      <c r="C432" s="106"/>
      <c r="D432" s="91" t="str">
        <f>IFERROR(_xlfn.XLOOKUP(B432,Master3!A:A,Master3!G:G),"")</f>
        <v/>
      </c>
      <c r="E432" s="94" t="str">
        <f>IFERROR(AVERAGEIFS(Master3!$U:$U,Master3!$A:$A,"&gt;"&amp;(B432-1),Master3!$A:$A,"&lt;="&amp;S432),"")</f>
        <v/>
      </c>
      <c r="F432" s="98">
        <f>SUMIFS(Master3!$V:$V,Master3!$A:$A,"&gt;="&amp;(B432),Master3!$A:$A,"&lt;="&amp;J432-1)</f>
        <v>0</v>
      </c>
      <c r="G432" s="91">
        <f>SUMIFS(Master3!$H:$H,Master3!$A:$A,"&gt;="&amp;(B432),Master3!$A:$A,"&lt;="&amp;J432-1)</f>
        <v>0</v>
      </c>
      <c r="H432" s="99">
        <f>SUMIFS(Master3!AZ:AZ,Master3!AY:AY,C432)</f>
        <v>0</v>
      </c>
      <c r="I432" s="100" t="str">
        <f>IFERROR(_xlfn.XLOOKUP(J432,Master3!$A:$A,Master3!$B:$B),"")</f>
        <v/>
      </c>
      <c r="J432" s="92" t="str">
        <f t="shared" si="72"/>
        <v/>
      </c>
      <c r="K432" s="92">
        <f>SUMIFS(Master3!$V:$V,Master3!$A:$A,"&gt;="&amp;(J432),Master3!$A:$A,"&lt;="&amp;O432-1)</f>
        <v>0</v>
      </c>
      <c r="L432" s="92">
        <f>SUMIFS(Master3!$H:$H,Master3!$A:$A,"&gt;="&amp;(J432),Master3!$A:$A,"&lt;="&amp;O432-1)</f>
        <v>0</v>
      </c>
      <c r="M432" s="93">
        <f>SUMIFS(Master3!BK:BK,Master3!BJ:BJ,I432)</f>
        <v>0</v>
      </c>
      <c r="N432" s="100" t="str">
        <f>IFERROR(_xlfn.XLOOKUP(O432,Master3!$A:$A,Master3!$B:$B)," ")</f>
        <v xml:space="preserve"> </v>
      </c>
      <c r="O432" s="92" t="str">
        <f t="shared" si="73"/>
        <v/>
      </c>
      <c r="P432" s="92">
        <f>SUMIFS(Master3!$V:$V,Master3!$A:$A,"&gt;="&amp;O432,Master3!$A:$A,"&lt;="&amp; S432)</f>
        <v>0</v>
      </c>
      <c r="Q432" s="92">
        <f>SUMIFS(Master3!$H:$H,Master3!$A:$A,"&gt;="&amp;O432,Master3!$A:$A,"&lt;="&amp; S432)</f>
        <v>0</v>
      </c>
      <c r="R432" s="92">
        <f>SUMIFS(Master3!AZ:AZ,Master3!AY:AY,N432)</f>
        <v>0</v>
      </c>
      <c r="S432" s="93" t="str">
        <f t="shared" si="74"/>
        <v/>
      </c>
      <c r="T432" s="112" t="e">
        <f>_xlfn.XLOOKUP(U432,Master3!B:B,Master3!A:A)</f>
        <v>#N/A</v>
      </c>
      <c r="U432" s="103"/>
      <c r="V432" s="109">
        <f>SUMIFS(Master3!X:X,Master3!$A:$A,"&gt;="&amp;(T432),Master3!$A:$A,"&lt;="&amp;Z432-1)</f>
        <v>0</v>
      </c>
      <c r="W432" s="107">
        <f>SUMIFS(Master3!I:I,Master3!$A:$A,"&gt;="&amp;(T432),Master3!$A:$A,"&lt;="&amp;Z432-1)</f>
        <v>0</v>
      </c>
      <c r="X432" s="108">
        <f>SUMIFS(Master3!BC:BC,Master3!BB:BB,U432)</f>
        <v>0</v>
      </c>
      <c r="Y432" s="110" t="str">
        <f>IFERROR(_xlfn.XLOOKUP(Z432,Master3!$A:$A,Master3!$B:$B),"")</f>
        <v/>
      </c>
      <c r="Z432" s="107" t="str">
        <f t="shared" si="75"/>
        <v/>
      </c>
      <c r="AA432" s="107">
        <f>SUMIFS(Master3!$X:$X,Master3!$A:$A,"&gt;="&amp;(Z432),Master3!$A:$A,"&lt;="&amp;AE432-1)</f>
        <v>0</v>
      </c>
      <c r="AB432" s="107">
        <f>SUMIFS(Master3!$I:$I,Master3!$A:$A,"&gt;="&amp;(Z432),Master3!$A:$A,"&lt;="&amp;AE432-1)</f>
        <v>0</v>
      </c>
      <c r="AC432" s="108">
        <f>SUMIFS(Master3!BM:BM,Master3!BL:BL,Y432)</f>
        <v>0</v>
      </c>
      <c r="AD432" s="110" t="str">
        <f>IFERROR(_xlfn.XLOOKUP(AE432,Master3!$A:$A,Master3!$B:$B)," ")</f>
        <v xml:space="preserve"> </v>
      </c>
      <c r="AE432" s="107" t="str">
        <f t="shared" si="76"/>
        <v/>
      </c>
      <c r="AF432" s="109">
        <f>SUMIFS(Master3!$X:$X,Master3!$A:$A,"&gt;"&amp;(AE432),Master3!$A:$A,"&lt;="&amp; AI432)</f>
        <v>0</v>
      </c>
      <c r="AG432" s="107">
        <f>SUMIFS(Master3!$I:$I,Master3!$A:$A,"&gt;"&amp;(AE432),Master3!$A:$A,"&lt;="&amp; AI432)</f>
        <v>0</v>
      </c>
      <c r="AH432" s="107">
        <f>SUMIFS(Master3!BC:BC,Master3!BB:BB,AD432)</f>
        <v>0</v>
      </c>
      <c r="AI432" s="108" t="str">
        <f t="shared" si="77"/>
        <v/>
      </c>
      <c r="AJ432" s="112" t="e">
        <f>_xlfn.XLOOKUP(AK432,Master3!B:B,Master3!A:A)</f>
        <v>#N/A</v>
      </c>
      <c r="AK432" s="106"/>
      <c r="AL432" s="67">
        <f>SUMIFS(Master3!$Z:$Z,Master3!$A:$A,"&gt;="&amp;(AJ432),Master3!$A:$A,"&lt;="&amp;AP432-1)</f>
        <v>0</v>
      </c>
      <c r="AM432" s="67">
        <f>SUMIFS(Master3!$J:$J,Master3!$A:$A,"&gt;="&amp;(AJ432),Master3!$A:$A,"&lt;="&amp;AP432-1)</f>
        <v>0</v>
      </c>
      <c r="AN432" s="93">
        <f>SUMIFS(Master3!BF:BF,Master3!BE:BE,AK432)</f>
        <v>0</v>
      </c>
      <c r="AO432" s="100" t="str">
        <f>IFERROR(_xlfn.XLOOKUP(AP432,Master3!$A:$A,Master3!$B:$B),"")</f>
        <v/>
      </c>
      <c r="AP432" s="92" t="str">
        <f t="shared" si="78"/>
        <v/>
      </c>
      <c r="AQ432" s="67">
        <f>SUMIFS(Master3!$Z:$Z,Master3!$A:$A,"&gt;"&amp;(AP432),Master3!$A:$A,"&lt;="&amp;AU432-1)</f>
        <v>0</v>
      </c>
      <c r="AR432" s="67">
        <f>SUMIFS(Master3!$J:$J,Master3!$A:$A,"&gt;"&amp;(AP432),Master3!$A:$A,"&lt;="&amp;AU432-1)</f>
        <v>0</v>
      </c>
      <c r="AS432" s="93">
        <f>SUMIFS(Master3!BO:BO,Master3!BN:BN,AO432)</f>
        <v>0</v>
      </c>
      <c r="AT432" s="100" t="str">
        <f>IFERROR(_xlfn.XLOOKUP(AU432,Master3!$A:$A,Master3!$B:$B)," ")</f>
        <v xml:space="preserve"> </v>
      </c>
      <c r="AU432" s="92" t="str">
        <f t="shared" si="79"/>
        <v/>
      </c>
      <c r="AV432" s="67">
        <f>SUMIFS(Master3!$Z:$Z,Master3!$A:$A,"&gt;"&amp;AU432,Master3!$A:$A,"&lt;="&amp; AY432)</f>
        <v>0</v>
      </c>
      <c r="AW432" s="67">
        <f>SUMIFS(Master3!$J:$J,Master3!$A:$A,"&gt;"&amp;AU432,Master3!$A:$A,"&lt;="&amp; AY432)</f>
        <v>0</v>
      </c>
      <c r="AX432" s="92">
        <f>SUMIFS(Master3!BF:BF,Master3!BE:BE,AT432)</f>
        <v>0</v>
      </c>
      <c r="AY432" s="93" t="str">
        <f t="shared" si="80"/>
        <v/>
      </c>
      <c r="AZ432" s="112" t="e">
        <f>_xlfn.XLOOKUP(BA432,Master3!B:B,Master3!A:A)</f>
        <v>#N/A</v>
      </c>
      <c r="BA432" s="103">
        <v>44513.399305555555</v>
      </c>
      <c r="BB432" s="107">
        <f>SUMIFS(Master3!AR:AR,Master3!$A:$A,"&gt;="&amp;(AZ432),Master3!$A:$A,"&lt;="&amp;BF432-1)</f>
        <v>0</v>
      </c>
      <c r="BC432" s="109">
        <f>SUMIFS(Master3!$K:$K,Master3!$A:$A,"&gt;="&amp;(AZ432),Master3!$A:$A,"&lt;="&amp;BF432-1)</f>
        <v>0</v>
      </c>
      <c r="BD432" s="108">
        <f>SUMIFS(Master3!BI:BI,Master3!BH:BH,BA432)</f>
        <v>0</v>
      </c>
      <c r="BE432" s="110" t="str">
        <f>IFERROR(_xlfn.XLOOKUP(BF432,Master3!$A:$A,Master3!$B:$B),"")</f>
        <v/>
      </c>
      <c r="BF432" s="107" t="str">
        <f t="shared" si="81"/>
        <v/>
      </c>
      <c r="BG432" s="107">
        <f>SUMIFS(Master3!AR:AR,Master3!$A:$A,"&gt;="&amp;(BF432),Master3!$A:$A,"&lt;="&amp;BK432-1)</f>
        <v>0</v>
      </c>
      <c r="BH432" s="109">
        <f>SUMIFS(Master3!$K:$K,Master3!$A:$A,"&gt;="&amp;(BF432),Master3!$A:$A,"&lt;="&amp;BK432-1)</f>
        <v>0</v>
      </c>
      <c r="BI432" s="108">
        <f>SUMIFS(Master3!BQ:BQ,Master3!BP:BP,BE432)</f>
        <v>0</v>
      </c>
      <c r="BJ432" s="110" t="str">
        <f>IFERROR(_xlfn.XLOOKUP(BK432,Master3!$A:$A,Master3!$B:$B)," ")</f>
        <v xml:space="preserve"> </v>
      </c>
      <c r="BK432" s="107" t="str">
        <f t="shared" si="82"/>
        <v/>
      </c>
      <c r="BL432" s="107">
        <f>SUMIFS(Master3!$AU:$AU,Master3!$A:$A,"&gt;"&amp;(BK432),Master3!$A:$A,"&lt;="&amp; BO432)</f>
        <v>0</v>
      </c>
      <c r="BM432" s="109">
        <f>SUMIFS(Master3!$K:$K,Master3!$A:$A,"&gt;"&amp;(BK432),Master3!$A:$A,"&lt;="&amp; BO432)</f>
        <v>0</v>
      </c>
      <c r="BN432" s="107">
        <f>SUMIFS(Master3!BI:BI,Master3!BH:BH,BJ432)</f>
        <v>0</v>
      </c>
      <c r="BO432" s="108" t="str">
        <f t="shared" si="83"/>
        <v/>
      </c>
    </row>
    <row r="433" spans="1:67" x14ac:dyDescent="0.25">
      <c r="A433" s="86">
        <v>44513.413194444445</v>
      </c>
      <c r="B433" s="111" t="e">
        <f>_xlfn.XLOOKUP(C433,Master3!B:B,Master3!A:A)</f>
        <v>#N/A</v>
      </c>
      <c r="C433" s="106">
        <v>44513.413194444445</v>
      </c>
      <c r="D433" s="91" t="str">
        <f>IFERROR(_xlfn.XLOOKUP(B433,Master3!A:A,Master3!G:G),"")</f>
        <v/>
      </c>
      <c r="E433" s="94" t="str">
        <f>IFERROR(AVERAGEIFS(Master3!$U:$U,Master3!$A:$A,"&gt;"&amp;(B433-1),Master3!$A:$A,"&lt;="&amp;S433),"")</f>
        <v/>
      </c>
      <c r="F433" s="98">
        <f>SUMIFS(Master3!$V:$V,Master3!$A:$A,"&gt;="&amp;(B433),Master3!$A:$A,"&lt;="&amp;J433-1)</f>
        <v>0</v>
      </c>
      <c r="G433" s="91">
        <f>SUMIFS(Master3!$H:$H,Master3!$A:$A,"&gt;="&amp;(B433),Master3!$A:$A,"&lt;="&amp;J433-1)</f>
        <v>0</v>
      </c>
      <c r="H433" s="99">
        <f>SUMIFS(Master3!AZ:AZ,Master3!AY:AY,C433)</f>
        <v>0</v>
      </c>
      <c r="I433" s="100" t="str">
        <f>IFERROR(_xlfn.XLOOKUP(J433,Master3!$A:$A,Master3!$B:$B),"")</f>
        <v/>
      </c>
      <c r="J433" s="92" t="str">
        <f t="shared" si="72"/>
        <v/>
      </c>
      <c r="K433" s="92">
        <f>SUMIFS(Master3!$V:$V,Master3!$A:$A,"&gt;="&amp;(J433),Master3!$A:$A,"&lt;="&amp;O433-1)</f>
        <v>0</v>
      </c>
      <c r="L433" s="92">
        <f>SUMIFS(Master3!$H:$H,Master3!$A:$A,"&gt;="&amp;(J433),Master3!$A:$A,"&lt;="&amp;O433-1)</f>
        <v>0</v>
      </c>
      <c r="M433" s="93">
        <f>SUMIFS(Master3!BK:BK,Master3!BJ:BJ,I433)</f>
        <v>0</v>
      </c>
      <c r="N433" s="100" t="str">
        <f>IFERROR(_xlfn.XLOOKUP(O433,Master3!$A:$A,Master3!$B:$B)," ")</f>
        <v xml:space="preserve"> </v>
      </c>
      <c r="O433" s="92" t="str">
        <f t="shared" si="73"/>
        <v/>
      </c>
      <c r="P433" s="92">
        <f>SUMIFS(Master3!$V:$V,Master3!$A:$A,"&gt;="&amp;O433,Master3!$A:$A,"&lt;="&amp; S433)</f>
        <v>0</v>
      </c>
      <c r="Q433" s="92">
        <f>SUMIFS(Master3!$H:$H,Master3!$A:$A,"&gt;="&amp;O433,Master3!$A:$A,"&lt;="&amp; S433)</f>
        <v>0</v>
      </c>
      <c r="R433" s="92">
        <f>SUMIFS(Master3!AZ:AZ,Master3!AY:AY,N433)</f>
        <v>0</v>
      </c>
      <c r="S433" s="93" t="str">
        <f t="shared" si="74"/>
        <v/>
      </c>
      <c r="T433" s="112" t="e">
        <f>_xlfn.XLOOKUP(U433,Master3!B:B,Master3!A:A)</f>
        <v>#N/A</v>
      </c>
      <c r="U433" s="103">
        <v>44513.413194444445</v>
      </c>
      <c r="V433" s="109">
        <f>SUMIFS(Master3!X:X,Master3!$A:$A,"&gt;="&amp;(T433),Master3!$A:$A,"&lt;="&amp;Z433-1)</f>
        <v>0</v>
      </c>
      <c r="W433" s="107">
        <f>SUMIFS(Master3!I:I,Master3!$A:$A,"&gt;="&amp;(T433),Master3!$A:$A,"&lt;="&amp;Z433-1)</f>
        <v>0</v>
      </c>
      <c r="X433" s="108">
        <f>SUMIFS(Master3!BC:BC,Master3!BB:BB,U433)</f>
        <v>0</v>
      </c>
      <c r="Y433" s="110" t="str">
        <f>IFERROR(_xlfn.XLOOKUP(Z433,Master3!$A:$A,Master3!$B:$B),"")</f>
        <v/>
      </c>
      <c r="Z433" s="107" t="str">
        <f t="shared" si="75"/>
        <v/>
      </c>
      <c r="AA433" s="107">
        <f>SUMIFS(Master3!$X:$X,Master3!$A:$A,"&gt;="&amp;(Z433),Master3!$A:$A,"&lt;="&amp;AE433-1)</f>
        <v>0</v>
      </c>
      <c r="AB433" s="107">
        <f>SUMIFS(Master3!$I:$I,Master3!$A:$A,"&gt;="&amp;(Z433),Master3!$A:$A,"&lt;="&amp;AE433-1)</f>
        <v>0</v>
      </c>
      <c r="AC433" s="108">
        <f>SUMIFS(Master3!BM:BM,Master3!BL:BL,Y433)</f>
        <v>0</v>
      </c>
      <c r="AD433" s="110" t="str">
        <f>IFERROR(_xlfn.XLOOKUP(AE433,Master3!$A:$A,Master3!$B:$B)," ")</f>
        <v xml:space="preserve"> </v>
      </c>
      <c r="AE433" s="107" t="str">
        <f t="shared" si="76"/>
        <v/>
      </c>
      <c r="AF433" s="109">
        <f>SUMIFS(Master3!$X:$X,Master3!$A:$A,"&gt;"&amp;(AE433),Master3!$A:$A,"&lt;="&amp; AI433)</f>
        <v>0</v>
      </c>
      <c r="AG433" s="107">
        <f>SUMIFS(Master3!$I:$I,Master3!$A:$A,"&gt;"&amp;(AE433),Master3!$A:$A,"&lt;="&amp; AI433)</f>
        <v>0</v>
      </c>
      <c r="AH433" s="107">
        <f>SUMIFS(Master3!BC:BC,Master3!BB:BB,AD433)</f>
        <v>0</v>
      </c>
      <c r="AI433" s="108" t="str">
        <f t="shared" si="77"/>
        <v/>
      </c>
      <c r="AJ433" s="112" t="e">
        <f>_xlfn.XLOOKUP(AK433,Master3!B:B,Master3!A:A)</f>
        <v>#N/A</v>
      </c>
      <c r="AK433" s="106"/>
      <c r="AL433" s="67">
        <f>SUMIFS(Master3!$Z:$Z,Master3!$A:$A,"&gt;="&amp;(AJ433),Master3!$A:$A,"&lt;="&amp;AP433-1)</f>
        <v>0</v>
      </c>
      <c r="AM433" s="67">
        <f>SUMIFS(Master3!$J:$J,Master3!$A:$A,"&gt;="&amp;(AJ433),Master3!$A:$A,"&lt;="&amp;AP433-1)</f>
        <v>0</v>
      </c>
      <c r="AN433" s="93">
        <f>SUMIFS(Master3!BF:BF,Master3!BE:BE,AK433)</f>
        <v>0</v>
      </c>
      <c r="AO433" s="100" t="str">
        <f>IFERROR(_xlfn.XLOOKUP(AP433,Master3!$A:$A,Master3!$B:$B),"")</f>
        <v/>
      </c>
      <c r="AP433" s="92" t="str">
        <f t="shared" si="78"/>
        <v/>
      </c>
      <c r="AQ433" s="67">
        <f>SUMIFS(Master3!$Z:$Z,Master3!$A:$A,"&gt;"&amp;(AP433),Master3!$A:$A,"&lt;="&amp;AU433-1)</f>
        <v>0</v>
      </c>
      <c r="AR433" s="67">
        <f>SUMIFS(Master3!$J:$J,Master3!$A:$A,"&gt;"&amp;(AP433),Master3!$A:$A,"&lt;="&amp;AU433-1)</f>
        <v>0</v>
      </c>
      <c r="AS433" s="93">
        <f>SUMIFS(Master3!BO:BO,Master3!BN:BN,AO433)</f>
        <v>0</v>
      </c>
      <c r="AT433" s="100" t="str">
        <f>IFERROR(_xlfn.XLOOKUP(AU433,Master3!$A:$A,Master3!$B:$B)," ")</f>
        <v xml:space="preserve"> </v>
      </c>
      <c r="AU433" s="92" t="str">
        <f t="shared" si="79"/>
        <v/>
      </c>
      <c r="AV433" s="67">
        <f>SUMIFS(Master3!$Z:$Z,Master3!$A:$A,"&gt;"&amp;AU433,Master3!$A:$A,"&lt;="&amp; AY433)</f>
        <v>0</v>
      </c>
      <c r="AW433" s="67">
        <f>SUMIFS(Master3!$J:$J,Master3!$A:$A,"&gt;"&amp;AU433,Master3!$A:$A,"&lt;="&amp; AY433)</f>
        <v>0</v>
      </c>
      <c r="AX433" s="92">
        <f>SUMIFS(Master3!BF:BF,Master3!BE:BE,AT433)</f>
        <v>0</v>
      </c>
      <c r="AY433" s="93" t="str">
        <f t="shared" si="80"/>
        <v/>
      </c>
      <c r="AZ433" s="112" t="e">
        <f>_xlfn.XLOOKUP(BA433,Master3!B:B,Master3!A:A)</f>
        <v>#N/A</v>
      </c>
      <c r="BA433" s="103"/>
      <c r="BB433" s="107">
        <f>SUMIFS(Master3!AR:AR,Master3!$A:$A,"&gt;="&amp;(AZ433),Master3!$A:$A,"&lt;="&amp;BF433-1)</f>
        <v>0</v>
      </c>
      <c r="BC433" s="109">
        <f>SUMIFS(Master3!$K:$K,Master3!$A:$A,"&gt;="&amp;(AZ433),Master3!$A:$A,"&lt;="&amp;BF433-1)</f>
        <v>0</v>
      </c>
      <c r="BD433" s="108">
        <f>SUMIFS(Master3!BI:BI,Master3!BH:BH,BA433)</f>
        <v>0</v>
      </c>
      <c r="BE433" s="110" t="str">
        <f>IFERROR(_xlfn.XLOOKUP(BF433,Master3!$A:$A,Master3!$B:$B),"")</f>
        <v/>
      </c>
      <c r="BF433" s="107" t="str">
        <f t="shared" si="81"/>
        <v/>
      </c>
      <c r="BG433" s="107">
        <f>SUMIFS(Master3!AR:AR,Master3!$A:$A,"&gt;="&amp;(BF433),Master3!$A:$A,"&lt;="&amp;BK433-1)</f>
        <v>0</v>
      </c>
      <c r="BH433" s="109">
        <f>SUMIFS(Master3!$K:$K,Master3!$A:$A,"&gt;="&amp;(BF433),Master3!$A:$A,"&lt;="&amp;BK433-1)</f>
        <v>0</v>
      </c>
      <c r="BI433" s="108">
        <f>SUMIFS(Master3!BQ:BQ,Master3!BP:BP,BE433)</f>
        <v>0</v>
      </c>
      <c r="BJ433" s="110" t="str">
        <f>IFERROR(_xlfn.XLOOKUP(BK433,Master3!$A:$A,Master3!$B:$B)," ")</f>
        <v xml:space="preserve"> </v>
      </c>
      <c r="BK433" s="107" t="str">
        <f t="shared" si="82"/>
        <v/>
      </c>
      <c r="BL433" s="107">
        <f>SUMIFS(Master3!$AU:$AU,Master3!$A:$A,"&gt;"&amp;(BK433),Master3!$A:$A,"&lt;="&amp; BO433)</f>
        <v>0</v>
      </c>
      <c r="BM433" s="109">
        <f>SUMIFS(Master3!$K:$K,Master3!$A:$A,"&gt;"&amp;(BK433),Master3!$A:$A,"&lt;="&amp; BO433)</f>
        <v>0</v>
      </c>
      <c r="BN433" s="107">
        <f>SUMIFS(Master3!BI:BI,Master3!BH:BH,BJ433)</f>
        <v>0</v>
      </c>
      <c r="BO433" s="108" t="str">
        <f t="shared" si="83"/>
        <v/>
      </c>
    </row>
    <row r="434" spans="1:67" x14ac:dyDescent="0.25">
      <c r="A434" s="86">
        <v>44514.125</v>
      </c>
      <c r="B434" s="111" t="e">
        <f>_xlfn.XLOOKUP(C434,Master3!B:B,Master3!A:A)</f>
        <v>#N/A</v>
      </c>
      <c r="C434" s="106"/>
      <c r="D434" s="91" t="str">
        <f>IFERROR(_xlfn.XLOOKUP(B434,Master3!A:A,Master3!G:G),"")</f>
        <v/>
      </c>
      <c r="E434" s="94" t="str">
        <f>IFERROR(AVERAGEIFS(Master3!$U:$U,Master3!$A:$A,"&gt;"&amp;(B434-1),Master3!$A:$A,"&lt;="&amp;S434),"")</f>
        <v/>
      </c>
      <c r="F434" s="98">
        <f>SUMIFS(Master3!$V:$V,Master3!$A:$A,"&gt;="&amp;(B434),Master3!$A:$A,"&lt;="&amp;J434-1)</f>
        <v>0</v>
      </c>
      <c r="G434" s="91">
        <f>SUMIFS(Master3!$H:$H,Master3!$A:$A,"&gt;="&amp;(B434),Master3!$A:$A,"&lt;="&amp;J434-1)</f>
        <v>0</v>
      </c>
      <c r="H434" s="99">
        <f>SUMIFS(Master3!AZ:AZ,Master3!AY:AY,C434)</f>
        <v>0</v>
      </c>
      <c r="I434" s="100" t="str">
        <f>IFERROR(_xlfn.XLOOKUP(J434,Master3!$A:$A,Master3!$B:$B),"")</f>
        <v/>
      </c>
      <c r="J434" s="92" t="str">
        <f t="shared" si="72"/>
        <v/>
      </c>
      <c r="K434" s="92">
        <f>SUMIFS(Master3!$V:$V,Master3!$A:$A,"&gt;="&amp;(J434),Master3!$A:$A,"&lt;="&amp;O434-1)</f>
        <v>0</v>
      </c>
      <c r="L434" s="92">
        <f>SUMIFS(Master3!$H:$H,Master3!$A:$A,"&gt;="&amp;(J434),Master3!$A:$A,"&lt;="&amp;O434-1)</f>
        <v>0</v>
      </c>
      <c r="M434" s="93">
        <f>SUMIFS(Master3!BK:BK,Master3!BJ:BJ,I434)</f>
        <v>0</v>
      </c>
      <c r="N434" s="100" t="str">
        <f>IFERROR(_xlfn.XLOOKUP(O434,Master3!$A:$A,Master3!$B:$B)," ")</f>
        <v xml:space="preserve"> </v>
      </c>
      <c r="O434" s="92" t="str">
        <f t="shared" si="73"/>
        <v/>
      </c>
      <c r="P434" s="92">
        <f>SUMIFS(Master3!$V:$V,Master3!$A:$A,"&gt;="&amp;O434,Master3!$A:$A,"&lt;="&amp; S434)</f>
        <v>0</v>
      </c>
      <c r="Q434" s="92">
        <f>SUMIFS(Master3!$H:$H,Master3!$A:$A,"&gt;="&amp;O434,Master3!$A:$A,"&lt;="&amp; S434)</f>
        <v>0</v>
      </c>
      <c r="R434" s="92">
        <f>SUMIFS(Master3!AZ:AZ,Master3!AY:AY,N434)</f>
        <v>0</v>
      </c>
      <c r="S434" s="93" t="str">
        <f t="shared" si="74"/>
        <v/>
      </c>
      <c r="T434" s="112" t="e">
        <f>_xlfn.XLOOKUP(U434,Master3!B:B,Master3!A:A)</f>
        <v>#N/A</v>
      </c>
      <c r="U434" s="103"/>
      <c r="V434" s="109">
        <f>SUMIFS(Master3!X:X,Master3!$A:$A,"&gt;="&amp;(T434),Master3!$A:$A,"&lt;="&amp;Z434-1)</f>
        <v>0</v>
      </c>
      <c r="W434" s="107">
        <f>SUMIFS(Master3!I:I,Master3!$A:$A,"&gt;="&amp;(T434),Master3!$A:$A,"&lt;="&amp;Z434-1)</f>
        <v>0</v>
      </c>
      <c r="X434" s="108">
        <f>SUMIFS(Master3!BC:BC,Master3!BB:BB,U434)</f>
        <v>0</v>
      </c>
      <c r="Y434" s="110" t="str">
        <f>IFERROR(_xlfn.XLOOKUP(Z434,Master3!$A:$A,Master3!$B:$B),"")</f>
        <v/>
      </c>
      <c r="Z434" s="107" t="str">
        <f t="shared" si="75"/>
        <v/>
      </c>
      <c r="AA434" s="107">
        <f>SUMIFS(Master3!$X:$X,Master3!$A:$A,"&gt;="&amp;(Z434),Master3!$A:$A,"&lt;="&amp;AE434-1)</f>
        <v>0</v>
      </c>
      <c r="AB434" s="107">
        <f>SUMIFS(Master3!$I:$I,Master3!$A:$A,"&gt;="&amp;(Z434),Master3!$A:$A,"&lt;="&amp;AE434-1)</f>
        <v>0</v>
      </c>
      <c r="AC434" s="108">
        <f>SUMIFS(Master3!BM:BM,Master3!BL:BL,Y434)</f>
        <v>0</v>
      </c>
      <c r="AD434" s="110" t="str">
        <f>IFERROR(_xlfn.XLOOKUP(AE434,Master3!$A:$A,Master3!$B:$B)," ")</f>
        <v xml:space="preserve"> </v>
      </c>
      <c r="AE434" s="107" t="str">
        <f t="shared" si="76"/>
        <v/>
      </c>
      <c r="AF434" s="109">
        <f>SUMIFS(Master3!$X:$X,Master3!$A:$A,"&gt;"&amp;(AE434),Master3!$A:$A,"&lt;="&amp; AI434)</f>
        <v>0</v>
      </c>
      <c r="AG434" s="107">
        <f>SUMIFS(Master3!$I:$I,Master3!$A:$A,"&gt;"&amp;(AE434),Master3!$A:$A,"&lt;="&amp; AI434)</f>
        <v>0</v>
      </c>
      <c r="AH434" s="107">
        <f>SUMIFS(Master3!BC:BC,Master3!BB:BB,AD434)</f>
        <v>0</v>
      </c>
      <c r="AI434" s="108" t="str">
        <f t="shared" si="77"/>
        <v/>
      </c>
      <c r="AJ434" s="112" t="e">
        <f>_xlfn.XLOOKUP(AK434,Master3!B:B,Master3!A:A)</f>
        <v>#N/A</v>
      </c>
      <c r="AK434" s="106">
        <v>44514.125</v>
      </c>
      <c r="AL434" s="67">
        <f>SUMIFS(Master3!$Z:$Z,Master3!$A:$A,"&gt;="&amp;(AJ434),Master3!$A:$A,"&lt;="&amp;AP434-1)</f>
        <v>0</v>
      </c>
      <c r="AM434" s="67">
        <f>SUMIFS(Master3!$J:$J,Master3!$A:$A,"&gt;="&amp;(AJ434),Master3!$A:$A,"&lt;="&amp;AP434-1)</f>
        <v>0</v>
      </c>
      <c r="AN434" s="93">
        <f>SUMIFS(Master3!BF:BF,Master3!BE:BE,AK434)</f>
        <v>0</v>
      </c>
      <c r="AO434" s="100" t="str">
        <f>IFERROR(_xlfn.XLOOKUP(AP434,Master3!$A:$A,Master3!$B:$B),"")</f>
        <v/>
      </c>
      <c r="AP434" s="92" t="str">
        <f t="shared" si="78"/>
        <v/>
      </c>
      <c r="AQ434" s="67">
        <f>SUMIFS(Master3!$Z:$Z,Master3!$A:$A,"&gt;"&amp;(AP434),Master3!$A:$A,"&lt;="&amp;AU434-1)</f>
        <v>0</v>
      </c>
      <c r="AR434" s="67">
        <f>SUMIFS(Master3!$J:$J,Master3!$A:$A,"&gt;"&amp;(AP434),Master3!$A:$A,"&lt;="&amp;AU434-1)</f>
        <v>0</v>
      </c>
      <c r="AS434" s="93">
        <f>SUMIFS(Master3!BO:BO,Master3!BN:BN,AO434)</f>
        <v>0</v>
      </c>
      <c r="AT434" s="100" t="str">
        <f>IFERROR(_xlfn.XLOOKUP(AU434,Master3!$A:$A,Master3!$B:$B)," ")</f>
        <v xml:space="preserve"> </v>
      </c>
      <c r="AU434" s="92" t="str">
        <f t="shared" si="79"/>
        <v/>
      </c>
      <c r="AV434" s="67">
        <f>SUMIFS(Master3!$Z:$Z,Master3!$A:$A,"&gt;"&amp;AU434,Master3!$A:$A,"&lt;="&amp; AY434)</f>
        <v>0</v>
      </c>
      <c r="AW434" s="67">
        <f>SUMIFS(Master3!$J:$J,Master3!$A:$A,"&gt;"&amp;AU434,Master3!$A:$A,"&lt;="&amp; AY434)</f>
        <v>0</v>
      </c>
      <c r="AX434" s="92">
        <f>SUMIFS(Master3!BF:BF,Master3!BE:BE,AT434)</f>
        <v>0</v>
      </c>
      <c r="AY434" s="93" t="str">
        <f t="shared" si="80"/>
        <v/>
      </c>
      <c r="AZ434" s="112" t="e">
        <f>_xlfn.XLOOKUP(BA434,Master3!B:B,Master3!A:A)</f>
        <v>#N/A</v>
      </c>
      <c r="BA434" s="103"/>
      <c r="BB434" s="107">
        <f>SUMIFS(Master3!AR:AR,Master3!$A:$A,"&gt;="&amp;(AZ434),Master3!$A:$A,"&lt;="&amp;BF434-1)</f>
        <v>0</v>
      </c>
      <c r="BC434" s="109">
        <f>SUMIFS(Master3!$K:$K,Master3!$A:$A,"&gt;="&amp;(AZ434),Master3!$A:$A,"&lt;="&amp;BF434-1)</f>
        <v>0</v>
      </c>
      <c r="BD434" s="108">
        <f>SUMIFS(Master3!BI:BI,Master3!BH:BH,BA434)</f>
        <v>0</v>
      </c>
      <c r="BE434" s="110" t="str">
        <f>IFERROR(_xlfn.XLOOKUP(BF434,Master3!$A:$A,Master3!$B:$B),"")</f>
        <v/>
      </c>
      <c r="BF434" s="107" t="str">
        <f t="shared" si="81"/>
        <v/>
      </c>
      <c r="BG434" s="107">
        <f>SUMIFS(Master3!AR:AR,Master3!$A:$A,"&gt;="&amp;(BF434),Master3!$A:$A,"&lt;="&amp;BK434-1)</f>
        <v>0</v>
      </c>
      <c r="BH434" s="109">
        <f>SUMIFS(Master3!$K:$K,Master3!$A:$A,"&gt;="&amp;(BF434),Master3!$A:$A,"&lt;="&amp;BK434-1)</f>
        <v>0</v>
      </c>
      <c r="BI434" s="108">
        <f>SUMIFS(Master3!BQ:BQ,Master3!BP:BP,BE434)</f>
        <v>0</v>
      </c>
      <c r="BJ434" s="110" t="str">
        <f>IFERROR(_xlfn.XLOOKUP(BK434,Master3!$A:$A,Master3!$B:$B)," ")</f>
        <v xml:space="preserve"> </v>
      </c>
      <c r="BK434" s="107" t="str">
        <f t="shared" si="82"/>
        <v/>
      </c>
      <c r="BL434" s="107">
        <f>SUMIFS(Master3!$AU:$AU,Master3!$A:$A,"&gt;"&amp;(BK434),Master3!$A:$A,"&lt;="&amp; BO434)</f>
        <v>0</v>
      </c>
      <c r="BM434" s="109">
        <f>SUMIFS(Master3!$K:$K,Master3!$A:$A,"&gt;"&amp;(BK434),Master3!$A:$A,"&lt;="&amp; BO434)</f>
        <v>0</v>
      </c>
      <c r="BN434" s="107">
        <f>SUMIFS(Master3!BI:BI,Master3!BH:BH,BJ434)</f>
        <v>0</v>
      </c>
      <c r="BO434" s="108" t="str">
        <f t="shared" si="83"/>
        <v/>
      </c>
    </row>
    <row r="435" spans="1:67" x14ac:dyDescent="0.25">
      <c r="A435" s="86">
        <v>44514.166666666664</v>
      </c>
      <c r="B435" s="111" t="e">
        <f>_xlfn.XLOOKUP(C435,Master3!B:B,Master3!A:A)</f>
        <v>#N/A</v>
      </c>
      <c r="C435" s="106">
        <v>44514.166666666664</v>
      </c>
      <c r="D435" s="91" t="str">
        <f>IFERROR(_xlfn.XLOOKUP(B435,Master3!A:A,Master3!G:G),"")</f>
        <v/>
      </c>
      <c r="E435" s="94" t="str">
        <f>IFERROR(AVERAGEIFS(Master3!$U:$U,Master3!$A:$A,"&gt;"&amp;(B435-1),Master3!$A:$A,"&lt;="&amp;S435),"")</f>
        <v/>
      </c>
      <c r="F435" s="98">
        <f>SUMIFS(Master3!$V:$V,Master3!$A:$A,"&gt;="&amp;(B435),Master3!$A:$A,"&lt;="&amp;J435-1)</f>
        <v>0</v>
      </c>
      <c r="G435" s="91">
        <f>SUMIFS(Master3!$H:$H,Master3!$A:$A,"&gt;="&amp;(B435),Master3!$A:$A,"&lt;="&amp;J435-1)</f>
        <v>0</v>
      </c>
      <c r="H435" s="99">
        <f>SUMIFS(Master3!AZ:AZ,Master3!AY:AY,C435)</f>
        <v>0</v>
      </c>
      <c r="I435" s="100" t="str">
        <f>IFERROR(_xlfn.XLOOKUP(J435,Master3!$A:$A,Master3!$B:$B),"")</f>
        <v/>
      </c>
      <c r="J435" s="92" t="str">
        <f t="shared" si="72"/>
        <v/>
      </c>
      <c r="K435" s="92">
        <f>SUMIFS(Master3!$V:$V,Master3!$A:$A,"&gt;="&amp;(J435),Master3!$A:$A,"&lt;="&amp;O435-1)</f>
        <v>0</v>
      </c>
      <c r="L435" s="92">
        <f>SUMIFS(Master3!$H:$H,Master3!$A:$A,"&gt;="&amp;(J435),Master3!$A:$A,"&lt;="&amp;O435-1)</f>
        <v>0</v>
      </c>
      <c r="M435" s="93">
        <f>SUMIFS(Master3!BK:BK,Master3!BJ:BJ,I435)</f>
        <v>0</v>
      </c>
      <c r="N435" s="100" t="str">
        <f>IFERROR(_xlfn.XLOOKUP(O435,Master3!$A:$A,Master3!$B:$B)," ")</f>
        <v xml:space="preserve"> </v>
      </c>
      <c r="O435" s="92" t="str">
        <f t="shared" si="73"/>
        <v/>
      </c>
      <c r="P435" s="92">
        <f>SUMIFS(Master3!$V:$V,Master3!$A:$A,"&gt;="&amp;O435,Master3!$A:$A,"&lt;="&amp; S435)</f>
        <v>0</v>
      </c>
      <c r="Q435" s="92">
        <f>SUMIFS(Master3!$H:$H,Master3!$A:$A,"&gt;="&amp;O435,Master3!$A:$A,"&lt;="&amp; S435)</f>
        <v>0</v>
      </c>
      <c r="R435" s="92">
        <f>SUMIFS(Master3!AZ:AZ,Master3!AY:AY,N435)</f>
        <v>0</v>
      </c>
      <c r="S435" s="93" t="str">
        <f t="shared" si="74"/>
        <v/>
      </c>
      <c r="T435" s="112" t="e">
        <f>_xlfn.XLOOKUP(U435,Master3!B:B,Master3!A:A)</f>
        <v>#N/A</v>
      </c>
      <c r="U435" s="103">
        <v>44514.166666666664</v>
      </c>
      <c r="V435" s="109">
        <f>SUMIFS(Master3!X:X,Master3!$A:$A,"&gt;="&amp;(T435),Master3!$A:$A,"&lt;="&amp;Z435-1)</f>
        <v>0</v>
      </c>
      <c r="W435" s="107">
        <f>SUMIFS(Master3!I:I,Master3!$A:$A,"&gt;="&amp;(T435),Master3!$A:$A,"&lt;="&amp;Z435-1)</f>
        <v>0</v>
      </c>
      <c r="X435" s="108">
        <f>SUMIFS(Master3!BC:BC,Master3!BB:BB,U435)</f>
        <v>0</v>
      </c>
      <c r="Y435" s="110" t="str">
        <f>IFERROR(_xlfn.XLOOKUP(Z435,Master3!$A:$A,Master3!$B:$B),"")</f>
        <v/>
      </c>
      <c r="Z435" s="107" t="str">
        <f t="shared" si="75"/>
        <v/>
      </c>
      <c r="AA435" s="107">
        <f>SUMIFS(Master3!$X:$X,Master3!$A:$A,"&gt;="&amp;(Z435),Master3!$A:$A,"&lt;="&amp;AE435-1)</f>
        <v>0</v>
      </c>
      <c r="AB435" s="107">
        <f>SUMIFS(Master3!$I:$I,Master3!$A:$A,"&gt;="&amp;(Z435),Master3!$A:$A,"&lt;="&amp;AE435-1)</f>
        <v>0</v>
      </c>
      <c r="AC435" s="108">
        <f>SUMIFS(Master3!BM:BM,Master3!BL:BL,Y435)</f>
        <v>0</v>
      </c>
      <c r="AD435" s="110" t="str">
        <f>IFERROR(_xlfn.XLOOKUP(AE435,Master3!$A:$A,Master3!$B:$B)," ")</f>
        <v xml:space="preserve"> </v>
      </c>
      <c r="AE435" s="107" t="str">
        <f t="shared" si="76"/>
        <v/>
      </c>
      <c r="AF435" s="109">
        <f>SUMIFS(Master3!$X:$X,Master3!$A:$A,"&gt;"&amp;(AE435),Master3!$A:$A,"&lt;="&amp; AI435)</f>
        <v>0</v>
      </c>
      <c r="AG435" s="107">
        <f>SUMIFS(Master3!$I:$I,Master3!$A:$A,"&gt;"&amp;(AE435),Master3!$A:$A,"&lt;="&amp; AI435)</f>
        <v>0</v>
      </c>
      <c r="AH435" s="107">
        <f>SUMIFS(Master3!BC:BC,Master3!BB:BB,AD435)</f>
        <v>0</v>
      </c>
      <c r="AI435" s="108" t="str">
        <f t="shared" si="77"/>
        <v/>
      </c>
      <c r="AJ435" s="112" t="e">
        <f>_xlfn.XLOOKUP(AK435,Master3!B:B,Master3!A:A)</f>
        <v>#N/A</v>
      </c>
      <c r="AK435" s="106"/>
      <c r="AL435" s="67">
        <f>SUMIFS(Master3!$Z:$Z,Master3!$A:$A,"&gt;="&amp;(AJ435),Master3!$A:$A,"&lt;="&amp;AP435-1)</f>
        <v>0</v>
      </c>
      <c r="AM435" s="67">
        <f>SUMIFS(Master3!$J:$J,Master3!$A:$A,"&gt;="&amp;(AJ435),Master3!$A:$A,"&lt;="&amp;AP435-1)</f>
        <v>0</v>
      </c>
      <c r="AN435" s="93">
        <f>SUMIFS(Master3!BF:BF,Master3!BE:BE,AK435)</f>
        <v>0</v>
      </c>
      <c r="AO435" s="100" t="str">
        <f>IFERROR(_xlfn.XLOOKUP(AP435,Master3!$A:$A,Master3!$B:$B),"")</f>
        <v/>
      </c>
      <c r="AP435" s="92" t="str">
        <f t="shared" si="78"/>
        <v/>
      </c>
      <c r="AQ435" s="67">
        <f>SUMIFS(Master3!$Z:$Z,Master3!$A:$A,"&gt;"&amp;(AP435),Master3!$A:$A,"&lt;="&amp;AU435-1)</f>
        <v>0</v>
      </c>
      <c r="AR435" s="67">
        <f>SUMIFS(Master3!$J:$J,Master3!$A:$A,"&gt;"&amp;(AP435),Master3!$A:$A,"&lt;="&amp;AU435-1)</f>
        <v>0</v>
      </c>
      <c r="AS435" s="93">
        <f>SUMIFS(Master3!BO:BO,Master3!BN:BN,AO435)</f>
        <v>0</v>
      </c>
      <c r="AT435" s="100" t="str">
        <f>IFERROR(_xlfn.XLOOKUP(AU435,Master3!$A:$A,Master3!$B:$B)," ")</f>
        <v xml:space="preserve"> </v>
      </c>
      <c r="AU435" s="92" t="str">
        <f t="shared" si="79"/>
        <v/>
      </c>
      <c r="AV435" s="67">
        <f>SUMIFS(Master3!$Z:$Z,Master3!$A:$A,"&gt;"&amp;AU435,Master3!$A:$A,"&lt;="&amp; AY435)</f>
        <v>0</v>
      </c>
      <c r="AW435" s="67">
        <f>SUMIFS(Master3!$J:$J,Master3!$A:$A,"&gt;"&amp;AU435,Master3!$A:$A,"&lt;="&amp; AY435)</f>
        <v>0</v>
      </c>
      <c r="AX435" s="92">
        <f>SUMIFS(Master3!BF:BF,Master3!BE:BE,AT435)</f>
        <v>0</v>
      </c>
      <c r="AY435" s="93" t="str">
        <f t="shared" si="80"/>
        <v/>
      </c>
      <c r="AZ435" s="112" t="e">
        <f>_xlfn.XLOOKUP(BA435,Master3!B:B,Master3!A:A)</f>
        <v>#N/A</v>
      </c>
      <c r="BA435" s="103">
        <v>44514.166666666664</v>
      </c>
      <c r="BB435" s="107">
        <f>SUMIFS(Master3!AR:AR,Master3!$A:$A,"&gt;="&amp;(AZ435),Master3!$A:$A,"&lt;="&amp;BF435-1)</f>
        <v>0</v>
      </c>
      <c r="BC435" s="109">
        <f>SUMIFS(Master3!$K:$K,Master3!$A:$A,"&gt;="&amp;(AZ435),Master3!$A:$A,"&lt;="&amp;BF435-1)</f>
        <v>0</v>
      </c>
      <c r="BD435" s="108">
        <f>SUMIFS(Master3!BI:BI,Master3!BH:BH,BA435)</f>
        <v>0</v>
      </c>
      <c r="BE435" s="110" t="str">
        <f>IFERROR(_xlfn.XLOOKUP(BF435,Master3!$A:$A,Master3!$B:$B),"")</f>
        <v/>
      </c>
      <c r="BF435" s="107" t="str">
        <f t="shared" si="81"/>
        <v/>
      </c>
      <c r="BG435" s="107">
        <f>SUMIFS(Master3!AR:AR,Master3!$A:$A,"&gt;="&amp;(BF435),Master3!$A:$A,"&lt;="&amp;BK435-1)</f>
        <v>0</v>
      </c>
      <c r="BH435" s="109">
        <f>SUMIFS(Master3!$K:$K,Master3!$A:$A,"&gt;="&amp;(BF435),Master3!$A:$A,"&lt;="&amp;BK435-1)</f>
        <v>0</v>
      </c>
      <c r="BI435" s="108">
        <f>SUMIFS(Master3!BQ:BQ,Master3!BP:BP,BE435)</f>
        <v>0</v>
      </c>
      <c r="BJ435" s="110" t="str">
        <f>IFERROR(_xlfn.XLOOKUP(BK435,Master3!$A:$A,Master3!$B:$B)," ")</f>
        <v xml:space="preserve"> </v>
      </c>
      <c r="BK435" s="107" t="str">
        <f t="shared" si="82"/>
        <v/>
      </c>
      <c r="BL435" s="107">
        <f>SUMIFS(Master3!$AU:$AU,Master3!$A:$A,"&gt;"&amp;(BK435),Master3!$A:$A,"&lt;="&amp; BO435)</f>
        <v>0</v>
      </c>
      <c r="BM435" s="109">
        <f>SUMIFS(Master3!$K:$K,Master3!$A:$A,"&gt;"&amp;(BK435),Master3!$A:$A,"&lt;="&amp; BO435)</f>
        <v>0</v>
      </c>
      <c r="BN435" s="107">
        <f>SUMIFS(Master3!BI:BI,Master3!BH:BH,BJ435)</f>
        <v>0</v>
      </c>
      <c r="BO435" s="108" t="str">
        <f t="shared" si="83"/>
        <v/>
      </c>
    </row>
    <row r="436" spans="1:67" x14ac:dyDescent="0.25">
      <c r="A436" s="86">
        <v>44515.083333333336</v>
      </c>
      <c r="B436" s="111" t="e">
        <f>_xlfn.XLOOKUP(C436,Master3!B:B,Master3!A:A)</f>
        <v>#N/A</v>
      </c>
      <c r="C436" s="106"/>
      <c r="D436" s="91" t="str">
        <f>IFERROR(_xlfn.XLOOKUP(B436,Master3!A:A,Master3!G:G),"")</f>
        <v/>
      </c>
      <c r="E436" s="94" t="str">
        <f>IFERROR(AVERAGEIFS(Master3!$U:$U,Master3!$A:$A,"&gt;"&amp;(B436-1),Master3!$A:$A,"&lt;="&amp;S436),"")</f>
        <v/>
      </c>
      <c r="F436" s="98">
        <f>SUMIFS(Master3!$V:$V,Master3!$A:$A,"&gt;="&amp;(B436),Master3!$A:$A,"&lt;="&amp;J436-1)</f>
        <v>0</v>
      </c>
      <c r="G436" s="91">
        <f>SUMIFS(Master3!$H:$H,Master3!$A:$A,"&gt;="&amp;(B436),Master3!$A:$A,"&lt;="&amp;J436-1)</f>
        <v>0</v>
      </c>
      <c r="H436" s="99">
        <f>SUMIFS(Master3!AZ:AZ,Master3!AY:AY,C436)</f>
        <v>0</v>
      </c>
      <c r="I436" s="100" t="str">
        <f>IFERROR(_xlfn.XLOOKUP(J436,Master3!$A:$A,Master3!$B:$B),"")</f>
        <v/>
      </c>
      <c r="J436" s="92" t="str">
        <f t="shared" si="72"/>
        <v/>
      </c>
      <c r="K436" s="92">
        <f>SUMIFS(Master3!$V:$V,Master3!$A:$A,"&gt;="&amp;(J436),Master3!$A:$A,"&lt;="&amp;O436-1)</f>
        <v>0</v>
      </c>
      <c r="L436" s="92">
        <f>SUMIFS(Master3!$H:$H,Master3!$A:$A,"&gt;="&amp;(J436),Master3!$A:$A,"&lt;="&amp;O436-1)</f>
        <v>0</v>
      </c>
      <c r="M436" s="93">
        <f>SUMIFS(Master3!BK:BK,Master3!BJ:BJ,I436)</f>
        <v>0</v>
      </c>
      <c r="N436" s="100" t="str">
        <f>IFERROR(_xlfn.XLOOKUP(O436,Master3!$A:$A,Master3!$B:$B)," ")</f>
        <v xml:space="preserve"> </v>
      </c>
      <c r="O436" s="92" t="str">
        <f t="shared" si="73"/>
        <v/>
      </c>
      <c r="P436" s="92">
        <f>SUMIFS(Master3!$V:$V,Master3!$A:$A,"&gt;="&amp;O436,Master3!$A:$A,"&lt;="&amp; S436)</f>
        <v>0</v>
      </c>
      <c r="Q436" s="92">
        <f>SUMIFS(Master3!$H:$H,Master3!$A:$A,"&gt;="&amp;O436,Master3!$A:$A,"&lt;="&amp; S436)</f>
        <v>0</v>
      </c>
      <c r="R436" s="92">
        <f>SUMIFS(Master3!AZ:AZ,Master3!AY:AY,N436)</f>
        <v>0</v>
      </c>
      <c r="S436" s="93" t="str">
        <f t="shared" si="74"/>
        <v/>
      </c>
      <c r="T436" s="112" t="e">
        <f>_xlfn.XLOOKUP(U436,Master3!B:B,Master3!A:A)</f>
        <v>#N/A</v>
      </c>
      <c r="U436" s="103">
        <v>44515.083333333336</v>
      </c>
      <c r="V436" s="109">
        <f>SUMIFS(Master3!X:X,Master3!$A:$A,"&gt;="&amp;(T436),Master3!$A:$A,"&lt;="&amp;Z436-1)</f>
        <v>0</v>
      </c>
      <c r="W436" s="107">
        <f>SUMIFS(Master3!I:I,Master3!$A:$A,"&gt;="&amp;(T436),Master3!$A:$A,"&lt;="&amp;Z436-1)</f>
        <v>0</v>
      </c>
      <c r="X436" s="108">
        <f>SUMIFS(Master3!BC:BC,Master3!BB:BB,U436)</f>
        <v>0</v>
      </c>
      <c r="Y436" s="110" t="str">
        <f>IFERROR(_xlfn.XLOOKUP(Z436,Master3!$A:$A,Master3!$B:$B),"")</f>
        <v/>
      </c>
      <c r="Z436" s="107" t="str">
        <f t="shared" si="75"/>
        <v/>
      </c>
      <c r="AA436" s="107">
        <f>SUMIFS(Master3!$X:$X,Master3!$A:$A,"&gt;="&amp;(Z436),Master3!$A:$A,"&lt;="&amp;AE436-1)</f>
        <v>0</v>
      </c>
      <c r="AB436" s="107">
        <f>SUMIFS(Master3!$I:$I,Master3!$A:$A,"&gt;="&amp;(Z436),Master3!$A:$A,"&lt;="&amp;AE436-1)</f>
        <v>0</v>
      </c>
      <c r="AC436" s="108">
        <f>SUMIFS(Master3!BM:BM,Master3!BL:BL,Y436)</f>
        <v>0</v>
      </c>
      <c r="AD436" s="110" t="str">
        <f>IFERROR(_xlfn.XLOOKUP(AE436,Master3!$A:$A,Master3!$B:$B)," ")</f>
        <v xml:space="preserve"> </v>
      </c>
      <c r="AE436" s="107" t="str">
        <f t="shared" si="76"/>
        <v/>
      </c>
      <c r="AF436" s="109">
        <f>SUMIFS(Master3!$X:$X,Master3!$A:$A,"&gt;"&amp;(AE436),Master3!$A:$A,"&lt;="&amp; AI436)</f>
        <v>0</v>
      </c>
      <c r="AG436" s="107">
        <f>SUMIFS(Master3!$I:$I,Master3!$A:$A,"&gt;"&amp;(AE436),Master3!$A:$A,"&lt;="&amp; AI436)</f>
        <v>0</v>
      </c>
      <c r="AH436" s="107">
        <f>SUMIFS(Master3!BC:BC,Master3!BB:BB,AD436)</f>
        <v>0</v>
      </c>
      <c r="AI436" s="108" t="str">
        <f t="shared" si="77"/>
        <v/>
      </c>
      <c r="AJ436" s="112" t="e">
        <f>_xlfn.XLOOKUP(AK436,Master3!B:B,Master3!A:A)</f>
        <v>#N/A</v>
      </c>
      <c r="AK436" s="106">
        <v>44515.083333333336</v>
      </c>
      <c r="AL436" s="67">
        <f>SUMIFS(Master3!$Z:$Z,Master3!$A:$A,"&gt;="&amp;(AJ436),Master3!$A:$A,"&lt;="&amp;AP436-1)</f>
        <v>0</v>
      </c>
      <c r="AM436" s="67">
        <f>SUMIFS(Master3!$J:$J,Master3!$A:$A,"&gt;="&amp;(AJ436),Master3!$A:$A,"&lt;="&amp;AP436-1)</f>
        <v>0</v>
      </c>
      <c r="AN436" s="93">
        <f>SUMIFS(Master3!BF:BF,Master3!BE:BE,AK436)</f>
        <v>0</v>
      </c>
      <c r="AO436" s="100" t="str">
        <f>IFERROR(_xlfn.XLOOKUP(AP436,Master3!$A:$A,Master3!$B:$B),"")</f>
        <v/>
      </c>
      <c r="AP436" s="92" t="str">
        <f t="shared" si="78"/>
        <v/>
      </c>
      <c r="AQ436" s="67">
        <f>SUMIFS(Master3!$Z:$Z,Master3!$A:$A,"&gt;"&amp;(AP436),Master3!$A:$A,"&lt;="&amp;AU436-1)</f>
        <v>0</v>
      </c>
      <c r="AR436" s="67">
        <f>SUMIFS(Master3!$J:$J,Master3!$A:$A,"&gt;"&amp;(AP436),Master3!$A:$A,"&lt;="&amp;AU436-1)</f>
        <v>0</v>
      </c>
      <c r="AS436" s="93">
        <f>SUMIFS(Master3!BO:BO,Master3!BN:BN,AO436)</f>
        <v>0</v>
      </c>
      <c r="AT436" s="100" t="str">
        <f>IFERROR(_xlfn.XLOOKUP(AU436,Master3!$A:$A,Master3!$B:$B)," ")</f>
        <v xml:space="preserve"> </v>
      </c>
      <c r="AU436" s="92" t="str">
        <f t="shared" si="79"/>
        <v/>
      </c>
      <c r="AV436" s="67">
        <f>SUMIFS(Master3!$Z:$Z,Master3!$A:$A,"&gt;"&amp;AU436,Master3!$A:$A,"&lt;="&amp; AY436)</f>
        <v>0</v>
      </c>
      <c r="AW436" s="67">
        <f>SUMIFS(Master3!$J:$J,Master3!$A:$A,"&gt;"&amp;AU436,Master3!$A:$A,"&lt;="&amp; AY436)</f>
        <v>0</v>
      </c>
      <c r="AX436" s="92">
        <f>SUMIFS(Master3!BF:BF,Master3!BE:BE,AT436)</f>
        <v>0</v>
      </c>
      <c r="AY436" s="93" t="str">
        <f t="shared" si="80"/>
        <v/>
      </c>
      <c r="AZ436" s="112" t="e">
        <f>_xlfn.XLOOKUP(BA436,Master3!B:B,Master3!A:A)</f>
        <v>#N/A</v>
      </c>
      <c r="BA436" s="103"/>
      <c r="BB436" s="107">
        <f>SUMIFS(Master3!AR:AR,Master3!$A:$A,"&gt;="&amp;(AZ436),Master3!$A:$A,"&lt;="&amp;BF436-1)</f>
        <v>0</v>
      </c>
      <c r="BC436" s="109">
        <f>SUMIFS(Master3!$K:$K,Master3!$A:$A,"&gt;="&amp;(AZ436),Master3!$A:$A,"&lt;="&amp;BF436-1)</f>
        <v>0</v>
      </c>
      <c r="BD436" s="108">
        <f>SUMIFS(Master3!BI:BI,Master3!BH:BH,BA436)</f>
        <v>0</v>
      </c>
      <c r="BE436" s="110" t="str">
        <f>IFERROR(_xlfn.XLOOKUP(BF436,Master3!$A:$A,Master3!$B:$B),"")</f>
        <v/>
      </c>
      <c r="BF436" s="107" t="str">
        <f t="shared" si="81"/>
        <v/>
      </c>
      <c r="BG436" s="107">
        <f>SUMIFS(Master3!AR:AR,Master3!$A:$A,"&gt;="&amp;(BF436),Master3!$A:$A,"&lt;="&amp;BK436-1)</f>
        <v>0</v>
      </c>
      <c r="BH436" s="109">
        <f>SUMIFS(Master3!$K:$K,Master3!$A:$A,"&gt;="&amp;(BF436),Master3!$A:$A,"&lt;="&amp;BK436-1)</f>
        <v>0</v>
      </c>
      <c r="BI436" s="108">
        <f>SUMIFS(Master3!BQ:BQ,Master3!BP:BP,BE436)</f>
        <v>0</v>
      </c>
      <c r="BJ436" s="110" t="str">
        <f>IFERROR(_xlfn.XLOOKUP(BK436,Master3!$A:$A,Master3!$B:$B)," ")</f>
        <v xml:space="preserve"> </v>
      </c>
      <c r="BK436" s="107" t="str">
        <f t="shared" si="82"/>
        <v/>
      </c>
      <c r="BL436" s="107">
        <f>SUMIFS(Master3!$AU:$AU,Master3!$A:$A,"&gt;"&amp;(BK436),Master3!$A:$A,"&lt;="&amp; BO436)</f>
        <v>0</v>
      </c>
      <c r="BM436" s="109">
        <f>SUMIFS(Master3!$K:$K,Master3!$A:$A,"&gt;"&amp;(BK436),Master3!$A:$A,"&lt;="&amp; BO436)</f>
        <v>0</v>
      </c>
      <c r="BN436" s="107">
        <f>SUMIFS(Master3!BI:BI,Master3!BH:BH,BJ436)</f>
        <v>0</v>
      </c>
      <c r="BO436" s="108" t="str">
        <f t="shared" si="83"/>
        <v/>
      </c>
    </row>
    <row r="437" spans="1:67" x14ac:dyDescent="0.25">
      <c r="A437" s="86">
        <v>44518.076388888891</v>
      </c>
      <c r="B437" s="111" t="e">
        <f>_xlfn.XLOOKUP(C437,Master3!B:B,Master3!A:A)</f>
        <v>#N/A</v>
      </c>
      <c r="C437" s="106"/>
      <c r="D437" s="91" t="str">
        <f>IFERROR(_xlfn.XLOOKUP(B437,Master3!A:A,Master3!G:G),"")</f>
        <v/>
      </c>
      <c r="E437" s="94" t="str">
        <f>IFERROR(AVERAGEIFS(Master3!$U:$U,Master3!$A:$A,"&gt;"&amp;(B437-1),Master3!$A:$A,"&lt;="&amp;S437),"")</f>
        <v/>
      </c>
      <c r="F437" s="98">
        <f>SUMIFS(Master3!$V:$V,Master3!$A:$A,"&gt;="&amp;(B437),Master3!$A:$A,"&lt;="&amp;J437-1)</f>
        <v>0</v>
      </c>
      <c r="G437" s="91">
        <f>SUMIFS(Master3!$H:$H,Master3!$A:$A,"&gt;="&amp;(B437),Master3!$A:$A,"&lt;="&amp;J437-1)</f>
        <v>0</v>
      </c>
      <c r="H437" s="99">
        <f>SUMIFS(Master3!AZ:AZ,Master3!AY:AY,C437)</f>
        <v>0</v>
      </c>
      <c r="I437" s="100" t="str">
        <f>IFERROR(_xlfn.XLOOKUP(J437,Master3!$A:$A,Master3!$B:$B),"")</f>
        <v/>
      </c>
      <c r="J437" s="92" t="str">
        <f t="shared" si="72"/>
        <v/>
      </c>
      <c r="K437" s="92">
        <f>SUMIFS(Master3!$V:$V,Master3!$A:$A,"&gt;="&amp;(J437),Master3!$A:$A,"&lt;="&amp;O437-1)</f>
        <v>0</v>
      </c>
      <c r="L437" s="92">
        <f>SUMIFS(Master3!$H:$H,Master3!$A:$A,"&gt;="&amp;(J437),Master3!$A:$A,"&lt;="&amp;O437-1)</f>
        <v>0</v>
      </c>
      <c r="M437" s="93">
        <f>SUMIFS(Master3!BK:BK,Master3!BJ:BJ,I437)</f>
        <v>0</v>
      </c>
      <c r="N437" s="100" t="str">
        <f>IFERROR(_xlfn.XLOOKUP(O437,Master3!$A:$A,Master3!$B:$B)," ")</f>
        <v xml:space="preserve"> </v>
      </c>
      <c r="O437" s="92" t="str">
        <f t="shared" si="73"/>
        <v/>
      </c>
      <c r="P437" s="92">
        <f>SUMIFS(Master3!$V:$V,Master3!$A:$A,"&gt;="&amp;O437,Master3!$A:$A,"&lt;="&amp; S437)</f>
        <v>0</v>
      </c>
      <c r="Q437" s="92">
        <f>SUMIFS(Master3!$H:$H,Master3!$A:$A,"&gt;="&amp;O437,Master3!$A:$A,"&lt;="&amp; S437)</f>
        <v>0</v>
      </c>
      <c r="R437" s="92">
        <f>SUMIFS(Master3!AZ:AZ,Master3!AY:AY,N437)</f>
        <v>0</v>
      </c>
      <c r="S437" s="93" t="str">
        <f t="shared" si="74"/>
        <v/>
      </c>
      <c r="T437" s="112" t="e">
        <f>_xlfn.XLOOKUP(U437,Master3!B:B,Master3!A:A)</f>
        <v>#N/A</v>
      </c>
      <c r="U437" s="103"/>
      <c r="V437" s="109">
        <f>SUMIFS(Master3!X:X,Master3!$A:$A,"&gt;="&amp;(T437),Master3!$A:$A,"&lt;="&amp;Z437-1)</f>
        <v>0</v>
      </c>
      <c r="W437" s="107">
        <f>SUMIFS(Master3!I:I,Master3!$A:$A,"&gt;="&amp;(T437),Master3!$A:$A,"&lt;="&amp;Z437-1)</f>
        <v>0</v>
      </c>
      <c r="X437" s="108">
        <f>SUMIFS(Master3!BC:BC,Master3!BB:BB,U437)</f>
        <v>0</v>
      </c>
      <c r="Y437" s="110" t="str">
        <f>IFERROR(_xlfn.XLOOKUP(Z437,Master3!$A:$A,Master3!$B:$B),"")</f>
        <v/>
      </c>
      <c r="Z437" s="107" t="str">
        <f t="shared" si="75"/>
        <v/>
      </c>
      <c r="AA437" s="107">
        <f>SUMIFS(Master3!$X:$X,Master3!$A:$A,"&gt;="&amp;(Z437),Master3!$A:$A,"&lt;="&amp;AE437-1)</f>
        <v>0</v>
      </c>
      <c r="AB437" s="107">
        <f>SUMIFS(Master3!$I:$I,Master3!$A:$A,"&gt;="&amp;(Z437),Master3!$A:$A,"&lt;="&amp;AE437-1)</f>
        <v>0</v>
      </c>
      <c r="AC437" s="108">
        <f>SUMIFS(Master3!BM:BM,Master3!BL:BL,Y437)</f>
        <v>0</v>
      </c>
      <c r="AD437" s="110" t="str">
        <f>IFERROR(_xlfn.XLOOKUP(AE437,Master3!$A:$A,Master3!$B:$B)," ")</f>
        <v xml:space="preserve"> </v>
      </c>
      <c r="AE437" s="107" t="str">
        <f t="shared" si="76"/>
        <v/>
      </c>
      <c r="AF437" s="109">
        <f>SUMIFS(Master3!$X:$X,Master3!$A:$A,"&gt;"&amp;(AE437),Master3!$A:$A,"&lt;="&amp; AI437)</f>
        <v>0</v>
      </c>
      <c r="AG437" s="107">
        <f>SUMIFS(Master3!$I:$I,Master3!$A:$A,"&gt;"&amp;(AE437),Master3!$A:$A,"&lt;="&amp; AI437)</f>
        <v>0</v>
      </c>
      <c r="AH437" s="107">
        <f>SUMIFS(Master3!BC:BC,Master3!BB:BB,AD437)</f>
        <v>0</v>
      </c>
      <c r="AI437" s="108" t="str">
        <f t="shared" si="77"/>
        <v/>
      </c>
      <c r="AJ437" s="112" t="e">
        <f>_xlfn.XLOOKUP(AK437,Master3!B:B,Master3!A:A)</f>
        <v>#N/A</v>
      </c>
      <c r="AK437" s="106">
        <v>44518.076388888891</v>
      </c>
      <c r="AL437" s="67">
        <f>SUMIFS(Master3!$Z:$Z,Master3!$A:$A,"&gt;="&amp;(AJ437),Master3!$A:$A,"&lt;="&amp;AP437-1)</f>
        <v>0</v>
      </c>
      <c r="AM437" s="67">
        <f>SUMIFS(Master3!$J:$J,Master3!$A:$A,"&gt;="&amp;(AJ437),Master3!$A:$A,"&lt;="&amp;AP437-1)</f>
        <v>0</v>
      </c>
      <c r="AN437" s="93">
        <f>SUMIFS(Master3!BF:BF,Master3!BE:BE,AK437)</f>
        <v>0</v>
      </c>
      <c r="AO437" s="100" t="str">
        <f>IFERROR(_xlfn.XLOOKUP(AP437,Master3!$A:$A,Master3!$B:$B),"")</f>
        <v/>
      </c>
      <c r="AP437" s="92" t="str">
        <f t="shared" si="78"/>
        <v/>
      </c>
      <c r="AQ437" s="67">
        <f>SUMIFS(Master3!$Z:$Z,Master3!$A:$A,"&gt;"&amp;(AP437),Master3!$A:$A,"&lt;="&amp;AU437-1)</f>
        <v>0</v>
      </c>
      <c r="AR437" s="67">
        <f>SUMIFS(Master3!$J:$J,Master3!$A:$A,"&gt;"&amp;(AP437),Master3!$A:$A,"&lt;="&amp;AU437-1)</f>
        <v>0</v>
      </c>
      <c r="AS437" s="93">
        <f>SUMIFS(Master3!BO:BO,Master3!BN:BN,AO437)</f>
        <v>0</v>
      </c>
      <c r="AT437" s="100" t="str">
        <f>IFERROR(_xlfn.XLOOKUP(AU437,Master3!$A:$A,Master3!$B:$B)," ")</f>
        <v xml:space="preserve"> </v>
      </c>
      <c r="AU437" s="92" t="str">
        <f t="shared" si="79"/>
        <v/>
      </c>
      <c r="AV437" s="67">
        <f>SUMIFS(Master3!$Z:$Z,Master3!$A:$A,"&gt;"&amp;AU437,Master3!$A:$A,"&lt;="&amp; AY437)</f>
        <v>0</v>
      </c>
      <c r="AW437" s="67">
        <f>SUMIFS(Master3!$J:$J,Master3!$A:$A,"&gt;"&amp;AU437,Master3!$A:$A,"&lt;="&amp; AY437)</f>
        <v>0</v>
      </c>
      <c r="AX437" s="92">
        <f>SUMIFS(Master3!BF:BF,Master3!BE:BE,AT437)</f>
        <v>0</v>
      </c>
      <c r="AY437" s="93" t="str">
        <f t="shared" si="80"/>
        <v/>
      </c>
      <c r="AZ437" s="112" t="e">
        <f>_xlfn.XLOOKUP(BA437,Master3!B:B,Master3!A:A)</f>
        <v>#N/A</v>
      </c>
      <c r="BA437" s="103"/>
      <c r="BB437" s="107">
        <f>SUMIFS(Master3!AR:AR,Master3!$A:$A,"&gt;="&amp;(AZ437),Master3!$A:$A,"&lt;="&amp;BF437-1)</f>
        <v>0</v>
      </c>
      <c r="BC437" s="109">
        <f>SUMIFS(Master3!$K:$K,Master3!$A:$A,"&gt;="&amp;(AZ437),Master3!$A:$A,"&lt;="&amp;BF437-1)</f>
        <v>0</v>
      </c>
      <c r="BD437" s="108">
        <f>SUMIFS(Master3!BI:BI,Master3!BH:BH,BA437)</f>
        <v>0</v>
      </c>
      <c r="BE437" s="110" t="str">
        <f>IFERROR(_xlfn.XLOOKUP(BF437,Master3!$A:$A,Master3!$B:$B),"")</f>
        <v/>
      </c>
      <c r="BF437" s="107" t="str">
        <f t="shared" si="81"/>
        <v/>
      </c>
      <c r="BG437" s="107">
        <f>SUMIFS(Master3!AR:AR,Master3!$A:$A,"&gt;="&amp;(BF437),Master3!$A:$A,"&lt;="&amp;BK437-1)</f>
        <v>0</v>
      </c>
      <c r="BH437" s="109">
        <f>SUMIFS(Master3!$K:$K,Master3!$A:$A,"&gt;="&amp;(BF437),Master3!$A:$A,"&lt;="&amp;BK437-1)</f>
        <v>0</v>
      </c>
      <c r="BI437" s="108">
        <f>SUMIFS(Master3!BQ:BQ,Master3!BP:BP,BE437)</f>
        <v>0</v>
      </c>
      <c r="BJ437" s="110" t="str">
        <f>IFERROR(_xlfn.XLOOKUP(BK437,Master3!$A:$A,Master3!$B:$B)," ")</f>
        <v xml:space="preserve"> </v>
      </c>
      <c r="BK437" s="107" t="str">
        <f t="shared" si="82"/>
        <v/>
      </c>
      <c r="BL437" s="107">
        <f>SUMIFS(Master3!$AU:$AU,Master3!$A:$A,"&gt;"&amp;(BK437),Master3!$A:$A,"&lt;="&amp; BO437)</f>
        <v>0</v>
      </c>
      <c r="BM437" s="109">
        <f>SUMIFS(Master3!$K:$K,Master3!$A:$A,"&gt;"&amp;(BK437),Master3!$A:$A,"&lt;="&amp; BO437)</f>
        <v>0</v>
      </c>
      <c r="BN437" s="107">
        <f>SUMIFS(Master3!BI:BI,Master3!BH:BH,BJ437)</f>
        <v>0</v>
      </c>
      <c r="BO437" s="108" t="str">
        <f t="shared" si="83"/>
        <v/>
      </c>
    </row>
    <row r="438" spans="1:67" x14ac:dyDescent="0.25">
      <c r="A438" s="86">
        <v>44518.163194444445</v>
      </c>
      <c r="B438" s="111" t="e">
        <f>_xlfn.XLOOKUP(C438,Master3!B:B,Master3!A:A)</f>
        <v>#N/A</v>
      </c>
      <c r="C438" s="106"/>
      <c r="D438" s="91" t="str">
        <f>IFERROR(_xlfn.XLOOKUP(B438,Master3!A:A,Master3!G:G),"")</f>
        <v/>
      </c>
      <c r="E438" s="94" t="str">
        <f>IFERROR(AVERAGEIFS(Master3!$U:$U,Master3!$A:$A,"&gt;"&amp;(B438-1),Master3!$A:$A,"&lt;="&amp;S438),"")</f>
        <v/>
      </c>
      <c r="F438" s="98">
        <f>SUMIFS(Master3!$V:$V,Master3!$A:$A,"&gt;="&amp;(B438),Master3!$A:$A,"&lt;="&amp;J438-1)</f>
        <v>0</v>
      </c>
      <c r="G438" s="91">
        <f>SUMIFS(Master3!$H:$H,Master3!$A:$A,"&gt;="&amp;(B438),Master3!$A:$A,"&lt;="&amp;J438-1)</f>
        <v>0</v>
      </c>
      <c r="H438" s="99">
        <f>SUMIFS(Master3!AZ:AZ,Master3!AY:AY,C438)</f>
        <v>0</v>
      </c>
      <c r="I438" s="100" t="str">
        <f>IFERROR(_xlfn.XLOOKUP(J438,Master3!$A:$A,Master3!$B:$B),"")</f>
        <v/>
      </c>
      <c r="J438" s="92" t="str">
        <f t="shared" si="72"/>
        <v/>
      </c>
      <c r="K438" s="92">
        <f>SUMIFS(Master3!$V:$V,Master3!$A:$A,"&gt;="&amp;(J438),Master3!$A:$A,"&lt;="&amp;O438-1)</f>
        <v>0</v>
      </c>
      <c r="L438" s="92">
        <f>SUMIFS(Master3!$H:$H,Master3!$A:$A,"&gt;="&amp;(J438),Master3!$A:$A,"&lt;="&amp;O438-1)</f>
        <v>0</v>
      </c>
      <c r="M438" s="93">
        <f>SUMIFS(Master3!BK:BK,Master3!BJ:BJ,I438)</f>
        <v>0</v>
      </c>
      <c r="N438" s="100" t="str">
        <f>IFERROR(_xlfn.XLOOKUP(O438,Master3!$A:$A,Master3!$B:$B)," ")</f>
        <v xml:space="preserve"> </v>
      </c>
      <c r="O438" s="92" t="str">
        <f t="shared" si="73"/>
        <v/>
      </c>
      <c r="P438" s="92">
        <f>SUMIFS(Master3!$V:$V,Master3!$A:$A,"&gt;="&amp;O438,Master3!$A:$A,"&lt;="&amp; S438)</f>
        <v>0</v>
      </c>
      <c r="Q438" s="92">
        <f>SUMIFS(Master3!$H:$H,Master3!$A:$A,"&gt;="&amp;O438,Master3!$A:$A,"&lt;="&amp; S438)</f>
        <v>0</v>
      </c>
      <c r="R438" s="92">
        <f>SUMIFS(Master3!AZ:AZ,Master3!AY:AY,N438)</f>
        <v>0</v>
      </c>
      <c r="S438" s="93" t="str">
        <f t="shared" si="74"/>
        <v/>
      </c>
      <c r="T438" s="112" t="e">
        <f>_xlfn.XLOOKUP(U438,Master3!B:B,Master3!A:A)</f>
        <v>#N/A</v>
      </c>
      <c r="U438" s="103"/>
      <c r="V438" s="109">
        <f>SUMIFS(Master3!X:X,Master3!$A:$A,"&gt;="&amp;(T438),Master3!$A:$A,"&lt;="&amp;Z438-1)</f>
        <v>0</v>
      </c>
      <c r="W438" s="107">
        <f>SUMIFS(Master3!I:I,Master3!$A:$A,"&gt;="&amp;(T438),Master3!$A:$A,"&lt;="&amp;Z438-1)</f>
        <v>0</v>
      </c>
      <c r="X438" s="108">
        <f>SUMIFS(Master3!BC:BC,Master3!BB:BB,U438)</f>
        <v>0</v>
      </c>
      <c r="Y438" s="110" t="str">
        <f>IFERROR(_xlfn.XLOOKUP(Z438,Master3!$A:$A,Master3!$B:$B),"")</f>
        <v/>
      </c>
      <c r="Z438" s="107" t="str">
        <f t="shared" si="75"/>
        <v/>
      </c>
      <c r="AA438" s="107">
        <f>SUMIFS(Master3!$X:$X,Master3!$A:$A,"&gt;="&amp;(Z438),Master3!$A:$A,"&lt;="&amp;AE438-1)</f>
        <v>0</v>
      </c>
      <c r="AB438" s="107">
        <f>SUMIFS(Master3!$I:$I,Master3!$A:$A,"&gt;="&amp;(Z438),Master3!$A:$A,"&lt;="&amp;AE438-1)</f>
        <v>0</v>
      </c>
      <c r="AC438" s="108">
        <f>SUMIFS(Master3!BM:BM,Master3!BL:BL,Y438)</f>
        <v>0</v>
      </c>
      <c r="AD438" s="110" t="str">
        <f>IFERROR(_xlfn.XLOOKUP(AE438,Master3!$A:$A,Master3!$B:$B)," ")</f>
        <v xml:space="preserve"> </v>
      </c>
      <c r="AE438" s="107" t="str">
        <f t="shared" si="76"/>
        <v/>
      </c>
      <c r="AF438" s="109">
        <f>SUMIFS(Master3!$X:$X,Master3!$A:$A,"&gt;"&amp;(AE438),Master3!$A:$A,"&lt;="&amp; AI438)</f>
        <v>0</v>
      </c>
      <c r="AG438" s="107">
        <f>SUMIFS(Master3!$I:$I,Master3!$A:$A,"&gt;"&amp;(AE438),Master3!$A:$A,"&lt;="&amp; AI438)</f>
        <v>0</v>
      </c>
      <c r="AH438" s="107">
        <f>SUMIFS(Master3!BC:BC,Master3!BB:BB,AD438)</f>
        <v>0</v>
      </c>
      <c r="AI438" s="108" t="str">
        <f t="shared" si="77"/>
        <v/>
      </c>
      <c r="AJ438" s="112" t="e">
        <f>_xlfn.XLOOKUP(AK438,Master3!B:B,Master3!A:A)</f>
        <v>#N/A</v>
      </c>
      <c r="AK438" s="106"/>
      <c r="AL438" s="67">
        <f>SUMIFS(Master3!$Z:$Z,Master3!$A:$A,"&gt;="&amp;(AJ438),Master3!$A:$A,"&lt;="&amp;AP438-1)</f>
        <v>0</v>
      </c>
      <c r="AM438" s="67">
        <f>SUMIFS(Master3!$J:$J,Master3!$A:$A,"&gt;="&amp;(AJ438),Master3!$A:$A,"&lt;="&amp;AP438-1)</f>
        <v>0</v>
      </c>
      <c r="AN438" s="93">
        <f>SUMIFS(Master3!BF:BF,Master3!BE:BE,AK438)</f>
        <v>0</v>
      </c>
      <c r="AO438" s="100" t="str">
        <f>IFERROR(_xlfn.XLOOKUP(AP438,Master3!$A:$A,Master3!$B:$B),"")</f>
        <v/>
      </c>
      <c r="AP438" s="92" t="str">
        <f t="shared" si="78"/>
        <v/>
      </c>
      <c r="AQ438" s="67">
        <f>SUMIFS(Master3!$Z:$Z,Master3!$A:$A,"&gt;"&amp;(AP438),Master3!$A:$A,"&lt;="&amp;AU438-1)</f>
        <v>0</v>
      </c>
      <c r="AR438" s="67">
        <f>SUMIFS(Master3!$J:$J,Master3!$A:$A,"&gt;"&amp;(AP438),Master3!$A:$A,"&lt;="&amp;AU438-1)</f>
        <v>0</v>
      </c>
      <c r="AS438" s="93">
        <f>SUMIFS(Master3!BO:BO,Master3!BN:BN,AO438)</f>
        <v>0</v>
      </c>
      <c r="AT438" s="100" t="str">
        <f>IFERROR(_xlfn.XLOOKUP(AU438,Master3!$A:$A,Master3!$B:$B)," ")</f>
        <v xml:space="preserve"> </v>
      </c>
      <c r="AU438" s="92" t="str">
        <f t="shared" si="79"/>
        <v/>
      </c>
      <c r="AV438" s="67">
        <f>SUMIFS(Master3!$Z:$Z,Master3!$A:$A,"&gt;"&amp;AU438,Master3!$A:$A,"&lt;="&amp; AY438)</f>
        <v>0</v>
      </c>
      <c r="AW438" s="67">
        <f>SUMIFS(Master3!$J:$J,Master3!$A:$A,"&gt;"&amp;AU438,Master3!$A:$A,"&lt;="&amp; AY438)</f>
        <v>0</v>
      </c>
      <c r="AX438" s="92">
        <f>SUMIFS(Master3!BF:BF,Master3!BE:BE,AT438)</f>
        <v>0</v>
      </c>
      <c r="AY438" s="93" t="str">
        <f t="shared" si="80"/>
        <v/>
      </c>
      <c r="AZ438" s="112" t="e">
        <f>_xlfn.XLOOKUP(BA438,Master3!B:B,Master3!A:A)</f>
        <v>#N/A</v>
      </c>
      <c r="BA438" s="103">
        <v>44518.163194444445</v>
      </c>
      <c r="BB438" s="107">
        <f>SUMIFS(Master3!AR:AR,Master3!$A:$A,"&gt;="&amp;(AZ438),Master3!$A:$A,"&lt;="&amp;BF438-1)</f>
        <v>0</v>
      </c>
      <c r="BC438" s="109">
        <f>SUMIFS(Master3!$K:$K,Master3!$A:$A,"&gt;="&amp;(AZ438),Master3!$A:$A,"&lt;="&amp;BF438-1)</f>
        <v>0</v>
      </c>
      <c r="BD438" s="108">
        <f>SUMIFS(Master3!BI:BI,Master3!BH:BH,BA438)</f>
        <v>0</v>
      </c>
      <c r="BE438" s="110" t="str">
        <f>IFERROR(_xlfn.XLOOKUP(BF438,Master3!$A:$A,Master3!$B:$B),"")</f>
        <v/>
      </c>
      <c r="BF438" s="107" t="str">
        <f t="shared" si="81"/>
        <v/>
      </c>
      <c r="BG438" s="107">
        <f>SUMIFS(Master3!AR:AR,Master3!$A:$A,"&gt;="&amp;(BF438),Master3!$A:$A,"&lt;="&amp;BK438-1)</f>
        <v>0</v>
      </c>
      <c r="BH438" s="109">
        <f>SUMIFS(Master3!$K:$K,Master3!$A:$A,"&gt;="&amp;(BF438),Master3!$A:$A,"&lt;="&amp;BK438-1)</f>
        <v>0</v>
      </c>
      <c r="BI438" s="108">
        <f>SUMIFS(Master3!BQ:BQ,Master3!BP:BP,BE438)</f>
        <v>0</v>
      </c>
      <c r="BJ438" s="110" t="str">
        <f>IFERROR(_xlfn.XLOOKUP(BK438,Master3!$A:$A,Master3!$B:$B)," ")</f>
        <v xml:space="preserve"> </v>
      </c>
      <c r="BK438" s="107" t="str">
        <f t="shared" si="82"/>
        <v/>
      </c>
      <c r="BL438" s="107">
        <f>SUMIFS(Master3!$AU:$AU,Master3!$A:$A,"&gt;"&amp;(BK438),Master3!$A:$A,"&lt;="&amp; BO438)</f>
        <v>0</v>
      </c>
      <c r="BM438" s="109">
        <f>SUMIFS(Master3!$K:$K,Master3!$A:$A,"&gt;"&amp;(BK438),Master3!$A:$A,"&lt;="&amp; BO438)</f>
        <v>0</v>
      </c>
      <c r="BN438" s="107">
        <f>SUMIFS(Master3!BI:BI,Master3!BH:BH,BJ438)</f>
        <v>0</v>
      </c>
      <c r="BO438" s="108" t="str">
        <f t="shared" si="83"/>
        <v/>
      </c>
    </row>
    <row r="439" spans="1:67" x14ac:dyDescent="0.25">
      <c r="A439" s="86">
        <v>44518.239583333336</v>
      </c>
      <c r="B439" s="111" t="e">
        <f>_xlfn.XLOOKUP(C439,Master3!B:B,Master3!A:A)</f>
        <v>#N/A</v>
      </c>
      <c r="C439" s="106">
        <v>44518.239583333336</v>
      </c>
      <c r="D439" s="91" t="str">
        <f>IFERROR(_xlfn.XLOOKUP(B439,Master3!A:A,Master3!G:G),"")</f>
        <v/>
      </c>
      <c r="E439" s="94" t="str">
        <f>IFERROR(AVERAGEIFS(Master3!$U:$U,Master3!$A:$A,"&gt;"&amp;(B439-1),Master3!$A:$A,"&lt;="&amp;S439),"")</f>
        <v/>
      </c>
      <c r="F439" s="98">
        <f>SUMIFS(Master3!$V:$V,Master3!$A:$A,"&gt;="&amp;(B439),Master3!$A:$A,"&lt;="&amp;J439-1)</f>
        <v>0</v>
      </c>
      <c r="G439" s="91">
        <f>SUMIFS(Master3!$H:$H,Master3!$A:$A,"&gt;="&amp;(B439),Master3!$A:$A,"&lt;="&amp;J439-1)</f>
        <v>0</v>
      </c>
      <c r="H439" s="99">
        <f>SUMIFS(Master3!AZ:AZ,Master3!AY:AY,C439)</f>
        <v>0</v>
      </c>
      <c r="I439" s="100" t="str">
        <f>IFERROR(_xlfn.XLOOKUP(J439,Master3!$A:$A,Master3!$B:$B),"")</f>
        <v/>
      </c>
      <c r="J439" s="92" t="str">
        <f t="shared" si="72"/>
        <v/>
      </c>
      <c r="K439" s="92">
        <f>SUMIFS(Master3!$V:$V,Master3!$A:$A,"&gt;="&amp;(J439),Master3!$A:$A,"&lt;="&amp;O439-1)</f>
        <v>0</v>
      </c>
      <c r="L439" s="92">
        <f>SUMIFS(Master3!$H:$H,Master3!$A:$A,"&gt;="&amp;(J439),Master3!$A:$A,"&lt;="&amp;O439-1)</f>
        <v>0</v>
      </c>
      <c r="M439" s="93">
        <f>SUMIFS(Master3!BK:BK,Master3!BJ:BJ,I439)</f>
        <v>0</v>
      </c>
      <c r="N439" s="100" t="str">
        <f>IFERROR(_xlfn.XLOOKUP(O439,Master3!$A:$A,Master3!$B:$B)," ")</f>
        <v xml:space="preserve"> </v>
      </c>
      <c r="O439" s="92" t="str">
        <f t="shared" si="73"/>
        <v/>
      </c>
      <c r="P439" s="92">
        <f>SUMIFS(Master3!$V:$V,Master3!$A:$A,"&gt;="&amp;O439,Master3!$A:$A,"&lt;="&amp; S439)</f>
        <v>0</v>
      </c>
      <c r="Q439" s="92">
        <f>SUMIFS(Master3!$H:$H,Master3!$A:$A,"&gt;="&amp;O439,Master3!$A:$A,"&lt;="&amp; S439)</f>
        <v>0</v>
      </c>
      <c r="R439" s="92">
        <f>SUMIFS(Master3!AZ:AZ,Master3!AY:AY,N439)</f>
        <v>0</v>
      </c>
      <c r="S439" s="93" t="str">
        <f t="shared" si="74"/>
        <v/>
      </c>
      <c r="T439" s="112" t="e">
        <f>_xlfn.XLOOKUP(U439,Master3!B:B,Master3!A:A)</f>
        <v>#N/A</v>
      </c>
      <c r="U439" s="103">
        <v>44518.239583333336</v>
      </c>
      <c r="V439" s="109">
        <f>SUMIFS(Master3!X:X,Master3!$A:$A,"&gt;="&amp;(T439),Master3!$A:$A,"&lt;="&amp;Z439-1)</f>
        <v>0</v>
      </c>
      <c r="W439" s="107">
        <f>SUMIFS(Master3!I:I,Master3!$A:$A,"&gt;="&amp;(T439),Master3!$A:$A,"&lt;="&amp;Z439-1)</f>
        <v>0</v>
      </c>
      <c r="X439" s="108">
        <f>SUMIFS(Master3!BC:BC,Master3!BB:BB,U439)</f>
        <v>0</v>
      </c>
      <c r="Y439" s="110" t="str">
        <f>IFERROR(_xlfn.XLOOKUP(Z439,Master3!$A:$A,Master3!$B:$B),"")</f>
        <v/>
      </c>
      <c r="Z439" s="107" t="str">
        <f t="shared" si="75"/>
        <v/>
      </c>
      <c r="AA439" s="107">
        <f>SUMIFS(Master3!$X:$X,Master3!$A:$A,"&gt;="&amp;(Z439),Master3!$A:$A,"&lt;="&amp;AE439-1)</f>
        <v>0</v>
      </c>
      <c r="AB439" s="107">
        <f>SUMIFS(Master3!$I:$I,Master3!$A:$A,"&gt;="&amp;(Z439),Master3!$A:$A,"&lt;="&amp;AE439-1)</f>
        <v>0</v>
      </c>
      <c r="AC439" s="108">
        <f>SUMIFS(Master3!BM:BM,Master3!BL:BL,Y439)</f>
        <v>0</v>
      </c>
      <c r="AD439" s="110" t="str">
        <f>IFERROR(_xlfn.XLOOKUP(AE439,Master3!$A:$A,Master3!$B:$B)," ")</f>
        <v xml:space="preserve"> </v>
      </c>
      <c r="AE439" s="107" t="str">
        <f t="shared" si="76"/>
        <v/>
      </c>
      <c r="AF439" s="109">
        <f>SUMIFS(Master3!$X:$X,Master3!$A:$A,"&gt;"&amp;(AE439),Master3!$A:$A,"&lt;="&amp; AI439)</f>
        <v>0</v>
      </c>
      <c r="AG439" s="107">
        <f>SUMIFS(Master3!$I:$I,Master3!$A:$A,"&gt;"&amp;(AE439),Master3!$A:$A,"&lt;="&amp; AI439)</f>
        <v>0</v>
      </c>
      <c r="AH439" s="107">
        <f>SUMIFS(Master3!BC:BC,Master3!BB:BB,AD439)</f>
        <v>0</v>
      </c>
      <c r="AI439" s="108" t="str">
        <f t="shared" si="77"/>
        <v/>
      </c>
      <c r="AJ439" s="112" t="e">
        <f>_xlfn.XLOOKUP(AK439,Master3!B:B,Master3!A:A)</f>
        <v>#N/A</v>
      </c>
      <c r="AK439" s="106"/>
      <c r="AL439" s="67">
        <f>SUMIFS(Master3!$Z:$Z,Master3!$A:$A,"&gt;="&amp;(AJ439),Master3!$A:$A,"&lt;="&amp;AP439-1)</f>
        <v>0</v>
      </c>
      <c r="AM439" s="67">
        <f>SUMIFS(Master3!$J:$J,Master3!$A:$A,"&gt;="&amp;(AJ439),Master3!$A:$A,"&lt;="&amp;AP439-1)</f>
        <v>0</v>
      </c>
      <c r="AN439" s="93">
        <f>SUMIFS(Master3!BF:BF,Master3!BE:BE,AK439)</f>
        <v>0</v>
      </c>
      <c r="AO439" s="100" t="str">
        <f>IFERROR(_xlfn.XLOOKUP(AP439,Master3!$A:$A,Master3!$B:$B),"")</f>
        <v/>
      </c>
      <c r="AP439" s="92" t="str">
        <f t="shared" si="78"/>
        <v/>
      </c>
      <c r="AQ439" s="67">
        <f>SUMIFS(Master3!$Z:$Z,Master3!$A:$A,"&gt;"&amp;(AP439),Master3!$A:$A,"&lt;="&amp;AU439-1)</f>
        <v>0</v>
      </c>
      <c r="AR439" s="67">
        <f>SUMIFS(Master3!$J:$J,Master3!$A:$A,"&gt;"&amp;(AP439),Master3!$A:$A,"&lt;="&amp;AU439-1)</f>
        <v>0</v>
      </c>
      <c r="AS439" s="93">
        <f>SUMIFS(Master3!BO:BO,Master3!BN:BN,AO439)</f>
        <v>0</v>
      </c>
      <c r="AT439" s="100" t="str">
        <f>IFERROR(_xlfn.XLOOKUP(AU439,Master3!$A:$A,Master3!$B:$B)," ")</f>
        <v xml:space="preserve"> </v>
      </c>
      <c r="AU439" s="92" t="str">
        <f t="shared" si="79"/>
        <v/>
      </c>
      <c r="AV439" s="67">
        <f>SUMIFS(Master3!$Z:$Z,Master3!$A:$A,"&gt;"&amp;AU439,Master3!$A:$A,"&lt;="&amp; AY439)</f>
        <v>0</v>
      </c>
      <c r="AW439" s="67">
        <f>SUMIFS(Master3!$J:$J,Master3!$A:$A,"&gt;"&amp;AU439,Master3!$A:$A,"&lt;="&amp; AY439)</f>
        <v>0</v>
      </c>
      <c r="AX439" s="92">
        <f>SUMIFS(Master3!BF:BF,Master3!BE:BE,AT439)</f>
        <v>0</v>
      </c>
      <c r="AY439" s="93" t="str">
        <f t="shared" si="80"/>
        <v/>
      </c>
      <c r="AZ439" s="112" t="e">
        <f>_xlfn.XLOOKUP(BA439,Master3!B:B,Master3!A:A)</f>
        <v>#N/A</v>
      </c>
      <c r="BA439" s="103"/>
      <c r="BB439" s="107">
        <f>SUMIFS(Master3!AR:AR,Master3!$A:$A,"&gt;="&amp;(AZ439),Master3!$A:$A,"&lt;="&amp;BF439-1)</f>
        <v>0</v>
      </c>
      <c r="BC439" s="109">
        <f>SUMIFS(Master3!$K:$K,Master3!$A:$A,"&gt;="&amp;(AZ439),Master3!$A:$A,"&lt;="&amp;BF439-1)</f>
        <v>0</v>
      </c>
      <c r="BD439" s="108">
        <f>SUMIFS(Master3!BI:BI,Master3!BH:BH,BA439)</f>
        <v>0</v>
      </c>
      <c r="BE439" s="110" t="str">
        <f>IFERROR(_xlfn.XLOOKUP(BF439,Master3!$A:$A,Master3!$B:$B),"")</f>
        <v/>
      </c>
      <c r="BF439" s="107" t="str">
        <f t="shared" si="81"/>
        <v/>
      </c>
      <c r="BG439" s="107">
        <f>SUMIFS(Master3!AR:AR,Master3!$A:$A,"&gt;="&amp;(BF439),Master3!$A:$A,"&lt;="&amp;BK439-1)</f>
        <v>0</v>
      </c>
      <c r="BH439" s="109">
        <f>SUMIFS(Master3!$K:$K,Master3!$A:$A,"&gt;="&amp;(BF439),Master3!$A:$A,"&lt;="&amp;BK439-1)</f>
        <v>0</v>
      </c>
      <c r="BI439" s="108">
        <f>SUMIFS(Master3!BQ:BQ,Master3!BP:BP,BE439)</f>
        <v>0</v>
      </c>
      <c r="BJ439" s="110" t="str">
        <f>IFERROR(_xlfn.XLOOKUP(BK439,Master3!$A:$A,Master3!$B:$B)," ")</f>
        <v xml:space="preserve"> </v>
      </c>
      <c r="BK439" s="107" t="str">
        <f t="shared" si="82"/>
        <v/>
      </c>
      <c r="BL439" s="107">
        <f>SUMIFS(Master3!$AU:$AU,Master3!$A:$A,"&gt;"&amp;(BK439),Master3!$A:$A,"&lt;="&amp; BO439)</f>
        <v>0</v>
      </c>
      <c r="BM439" s="109">
        <f>SUMIFS(Master3!$K:$K,Master3!$A:$A,"&gt;"&amp;(BK439),Master3!$A:$A,"&lt;="&amp; BO439)</f>
        <v>0</v>
      </c>
      <c r="BN439" s="107">
        <f>SUMIFS(Master3!BI:BI,Master3!BH:BH,BJ439)</f>
        <v>0</v>
      </c>
      <c r="BO439" s="108" t="str">
        <f t="shared" si="83"/>
        <v/>
      </c>
    </row>
    <row r="440" spans="1:67" x14ac:dyDescent="0.25">
      <c r="A440" s="86">
        <v>44519.416666666664</v>
      </c>
      <c r="B440" s="111" t="e">
        <f>_xlfn.XLOOKUP(C440,Master3!B:B,Master3!A:A)</f>
        <v>#N/A</v>
      </c>
      <c r="C440" s="106"/>
      <c r="D440" s="91" t="str">
        <f>IFERROR(_xlfn.XLOOKUP(B440,Master3!A:A,Master3!G:G),"")</f>
        <v/>
      </c>
      <c r="E440" s="94" t="str">
        <f>IFERROR(AVERAGEIFS(Master3!$U:$U,Master3!$A:$A,"&gt;"&amp;(B440-1),Master3!$A:$A,"&lt;="&amp;S440),"")</f>
        <v/>
      </c>
      <c r="F440" s="98">
        <f>SUMIFS(Master3!$V:$V,Master3!$A:$A,"&gt;="&amp;(B440),Master3!$A:$A,"&lt;="&amp;J440-1)</f>
        <v>0</v>
      </c>
      <c r="G440" s="91">
        <f>SUMIFS(Master3!$H:$H,Master3!$A:$A,"&gt;="&amp;(B440),Master3!$A:$A,"&lt;="&amp;J440-1)</f>
        <v>0</v>
      </c>
      <c r="H440" s="99">
        <f>SUMIFS(Master3!AZ:AZ,Master3!AY:AY,C440)</f>
        <v>0</v>
      </c>
      <c r="I440" s="100" t="str">
        <f>IFERROR(_xlfn.XLOOKUP(J440,Master3!$A:$A,Master3!$B:$B),"")</f>
        <v/>
      </c>
      <c r="J440" s="92" t="str">
        <f t="shared" si="72"/>
        <v/>
      </c>
      <c r="K440" s="92">
        <f>SUMIFS(Master3!$V:$V,Master3!$A:$A,"&gt;="&amp;(J440),Master3!$A:$A,"&lt;="&amp;O440-1)</f>
        <v>0</v>
      </c>
      <c r="L440" s="92">
        <f>SUMIFS(Master3!$H:$H,Master3!$A:$A,"&gt;="&amp;(J440),Master3!$A:$A,"&lt;="&amp;O440-1)</f>
        <v>0</v>
      </c>
      <c r="M440" s="93">
        <f>SUMIFS(Master3!BK:BK,Master3!BJ:BJ,I440)</f>
        <v>0</v>
      </c>
      <c r="N440" s="100" t="str">
        <f>IFERROR(_xlfn.XLOOKUP(O440,Master3!$A:$A,Master3!$B:$B)," ")</f>
        <v xml:space="preserve"> </v>
      </c>
      <c r="O440" s="92" t="str">
        <f t="shared" si="73"/>
        <v/>
      </c>
      <c r="P440" s="92">
        <f>SUMIFS(Master3!$V:$V,Master3!$A:$A,"&gt;="&amp;O440,Master3!$A:$A,"&lt;="&amp; S440)</f>
        <v>0</v>
      </c>
      <c r="Q440" s="92">
        <f>SUMIFS(Master3!$H:$H,Master3!$A:$A,"&gt;="&amp;O440,Master3!$A:$A,"&lt;="&amp; S440)</f>
        <v>0</v>
      </c>
      <c r="R440" s="92">
        <f>SUMIFS(Master3!AZ:AZ,Master3!AY:AY,N440)</f>
        <v>0</v>
      </c>
      <c r="S440" s="93" t="str">
        <f t="shared" si="74"/>
        <v/>
      </c>
      <c r="T440" s="112" t="e">
        <f>_xlfn.XLOOKUP(U440,Master3!B:B,Master3!A:A)</f>
        <v>#N/A</v>
      </c>
      <c r="U440" s="103"/>
      <c r="V440" s="109">
        <f>SUMIFS(Master3!X:X,Master3!$A:$A,"&gt;="&amp;(T440),Master3!$A:$A,"&lt;="&amp;Z440-1)</f>
        <v>0</v>
      </c>
      <c r="W440" s="107">
        <f>SUMIFS(Master3!I:I,Master3!$A:$A,"&gt;="&amp;(T440),Master3!$A:$A,"&lt;="&amp;Z440-1)</f>
        <v>0</v>
      </c>
      <c r="X440" s="108">
        <f>SUMIFS(Master3!BC:BC,Master3!BB:BB,U440)</f>
        <v>0</v>
      </c>
      <c r="Y440" s="110" t="str">
        <f>IFERROR(_xlfn.XLOOKUP(Z440,Master3!$A:$A,Master3!$B:$B),"")</f>
        <v/>
      </c>
      <c r="Z440" s="107" t="str">
        <f t="shared" si="75"/>
        <v/>
      </c>
      <c r="AA440" s="107">
        <f>SUMIFS(Master3!$X:$X,Master3!$A:$A,"&gt;="&amp;(Z440),Master3!$A:$A,"&lt;="&amp;AE440-1)</f>
        <v>0</v>
      </c>
      <c r="AB440" s="107">
        <f>SUMIFS(Master3!$I:$I,Master3!$A:$A,"&gt;="&amp;(Z440),Master3!$A:$A,"&lt;="&amp;AE440-1)</f>
        <v>0</v>
      </c>
      <c r="AC440" s="108">
        <f>SUMIFS(Master3!BM:BM,Master3!BL:BL,Y440)</f>
        <v>0</v>
      </c>
      <c r="AD440" s="110" t="str">
        <f>IFERROR(_xlfn.XLOOKUP(AE440,Master3!$A:$A,Master3!$B:$B)," ")</f>
        <v xml:space="preserve"> </v>
      </c>
      <c r="AE440" s="107" t="str">
        <f t="shared" si="76"/>
        <v/>
      </c>
      <c r="AF440" s="109">
        <f>SUMIFS(Master3!$X:$X,Master3!$A:$A,"&gt;"&amp;(AE440),Master3!$A:$A,"&lt;="&amp; AI440)</f>
        <v>0</v>
      </c>
      <c r="AG440" s="107">
        <f>SUMIFS(Master3!$I:$I,Master3!$A:$A,"&gt;"&amp;(AE440),Master3!$A:$A,"&lt;="&amp; AI440)</f>
        <v>0</v>
      </c>
      <c r="AH440" s="107">
        <f>SUMIFS(Master3!BC:BC,Master3!BB:BB,AD440)</f>
        <v>0</v>
      </c>
      <c r="AI440" s="108" t="str">
        <f t="shared" si="77"/>
        <v/>
      </c>
      <c r="AJ440" s="112" t="e">
        <f>_xlfn.XLOOKUP(AK440,Master3!B:B,Master3!A:A)</f>
        <v>#N/A</v>
      </c>
      <c r="AK440" s="106">
        <v>44519.416666666664</v>
      </c>
      <c r="AL440" s="67">
        <f>SUMIFS(Master3!$Z:$Z,Master3!$A:$A,"&gt;="&amp;(AJ440),Master3!$A:$A,"&lt;="&amp;AP440-1)</f>
        <v>0</v>
      </c>
      <c r="AM440" s="67">
        <f>SUMIFS(Master3!$J:$J,Master3!$A:$A,"&gt;="&amp;(AJ440),Master3!$A:$A,"&lt;="&amp;AP440-1)</f>
        <v>0</v>
      </c>
      <c r="AN440" s="93">
        <f>SUMIFS(Master3!BF:BF,Master3!BE:BE,AK440)</f>
        <v>0</v>
      </c>
      <c r="AO440" s="100" t="str">
        <f>IFERROR(_xlfn.XLOOKUP(AP440,Master3!$A:$A,Master3!$B:$B),"")</f>
        <v/>
      </c>
      <c r="AP440" s="92" t="str">
        <f t="shared" si="78"/>
        <v/>
      </c>
      <c r="AQ440" s="67">
        <f>SUMIFS(Master3!$Z:$Z,Master3!$A:$A,"&gt;"&amp;(AP440),Master3!$A:$A,"&lt;="&amp;AU440-1)</f>
        <v>0</v>
      </c>
      <c r="AR440" s="67">
        <f>SUMIFS(Master3!$J:$J,Master3!$A:$A,"&gt;"&amp;(AP440),Master3!$A:$A,"&lt;="&amp;AU440-1)</f>
        <v>0</v>
      </c>
      <c r="AS440" s="93">
        <f>SUMIFS(Master3!BO:BO,Master3!BN:BN,AO440)</f>
        <v>0</v>
      </c>
      <c r="AT440" s="100" t="str">
        <f>IFERROR(_xlfn.XLOOKUP(AU440,Master3!$A:$A,Master3!$B:$B)," ")</f>
        <v xml:space="preserve"> </v>
      </c>
      <c r="AU440" s="92" t="str">
        <f t="shared" si="79"/>
        <v/>
      </c>
      <c r="AV440" s="67">
        <f>SUMIFS(Master3!$Z:$Z,Master3!$A:$A,"&gt;"&amp;AU440,Master3!$A:$A,"&lt;="&amp; AY440)</f>
        <v>0</v>
      </c>
      <c r="AW440" s="67">
        <f>SUMIFS(Master3!$J:$J,Master3!$A:$A,"&gt;"&amp;AU440,Master3!$A:$A,"&lt;="&amp; AY440)</f>
        <v>0</v>
      </c>
      <c r="AX440" s="92">
        <f>SUMIFS(Master3!BF:BF,Master3!BE:BE,AT440)</f>
        <v>0</v>
      </c>
      <c r="AY440" s="93" t="str">
        <f t="shared" si="80"/>
        <v/>
      </c>
      <c r="AZ440" s="112" t="e">
        <f>_xlfn.XLOOKUP(BA440,Master3!B:B,Master3!A:A)</f>
        <v>#N/A</v>
      </c>
      <c r="BA440" s="103"/>
      <c r="BB440" s="107">
        <f>SUMIFS(Master3!AR:AR,Master3!$A:$A,"&gt;="&amp;(AZ440),Master3!$A:$A,"&lt;="&amp;BF440-1)</f>
        <v>0</v>
      </c>
      <c r="BC440" s="109">
        <f>SUMIFS(Master3!$K:$K,Master3!$A:$A,"&gt;="&amp;(AZ440),Master3!$A:$A,"&lt;="&amp;BF440-1)</f>
        <v>0</v>
      </c>
      <c r="BD440" s="108">
        <f>SUMIFS(Master3!BI:BI,Master3!BH:BH,BA440)</f>
        <v>0</v>
      </c>
      <c r="BE440" s="110" t="str">
        <f>IFERROR(_xlfn.XLOOKUP(BF440,Master3!$A:$A,Master3!$B:$B),"")</f>
        <v/>
      </c>
      <c r="BF440" s="107" t="str">
        <f t="shared" si="81"/>
        <v/>
      </c>
      <c r="BG440" s="107">
        <f>SUMIFS(Master3!AR:AR,Master3!$A:$A,"&gt;="&amp;(BF440),Master3!$A:$A,"&lt;="&amp;BK440-1)</f>
        <v>0</v>
      </c>
      <c r="BH440" s="109">
        <f>SUMIFS(Master3!$K:$K,Master3!$A:$A,"&gt;="&amp;(BF440),Master3!$A:$A,"&lt;="&amp;BK440-1)</f>
        <v>0</v>
      </c>
      <c r="BI440" s="108">
        <f>SUMIFS(Master3!BQ:BQ,Master3!BP:BP,BE440)</f>
        <v>0</v>
      </c>
      <c r="BJ440" s="110" t="str">
        <f>IFERROR(_xlfn.XLOOKUP(BK440,Master3!$A:$A,Master3!$B:$B)," ")</f>
        <v xml:space="preserve"> </v>
      </c>
      <c r="BK440" s="107" t="str">
        <f t="shared" si="82"/>
        <v/>
      </c>
      <c r="BL440" s="107">
        <f>SUMIFS(Master3!$AU:$AU,Master3!$A:$A,"&gt;"&amp;(BK440),Master3!$A:$A,"&lt;="&amp; BO440)</f>
        <v>0</v>
      </c>
      <c r="BM440" s="109">
        <f>SUMIFS(Master3!$K:$K,Master3!$A:$A,"&gt;"&amp;(BK440),Master3!$A:$A,"&lt;="&amp; BO440)</f>
        <v>0</v>
      </c>
      <c r="BN440" s="107">
        <f>SUMIFS(Master3!BI:BI,Master3!BH:BH,BJ440)</f>
        <v>0</v>
      </c>
      <c r="BO440" s="108" t="str">
        <f t="shared" si="83"/>
        <v/>
      </c>
    </row>
    <row r="441" spans="1:67" x14ac:dyDescent="0.25">
      <c r="A441" s="86">
        <v>44519.496527777781</v>
      </c>
      <c r="B441" s="111" t="e">
        <f>_xlfn.XLOOKUP(C441,Master3!B:B,Master3!A:A)</f>
        <v>#N/A</v>
      </c>
      <c r="C441" s="106"/>
      <c r="D441" s="91" t="str">
        <f>IFERROR(_xlfn.XLOOKUP(B441,Master3!A:A,Master3!G:G),"")</f>
        <v/>
      </c>
      <c r="E441" s="94" t="str">
        <f>IFERROR(AVERAGEIFS(Master3!$U:$U,Master3!$A:$A,"&gt;"&amp;(B441-1),Master3!$A:$A,"&lt;="&amp;S441),"")</f>
        <v/>
      </c>
      <c r="F441" s="98">
        <f>SUMIFS(Master3!$V:$V,Master3!$A:$A,"&gt;="&amp;(B441),Master3!$A:$A,"&lt;="&amp;J441-1)</f>
        <v>0</v>
      </c>
      <c r="G441" s="91">
        <f>SUMIFS(Master3!$H:$H,Master3!$A:$A,"&gt;="&amp;(B441),Master3!$A:$A,"&lt;="&amp;J441-1)</f>
        <v>0</v>
      </c>
      <c r="H441" s="99">
        <f>SUMIFS(Master3!AZ:AZ,Master3!AY:AY,C441)</f>
        <v>0</v>
      </c>
      <c r="I441" s="100" t="str">
        <f>IFERROR(_xlfn.XLOOKUP(J441,Master3!$A:$A,Master3!$B:$B),"")</f>
        <v/>
      </c>
      <c r="J441" s="92" t="str">
        <f t="shared" si="72"/>
        <v/>
      </c>
      <c r="K441" s="92">
        <f>SUMIFS(Master3!$V:$V,Master3!$A:$A,"&gt;="&amp;(J441),Master3!$A:$A,"&lt;="&amp;O441-1)</f>
        <v>0</v>
      </c>
      <c r="L441" s="92">
        <f>SUMIFS(Master3!$H:$H,Master3!$A:$A,"&gt;="&amp;(J441),Master3!$A:$A,"&lt;="&amp;O441-1)</f>
        <v>0</v>
      </c>
      <c r="M441" s="93">
        <f>SUMIFS(Master3!BK:BK,Master3!BJ:BJ,I441)</f>
        <v>0</v>
      </c>
      <c r="N441" s="100" t="str">
        <f>IFERROR(_xlfn.XLOOKUP(O441,Master3!$A:$A,Master3!$B:$B)," ")</f>
        <v xml:space="preserve"> </v>
      </c>
      <c r="O441" s="92" t="str">
        <f t="shared" si="73"/>
        <v/>
      </c>
      <c r="P441" s="92">
        <f>SUMIFS(Master3!$V:$V,Master3!$A:$A,"&gt;="&amp;O441,Master3!$A:$A,"&lt;="&amp; S441)</f>
        <v>0</v>
      </c>
      <c r="Q441" s="92">
        <f>SUMIFS(Master3!$H:$H,Master3!$A:$A,"&gt;="&amp;O441,Master3!$A:$A,"&lt;="&amp; S441)</f>
        <v>0</v>
      </c>
      <c r="R441" s="92">
        <f>SUMIFS(Master3!AZ:AZ,Master3!AY:AY,N441)</f>
        <v>0</v>
      </c>
      <c r="S441" s="93" t="str">
        <f t="shared" si="74"/>
        <v/>
      </c>
      <c r="T441" s="112" t="e">
        <f>_xlfn.XLOOKUP(U441,Master3!B:B,Master3!A:A)</f>
        <v>#N/A</v>
      </c>
      <c r="U441" s="103"/>
      <c r="V441" s="109">
        <f>SUMIFS(Master3!X:X,Master3!$A:$A,"&gt;="&amp;(T441),Master3!$A:$A,"&lt;="&amp;Z441-1)</f>
        <v>0</v>
      </c>
      <c r="W441" s="107">
        <f>SUMIFS(Master3!I:I,Master3!$A:$A,"&gt;="&amp;(T441),Master3!$A:$A,"&lt;="&amp;Z441-1)</f>
        <v>0</v>
      </c>
      <c r="X441" s="108">
        <f>SUMIFS(Master3!BC:BC,Master3!BB:BB,U441)</f>
        <v>0</v>
      </c>
      <c r="Y441" s="110" t="str">
        <f>IFERROR(_xlfn.XLOOKUP(Z441,Master3!$A:$A,Master3!$B:$B),"")</f>
        <v/>
      </c>
      <c r="Z441" s="107" t="str">
        <f t="shared" si="75"/>
        <v/>
      </c>
      <c r="AA441" s="107">
        <f>SUMIFS(Master3!$X:$X,Master3!$A:$A,"&gt;="&amp;(Z441),Master3!$A:$A,"&lt;="&amp;AE441-1)</f>
        <v>0</v>
      </c>
      <c r="AB441" s="107">
        <f>SUMIFS(Master3!$I:$I,Master3!$A:$A,"&gt;="&amp;(Z441),Master3!$A:$A,"&lt;="&amp;AE441-1)</f>
        <v>0</v>
      </c>
      <c r="AC441" s="108">
        <f>SUMIFS(Master3!BM:BM,Master3!BL:BL,Y441)</f>
        <v>0</v>
      </c>
      <c r="AD441" s="110" t="str">
        <f>IFERROR(_xlfn.XLOOKUP(AE441,Master3!$A:$A,Master3!$B:$B)," ")</f>
        <v xml:space="preserve"> </v>
      </c>
      <c r="AE441" s="107" t="str">
        <f t="shared" si="76"/>
        <v/>
      </c>
      <c r="AF441" s="109">
        <f>SUMIFS(Master3!$X:$X,Master3!$A:$A,"&gt;"&amp;(AE441),Master3!$A:$A,"&lt;="&amp; AI441)</f>
        <v>0</v>
      </c>
      <c r="AG441" s="107">
        <f>SUMIFS(Master3!$I:$I,Master3!$A:$A,"&gt;"&amp;(AE441),Master3!$A:$A,"&lt;="&amp; AI441)</f>
        <v>0</v>
      </c>
      <c r="AH441" s="107">
        <f>SUMIFS(Master3!BC:BC,Master3!BB:BB,AD441)</f>
        <v>0</v>
      </c>
      <c r="AI441" s="108" t="str">
        <f t="shared" si="77"/>
        <v/>
      </c>
      <c r="AJ441" s="112" t="e">
        <f>_xlfn.XLOOKUP(AK441,Master3!B:B,Master3!A:A)</f>
        <v>#N/A</v>
      </c>
      <c r="AK441" s="106"/>
      <c r="AL441" s="67">
        <f>SUMIFS(Master3!$Z:$Z,Master3!$A:$A,"&gt;="&amp;(AJ441),Master3!$A:$A,"&lt;="&amp;AP441-1)</f>
        <v>0</v>
      </c>
      <c r="AM441" s="67">
        <f>SUMIFS(Master3!$J:$J,Master3!$A:$A,"&gt;="&amp;(AJ441),Master3!$A:$A,"&lt;="&amp;AP441-1)</f>
        <v>0</v>
      </c>
      <c r="AN441" s="93">
        <f>SUMIFS(Master3!BF:BF,Master3!BE:BE,AK441)</f>
        <v>0</v>
      </c>
      <c r="AO441" s="100" t="str">
        <f>IFERROR(_xlfn.XLOOKUP(AP441,Master3!$A:$A,Master3!$B:$B),"")</f>
        <v/>
      </c>
      <c r="AP441" s="92" t="str">
        <f t="shared" si="78"/>
        <v/>
      </c>
      <c r="AQ441" s="67">
        <f>SUMIFS(Master3!$Z:$Z,Master3!$A:$A,"&gt;"&amp;(AP441),Master3!$A:$A,"&lt;="&amp;AU441-1)</f>
        <v>0</v>
      </c>
      <c r="AR441" s="67">
        <f>SUMIFS(Master3!$J:$J,Master3!$A:$A,"&gt;"&amp;(AP441),Master3!$A:$A,"&lt;="&amp;AU441-1)</f>
        <v>0</v>
      </c>
      <c r="AS441" s="93">
        <f>SUMIFS(Master3!BO:BO,Master3!BN:BN,AO441)</f>
        <v>0</v>
      </c>
      <c r="AT441" s="100" t="str">
        <f>IFERROR(_xlfn.XLOOKUP(AU441,Master3!$A:$A,Master3!$B:$B)," ")</f>
        <v xml:space="preserve"> </v>
      </c>
      <c r="AU441" s="92" t="str">
        <f t="shared" si="79"/>
        <v/>
      </c>
      <c r="AV441" s="67">
        <f>SUMIFS(Master3!$Z:$Z,Master3!$A:$A,"&gt;"&amp;AU441,Master3!$A:$A,"&lt;="&amp; AY441)</f>
        <v>0</v>
      </c>
      <c r="AW441" s="67">
        <f>SUMIFS(Master3!$J:$J,Master3!$A:$A,"&gt;"&amp;AU441,Master3!$A:$A,"&lt;="&amp; AY441)</f>
        <v>0</v>
      </c>
      <c r="AX441" s="92">
        <f>SUMIFS(Master3!BF:BF,Master3!BE:BE,AT441)</f>
        <v>0</v>
      </c>
      <c r="AY441" s="93" t="str">
        <f t="shared" si="80"/>
        <v/>
      </c>
      <c r="AZ441" s="112" t="e">
        <f>_xlfn.XLOOKUP(BA441,Master3!B:B,Master3!A:A)</f>
        <v>#N/A</v>
      </c>
      <c r="BA441" s="103">
        <v>44519.496527777781</v>
      </c>
      <c r="BB441" s="107">
        <f>SUMIFS(Master3!AR:AR,Master3!$A:$A,"&gt;="&amp;(AZ441),Master3!$A:$A,"&lt;="&amp;BF441-1)</f>
        <v>0</v>
      </c>
      <c r="BC441" s="109">
        <f>SUMIFS(Master3!$K:$K,Master3!$A:$A,"&gt;="&amp;(AZ441),Master3!$A:$A,"&lt;="&amp;BF441-1)</f>
        <v>0</v>
      </c>
      <c r="BD441" s="108">
        <f>SUMIFS(Master3!BI:BI,Master3!BH:BH,BA441)</f>
        <v>0</v>
      </c>
      <c r="BE441" s="110" t="str">
        <f>IFERROR(_xlfn.XLOOKUP(BF441,Master3!$A:$A,Master3!$B:$B),"")</f>
        <v/>
      </c>
      <c r="BF441" s="107" t="str">
        <f t="shared" si="81"/>
        <v/>
      </c>
      <c r="BG441" s="107">
        <f>SUMIFS(Master3!AR:AR,Master3!$A:$A,"&gt;="&amp;(BF441),Master3!$A:$A,"&lt;="&amp;BK441-1)</f>
        <v>0</v>
      </c>
      <c r="BH441" s="109">
        <f>SUMIFS(Master3!$K:$K,Master3!$A:$A,"&gt;="&amp;(BF441),Master3!$A:$A,"&lt;="&amp;BK441-1)</f>
        <v>0</v>
      </c>
      <c r="BI441" s="108">
        <f>SUMIFS(Master3!BQ:BQ,Master3!BP:BP,BE441)</f>
        <v>0</v>
      </c>
      <c r="BJ441" s="110" t="str">
        <f>IFERROR(_xlfn.XLOOKUP(BK441,Master3!$A:$A,Master3!$B:$B)," ")</f>
        <v xml:space="preserve"> </v>
      </c>
      <c r="BK441" s="107" t="str">
        <f t="shared" si="82"/>
        <v/>
      </c>
      <c r="BL441" s="107">
        <f>SUMIFS(Master3!$AU:$AU,Master3!$A:$A,"&gt;"&amp;(BK441),Master3!$A:$A,"&lt;="&amp; BO441)</f>
        <v>0</v>
      </c>
      <c r="BM441" s="109">
        <f>SUMIFS(Master3!$K:$K,Master3!$A:$A,"&gt;"&amp;(BK441),Master3!$A:$A,"&lt;="&amp; BO441)</f>
        <v>0</v>
      </c>
      <c r="BN441" s="107">
        <f>SUMIFS(Master3!BI:BI,Master3!BH:BH,BJ441)</f>
        <v>0</v>
      </c>
      <c r="BO441" s="108" t="str">
        <f t="shared" si="83"/>
        <v/>
      </c>
    </row>
    <row r="442" spans="1:67" x14ac:dyDescent="0.25">
      <c r="A442" s="86">
        <v>44519.5</v>
      </c>
      <c r="B442" s="111" t="e">
        <f>_xlfn.XLOOKUP(C442,Master3!B:B,Master3!A:A)</f>
        <v>#N/A</v>
      </c>
      <c r="C442" s="106">
        <v>44519.5</v>
      </c>
      <c r="D442" s="91" t="str">
        <f>IFERROR(_xlfn.XLOOKUP(B442,Master3!A:A,Master3!G:G),"")</f>
        <v/>
      </c>
      <c r="E442" s="94" t="str">
        <f>IFERROR(AVERAGEIFS(Master3!$U:$U,Master3!$A:$A,"&gt;"&amp;(B442-1),Master3!$A:$A,"&lt;="&amp;S442),"")</f>
        <v/>
      </c>
      <c r="F442" s="98">
        <f>SUMIFS(Master3!$V:$V,Master3!$A:$A,"&gt;="&amp;(B442),Master3!$A:$A,"&lt;="&amp;J442-1)</f>
        <v>0</v>
      </c>
      <c r="G442" s="91">
        <f>SUMIFS(Master3!$H:$H,Master3!$A:$A,"&gt;="&amp;(B442),Master3!$A:$A,"&lt;="&amp;J442-1)</f>
        <v>0</v>
      </c>
      <c r="H442" s="99">
        <f>SUMIFS(Master3!AZ:AZ,Master3!AY:AY,C442)</f>
        <v>0</v>
      </c>
      <c r="I442" s="100" t="str">
        <f>IFERROR(_xlfn.XLOOKUP(J442,Master3!$A:$A,Master3!$B:$B),"")</f>
        <v/>
      </c>
      <c r="J442" s="92" t="str">
        <f t="shared" si="72"/>
        <v/>
      </c>
      <c r="K442" s="92">
        <f>SUMIFS(Master3!$V:$V,Master3!$A:$A,"&gt;="&amp;(J442),Master3!$A:$A,"&lt;="&amp;O442-1)</f>
        <v>0</v>
      </c>
      <c r="L442" s="92">
        <f>SUMIFS(Master3!$H:$H,Master3!$A:$A,"&gt;="&amp;(J442),Master3!$A:$A,"&lt;="&amp;O442-1)</f>
        <v>0</v>
      </c>
      <c r="M442" s="93">
        <f>SUMIFS(Master3!BK:BK,Master3!BJ:BJ,I442)</f>
        <v>0</v>
      </c>
      <c r="N442" s="100" t="str">
        <f>IFERROR(_xlfn.XLOOKUP(O442,Master3!$A:$A,Master3!$B:$B)," ")</f>
        <v xml:space="preserve"> </v>
      </c>
      <c r="O442" s="92" t="str">
        <f t="shared" si="73"/>
        <v/>
      </c>
      <c r="P442" s="92">
        <f>SUMIFS(Master3!$V:$V,Master3!$A:$A,"&gt;="&amp;O442,Master3!$A:$A,"&lt;="&amp; S442)</f>
        <v>0</v>
      </c>
      <c r="Q442" s="92">
        <f>SUMIFS(Master3!$H:$H,Master3!$A:$A,"&gt;="&amp;O442,Master3!$A:$A,"&lt;="&amp; S442)</f>
        <v>0</v>
      </c>
      <c r="R442" s="92">
        <f>SUMIFS(Master3!AZ:AZ,Master3!AY:AY,N442)</f>
        <v>0</v>
      </c>
      <c r="S442" s="93" t="str">
        <f t="shared" si="74"/>
        <v/>
      </c>
      <c r="T442" s="112" t="e">
        <f>_xlfn.XLOOKUP(U442,Master3!B:B,Master3!A:A)</f>
        <v>#N/A</v>
      </c>
      <c r="U442" s="103">
        <v>44519.5</v>
      </c>
      <c r="V442" s="109">
        <f>SUMIFS(Master3!X:X,Master3!$A:$A,"&gt;="&amp;(T442),Master3!$A:$A,"&lt;="&amp;Z442-1)</f>
        <v>0</v>
      </c>
      <c r="W442" s="107">
        <f>SUMIFS(Master3!I:I,Master3!$A:$A,"&gt;="&amp;(T442),Master3!$A:$A,"&lt;="&amp;Z442-1)</f>
        <v>0</v>
      </c>
      <c r="X442" s="108">
        <f>SUMIFS(Master3!BC:BC,Master3!BB:BB,U442)</f>
        <v>0</v>
      </c>
      <c r="Y442" s="110" t="str">
        <f>IFERROR(_xlfn.XLOOKUP(Z442,Master3!$A:$A,Master3!$B:$B),"")</f>
        <v/>
      </c>
      <c r="Z442" s="107" t="str">
        <f t="shared" si="75"/>
        <v/>
      </c>
      <c r="AA442" s="107">
        <f>SUMIFS(Master3!$X:$X,Master3!$A:$A,"&gt;="&amp;(Z442),Master3!$A:$A,"&lt;="&amp;AE442-1)</f>
        <v>0</v>
      </c>
      <c r="AB442" s="107">
        <f>SUMIFS(Master3!$I:$I,Master3!$A:$A,"&gt;="&amp;(Z442),Master3!$A:$A,"&lt;="&amp;AE442-1)</f>
        <v>0</v>
      </c>
      <c r="AC442" s="108">
        <f>SUMIFS(Master3!BM:BM,Master3!BL:BL,Y442)</f>
        <v>0</v>
      </c>
      <c r="AD442" s="110" t="str">
        <f>IFERROR(_xlfn.XLOOKUP(AE442,Master3!$A:$A,Master3!$B:$B)," ")</f>
        <v xml:space="preserve"> </v>
      </c>
      <c r="AE442" s="107" t="str">
        <f t="shared" si="76"/>
        <v/>
      </c>
      <c r="AF442" s="109">
        <f>SUMIFS(Master3!$X:$X,Master3!$A:$A,"&gt;"&amp;(AE442),Master3!$A:$A,"&lt;="&amp; AI442)</f>
        <v>0</v>
      </c>
      <c r="AG442" s="107">
        <f>SUMIFS(Master3!$I:$I,Master3!$A:$A,"&gt;"&amp;(AE442),Master3!$A:$A,"&lt;="&amp; AI442)</f>
        <v>0</v>
      </c>
      <c r="AH442" s="107">
        <f>SUMIFS(Master3!BC:BC,Master3!BB:BB,AD442)</f>
        <v>0</v>
      </c>
      <c r="AI442" s="108" t="str">
        <f t="shared" si="77"/>
        <v/>
      </c>
      <c r="AJ442" s="112" t="e">
        <f>_xlfn.XLOOKUP(AK442,Master3!B:B,Master3!A:A)</f>
        <v>#N/A</v>
      </c>
      <c r="AK442" s="106"/>
      <c r="AL442" s="67">
        <f>SUMIFS(Master3!$Z:$Z,Master3!$A:$A,"&gt;="&amp;(AJ442),Master3!$A:$A,"&lt;="&amp;AP442-1)</f>
        <v>0</v>
      </c>
      <c r="AM442" s="67">
        <f>SUMIFS(Master3!$J:$J,Master3!$A:$A,"&gt;="&amp;(AJ442),Master3!$A:$A,"&lt;="&amp;AP442-1)</f>
        <v>0</v>
      </c>
      <c r="AN442" s="93">
        <f>SUMIFS(Master3!BF:BF,Master3!BE:BE,AK442)</f>
        <v>0</v>
      </c>
      <c r="AO442" s="100" t="str">
        <f>IFERROR(_xlfn.XLOOKUP(AP442,Master3!$A:$A,Master3!$B:$B),"")</f>
        <v/>
      </c>
      <c r="AP442" s="92" t="str">
        <f t="shared" si="78"/>
        <v/>
      </c>
      <c r="AQ442" s="67">
        <f>SUMIFS(Master3!$Z:$Z,Master3!$A:$A,"&gt;"&amp;(AP442),Master3!$A:$A,"&lt;="&amp;AU442-1)</f>
        <v>0</v>
      </c>
      <c r="AR442" s="67">
        <f>SUMIFS(Master3!$J:$J,Master3!$A:$A,"&gt;"&amp;(AP442),Master3!$A:$A,"&lt;="&amp;AU442-1)</f>
        <v>0</v>
      </c>
      <c r="AS442" s="93">
        <f>SUMIFS(Master3!BO:BO,Master3!BN:BN,AO442)</f>
        <v>0</v>
      </c>
      <c r="AT442" s="100" t="str">
        <f>IFERROR(_xlfn.XLOOKUP(AU442,Master3!$A:$A,Master3!$B:$B)," ")</f>
        <v xml:space="preserve"> </v>
      </c>
      <c r="AU442" s="92" t="str">
        <f t="shared" si="79"/>
        <v/>
      </c>
      <c r="AV442" s="67">
        <f>SUMIFS(Master3!$Z:$Z,Master3!$A:$A,"&gt;"&amp;AU442,Master3!$A:$A,"&lt;="&amp; AY442)</f>
        <v>0</v>
      </c>
      <c r="AW442" s="67">
        <f>SUMIFS(Master3!$J:$J,Master3!$A:$A,"&gt;"&amp;AU442,Master3!$A:$A,"&lt;="&amp; AY442)</f>
        <v>0</v>
      </c>
      <c r="AX442" s="92">
        <f>SUMIFS(Master3!BF:BF,Master3!BE:BE,AT442)</f>
        <v>0</v>
      </c>
      <c r="AY442" s="93" t="str">
        <f t="shared" si="80"/>
        <v/>
      </c>
      <c r="AZ442" s="112" t="e">
        <f>_xlfn.XLOOKUP(BA442,Master3!B:B,Master3!A:A)</f>
        <v>#N/A</v>
      </c>
      <c r="BA442" s="103"/>
      <c r="BB442" s="107">
        <f>SUMIFS(Master3!AR:AR,Master3!$A:$A,"&gt;="&amp;(AZ442),Master3!$A:$A,"&lt;="&amp;BF442-1)</f>
        <v>0</v>
      </c>
      <c r="BC442" s="109">
        <f>SUMIFS(Master3!$K:$K,Master3!$A:$A,"&gt;="&amp;(AZ442),Master3!$A:$A,"&lt;="&amp;BF442-1)</f>
        <v>0</v>
      </c>
      <c r="BD442" s="108">
        <f>SUMIFS(Master3!BI:BI,Master3!BH:BH,BA442)</f>
        <v>0</v>
      </c>
      <c r="BE442" s="110" t="str">
        <f>IFERROR(_xlfn.XLOOKUP(BF442,Master3!$A:$A,Master3!$B:$B),"")</f>
        <v/>
      </c>
      <c r="BF442" s="107" t="str">
        <f t="shared" si="81"/>
        <v/>
      </c>
      <c r="BG442" s="107">
        <f>SUMIFS(Master3!AR:AR,Master3!$A:$A,"&gt;="&amp;(BF442),Master3!$A:$A,"&lt;="&amp;BK442-1)</f>
        <v>0</v>
      </c>
      <c r="BH442" s="109">
        <f>SUMIFS(Master3!$K:$K,Master3!$A:$A,"&gt;="&amp;(BF442),Master3!$A:$A,"&lt;="&amp;BK442-1)</f>
        <v>0</v>
      </c>
      <c r="BI442" s="108">
        <f>SUMIFS(Master3!BQ:BQ,Master3!BP:BP,BE442)</f>
        <v>0</v>
      </c>
      <c r="BJ442" s="110" t="str">
        <f>IFERROR(_xlfn.XLOOKUP(BK442,Master3!$A:$A,Master3!$B:$B)," ")</f>
        <v xml:space="preserve"> </v>
      </c>
      <c r="BK442" s="107" t="str">
        <f t="shared" si="82"/>
        <v/>
      </c>
      <c r="BL442" s="107">
        <f>SUMIFS(Master3!$AU:$AU,Master3!$A:$A,"&gt;"&amp;(BK442),Master3!$A:$A,"&lt;="&amp; BO442)</f>
        <v>0</v>
      </c>
      <c r="BM442" s="109">
        <f>SUMIFS(Master3!$K:$K,Master3!$A:$A,"&gt;"&amp;(BK442),Master3!$A:$A,"&lt;="&amp; BO442)</f>
        <v>0</v>
      </c>
      <c r="BN442" s="107">
        <f>SUMIFS(Master3!BI:BI,Master3!BH:BH,BJ442)</f>
        <v>0</v>
      </c>
      <c r="BO442" s="108" t="str">
        <f t="shared" si="83"/>
        <v/>
      </c>
    </row>
    <row r="443" spans="1:67" x14ac:dyDescent="0.25">
      <c r="A443" s="86">
        <v>44520.166666666664</v>
      </c>
      <c r="B443" s="111" t="e">
        <f>_xlfn.XLOOKUP(C443,Master3!B:B,Master3!A:A)</f>
        <v>#N/A</v>
      </c>
      <c r="C443" s="106"/>
      <c r="D443" s="91" t="str">
        <f>IFERROR(_xlfn.XLOOKUP(B443,Master3!A:A,Master3!G:G),"")</f>
        <v/>
      </c>
      <c r="E443" s="94" t="str">
        <f>IFERROR(AVERAGEIFS(Master3!$U:$U,Master3!$A:$A,"&gt;"&amp;(B443-1),Master3!$A:$A,"&lt;="&amp;S443),"")</f>
        <v/>
      </c>
      <c r="F443" s="98">
        <f>SUMIFS(Master3!$V:$V,Master3!$A:$A,"&gt;="&amp;(B443),Master3!$A:$A,"&lt;="&amp;J443-1)</f>
        <v>0</v>
      </c>
      <c r="G443" s="91">
        <f>SUMIFS(Master3!$H:$H,Master3!$A:$A,"&gt;="&amp;(B443),Master3!$A:$A,"&lt;="&amp;J443-1)</f>
        <v>0</v>
      </c>
      <c r="H443" s="99">
        <f>SUMIFS(Master3!AZ:AZ,Master3!AY:AY,C443)</f>
        <v>0</v>
      </c>
      <c r="I443" s="100" t="str">
        <f>IFERROR(_xlfn.XLOOKUP(J443,Master3!$A:$A,Master3!$B:$B),"")</f>
        <v/>
      </c>
      <c r="J443" s="92" t="str">
        <f t="shared" si="72"/>
        <v/>
      </c>
      <c r="K443" s="92">
        <f>SUMIFS(Master3!$V:$V,Master3!$A:$A,"&gt;="&amp;(J443),Master3!$A:$A,"&lt;="&amp;O443-1)</f>
        <v>0</v>
      </c>
      <c r="L443" s="92">
        <f>SUMIFS(Master3!$H:$H,Master3!$A:$A,"&gt;="&amp;(J443),Master3!$A:$A,"&lt;="&amp;O443-1)</f>
        <v>0</v>
      </c>
      <c r="M443" s="93">
        <f>SUMIFS(Master3!BK:BK,Master3!BJ:BJ,I443)</f>
        <v>0</v>
      </c>
      <c r="N443" s="100" t="str">
        <f>IFERROR(_xlfn.XLOOKUP(O443,Master3!$A:$A,Master3!$B:$B)," ")</f>
        <v xml:space="preserve"> </v>
      </c>
      <c r="O443" s="92" t="str">
        <f t="shared" si="73"/>
        <v/>
      </c>
      <c r="P443" s="92">
        <f>SUMIFS(Master3!$V:$V,Master3!$A:$A,"&gt;="&amp;O443,Master3!$A:$A,"&lt;="&amp; S443)</f>
        <v>0</v>
      </c>
      <c r="Q443" s="92">
        <f>SUMIFS(Master3!$H:$H,Master3!$A:$A,"&gt;="&amp;O443,Master3!$A:$A,"&lt;="&amp; S443)</f>
        <v>0</v>
      </c>
      <c r="R443" s="92">
        <f>SUMIFS(Master3!AZ:AZ,Master3!AY:AY,N443)</f>
        <v>0</v>
      </c>
      <c r="S443" s="93" t="str">
        <f t="shared" si="74"/>
        <v/>
      </c>
      <c r="T443" s="112" t="e">
        <f>_xlfn.XLOOKUP(U443,Master3!B:B,Master3!A:A)</f>
        <v>#N/A</v>
      </c>
      <c r="U443" s="103"/>
      <c r="V443" s="109">
        <f>SUMIFS(Master3!X:X,Master3!$A:$A,"&gt;="&amp;(T443),Master3!$A:$A,"&lt;="&amp;Z443-1)</f>
        <v>0</v>
      </c>
      <c r="W443" s="107">
        <f>SUMIFS(Master3!I:I,Master3!$A:$A,"&gt;="&amp;(T443),Master3!$A:$A,"&lt;="&amp;Z443-1)</f>
        <v>0</v>
      </c>
      <c r="X443" s="108">
        <f>SUMIFS(Master3!BC:BC,Master3!BB:BB,U443)</f>
        <v>0</v>
      </c>
      <c r="Y443" s="110" t="str">
        <f>IFERROR(_xlfn.XLOOKUP(Z443,Master3!$A:$A,Master3!$B:$B),"")</f>
        <v/>
      </c>
      <c r="Z443" s="107" t="str">
        <f t="shared" si="75"/>
        <v/>
      </c>
      <c r="AA443" s="107">
        <f>SUMIFS(Master3!$X:$X,Master3!$A:$A,"&gt;="&amp;(Z443),Master3!$A:$A,"&lt;="&amp;AE443-1)</f>
        <v>0</v>
      </c>
      <c r="AB443" s="107">
        <f>SUMIFS(Master3!$I:$I,Master3!$A:$A,"&gt;="&amp;(Z443),Master3!$A:$A,"&lt;="&amp;AE443-1)</f>
        <v>0</v>
      </c>
      <c r="AC443" s="108">
        <f>SUMIFS(Master3!BM:BM,Master3!BL:BL,Y443)</f>
        <v>0</v>
      </c>
      <c r="AD443" s="110" t="str">
        <f>IFERROR(_xlfn.XLOOKUP(AE443,Master3!$A:$A,Master3!$B:$B)," ")</f>
        <v xml:space="preserve"> </v>
      </c>
      <c r="AE443" s="107" t="str">
        <f t="shared" si="76"/>
        <v/>
      </c>
      <c r="AF443" s="109">
        <f>SUMIFS(Master3!$X:$X,Master3!$A:$A,"&gt;"&amp;(AE443),Master3!$A:$A,"&lt;="&amp; AI443)</f>
        <v>0</v>
      </c>
      <c r="AG443" s="107">
        <f>SUMIFS(Master3!$I:$I,Master3!$A:$A,"&gt;"&amp;(AE443),Master3!$A:$A,"&lt;="&amp; AI443)</f>
        <v>0</v>
      </c>
      <c r="AH443" s="107">
        <f>SUMIFS(Master3!BC:BC,Master3!BB:BB,AD443)</f>
        <v>0</v>
      </c>
      <c r="AI443" s="108" t="str">
        <f t="shared" si="77"/>
        <v/>
      </c>
      <c r="AJ443" s="112" t="e">
        <f>_xlfn.XLOOKUP(AK443,Master3!B:B,Master3!A:A)</f>
        <v>#N/A</v>
      </c>
      <c r="AK443" s="106">
        <v>44520.166666666664</v>
      </c>
      <c r="AL443" s="67">
        <f>SUMIFS(Master3!$Z:$Z,Master3!$A:$A,"&gt;="&amp;(AJ443),Master3!$A:$A,"&lt;="&amp;AP443-1)</f>
        <v>0</v>
      </c>
      <c r="AM443" s="67">
        <f>SUMIFS(Master3!$J:$J,Master3!$A:$A,"&gt;="&amp;(AJ443),Master3!$A:$A,"&lt;="&amp;AP443-1)</f>
        <v>0</v>
      </c>
      <c r="AN443" s="93">
        <f>SUMIFS(Master3!BF:BF,Master3!BE:BE,AK443)</f>
        <v>0</v>
      </c>
      <c r="AO443" s="100" t="str">
        <f>IFERROR(_xlfn.XLOOKUP(AP443,Master3!$A:$A,Master3!$B:$B),"")</f>
        <v/>
      </c>
      <c r="AP443" s="92" t="str">
        <f t="shared" si="78"/>
        <v/>
      </c>
      <c r="AQ443" s="67">
        <f>SUMIFS(Master3!$Z:$Z,Master3!$A:$A,"&gt;"&amp;(AP443),Master3!$A:$A,"&lt;="&amp;AU443-1)</f>
        <v>0</v>
      </c>
      <c r="AR443" s="67">
        <f>SUMIFS(Master3!$J:$J,Master3!$A:$A,"&gt;"&amp;(AP443),Master3!$A:$A,"&lt;="&amp;AU443-1)</f>
        <v>0</v>
      </c>
      <c r="AS443" s="93">
        <f>SUMIFS(Master3!BO:BO,Master3!BN:BN,AO443)</f>
        <v>0</v>
      </c>
      <c r="AT443" s="100" t="str">
        <f>IFERROR(_xlfn.XLOOKUP(AU443,Master3!$A:$A,Master3!$B:$B)," ")</f>
        <v xml:space="preserve"> </v>
      </c>
      <c r="AU443" s="92" t="str">
        <f t="shared" si="79"/>
        <v/>
      </c>
      <c r="AV443" s="67">
        <f>SUMIFS(Master3!$Z:$Z,Master3!$A:$A,"&gt;"&amp;AU443,Master3!$A:$A,"&lt;="&amp; AY443)</f>
        <v>0</v>
      </c>
      <c r="AW443" s="67">
        <f>SUMIFS(Master3!$J:$J,Master3!$A:$A,"&gt;"&amp;AU443,Master3!$A:$A,"&lt;="&amp; AY443)</f>
        <v>0</v>
      </c>
      <c r="AX443" s="92">
        <f>SUMIFS(Master3!BF:BF,Master3!BE:BE,AT443)</f>
        <v>0</v>
      </c>
      <c r="AY443" s="93" t="str">
        <f t="shared" si="80"/>
        <v/>
      </c>
      <c r="AZ443" s="112" t="e">
        <f>_xlfn.XLOOKUP(BA443,Master3!B:B,Master3!A:A)</f>
        <v>#N/A</v>
      </c>
      <c r="BA443" s="103"/>
      <c r="BB443" s="107">
        <f>SUMIFS(Master3!AR:AR,Master3!$A:$A,"&gt;="&amp;(AZ443),Master3!$A:$A,"&lt;="&amp;BF443-1)</f>
        <v>0</v>
      </c>
      <c r="BC443" s="109">
        <f>SUMIFS(Master3!$K:$K,Master3!$A:$A,"&gt;="&amp;(AZ443),Master3!$A:$A,"&lt;="&amp;BF443-1)</f>
        <v>0</v>
      </c>
      <c r="BD443" s="108">
        <f>SUMIFS(Master3!BI:BI,Master3!BH:BH,BA443)</f>
        <v>0</v>
      </c>
      <c r="BE443" s="110" t="str">
        <f>IFERROR(_xlfn.XLOOKUP(BF443,Master3!$A:$A,Master3!$B:$B),"")</f>
        <v/>
      </c>
      <c r="BF443" s="107" t="str">
        <f t="shared" si="81"/>
        <v/>
      </c>
      <c r="BG443" s="107">
        <f>SUMIFS(Master3!AR:AR,Master3!$A:$A,"&gt;="&amp;(BF443),Master3!$A:$A,"&lt;="&amp;BK443-1)</f>
        <v>0</v>
      </c>
      <c r="BH443" s="109">
        <f>SUMIFS(Master3!$K:$K,Master3!$A:$A,"&gt;="&amp;(BF443),Master3!$A:$A,"&lt;="&amp;BK443-1)</f>
        <v>0</v>
      </c>
      <c r="BI443" s="108">
        <f>SUMIFS(Master3!BQ:BQ,Master3!BP:BP,BE443)</f>
        <v>0</v>
      </c>
      <c r="BJ443" s="110" t="str">
        <f>IFERROR(_xlfn.XLOOKUP(BK443,Master3!$A:$A,Master3!$B:$B)," ")</f>
        <v xml:space="preserve"> </v>
      </c>
      <c r="BK443" s="107" t="str">
        <f t="shared" si="82"/>
        <v/>
      </c>
      <c r="BL443" s="107">
        <f>SUMIFS(Master3!$AU:$AU,Master3!$A:$A,"&gt;"&amp;(BK443),Master3!$A:$A,"&lt;="&amp; BO443)</f>
        <v>0</v>
      </c>
      <c r="BM443" s="109">
        <f>SUMIFS(Master3!$K:$K,Master3!$A:$A,"&gt;"&amp;(BK443),Master3!$A:$A,"&lt;="&amp; BO443)</f>
        <v>0</v>
      </c>
      <c r="BN443" s="107">
        <f>SUMIFS(Master3!BI:BI,Master3!BH:BH,BJ443)</f>
        <v>0</v>
      </c>
      <c r="BO443" s="108" t="str">
        <f t="shared" si="83"/>
        <v/>
      </c>
    </row>
    <row r="444" spans="1:67" x14ac:dyDescent="0.25">
      <c r="A444" s="86">
        <v>44520.201388888891</v>
      </c>
      <c r="B444" s="111" t="e">
        <f>_xlfn.XLOOKUP(C444,Master3!B:B,Master3!A:A)</f>
        <v>#N/A</v>
      </c>
      <c r="C444" s="106"/>
      <c r="D444" s="91" t="str">
        <f>IFERROR(_xlfn.XLOOKUP(B444,Master3!A:A,Master3!G:G),"")</f>
        <v/>
      </c>
      <c r="E444" s="94" t="str">
        <f>IFERROR(AVERAGEIFS(Master3!$U:$U,Master3!$A:$A,"&gt;"&amp;(B444-1),Master3!$A:$A,"&lt;="&amp;S444),"")</f>
        <v/>
      </c>
      <c r="F444" s="98">
        <f>SUMIFS(Master3!$V:$V,Master3!$A:$A,"&gt;="&amp;(B444),Master3!$A:$A,"&lt;="&amp;J444-1)</f>
        <v>0</v>
      </c>
      <c r="G444" s="91">
        <f>SUMIFS(Master3!$H:$H,Master3!$A:$A,"&gt;="&amp;(B444),Master3!$A:$A,"&lt;="&amp;J444-1)</f>
        <v>0</v>
      </c>
      <c r="H444" s="99">
        <f>SUMIFS(Master3!AZ:AZ,Master3!AY:AY,C444)</f>
        <v>0</v>
      </c>
      <c r="I444" s="100" t="str">
        <f>IFERROR(_xlfn.XLOOKUP(J444,Master3!$A:$A,Master3!$B:$B),"")</f>
        <v/>
      </c>
      <c r="J444" s="92" t="str">
        <f t="shared" si="72"/>
        <v/>
      </c>
      <c r="K444" s="92">
        <f>SUMIFS(Master3!$V:$V,Master3!$A:$A,"&gt;="&amp;(J444),Master3!$A:$A,"&lt;="&amp;O444-1)</f>
        <v>0</v>
      </c>
      <c r="L444" s="92">
        <f>SUMIFS(Master3!$H:$H,Master3!$A:$A,"&gt;="&amp;(J444),Master3!$A:$A,"&lt;="&amp;O444-1)</f>
        <v>0</v>
      </c>
      <c r="M444" s="93">
        <f>SUMIFS(Master3!BK:BK,Master3!BJ:BJ,I444)</f>
        <v>0</v>
      </c>
      <c r="N444" s="100" t="str">
        <f>IFERROR(_xlfn.XLOOKUP(O444,Master3!$A:$A,Master3!$B:$B)," ")</f>
        <v xml:space="preserve"> </v>
      </c>
      <c r="O444" s="92" t="str">
        <f t="shared" si="73"/>
        <v/>
      </c>
      <c r="P444" s="92">
        <f>SUMIFS(Master3!$V:$V,Master3!$A:$A,"&gt;="&amp;O444,Master3!$A:$A,"&lt;="&amp; S444)</f>
        <v>0</v>
      </c>
      <c r="Q444" s="92">
        <f>SUMIFS(Master3!$H:$H,Master3!$A:$A,"&gt;="&amp;O444,Master3!$A:$A,"&lt;="&amp; S444)</f>
        <v>0</v>
      </c>
      <c r="R444" s="92">
        <f>SUMIFS(Master3!AZ:AZ,Master3!AY:AY,N444)</f>
        <v>0</v>
      </c>
      <c r="S444" s="93" t="str">
        <f t="shared" si="74"/>
        <v/>
      </c>
      <c r="T444" s="112" t="e">
        <f>_xlfn.XLOOKUP(U444,Master3!B:B,Master3!A:A)</f>
        <v>#N/A</v>
      </c>
      <c r="U444" s="103"/>
      <c r="V444" s="109">
        <f>SUMIFS(Master3!X:X,Master3!$A:$A,"&gt;="&amp;(T444),Master3!$A:$A,"&lt;="&amp;Z444-1)</f>
        <v>0</v>
      </c>
      <c r="W444" s="107">
        <f>SUMIFS(Master3!I:I,Master3!$A:$A,"&gt;="&amp;(T444),Master3!$A:$A,"&lt;="&amp;Z444-1)</f>
        <v>0</v>
      </c>
      <c r="X444" s="108">
        <f>SUMIFS(Master3!BC:BC,Master3!BB:BB,U444)</f>
        <v>0</v>
      </c>
      <c r="Y444" s="110" t="str">
        <f>IFERROR(_xlfn.XLOOKUP(Z444,Master3!$A:$A,Master3!$B:$B),"")</f>
        <v/>
      </c>
      <c r="Z444" s="107" t="str">
        <f t="shared" si="75"/>
        <v/>
      </c>
      <c r="AA444" s="107">
        <f>SUMIFS(Master3!$X:$X,Master3!$A:$A,"&gt;="&amp;(Z444),Master3!$A:$A,"&lt;="&amp;AE444-1)</f>
        <v>0</v>
      </c>
      <c r="AB444" s="107">
        <f>SUMIFS(Master3!$I:$I,Master3!$A:$A,"&gt;="&amp;(Z444),Master3!$A:$A,"&lt;="&amp;AE444-1)</f>
        <v>0</v>
      </c>
      <c r="AC444" s="108">
        <f>SUMIFS(Master3!BM:BM,Master3!BL:BL,Y444)</f>
        <v>0</v>
      </c>
      <c r="AD444" s="110" t="str">
        <f>IFERROR(_xlfn.XLOOKUP(AE444,Master3!$A:$A,Master3!$B:$B)," ")</f>
        <v xml:space="preserve"> </v>
      </c>
      <c r="AE444" s="107" t="str">
        <f t="shared" si="76"/>
        <v/>
      </c>
      <c r="AF444" s="109">
        <f>SUMIFS(Master3!$X:$X,Master3!$A:$A,"&gt;"&amp;(AE444),Master3!$A:$A,"&lt;="&amp; AI444)</f>
        <v>0</v>
      </c>
      <c r="AG444" s="107">
        <f>SUMIFS(Master3!$I:$I,Master3!$A:$A,"&gt;"&amp;(AE444),Master3!$A:$A,"&lt;="&amp; AI444)</f>
        <v>0</v>
      </c>
      <c r="AH444" s="107">
        <f>SUMIFS(Master3!BC:BC,Master3!BB:BB,AD444)</f>
        <v>0</v>
      </c>
      <c r="AI444" s="108" t="str">
        <f t="shared" si="77"/>
        <v/>
      </c>
      <c r="AJ444" s="112" t="e">
        <f>_xlfn.XLOOKUP(AK444,Master3!B:B,Master3!A:A)</f>
        <v>#N/A</v>
      </c>
      <c r="AK444" s="106"/>
      <c r="AL444" s="67">
        <f>SUMIFS(Master3!$Z:$Z,Master3!$A:$A,"&gt;="&amp;(AJ444),Master3!$A:$A,"&lt;="&amp;AP444-1)</f>
        <v>0</v>
      </c>
      <c r="AM444" s="67">
        <f>SUMIFS(Master3!$J:$J,Master3!$A:$A,"&gt;="&amp;(AJ444),Master3!$A:$A,"&lt;="&amp;AP444-1)</f>
        <v>0</v>
      </c>
      <c r="AN444" s="93">
        <f>SUMIFS(Master3!BF:BF,Master3!BE:BE,AK444)</f>
        <v>0</v>
      </c>
      <c r="AO444" s="100" t="str">
        <f>IFERROR(_xlfn.XLOOKUP(AP444,Master3!$A:$A,Master3!$B:$B),"")</f>
        <v/>
      </c>
      <c r="AP444" s="92" t="str">
        <f t="shared" si="78"/>
        <v/>
      </c>
      <c r="AQ444" s="67">
        <f>SUMIFS(Master3!$Z:$Z,Master3!$A:$A,"&gt;"&amp;(AP444),Master3!$A:$A,"&lt;="&amp;AU444-1)</f>
        <v>0</v>
      </c>
      <c r="AR444" s="67">
        <f>SUMIFS(Master3!$J:$J,Master3!$A:$A,"&gt;"&amp;(AP444),Master3!$A:$A,"&lt;="&amp;AU444-1)</f>
        <v>0</v>
      </c>
      <c r="AS444" s="93">
        <f>SUMIFS(Master3!BO:BO,Master3!BN:BN,AO444)</f>
        <v>0</v>
      </c>
      <c r="AT444" s="100" t="str">
        <f>IFERROR(_xlfn.XLOOKUP(AU444,Master3!$A:$A,Master3!$B:$B)," ")</f>
        <v xml:space="preserve"> </v>
      </c>
      <c r="AU444" s="92" t="str">
        <f t="shared" si="79"/>
        <v/>
      </c>
      <c r="AV444" s="67">
        <f>SUMIFS(Master3!$Z:$Z,Master3!$A:$A,"&gt;"&amp;AU444,Master3!$A:$A,"&lt;="&amp; AY444)</f>
        <v>0</v>
      </c>
      <c r="AW444" s="67">
        <f>SUMIFS(Master3!$J:$J,Master3!$A:$A,"&gt;"&amp;AU444,Master3!$A:$A,"&lt;="&amp; AY444)</f>
        <v>0</v>
      </c>
      <c r="AX444" s="92">
        <f>SUMIFS(Master3!BF:BF,Master3!BE:BE,AT444)</f>
        <v>0</v>
      </c>
      <c r="AY444" s="93" t="str">
        <f t="shared" si="80"/>
        <v/>
      </c>
      <c r="AZ444" s="112" t="e">
        <f>_xlfn.XLOOKUP(BA444,Master3!B:B,Master3!A:A)</f>
        <v>#N/A</v>
      </c>
      <c r="BA444" s="103">
        <v>44520.201388888891</v>
      </c>
      <c r="BB444" s="107">
        <f>SUMIFS(Master3!AR:AR,Master3!$A:$A,"&gt;="&amp;(AZ444),Master3!$A:$A,"&lt;="&amp;BF444-1)</f>
        <v>0</v>
      </c>
      <c r="BC444" s="109">
        <f>SUMIFS(Master3!$K:$K,Master3!$A:$A,"&gt;="&amp;(AZ444),Master3!$A:$A,"&lt;="&amp;BF444-1)</f>
        <v>0</v>
      </c>
      <c r="BD444" s="108">
        <f>SUMIFS(Master3!BI:BI,Master3!BH:BH,BA444)</f>
        <v>0</v>
      </c>
      <c r="BE444" s="110" t="str">
        <f>IFERROR(_xlfn.XLOOKUP(BF444,Master3!$A:$A,Master3!$B:$B),"")</f>
        <v/>
      </c>
      <c r="BF444" s="107" t="str">
        <f t="shared" si="81"/>
        <v/>
      </c>
      <c r="BG444" s="107">
        <f>SUMIFS(Master3!AR:AR,Master3!$A:$A,"&gt;="&amp;(BF444),Master3!$A:$A,"&lt;="&amp;BK444-1)</f>
        <v>0</v>
      </c>
      <c r="BH444" s="109">
        <f>SUMIFS(Master3!$K:$K,Master3!$A:$A,"&gt;="&amp;(BF444),Master3!$A:$A,"&lt;="&amp;BK444-1)</f>
        <v>0</v>
      </c>
      <c r="BI444" s="108">
        <f>SUMIFS(Master3!BQ:BQ,Master3!BP:BP,BE444)</f>
        <v>0</v>
      </c>
      <c r="BJ444" s="110" t="str">
        <f>IFERROR(_xlfn.XLOOKUP(BK444,Master3!$A:$A,Master3!$B:$B)," ")</f>
        <v xml:space="preserve"> </v>
      </c>
      <c r="BK444" s="107" t="str">
        <f t="shared" si="82"/>
        <v/>
      </c>
      <c r="BL444" s="107">
        <f>SUMIFS(Master3!$AU:$AU,Master3!$A:$A,"&gt;"&amp;(BK444),Master3!$A:$A,"&lt;="&amp; BO444)</f>
        <v>0</v>
      </c>
      <c r="BM444" s="109">
        <f>SUMIFS(Master3!$K:$K,Master3!$A:$A,"&gt;"&amp;(BK444),Master3!$A:$A,"&lt;="&amp; BO444)</f>
        <v>0</v>
      </c>
      <c r="BN444" s="107">
        <f>SUMIFS(Master3!BI:BI,Master3!BH:BH,BJ444)</f>
        <v>0</v>
      </c>
      <c r="BO444" s="108" t="str">
        <f t="shared" si="83"/>
        <v/>
      </c>
    </row>
    <row r="445" spans="1:67" x14ac:dyDescent="0.25">
      <c r="A445" s="86">
        <v>44520.208333333336</v>
      </c>
      <c r="B445" s="111" t="e">
        <f>_xlfn.XLOOKUP(C445,Master3!B:B,Master3!A:A)</f>
        <v>#N/A</v>
      </c>
      <c r="C445" s="106"/>
      <c r="D445" s="91" t="str">
        <f>IFERROR(_xlfn.XLOOKUP(B445,Master3!A:A,Master3!G:G),"")</f>
        <v/>
      </c>
      <c r="E445" s="94" t="str">
        <f>IFERROR(AVERAGEIFS(Master3!$U:$U,Master3!$A:$A,"&gt;"&amp;(B445-1),Master3!$A:$A,"&lt;="&amp;S445),"")</f>
        <v/>
      </c>
      <c r="F445" s="98">
        <f>SUMIFS(Master3!$V:$V,Master3!$A:$A,"&gt;="&amp;(B445),Master3!$A:$A,"&lt;="&amp;J445-1)</f>
        <v>0</v>
      </c>
      <c r="G445" s="91">
        <f>SUMIFS(Master3!$H:$H,Master3!$A:$A,"&gt;="&amp;(B445),Master3!$A:$A,"&lt;="&amp;J445-1)</f>
        <v>0</v>
      </c>
      <c r="H445" s="99">
        <f>SUMIFS(Master3!AZ:AZ,Master3!AY:AY,C445)</f>
        <v>0</v>
      </c>
      <c r="I445" s="100" t="str">
        <f>IFERROR(_xlfn.XLOOKUP(J445,Master3!$A:$A,Master3!$B:$B),"")</f>
        <v/>
      </c>
      <c r="J445" s="92" t="str">
        <f t="shared" si="72"/>
        <v/>
      </c>
      <c r="K445" s="92">
        <f>SUMIFS(Master3!$V:$V,Master3!$A:$A,"&gt;="&amp;(J445),Master3!$A:$A,"&lt;="&amp;O445-1)</f>
        <v>0</v>
      </c>
      <c r="L445" s="92">
        <f>SUMIFS(Master3!$H:$H,Master3!$A:$A,"&gt;="&amp;(J445),Master3!$A:$A,"&lt;="&amp;O445-1)</f>
        <v>0</v>
      </c>
      <c r="M445" s="93">
        <f>SUMIFS(Master3!BK:BK,Master3!BJ:BJ,I445)</f>
        <v>0</v>
      </c>
      <c r="N445" s="100" t="str">
        <f>IFERROR(_xlfn.XLOOKUP(O445,Master3!$A:$A,Master3!$B:$B)," ")</f>
        <v xml:space="preserve"> </v>
      </c>
      <c r="O445" s="92" t="str">
        <f t="shared" si="73"/>
        <v/>
      </c>
      <c r="P445" s="92">
        <f>SUMIFS(Master3!$V:$V,Master3!$A:$A,"&gt;="&amp;O445,Master3!$A:$A,"&lt;="&amp; S445)</f>
        <v>0</v>
      </c>
      <c r="Q445" s="92">
        <f>SUMIFS(Master3!$H:$H,Master3!$A:$A,"&gt;="&amp;O445,Master3!$A:$A,"&lt;="&amp; S445)</f>
        <v>0</v>
      </c>
      <c r="R445" s="92">
        <f>SUMIFS(Master3!AZ:AZ,Master3!AY:AY,N445)</f>
        <v>0</v>
      </c>
      <c r="S445" s="93" t="str">
        <f t="shared" si="74"/>
        <v/>
      </c>
      <c r="T445" s="112" t="e">
        <f>_xlfn.XLOOKUP(U445,Master3!B:B,Master3!A:A)</f>
        <v>#N/A</v>
      </c>
      <c r="U445" s="103">
        <v>44520.208333333336</v>
      </c>
      <c r="V445" s="109">
        <f>SUMIFS(Master3!X:X,Master3!$A:$A,"&gt;="&amp;(T445),Master3!$A:$A,"&lt;="&amp;Z445-1)</f>
        <v>0</v>
      </c>
      <c r="W445" s="107">
        <f>SUMIFS(Master3!I:I,Master3!$A:$A,"&gt;="&amp;(T445),Master3!$A:$A,"&lt;="&amp;Z445-1)</f>
        <v>0</v>
      </c>
      <c r="X445" s="108">
        <f>SUMIFS(Master3!BC:BC,Master3!BB:BB,U445)</f>
        <v>0</v>
      </c>
      <c r="Y445" s="110" t="str">
        <f>IFERROR(_xlfn.XLOOKUP(Z445,Master3!$A:$A,Master3!$B:$B),"")</f>
        <v/>
      </c>
      <c r="Z445" s="107" t="str">
        <f t="shared" si="75"/>
        <v/>
      </c>
      <c r="AA445" s="107">
        <f>SUMIFS(Master3!$X:$X,Master3!$A:$A,"&gt;="&amp;(Z445),Master3!$A:$A,"&lt;="&amp;AE445-1)</f>
        <v>0</v>
      </c>
      <c r="AB445" s="107">
        <f>SUMIFS(Master3!$I:$I,Master3!$A:$A,"&gt;="&amp;(Z445),Master3!$A:$A,"&lt;="&amp;AE445-1)</f>
        <v>0</v>
      </c>
      <c r="AC445" s="108">
        <f>SUMIFS(Master3!BM:BM,Master3!BL:BL,Y445)</f>
        <v>0</v>
      </c>
      <c r="AD445" s="110" t="str">
        <f>IFERROR(_xlfn.XLOOKUP(AE445,Master3!$A:$A,Master3!$B:$B)," ")</f>
        <v xml:space="preserve"> </v>
      </c>
      <c r="AE445" s="107" t="str">
        <f t="shared" si="76"/>
        <v/>
      </c>
      <c r="AF445" s="109">
        <f>SUMIFS(Master3!$X:$X,Master3!$A:$A,"&gt;"&amp;(AE445),Master3!$A:$A,"&lt;="&amp; AI445)</f>
        <v>0</v>
      </c>
      <c r="AG445" s="107">
        <f>SUMIFS(Master3!$I:$I,Master3!$A:$A,"&gt;"&amp;(AE445),Master3!$A:$A,"&lt;="&amp; AI445)</f>
        <v>0</v>
      </c>
      <c r="AH445" s="107">
        <f>SUMIFS(Master3!BC:BC,Master3!BB:BB,AD445)</f>
        <v>0</v>
      </c>
      <c r="AI445" s="108" t="str">
        <f t="shared" si="77"/>
        <v/>
      </c>
      <c r="AJ445" s="112" t="e">
        <f>_xlfn.XLOOKUP(AK445,Master3!B:B,Master3!A:A)</f>
        <v>#N/A</v>
      </c>
      <c r="AK445" s="106"/>
      <c r="AL445" s="67">
        <f>SUMIFS(Master3!$Z:$Z,Master3!$A:$A,"&gt;="&amp;(AJ445),Master3!$A:$A,"&lt;="&amp;AP445-1)</f>
        <v>0</v>
      </c>
      <c r="AM445" s="67">
        <f>SUMIFS(Master3!$J:$J,Master3!$A:$A,"&gt;="&amp;(AJ445),Master3!$A:$A,"&lt;="&amp;AP445-1)</f>
        <v>0</v>
      </c>
      <c r="AN445" s="93">
        <f>SUMIFS(Master3!BF:BF,Master3!BE:BE,AK445)</f>
        <v>0</v>
      </c>
      <c r="AO445" s="100" t="str">
        <f>IFERROR(_xlfn.XLOOKUP(AP445,Master3!$A:$A,Master3!$B:$B),"")</f>
        <v/>
      </c>
      <c r="AP445" s="92" t="str">
        <f t="shared" si="78"/>
        <v/>
      </c>
      <c r="AQ445" s="67">
        <f>SUMIFS(Master3!$Z:$Z,Master3!$A:$A,"&gt;"&amp;(AP445),Master3!$A:$A,"&lt;="&amp;AU445-1)</f>
        <v>0</v>
      </c>
      <c r="AR445" s="67">
        <f>SUMIFS(Master3!$J:$J,Master3!$A:$A,"&gt;"&amp;(AP445),Master3!$A:$A,"&lt;="&amp;AU445-1)</f>
        <v>0</v>
      </c>
      <c r="AS445" s="93">
        <f>SUMIFS(Master3!BO:BO,Master3!BN:BN,AO445)</f>
        <v>0</v>
      </c>
      <c r="AT445" s="100" t="str">
        <f>IFERROR(_xlfn.XLOOKUP(AU445,Master3!$A:$A,Master3!$B:$B)," ")</f>
        <v xml:space="preserve"> </v>
      </c>
      <c r="AU445" s="92" t="str">
        <f t="shared" si="79"/>
        <v/>
      </c>
      <c r="AV445" s="67">
        <f>SUMIFS(Master3!$Z:$Z,Master3!$A:$A,"&gt;"&amp;AU445,Master3!$A:$A,"&lt;="&amp; AY445)</f>
        <v>0</v>
      </c>
      <c r="AW445" s="67">
        <f>SUMIFS(Master3!$J:$J,Master3!$A:$A,"&gt;"&amp;AU445,Master3!$A:$A,"&lt;="&amp; AY445)</f>
        <v>0</v>
      </c>
      <c r="AX445" s="92">
        <f>SUMIFS(Master3!BF:BF,Master3!BE:BE,AT445)</f>
        <v>0</v>
      </c>
      <c r="AY445" s="93" t="str">
        <f t="shared" si="80"/>
        <v/>
      </c>
      <c r="AZ445" s="112" t="e">
        <f>_xlfn.XLOOKUP(BA445,Master3!B:B,Master3!A:A)</f>
        <v>#N/A</v>
      </c>
      <c r="BA445" s="103"/>
      <c r="BB445" s="107">
        <f>SUMIFS(Master3!AR:AR,Master3!$A:$A,"&gt;="&amp;(AZ445),Master3!$A:$A,"&lt;="&amp;BF445-1)</f>
        <v>0</v>
      </c>
      <c r="BC445" s="109">
        <f>SUMIFS(Master3!$K:$K,Master3!$A:$A,"&gt;="&amp;(AZ445),Master3!$A:$A,"&lt;="&amp;BF445-1)</f>
        <v>0</v>
      </c>
      <c r="BD445" s="108">
        <f>SUMIFS(Master3!BI:BI,Master3!BH:BH,BA445)</f>
        <v>0</v>
      </c>
      <c r="BE445" s="110" t="str">
        <f>IFERROR(_xlfn.XLOOKUP(BF445,Master3!$A:$A,Master3!$B:$B),"")</f>
        <v/>
      </c>
      <c r="BF445" s="107" t="str">
        <f t="shared" si="81"/>
        <v/>
      </c>
      <c r="BG445" s="107">
        <f>SUMIFS(Master3!AR:AR,Master3!$A:$A,"&gt;="&amp;(BF445),Master3!$A:$A,"&lt;="&amp;BK445-1)</f>
        <v>0</v>
      </c>
      <c r="BH445" s="109">
        <f>SUMIFS(Master3!$K:$K,Master3!$A:$A,"&gt;="&amp;(BF445),Master3!$A:$A,"&lt;="&amp;BK445-1)</f>
        <v>0</v>
      </c>
      <c r="BI445" s="108">
        <f>SUMIFS(Master3!BQ:BQ,Master3!BP:BP,BE445)</f>
        <v>0</v>
      </c>
      <c r="BJ445" s="110" t="str">
        <f>IFERROR(_xlfn.XLOOKUP(BK445,Master3!$A:$A,Master3!$B:$B)," ")</f>
        <v xml:space="preserve"> </v>
      </c>
      <c r="BK445" s="107" t="str">
        <f t="shared" si="82"/>
        <v/>
      </c>
      <c r="BL445" s="107">
        <f>SUMIFS(Master3!$AU:$AU,Master3!$A:$A,"&gt;"&amp;(BK445),Master3!$A:$A,"&lt;="&amp; BO445)</f>
        <v>0</v>
      </c>
      <c r="BM445" s="109">
        <f>SUMIFS(Master3!$K:$K,Master3!$A:$A,"&gt;"&amp;(BK445),Master3!$A:$A,"&lt;="&amp; BO445)</f>
        <v>0</v>
      </c>
      <c r="BN445" s="107">
        <f>SUMIFS(Master3!BI:BI,Master3!BH:BH,BJ445)</f>
        <v>0</v>
      </c>
      <c r="BO445" s="108" t="str">
        <f t="shared" si="83"/>
        <v/>
      </c>
    </row>
    <row r="446" spans="1:67" x14ac:dyDescent="0.25">
      <c r="A446" s="86">
        <v>44520.416666666664</v>
      </c>
      <c r="B446" s="111" t="e">
        <f>_xlfn.XLOOKUP(C446,Master3!B:B,Master3!A:A)</f>
        <v>#N/A</v>
      </c>
      <c r="C446" s="106">
        <v>44520.416666666664</v>
      </c>
      <c r="D446" s="91" t="str">
        <f>IFERROR(_xlfn.XLOOKUP(B446,Master3!A:A,Master3!G:G),"")</f>
        <v/>
      </c>
      <c r="E446" s="94" t="str">
        <f>IFERROR(AVERAGEIFS(Master3!$U:$U,Master3!$A:$A,"&gt;"&amp;(B446-1),Master3!$A:$A,"&lt;="&amp;S446),"")</f>
        <v/>
      </c>
      <c r="F446" s="98">
        <f>SUMIFS(Master3!$V:$V,Master3!$A:$A,"&gt;="&amp;(B446),Master3!$A:$A,"&lt;="&amp;J446-1)</f>
        <v>0</v>
      </c>
      <c r="G446" s="91">
        <f>SUMIFS(Master3!$H:$H,Master3!$A:$A,"&gt;="&amp;(B446),Master3!$A:$A,"&lt;="&amp;J446-1)</f>
        <v>0</v>
      </c>
      <c r="H446" s="99">
        <f>SUMIFS(Master3!AZ:AZ,Master3!AY:AY,C446)</f>
        <v>0</v>
      </c>
      <c r="I446" s="100" t="str">
        <f>IFERROR(_xlfn.XLOOKUP(J446,Master3!$A:$A,Master3!$B:$B),"")</f>
        <v/>
      </c>
      <c r="J446" s="92" t="str">
        <f t="shared" si="72"/>
        <v/>
      </c>
      <c r="K446" s="92">
        <f>SUMIFS(Master3!$V:$V,Master3!$A:$A,"&gt;="&amp;(J446),Master3!$A:$A,"&lt;="&amp;O446-1)</f>
        <v>0</v>
      </c>
      <c r="L446" s="92">
        <f>SUMIFS(Master3!$H:$H,Master3!$A:$A,"&gt;="&amp;(J446),Master3!$A:$A,"&lt;="&amp;O446-1)</f>
        <v>0</v>
      </c>
      <c r="M446" s="93">
        <f>SUMIFS(Master3!BK:BK,Master3!BJ:BJ,I446)</f>
        <v>0</v>
      </c>
      <c r="N446" s="100" t="str">
        <f>IFERROR(_xlfn.XLOOKUP(O446,Master3!$A:$A,Master3!$B:$B)," ")</f>
        <v xml:space="preserve"> </v>
      </c>
      <c r="O446" s="92" t="str">
        <f t="shared" si="73"/>
        <v/>
      </c>
      <c r="P446" s="92">
        <f>SUMIFS(Master3!$V:$V,Master3!$A:$A,"&gt;="&amp;O446,Master3!$A:$A,"&lt;="&amp; S446)</f>
        <v>0</v>
      </c>
      <c r="Q446" s="92">
        <f>SUMIFS(Master3!$H:$H,Master3!$A:$A,"&gt;="&amp;O446,Master3!$A:$A,"&lt;="&amp; S446)</f>
        <v>0</v>
      </c>
      <c r="R446" s="92">
        <f>SUMIFS(Master3!AZ:AZ,Master3!AY:AY,N446)</f>
        <v>0</v>
      </c>
      <c r="S446" s="93" t="str">
        <f t="shared" si="74"/>
        <v/>
      </c>
      <c r="T446" s="112" t="e">
        <f>_xlfn.XLOOKUP(U446,Master3!B:B,Master3!A:A)</f>
        <v>#N/A</v>
      </c>
      <c r="U446" s="103"/>
      <c r="V446" s="109">
        <f>SUMIFS(Master3!X:X,Master3!$A:$A,"&gt;="&amp;(T446),Master3!$A:$A,"&lt;="&amp;Z446-1)</f>
        <v>0</v>
      </c>
      <c r="W446" s="107">
        <f>SUMIFS(Master3!I:I,Master3!$A:$A,"&gt;="&amp;(T446),Master3!$A:$A,"&lt;="&amp;Z446-1)</f>
        <v>0</v>
      </c>
      <c r="X446" s="108">
        <f>SUMIFS(Master3!BC:BC,Master3!BB:BB,U446)</f>
        <v>0</v>
      </c>
      <c r="Y446" s="110" t="str">
        <f>IFERROR(_xlfn.XLOOKUP(Z446,Master3!$A:$A,Master3!$B:$B),"")</f>
        <v/>
      </c>
      <c r="Z446" s="107" t="str">
        <f t="shared" si="75"/>
        <v/>
      </c>
      <c r="AA446" s="107">
        <f>SUMIFS(Master3!$X:$X,Master3!$A:$A,"&gt;="&amp;(Z446),Master3!$A:$A,"&lt;="&amp;AE446-1)</f>
        <v>0</v>
      </c>
      <c r="AB446" s="107">
        <f>SUMIFS(Master3!$I:$I,Master3!$A:$A,"&gt;="&amp;(Z446),Master3!$A:$A,"&lt;="&amp;AE446-1)</f>
        <v>0</v>
      </c>
      <c r="AC446" s="108">
        <f>SUMIFS(Master3!BM:BM,Master3!BL:BL,Y446)</f>
        <v>0</v>
      </c>
      <c r="AD446" s="110" t="str">
        <f>IFERROR(_xlfn.XLOOKUP(AE446,Master3!$A:$A,Master3!$B:$B)," ")</f>
        <v xml:space="preserve"> </v>
      </c>
      <c r="AE446" s="107" t="str">
        <f t="shared" si="76"/>
        <v/>
      </c>
      <c r="AF446" s="109">
        <f>SUMIFS(Master3!$X:$X,Master3!$A:$A,"&gt;"&amp;(AE446),Master3!$A:$A,"&lt;="&amp; AI446)</f>
        <v>0</v>
      </c>
      <c r="AG446" s="107">
        <f>SUMIFS(Master3!$I:$I,Master3!$A:$A,"&gt;"&amp;(AE446),Master3!$A:$A,"&lt;="&amp; AI446)</f>
        <v>0</v>
      </c>
      <c r="AH446" s="107">
        <f>SUMIFS(Master3!BC:BC,Master3!BB:BB,AD446)</f>
        <v>0</v>
      </c>
      <c r="AI446" s="108" t="str">
        <f t="shared" si="77"/>
        <v/>
      </c>
      <c r="AJ446" s="112" t="e">
        <f>_xlfn.XLOOKUP(AK446,Master3!B:B,Master3!A:A)</f>
        <v>#N/A</v>
      </c>
      <c r="AK446" s="106"/>
      <c r="AL446" s="67">
        <f>SUMIFS(Master3!$Z:$Z,Master3!$A:$A,"&gt;="&amp;(AJ446),Master3!$A:$A,"&lt;="&amp;AP446-1)</f>
        <v>0</v>
      </c>
      <c r="AM446" s="67">
        <f>SUMIFS(Master3!$J:$J,Master3!$A:$A,"&gt;="&amp;(AJ446),Master3!$A:$A,"&lt;="&amp;AP446-1)</f>
        <v>0</v>
      </c>
      <c r="AN446" s="93">
        <f>SUMIFS(Master3!BF:BF,Master3!BE:BE,AK446)</f>
        <v>0</v>
      </c>
      <c r="AO446" s="100" t="str">
        <f>IFERROR(_xlfn.XLOOKUP(AP446,Master3!$A:$A,Master3!$B:$B),"")</f>
        <v/>
      </c>
      <c r="AP446" s="92" t="str">
        <f t="shared" si="78"/>
        <v/>
      </c>
      <c r="AQ446" s="67">
        <f>SUMIFS(Master3!$Z:$Z,Master3!$A:$A,"&gt;"&amp;(AP446),Master3!$A:$A,"&lt;="&amp;AU446-1)</f>
        <v>0</v>
      </c>
      <c r="AR446" s="67">
        <f>SUMIFS(Master3!$J:$J,Master3!$A:$A,"&gt;"&amp;(AP446),Master3!$A:$A,"&lt;="&amp;AU446-1)</f>
        <v>0</v>
      </c>
      <c r="AS446" s="93">
        <f>SUMIFS(Master3!BO:BO,Master3!BN:BN,AO446)</f>
        <v>0</v>
      </c>
      <c r="AT446" s="100" t="str">
        <f>IFERROR(_xlfn.XLOOKUP(AU446,Master3!$A:$A,Master3!$B:$B)," ")</f>
        <v xml:space="preserve"> </v>
      </c>
      <c r="AU446" s="92" t="str">
        <f t="shared" si="79"/>
        <v/>
      </c>
      <c r="AV446" s="67">
        <f>SUMIFS(Master3!$Z:$Z,Master3!$A:$A,"&gt;"&amp;AU446,Master3!$A:$A,"&lt;="&amp; AY446)</f>
        <v>0</v>
      </c>
      <c r="AW446" s="67">
        <f>SUMIFS(Master3!$J:$J,Master3!$A:$A,"&gt;"&amp;AU446,Master3!$A:$A,"&lt;="&amp; AY446)</f>
        <v>0</v>
      </c>
      <c r="AX446" s="92">
        <f>SUMIFS(Master3!BF:BF,Master3!BE:BE,AT446)</f>
        <v>0</v>
      </c>
      <c r="AY446" s="93" t="str">
        <f t="shared" si="80"/>
        <v/>
      </c>
      <c r="AZ446" s="112" t="e">
        <f>_xlfn.XLOOKUP(BA446,Master3!B:B,Master3!A:A)</f>
        <v>#N/A</v>
      </c>
      <c r="BA446" s="103"/>
      <c r="BB446" s="107">
        <f>SUMIFS(Master3!AR:AR,Master3!$A:$A,"&gt;="&amp;(AZ446),Master3!$A:$A,"&lt;="&amp;BF446-1)</f>
        <v>0</v>
      </c>
      <c r="BC446" s="109">
        <f>SUMIFS(Master3!$K:$K,Master3!$A:$A,"&gt;="&amp;(AZ446),Master3!$A:$A,"&lt;="&amp;BF446-1)</f>
        <v>0</v>
      </c>
      <c r="BD446" s="108">
        <f>SUMIFS(Master3!BI:BI,Master3!BH:BH,BA446)</f>
        <v>0</v>
      </c>
      <c r="BE446" s="110" t="str">
        <f>IFERROR(_xlfn.XLOOKUP(BF446,Master3!$A:$A,Master3!$B:$B),"")</f>
        <v/>
      </c>
      <c r="BF446" s="107" t="str">
        <f t="shared" si="81"/>
        <v/>
      </c>
      <c r="BG446" s="107">
        <f>SUMIFS(Master3!AR:AR,Master3!$A:$A,"&gt;="&amp;(BF446),Master3!$A:$A,"&lt;="&amp;BK446-1)</f>
        <v>0</v>
      </c>
      <c r="BH446" s="109">
        <f>SUMIFS(Master3!$K:$K,Master3!$A:$A,"&gt;="&amp;(BF446),Master3!$A:$A,"&lt;="&amp;BK446-1)</f>
        <v>0</v>
      </c>
      <c r="BI446" s="108">
        <f>SUMIFS(Master3!BQ:BQ,Master3!BP:BP,BE446)</f>
        <v>0</v>
      </c>
      <c r="BJ446" s="110" t="str">
        <f>IFERROR(_xlfn.XLOOKUP(BK446,Master3!$A:$A,Master3!$B:$B)," ")</f>
        <v xml:space="preserve"> </v>
      </c>
      <c r="BK446" s="107" t="str">
        <f t="shared" si="82"/>
        <v/>
      </c>
      <c r="BL446" s="107">
        <f>SUMIFS(Master3!$AU:$AU,Master3!$A:$A,"&gt;"&amp;(BK446),Master3!$A:$A,"&lt;="&amp; BO446)</f>
        <v>0</v>
      </c>
      <c r="BM446" s="109">
        <f>SUMIFS(Master3!$K:$K,Master3!$A:$A,"&gt;"&amp;(BK446),Master3!$A:$A,"&lt;="&amp; BO446)</f>
        <v>0</v>
      </c>
      <c r="BN446" s="107">
        <f>SUMIFS(Master3!BI:BI,Master3!BH:BH,BJ446)</f>
        <v>0</v>
      </c>
      <c r="BO446" s="108" t="str">
        <f t="shared" si="83"/>
        <v/>
      </c>
    </row>
    <row r="447" spans="1:67" x14ac:dyDescent="0.25">
      <c r="A447" s="86">
        <v>44521.083333333336</v>
      </c>
      <c r="B447" s="111" t="e">
        <f>_xlfn.XLOOKUP(C447,Master3!B:B,Master3!A:A)</f>
        <v>#N/A</v>
      </c>
      <c r="C447" s="106"/>
      <c r="D447" s="91" t="str">
        <f>IFERROR(_xlfn.XLOOKUP(B447,Master3!A:A,Master3!G:G),"")</f>
        <v/>
      </c>
      <c r="E447" s="94" t="str">
        <f>IFERROR(AVERAGEIFS(Master3!$U:$U,Master3!$A:$A,"&gt;"&amp;(B447-1),Master3!$A:$A,"&lt;="&amp;S447),"")</f>
        <v/>
      </c>
      <c r="F447" s="98">
        <f>SUMIFS(Master3!$V:$V,Master3!$A:$A,"&gt;="&amp;(B447),Master3!$A:$A,"&lt;="&amp;J447-1)</f>
        <v>0</v>
      </c>
      <c r="G447" s="91">
        <f>SUMIFS(Master3!$H:$H,Master3!$A:$A,"&gt;="&amp;(B447),Master3!$A:$A,"&lt;="&amp;J447-1)</f>
        <v>0</v>
      </c>
      <c r="H447" s="99">
        <f>SUMIFS(Master3!AZ:AZ,Master3!AY:AY,C447)</f>
        <v>0</v>
      </c>
      <c r="I447" s="100" t="str">
        <f>IFERROR(_xlfn.XLOOKUP(J447,Master3!$A:$A,Master3!$B:$B),"")</f>
        <v/>
      </c>
      <c r="J447" s="92" t="str">
        <f t="shared" si="72"/>
        <v/>
      </c>
      <c r="K447" s="92">
        <f>SUMIFS(Master3!$V:$V,Master3!$A:$A,"&gt;="&amp;(J447),Master3!$A:$A,"&lt;="&amp;O447-1)</f>
        <v>0</v>
      </c>
      <c r="L447" s="92">
        <f>SUMIFS(Master3!$H:$H,Master3!$A:$A,"&gt;="&amp;(J447),Master3!$A:$A,"&lt;="&amp;O447-1)</f>
        <v>0</v>
      </c>
      <c r="M447" s="93">
        <f>SUMIFS(Master3!BK:BK,Master3!BJ:BJ,I447)</f>
        <v>0</v>
      </c>
      <c r="N447" s="100" t="str">
        <f>IFERROR(_xlfn.XLOOKUP(O447,Master3!$A:$A,Master3!$B:$B)," ")</f>
        <v xml:space="preserve"> </v>
      </c>
      <c r="O447" s="92" t="str">
        <f t="shared" si="73"/>
        <v/>
      </c>
      <c r="P447" s="92">
        <f>SUMIFS(Master3!$V:$V,Master3!$A:$A,"&gt;="&amp;O447,Master3!$A:$A,"&lt;="&amp; S447)</f>
        <v>0</v>
      </c>
      <c r="Q447" s="92">
        <f>SUMIFS(Master3!$H:$H,Master3!$A:$A,"&gt;="&amp;O447,Master3!$A:$A,"&lt;="&amp; S447)</f>
        <v>0</v>
      </c>
      <c r="R447" s="92">
        <f>SUMIFS(Master3!AZ:AZ,Master3!AY:AY,N447)</f>
        <v>0</v>
      </c>
      <c r="S447" s="93" t="str">
        <f t="shared" si="74"/>
        <v/>
      </c>
      <c r="T447" s="112" t="e">
        <f>_xlfn.XLOOKUP(U447,Master3!B:B,Master3!A:A)</f>
        <v>#N/A</v>
      </c>
      <c r="U447" s="103"/>
      <c r="V447" s="109">
        <f>SUMIFS(Master3!X:X,Master3!$A:$A,"&gt;="&amp;(T447),Master3!$A:$A,"&lt;="&amp;Z447-1)</f>
        <v>0</v>
      </c>
      <c r="W447" s="107">
        <f>SUMIFS(Master3!I:I,Master3!$A:$A,"&gt;="&amp;(T447),Master3!$A:$A,"&lt;="&amp;Z447-1)</f>
        <v>0</v>
      </c>
      <c r="X447" s="108">
        <f>SUMIFS(Master3!BC:BC,Master3!BB:BB,U447)</f>
        <v>0</v>
      </c>
      <c r="Y447" s="110" t="str">
        <f>IFERROR(_xlfn.XLOOKUP(Z447,Master3!$A:$A,Master3!$B:$B),"")</f>
        <v/>
      </c>
      <c r="Z447" s="107" t="str">
        <f t="shared" si="75"/>
        <v/>
      </c>
      <c r="AA447" s="107">
        <f>SUMIFS(Master3!$X:$X,Master3!$A:$A,"&gt;="&amp;(Z447),Master3!$A:$A,"&lt;="&amp;AE447-1)</f>
        <v>0</v>
      </c>
      <c r="AB447" s="107">
        <f>SUMIFS(Master3!$I:$I,Master3!$A:$A,"&gt;="&amp;(Z447),Master3!$A:$A,"&lt;="&amp;AE447-1)</f>
        <v>0</v>
      </c>
      <c r="AC447" s="108">
        <f>SUMIFS(Master3!BM:BM,Master3!BL:BL,Y447)</f>
        <v>0</v>
      </c>
      <c r="AD447" s="110" t="str">
        <f>IFERROR(_xlfn.XLOOKUP(AE447,Master3!$A:$A,Master3!$B:$B)," ")</f>
        <v xml:space="preserve"> </v>
      </c>
      <c r="AE447" s="107" t="str">
        <f t="shared" si="76"/>
        <v/>
      </c>
      <c r="AF447" s="109">
        <f>SUMIFS(Master3!$X:$X,Master3!$A:$A,"&gt;"&amp;(AE447),Master3!$A:$A,"&lt;="&amp; AI447)</f>
        <v>0</v>
      </c>
      <c r="AG447" s="107">
        <f>SUMIFS(Master3!$I:$I,Master3!$A:$A,"&gt;"&amp;(AE447),Master3!$A:$A,"&lt;="&amp; AI447)</f>
        <v>0</v>
      </c>
      <c r="AH447" s="107">
        <f>SUMIFS(Master3!BC:BC,Master3!BB:BB,AD447)</f>
        <v>0</v>
      </c>
      <c r="AI447" s="108" t="str">
        <f t="shared" si="77"/>
        <v/>
      </c>
      <c r="AJ447" s="112" t="e">
        <f>_xlfn.XLOOKUP(AK447,Master3!B:B,Master3!A:A)</f>
        <v>#N/A</v>
      </c>
      <c r="AK447" s="106">
        <v>44521.083333333336</v>
      </c>
      <c r="AL447" s="67">
        <f>SUMIFS(Master3!$Z:$Z,Master3!$A:$A,"&gt;="&amp;(AJ447),Master3!$A:$A,"&lt;="&amp;AP447-1)</f>
        <v>0</v>
      </c>
      <c r="AM447" s="67">
        <f>SUMIFS(Master3!$J:$J,Master3!$A:$A,"&gt;="&amp;(AJ447),Master3!$A:$A,"&lt;="&amp;AP447-1)</f>
        <v>0</v>
      </c>
      <c r="AN447" s="93">
        <f>SUMIFS(Master3!BF:BF,Master3!BE:BE,AK447)</f>
        <v>0</v>
      </c>
      <c r="AO447" s="100" t="str">
        <f>IFERROR(_xlfn.XLOOKUP(AP447,Master3!$A:$A,Master3!$B:$B),"")</f>
        <v/>
      </c>
      <c r="AP447" s="92" t="str">
        <f t="shared" si="78"/>
        <v/>
      </c>
      <c r="AQ447" s="67">
        <f>SUMIFS(Master3!$Z:$Z,Master3!$A:$A,"&gt;"&amp;(AP447),Master3!$A:$A,"&lt;="&amp;AU447-1)</f>
        <v>0</v>
      </c>
      <c r="AR447" s="67">
        <f>SUMIFS(Master3!$J:$J,Master3!$A:$A,"&gt;"&amp;(AP447),Master3!$A:$A,"&lt;="&amp;AU447-1)</f>
        <v>0</v>
      </c>
      <c r="AS447" s="93">
        <f>SUMIFS(Master3!BO:BO,Master3!BN:BN,AO447)</f>
        <v>0</v>
      </c>
      <c r="AT447" s="100" t="str">
        <f>IFERROR(_xlfn.XLOOKUP(AU447,Master3!$A:$A,Master3!$B:$B)," ")</f>
        <v xml:space="preserve"> </v>
      </c>
      <c r="AU447" s="92" t="str">
        <f t="shared" si="79"/>
        <v/>
      </c>
      <c r="AV447" s="67">
        <f>SUMIFS(Master3!$Z:$Z,Master3!$A:$A,"&gt;"&amp;AU447,Master3!$A:$A,"&lt;="&amp; AY447)</f>
        <v>0</v>
      </c>
      <c r="AW447" s="67">
        <f>SUMIFS(Master3!$J:$J,Master3!$A:$A,"&gt;"&amp;AU447,Master3!$A:$A,"&lt;="&amp; AY447)</f>
        <v>0</v>
      </c>
      <c r="AX447" s="92">
        <f>SUMIFS(Master3!BF:BF,Master3!BE:BE,AT447)</f>
        <v>0</v>
      </c>
      <c r="AY447" s="93" t="str">
        <f t="shared" si="80"/>
        <v/>
      </c>
      <c r="AZ447" s="112" t="e">
        <f>_xlfn.XLOOKUP(BA447,Master3!B:B,Master3!A:A)</f>
        <v>#N/A</v>
      </c>
      <c r="BA447" s="103"/>
      <c r="BB447" s="107">
        <f>SUMIFS(Master3!AR:AR,Master3!$A:$A,"&gt;="&amp;(AZ447),Master3!$A:$A,"&lt;="&amp;BF447-1)</f>
        <v>0</v>
      </c>
      <c r="BC447" s="109">
        <f>SUMIFS(Master3!$K:$K,Master3!$A:$A,"&gt;="&amp;(AZ447),Master3!$A:$A,"&lt;="&amp;BF447-1)</f>
        <v>0</v>
      </c>
      <c r="BD447" s="108">
        <f>SUMIFS(Master3!BI:BI,Master3!BH:BH,BA447)</f>
        <v>0</v>
      </c>
      <c r="BE447" s="110" t="str">
        <f>IFERROR(_xlfn.XLOOKUP(BF447,Master3!$A:$A,Master3!$B:$B),"")</f>
        <v/>
      </c>
      <c r="BF447" s="107" t="str">
        <f t="shared" si="81"/>
        <v/>
      </c>
      <c r="BG447" s="107">
        <f>SUMIFS(Master3!AR:AR,Master3!$A:$A,"&gt;="&amp;(BF447),Master3!$A:$A,"&lt;="&amp;BK447-1)</f>
        <v>0</v>
      </c>
      <c r="BH447" s="109">
        <f>SUMIFS(Master3!$K:$K,Master3!$A:$A,"&gt;="&amp;(BF447),Master3!$A:$A,"&lt;="&amp;BK447-1)</f>
        <v>0</v>
      </c>
      <c r="BI447" s="108">
        <f>SUMIFS(Master3!BQ:BQ,Master3!BP:BP,BE447)</f>
        <v>0</v>
      </c>
      <c r="BJ447" s="110" t="str">
        <f>IFERROR(_xlfn.XLOOKUP(BK447,Master3!$A:$A,Master3!$B:$B)," ")</f>
        <v xml:space="preserve"> </v>
      </c>
      <c r="BK447" s="107" t="str">
        <f t="shared" si="82"/>
        <v/>
      </c>
      <c r="BL447" s="107">
        <f>SUMIFS(Master3!$AU:$AU,Master3!$A:$A,"&gt;"&amp;(BK447),Master3!$A:$A,"&lt;="&amp; BO447)</f>
        <v>0</v>
      </c>
      <c r="BM447" s="109">
        <f>SUMIFS(Master3!$K:$K,Master3!$A:$A,"&gt;"&amp;(BK447),Master3!$A:$A,"&lt;="&amp; BO447)</f>
        <v>0</v>
      </c>
      <c r="BN447" s="107">
        <f>SUMIFS(Master3!BI:BI,Master3!BH:BH,BJ447)</f>
        <v>0</v>
      </c>
      <c r="BO447" s="108" t="str">
        <f t="shared" si="83"/>
        <v/>
      </c>
    </row>
    <row r="448" spans="1:67" x14ac:dyDescent="0.25">
      <c r="A448" s="86">
        <v>44521.125</v>
      </c>
      <c r="B448" s="111" t="e">
        <f>_xlfn.XLOOKUP(C448,Master3!B:B,Master3!A:A)</f>
        <v>#N/A</v>
      </c>
      <c r="C448" s="106"/>
      <c r="D448" s="91" t="str">
        <f>IFERROR(_xlfn.XLOOKUP(B448,Master3!A:A,Master3!G:G),"")</f>
        <v/>
      </c>
      <c r="E448" s="94" t="str">
        <f>IFERROR(AVERAGEIFS(Master3!$U:$U,Master3!$A:$A,"&gt;"&amp;(B448-1),Master3!$A:$A,"&lt;="&amp;S448),"")</f>
        <v/>
      </c>
      <c r="F448" s="98">
        <f>SUMIFS(Master3!$V:$V,Master3!$A:$A,"&gt;="&amp;(B448),Master3!$A:$A,"&lt;="&amp;J448-1)</f>
        <v>0</v>
      </c>
      <c r="G448" s="91">
        <f>SUMIFS(Master3!$H:$H,Master3!$A:$A,"&gt;="&amp;(B448),Master3!$A:$A,"&lt;="&amp;J448-1)</f>
        <v>0</v>
      </c>
      <c r="H448" s="99">
        <f>SUMIFS(Master3!AZ:AZ,Master3!AY:AY,C448)</f>
        <v>0</v>
      </c>
      <c r="I448" s="100" t="str">
        <f>IFERROR(_xlfn.XLOOKUP(J448,Master3!$A:$A,Master3!$B:$B),"")</f>
        <v/>
      </c>
      <c r="J448" s="92" t="str">
        <f t="shared" si="72"/>
        <v/>
      </c>
      <c r="K448" s="92">
        <f>SUMIFS(Master3!$V:$V,Master3!$A:$A,"&gt;="&amp;(J448),Master3!$A:$A,"&lt;="&amp;O448-1)</f>
        <v>0</v>
      </c>
      <c r="L448" s="92">
        <f>SUMIFS(Master3!$H:$H,Master3!$A:$A,"&gt;="&amp;(J448),Master3!$A:$A,"&lt;="&amp;O448-1)</f>
        <v>0</v>
      </c>
      <c r="M448" s="93">
        <f>SUMIFS(Master3!BK:BK,Master3!BJ:BJ,I448)</f>
        <v>0</v>
      </c>
      <c r="N448" s="100" t="str">
        <f>IFERROR(_xlfn.XLOOKUP(O448,Master3!$A:$A,Master3!$B:$B)," ")</f>
        <v xml:space="preserve"> </v>
      </c>
      <c r="O448" s="92" t="str">
        <f t="shared" si="73"/>
        <v/>
      </c>
      <c r="P448" s="92">
        <f>SUMIFS(Master3!$V:$V,Master3!$A:$A,"&gt;="&amp;O448,Master3!$A:$A,"&lt;="&amp; S448)</f>
        <v>0</v>
      </c>
      <c r="Q448" s="92">
        <f>SUMIFS(Master3!$H:$H,Master3!$A:$A,"&gt;="&amp;O448,Master3!$A:$A,"&lt;="&amp; S448)</f>
        <v>0</v>
      </c>
      <c r="R448" s="92">
        <f>SUMIFS(Master3!AZ:AZ,Master3!AY:AY,N448)</f>
        <v>0</v>
      </c>
      <c r="S448" s="93" t="str">
        <f t="shared" si="74"/>
        <v/>
      </c>
      <c r="T448" s="112" t="e">
        <f>_xlfn.XLOOKUP(U448,Master3!B:B,Master3!A:A)</f>
        <v>#N/A</v>
      </c>
      <c r="U448" s="103"/>
      <c r="V448" s="109">
        <f>SUMIFS(Master3!X:X,Master3!$A:$A,"&gt;="&amp;(T448),Master3!$A:$A,"&lt;="&amp;Z448-1)</f>
        <v>0</v>
      </c>
      <c r="W448" s="107">
        <f>SUMIFS(Master3!I:I,Master3!$A:$A,"&gt;="&amp;(T448),Master3!$A:$A,"&lt;="&amp;Z448-1)</f>
        <v>0</v>
      </c>
      <c r="X448" s="108">
        <f>SUMIFS(Master3!BC:BC,Master3!BB:BB,U448)</f>
        <v>0</v>
      </c>
      <c r="Y448" s="110" t="str">
        <f>IFERROR(_xlfn.XLOOKUP(Z448,Master3!$A:$A,Master3!$B:$B),"")</f>
        <v/>
      </c>
      <c r="Z448" s="107" t="str">
        <f t="shared" si="75"/>
        <v/>
      </c>
      <c r="AA448" s="107">
        <f>SUMIFS(Master3!$X:$X,Master3!$A:$A,"&gt;="&amp;(Z448),Master3!$A:$A,"&lt;="&amp;AE448-1)</f>
        <v>0</v>
      </c>
      <c r="AB448" s="107">
        <f>SUMIFS(Master3!$I:$I,Master3!$A:$A,"&gt;="&amp;(Z448),Master3!$A:$A,"&lt;="&amp;AE448-1)</f>
        <v>0</v>
      </c>
      <c r="AC448" s="108">
        <f>SUMIFS(Master3!BM:BM,Master3!BL:BL,Y448)</f>
        <v>0</v>
      </c>
      <c r="AD448" s="110" t="str">
        <f>IFERROR(_xlfn.XLOOKUP(AE448,Master3!$A:$A,Master3!$B:$B)," ")</f>
        <v xml:space="preserve"> </v>
      </c>
      <c r="AE448" s="107" t="str">
        <f t="shared" si="76"/>
        <v/>
      </c>
      <c r="AF448" s="109">
        <f>SUMIFS(Master3!$X:$X,Master3!$A:$A,"&gt;"&amp;(AE448),Master3!$A:$A,"&lt;="&amp; AI448)</f>
        <v>0</v>
      </c>
      <c r="AG448" s="107">
        <f>SUMIFS(Master3!$I:$I,Master3!$A:$A,"&gt;"&amp;(AE448),Master3!$A:$A,"&lt;="&amp; AI448)</f>
        <v>0</v>
      </c>
      <c r="AH448" s="107">
        <f>SUMIFS(Master3!BC:BC,Master3!BB:BB,AD448)</f>
        <v>0</v>
      </c>
      <c r="AI448" s="108" t="str">
        <f t="shared" si="77"/>
        <v/>
      </c>
      <c r="AJ448" s="112" t="e">
        <f>_xlfn.XLOOKUP(AK448,Master3!B:B,Master3!A:A)</f>
        <v>#N/A</v>
      </c>
      <c r="AK448" s="106"/>
      <c r="AL448" s="67">
        <f>SUMIFS(Master3!$Z:$Z,Master3!$A:$A,"&gt;="&amp;(AJ448),Master3!$A:$A,"&lt;="&amp;AP448-1)</f>
        <v>0</v>
      </c>
      <c r="AM448" s="67">
        <f>SUMIFS(Master3!$J:$J,Master3!$A:$A,"&gt;="&amp;(AJ448),Master3!$A:$A,"&lt;="&amp;AP448-1)</f>
        <v>0</v>
      </c>
      <c r="AN448" s="93">
        <f>SUMIFS(Master3!BF:BF,Master3!BE:BE,AK448)</f>
        <v>0</v>
      </c>
      <c r="AO448" s="100" t="str">
        <f>IFERROR(_xlfn.XLOOKUP(AP448,Master3!$A:$A,Master3!$B:$B),"")</f>
        <v/>
      </c>
      <c r="AP448" s="92" t="str">
        <f t="shared" si="78"/>
        <v/>
      </c>
      <c r="AQ448" s="67">
        <f>SUMIFS(Master3!$Z:$Z,Master3!$A:$A,"&gt;"&amp;(AP448),Master3!$A:$A,"&lt;="&amp;AU448-1)</f>
        <v>0</v>
      </c>
      <c r="AR448" s="67">
        <f>SUMIFS(Master3!$J:$J,Master3!$A:$A,"&gt;"&amp;(AP448),Master3!$A:$A,"&lt;="&amp;AU448-1)</f>
        <v>0</v>
      </c>
      <c r="AS448" s="93">
        <f>SUMIFS(Master3!BO:BO,Master3!BN:BN,AO448)</f>
        <v>0</v>
      </c>
      <c r="AT448" s="100" t="str">
        <f>IFERROR(_xlfn.XLOOKUP(AU448,Master3!$A:$A,Master3!$B:$B)," ")</f>
        <v xml:space="preserve"> </v>
      </c>
      <c r="AU448" s="92" t="str">
        <f t="shared" si="79"/>
        <v/>
      </c>
      <c r="AV448" s="67">
        <f>SUMIFS(Master3!$Z:$Z,Master3!$A:$A,"&gt;"&amp;AU448,Master3!$A:$A,"&lt;="&amp; AY448)</f>
        <v>0</v>
      </c>
      <c r="AW448" s="67">
        <f>SUMIFS(Master3!$J:$J,Master3!$A:$A,"&gt;"&amp;AU448,Master3!$A:$A,"&lt;="&amp; AY448)</f>
        <v>0</v>
      </c>
      <c r="AX448" s="92">
        <f>SUMIFS(Master3!BF:BF,Master3!BE:BE,AT448)</f>
        <v>0</v>
      </c>
      <c r="AY448" s="93" t="str">
        <f t="shared" si="80"/>
        <v/>
      </c>
      <c r="AZ448" s="112" t="e">
        <f>_xlfn.XLOOKUP(BA448,Master3!B:B,Master3!A:A)</f>
        <v>#N/A</v>
      </c>
      <c r="BA448" s="103">
        <v>44521.125</v>
      </c>
      <c r="BB448" s="107">
        <f>SUMIFS(Master3!AR:AR,Master3!$A:$A,"&gt;="&amp;(AZ448),Master3!$A:$A,"&lt;="&amp;BF448-1)</f>
        <v>0</v>
      </c>
      <c r="BC448" s="109">
        <f>SUMIFS(Master3!$K:$K,Master3!$A:$A,"&gt;="&amp;(AZ448),Master3!$A:$A,"&lt;="&amp;BF448-1)</f>
        <v>0</v>
      </c>
      <c r="BD448" s="108">
        <f>SUMIFS(Master3!BI:BI,Master3!BH:BH,BA448)</f>
        <v>0</v>
      </c>
      <c r="BE448" s="110" t="str">
        <f>IFERROR(_xlfn.XLOOKUP(BF448,Master3!$A:$A,Master3!$B:$B),"")</f>
        <v/>
      </c>
      <c r="BF448" s="107" t="str">
        <f t="shared" si="81"/>
        <v/>
      </c>
      <c r="BG448" s="107">
        <f>SUMIFS(Master3!AR:AR,Master3!$A:$A,"&gt;="&amp;(BF448),Master3!$A:$A,"&lt;="&amp;BK448-1)</f>
        <v>0</v>
      </c>
      <c r="BH448" s="109">
        <f>SUMIFS(Master3!$K:$K,Master3!$A:$A,"&gt;="&amp;(BF448),Master3!$A:$A,"&lt;="&amp;BK448-1)</f>
        <v>0</v>
      </c>
      <c r="BI448" s="108">
        <f>SUMIFS(Master3!BQ:BQ,Master3!BP:BP,BE448)</f>
        <v>0</v>
      </c>
      <c r="BJ448" s="110" t="str">
        <f>IFERROR(_xlfn.XLOOKUP(BK448,Master3!$A:$A,Master3!$B:$B)," ")</f>
        <v xml:space="preserve"> </v>
      </c>
      <c r="BK448" s="107" t="str">
        <f t="shared" si="82"/>
        <v/>
      </c>
      <c r="BL448" s="107">
        <f>SUMIFS(Master3!$AU:$AU,Master3!$A:$A,"&gt;"&amp;(BK448),Master3!$A:$A,"&lt;="&amp; BO448)</f>
        <v>0</v>
      </c>
      <c r="BM448" s="109">
        <f>SUMIFS(Master3!$K:$K,Master3!$A:$A,"&gt;"&amp;(BK448),Master3!$A:$A,"&lt;="&amp; BO448)</f>
        <v>0</v>
      </c>
      <c r="BN448" s="107">
        <f>SUMIFS(Master3!BI:BI,Master3!BH:BH,BJ448)</f>
        <v>0</v>
      </c>
      <c r="BO448" s="108" t="str">
        <f t="shared" si="83"/>
        <v/>
      </c>
    </row>
    <row r="449" spans="1:67" x14ac:dyDescent="0.25">
      <c r="A449" s="86">
        <v>44521.413194444445</v>
      </c>
      <c r="B449" s="111" t="e">
        <f>_xlfn.XLOOKUP(C449,Master3!B:B,Master3!A:A)</f>
        <v>#N/A</v>
      </c>
      <c r="C449" s="106">
        <v>44521.413194444445</v>
      </c>
      <c r="D449" s="91" t="str">
        <f>IFERROR(_xlfn.XLOOKUP(B449,Master3!A:A,Master3!G:G),"")</f>
        <v/>
      </c>
      <c r="E449" s="94" t="str">
        <f>IFERROR(AVERAGEIFS(Master3!$U:$U,Master3!$A:$A,"&gt;"&amp;(B449-1),Master3!$A:$A,"&lt;="&amp;S449),"")</f>
        <v/>
      </c>
      <c r="F449" s="98">
        <f>SUMIFS(Master3!$V:$V,Master3!$A:$A,"&gt;="&amp;(B449),Master3!$A:$A,"&lt;="&amp;J449-1)</f>
        <v>0</v>
      </c>
      <c r="G449" s="91">
        <f>SUMIFS(Master3!$H:$H,Master3!$A:$A,"&gt;="&amp;(B449),Master3!$A:$A,"&lt;="&amp;J449-1)</f>
        <v>0</v>
      </c>
      <c r="H449" s="99">
        <f>SUMIFS(Master3!AZ:AZ,Master3!AY:AY,C449)</f>
        <v>0</v>
      </c>
      <c r="I449" s="100" t="str">
        <f>IFERROR(_xlfn.XLOOKUP(J449,Master3!$A:$A,Master3!$B:$B),"")</f>
        <v/>
      </c>
      <c r="J449" s="92" t="str">
        <f t="shared" si="72"/>
        <v/>
      </c>
      <c r="K449" s="92">
        <f>SUMIFS(Master3!$V:$V,Master3!$A:$A,"&gt;="&amp;(J449),Master3!$A:$A,"&lt;="&amp;O449-1)</f>
        <v>0</v>
      </c>
      <c r="L449" s="92">
        <f>SUMIFS(Master3!$H:$H,Master3!$A:$A,"&gt;="&amp;(J449),Master3!$A:$A,"&lt;="&amp;O449-1)</f>
        <v>0</v>
      </c>
      <c r="M449" s="93">
        <f>SUMIFS(Master3!BK:BK,Master3!BJ:BJ,I449)</f>
        <v>0</v>
      </c>
      <c r="N449" s="100" t="str">
        <f>IFERROR(_xlfn.XLOOKUP(O449,Master3!$A:$A,Master3!$B:$B)," ")</f>
        <v xml:space="preserve"> </v>
      </c>
      <c r="O449" s="92" t="str">
        <f t="shared" si="73"/>
        <v/>
      </c>
      <c r="P449" s="92">
        <f>SUMIFS(Master3!$V:$V,Master3!$A:$A,"&gt;="&amp;O449,Master3!$A:$A,"&lt;="&amp; S449)</f>
        <v>0</v>
      </c>
      <c r="Q449" s="92">
        <f>SUMIFS(Master3!$H:$H,Master3!$A:$A,"&gt;="&amp;O449,Master3!$A:$A,"&lt;="&amp; S449)</f>
        <v>0</v>
      </c>
      <c r="R449" s="92">
        <f>SUMIFS(Master3!AZ:AZ,Master3!AY:AY,N449)</f>
        <v>0</v>
      </c>
      <c r="S449" s="93" t="str">
        <f t="shared" si="74"/>
        <v/>
      </c>
      <c r="T449" s="112" t="e">
        <f>_xlfn.XLOOKUP(U449,Master3!B:B,Master3!A:A)</f>
        <v>#N/A</v>
      </c>
      <c r="U449" s="103">
        <v>44521.413194444445</v>
      </c>
      <c r="V449" s="109">
        <f>SUMIFS(Master3!X:X,Master3!$A:$A,"&gt;="&amp;(T449),Master3!$A:$A,"&lt;="&amp;Z449-1)</f>
        <v>0</v>
      </c>
      <c r="W449" s="107">
        <f>SUMIFS(Master3!I:I,Master3!$A:$A,"&gt;="&amp;(T449),Master3!$A:$A,"&lt;="&amp;Z449-1)</f>
        <v>0</v>
      </c>
      <c r="X449" s="108">
        <f>SUMIFS(Master3!BC:BC,Master3!BB:BB,U449)</f>
        <v>0</v>
      </c>
      <c r="Y449" s="110" t="str">
        <f>IFERROR(_xlfn.XLOOKUP(Z449,Master3!$A:$A,Master3!$B:$B),"")</f>
        <v/>
      </c>
      <c r="Z449" s="107" t="str">
        <f t="shared" si="75"/>
        <v/>
      </c>
      <c r="AA449" s="107">
        <f>SUMIFS(Master3!$X:$X,Master3!$A:$A,"&gt;="&amp;(Z449),Master3!$A:$A,"&lt;="&amp;AE449-1)</f>
        <v>0</v>
      </c>
      <c r="AB449" s="107">
        <f>SUMIFS(Master3!$I:$I,Master3!$A:$A,"&gt;="&amp;(Z449),Master3!$A:$A,"&lt;="&amp;AE449-1)</f>
        <v>0</v>
      </c>
      <c r="AC449" s="108">
        <f>SUMIFS(Master3!BM:BM,Master3!BL:BL,Y449)</f>
        <v>0</v>
      </c>
      <c r="AD449" s="110" t="str">
        <f>IFERROR(_xlfn.XLOOKUP(AE449,Master3!$A:$A,Master3!$B:$B)," ")</f>
        <v xml:space="preserve"> </v>
      </c>
      <c r="AE449" s="107" t="str">
        <f t="shared" si="76"/>
        <v/>
      </c>
      <c r="AF449" s="109">
        <f>SUMIFS(Master3!$X:$X,Master3!$A:$A,"&gt;"&amp;(AE449),Master3!$A:$A,"&lt;="&amp; AI449)</f>
        <v>0</v>
      </c>
      <c r="AG449" s="107">
        <f>SUMIFS(Master3!$I:$I,Master3!$A:$A,"&gt;"&amp;(AE449),Master3!$A:$A,"&lt;="&amp; AI449)</f>
        <v>0</v>
      </c>
      <c r="AH449" s="107">
        <f>SUMIFS(Master3!BC:BC,Master3!BB:BB,AD449)</f>
        <v>0</v>
      </c>
      <c r="AI449" s="108" t="str">
        <f t="shared" si="77"/>
        <v/>
      </c>
      <c r="AJ449" s="112" t="e">
        <f>_xlfn.XLOOKUP(AK449,Master3!B:B,Master3!A:A)</f>
        <v>#N/A</v>
      </c>
      <c r="AK449" s="106"/>
      <c r="AL449" s="67">
        <f>SUMIFS(Master3!$Z:$Z,Master3!$A:$A,"&gt;="&amp;(AJ449),Master3!$A:$A,"&lt;="&amp;AP449-1)</f>
        <v>0</v>
      </c>
      <c r="AM449" s="67">
        <f>SUMIFS(Master3!$J:$J,Master3!$A:$A,"&gt;="&amp;(AJ449),Master3!$A:$A,"&lt;="&amp;AP449-1)</f>
        <v>0</v>
      </c>
      <c r="AN449" s="93">
        <f>SUMIFS(Master3!BF:BF,Master3!BE:BE,AK449)</f>
        <v>0</v>
      </c>
      <c r="AO449" s="100" t="str">
        <f>IFERROR(_xlfn.XLOOKUP(AP449,Master3!$A:$A,Master3!$B:$B),"")</f>
        <v/>
      </c>
      <c r="AP449" s="92" t="str">
        <f t="shared" si="78"/>
        <v/>
      </c>
      <c r="AQ449" s="67">
        <f>SUMIFS(Master3!$Z:$Z,Master3!$A:$A,"&gt;"&amp;(AP449),Master3!$A:$A,"&lt;="&amp;AU449-1)</f>
        <v>0</v>
      </c>
      <c r="AR449" s="67">
        <f>SUMIFS(Master3!$J:$J,Master3!$A:$A,"&gt;"&amp;(AP449),Master3!$A:$A,"&lt;="&amp;AU449-1)</f>
        <v>0</v>
      </c>
      <c r="AS449" s="93">
        <f>SUMIFS(Master3!BO:BO,Master3!BN:BN,AO449)</f>
        <v>0</v>
      </c>
      <c r="AT449" s="100" t="str">
        <f>IFERROR(_xlfn.XLOOKUP(AU449,Master3!$A:$A,Master3!$B:$B)," ")</f>
        <v xml:space="preserve"> </v>
      </c>
      <c r="AU449" s="92" t="str">
        <f t="shared" si="79"/>
        <v/>
      </c>
      <c r="AV449" s="67">
        <f>SUMIFS(Master3!$Z:$Z,Master3!$A:$A,"&gt;"&amp;AU449,Master3!$A:$A,"&lt;="&amp; AY449)</f>
        <v>0</v>
      </c>
      <c r="AW449" s="67">
        <f>SUMIFS(Master3!$J:$J,Master3!$A:$A,"&gt;"&amp;AU449,Master3!$A:$A,"&lt;="&amp; AY449)</f>
        <v>0</v>
      </c>
      <c r="AX449" s="92">
        <f>SUMIFS(Master3!BF:BF,Master3!BE:BE,AT449)</f>
        <v>0</v>
      </c>
      <c r="AY449" s="93" t="str">
        <f t="shared" si="80"/>
        <v/>
      </c>
      <c r="AZ449" s="112" t="e">
        <f>_xlfn.XLOOKUP(BA449,Master3!B:B,Master3!A:A)</f>
        <v>#N/A</v>
      </c>
      <c r="BA449" s="103"/>
      <c r="BB449" s="107">
        <f>SUMIFS(Master3!AR:AR,Master3!$A:$A,"&gt;="&amp;(AZ449),Master3!$A:$A,"&lt;="&amp;BF449-1)</f>
        <v>0</v>
      </c>
      <c r="BC449" s="109">
        <f>SUMIFS(Master3!$K:$K,Master3!$A:$A,"&gt;="&amp;(AZ449),Master3!$A:$A,"&lt;="&amp;BF449-1)</f>
        <v>0</v>
      </c>
      <c r="BD449" s="108">
        <f>SUMIFS(Master3!BI:BI,Master3!BH:BH,BA449)</f>
        <v>0</v>
      </c>
      <c r="BE449" s="110" t="str">
        <f>IFERROR(_xlfn.XLOOKUP(BF449,Master3!$A:$A,Master3!$B:$B),"")</f>
        <v/>
      </c>
      <c r="BF449" s="107" t="str">
        <f t="shared" si="81"/>
        <v/>
      </c>
      <c r="BG449" s="107">
        <f>SUMIFS(Master3!AR:AR,Master3!$A:$A,"&gt;="&amp;(BF449),Master3!$A:$A,"&lt;="&amp;BK449-1)</f>
        <v>0</v>
      </c>
      <c r="BH449" s="109">
        <f>SUMIFS(Master3!$K:$K,Master3!$A:$A,"&gt;="&amp;(BF449),Master3!$A:$A,"&lt;="&amp;BK449-1)</f>
        <v>0</v>
      </c>
      <c r="BI449" s="108">
        <f>SUMIFS(Master3!BQ:BQ,Master3!BP:BP,BE449)</f>
        <v>0</v>
      </c>
      <c r="BJ449" s="110" t="str">
        <f>IFERROR(_xlfn.XLOOKUP(BK449,Master3!$A:$A,Master3!$B:$B)," ")</f>
        <v xml:space="preserve"> </v>
      </c>
      <c r="BK449" s="107" t="str">
        <f t="shared" si="82"/>
        <v/>
      </c>
      <c r="BL449" s="107">
        <f>SUMIFS(Master3!$AU:$AU,Master3!$A:$A,"&gt;"&amp;(BK449),Master3!$A:$A,"&lt;="&amp; BO449)</f>
        <v>0</v>
      </c>
      <c r="BM449" s="109">
        <f>SUMIFS(Master3!$K:$K,Master3!$A:$A,"&gt;"&amp;(BK449),Master3!$A:$A,"&lt;="&amp; BO449)</f>
        <v>0</v>
      </c>
      <c r="BN449" s="107">
        <f>SUMIFS(Master3!BI:BI,Master3!BH:BH,BJ449)</f>
        <v>0</v>
      </c>
      <c r="BO449" s="108" t="str">
        <f t="shared" si="83"/>
        <v/>
      </c>
    </row>
    <row r="450" spans="1:67" x14ac:dyDescent="0.25">
      <c r="A450" s="86">
        <v>44522.125</v>
      </c>
      <c r="B450" s="111" t="e">
        <f>_xlfn.XLOOKUP(C450,Master3!B:B,Master3!A:A)</f>
        <v>#N/A</v>
      </c>
      <c r="C450" s="106">
        <v>44522.125</v>
      </c>
      <c r="D450" s="91" t="str">
        <f>IFERROR(_xlfn.XLOOKUP(B450,Master3!A:A,Master3!G:G),"")</f>
        <v/>
      </c>
      <c r="E450" s="94" t="str">
        <f>IFERROR(AVERAGEIFS(Master3!$U:$U,Master3!$A:$A,"&gt;"&amp;(B450-1),Master3!$A:$A,"&lt;="&amp;S450),"")</f>
        <v/>
      </c>
      <c r="F450" s="98">
        <f>SUMIFS(Master3!$V:$V,Master3!$A:$A,"&gt;="&amp;(B450),Master3!$A:$A,"&lt;="&amp;J450-1)</f>
        <v>0</v>
      </c>
      <c r="G450" s="91">
        <f>SUMIFS(Master3!$H:$H,Master3!$A:$A,"&gt;="&amp;(B450),Master3!$A:$A,"&lt;="&amp;J450-1)</f>
        <v>0</v>
      </c>
      <c r="H450" s="99">
        <f>SUMIFS(Master3!AZ:AZ,Master3!AY:AY,C450)</f>
        <v>0</v>
      </c>
      <c r="I450" s="100" t="str">
        <f>IFERROR(_xlfn.XLOOKUP(J450,Master3!$A:$A,Master3!$B:$B),"")</f>
        <v/>
      </c>
      <c r="J450" s="92" t="str">
        <f t="shared" ref="J450:J513" si="84">IFERROR((B450+H450),"")</f>
        <v/>
      </c>
      <c r="K450" s="92">
        <f>SUMIFS(Master3!$V:$V,Master3!$A:$A,"&gt;="&amp;(J450),Master3!$A:$A,"&lt;="&amp;O450-1)</f>
        <v>0</v>
      </c>
      <c r="L450" s="92">
        <f>SUMIFS(Master3!$H:$H,Master3!$A:$A,"&gt;="&amp;(J450),Master3!$A:$A,"&lt;="&amp;O450-1)</f>
        <v>0</v>
      </c>
      <c r="M450" s="93">
        <f>SUMIFS(Master3!BK:BK,Master3!BJ:BJ,I450)</f>
        <v>0</v>
      </c>
      <c r="N450" s="100" t="str">
        <f>IFERROR(_xlfn.XLOOKUP(O450,Master3!$A:$A,Master3!$B:$B)," ")</f>
        <v xml:space="preserve"> </v>
      </c>
      <c r="O450" s="92" t="str">
        <f t="shared" ref="O450:O513" si="85">IFERROR(J450+M450,"")</f>
        <v/>
      </c>
      <c r="P450" s="92">
        <f>SUMIFS(Master3!$V:$V,Master3!$A:$A,"&gt;="&amp;O450,Master3!$A:$A,"&lt;="&amp; S450)</f>
        <v>0</v>
      </c>
      <c r="Q450" s="92">
        <f>SUMIFS(Master3!$H:$H,Master3!$A:$A,"&gt;="&amp;O450,Master3!$A:$A,"&lt;="&amp; S450)</f>
        <v>0</v>
      </c>
      <c r="R450" s="92">
        <f>SUMIFS(Master3!AZ:AZ,Master3!AY:AY,N450)</f>
        <v>0</v>
      </c>
      <c r="S450" s="93" t="str">
        <f t="shared" ref="S450:S513" si="86">IFERROR(O450+R450,"")</f>
        <v/>
      </c>
      <c r="T450" s="112" t="e">
        <f>_xlfn.XLOOKUP(U450,Master3!B:B,Master3!A:A)</f>
        <v>#N/A</v>
      </c>
      <c r="U450" s="103"/>
      <c r="V450" s="109">
        <f>SUMIFS(Master3!X:X,Master3!$A:$A,"&gt;="&amp;(T450),Master3!$A:$A,"&lt;="&amp;Z450-1)</f>
        <v>0</v>
      </c>
      <c r="W450" s="107">
        <f>SUMIFS(Master3!I:I,Master3!$A:$A,"&gt;="&amp;(T450),Master3!$A:$A,"&lt;="&amp;Z450-1)</f>
        <v>0</v>
      </c>
      <c r="X450" s="108">
        <f>SUMIFS(Master3!BC:BC,Master3!BB:BB,U450)</f>
        <v>0</v>
      </c>
      <c r="Y450" s="110" t="str">
        <f>IFERROR(_xlfn.XLOOKUP(Z450,Master3!$A:$A,Master3!$B:$B),"")</f>
        <v/>
      </c>
      <c r="Z450" s="107" t="str">
        <f t="shared" ref="Z450:Z513" si="87">IFERROR((T450+X450),"")</f>
        <v/>
      </c>
      <c r="AA450" s="107">
        <f>SUMIFS(Master3!$X:$X,Master3!$A:$A,"&gt;="&amp;(Z450),Master3!$A:$A,"&lt;="&amp;AE450-1)</f>
        <v>0</v>
      </c>
      <c r="AB450" s="107">
        <f>SUMIFS(Master3!$I:$I,Master3!$A:$A,"&gt;="&amp;(Z450),Master3!$A:$A,"&lt;="&amp;AE450-1)</f>
        <v>0</v>
      </c>
      <c r="AC450" s="108">
        <f>SUMIFS(Master3!BM:BM,Master3!BL:BL,Y450)</f>
        <v>0</v>
      </c>
      <c r="AD450" s="110" t="str">
        <f>IFERROR(_xlfn.XLOOKUP(AE450,Master3!$A:$A,Master3!$B:$B)," ")</f>
        <v xml:space="preserve"> </v>
      </c>
      <c r="AE450" s="107" t="str">
        <f t="shared" ref="AE450:AE513" si="88">IFERROR(Z450+AC450,"")</f>
        <v/>
      </c>
      <c r="AF450" s="109">
        <f>SUMIFS(Master3!$X:$X,Master3!$A:$A,"&gt;"&amp;(AE450),Master3!$A:$A,"&lt;="&amp; AI450)</f>
        <v>0</v>
      </c>
      <c r="AG450" s="107">
        <f>SUMIFS(Master3!$I:$I,Master3!$A:$A,"&gt;"&amp;(AE450),Master3!$A:$A,"&lt;="&amp; AI450)</f>
        <v>0</v>
      </c>
      <c r="AH450" s="107">
        <f>SUMIFS(Master3!BC:BC,Master3!BB:BB,AD450)</f>
        <v>0</v>
      </c>
      <c r="AI450" s="108" t="str">
        <f t="shared" ref="AI450:AI513" si="89">IFERROR(AE450+AH450,"")</f>
        <v/>
      </c>
      <c r="AJ450" s="112" t="e">
        <f>_xlfn.XLOOKUP(AK450,Master3!B:B,Master3!A:A)</f>
        <v>#N/A</v>
      </c>
      <c r="AK450" s="106"/>
      <c r="AL450" s="67">
        <f>SUMIFS(Master3!$Z:$Z,Master3!$A:$A,"&gt;="&amp;(AJ450),Master3!$A:$A,"&lt;="&amp;AP450-1)</f>
        <v>0</v>
      </c>
      <c r="AM450" s="67">
        <f>SUMIFS(Master3!$J:$J,Master3!$A:$A,"&gt;="&amp;(AJ450),Master3!$A:$A,"&lt;="&amp;AP450-1)</f>
        <v>0</v>
      </c>
      <c r="AN450" s="93">
        <f>SUMIFS(Master3!BF:BF,Master3!BE:BE,AK450)</f>
        <v>0</v>
      </c>
      <c r="AO450" s="100" t="str">
        <f>IFERROR(_xlfn.XLOOKUP(AP450,Master3!$A:$A,Master3!$B:$B),"")</f>
        <v/>
      </c>
      <c r="AP450" s="92" t="str">
        <f t="shared" ref="AP450:AP513" si="90">IFERROR((AJ450+AN450),"")</f>
        <v/>
      </c>
      <c r="AQ450" s="67">
        <f>SUMIFS(Master3!$Z:$Z,Master3!$A:$A,"&gt;"&amp;(AP450),Master3!$A:$A,"&lt;="&amp;AU450-1)</f>
        <v>0</v>
      </c>
      <c r="AR450" s="67">
        <f>SUMIFS(Master3!$J:$J,Master3!$A:$A,"&gt;"&amp;(AP450),Master3!$A:$A,"&lt;="&amp;AU450-1)</f>
        <v>0</v>
      </c>
      <c r="AS450" s="93">
        <f>SUMIFS(Master3!BO:BO,Master3!BN:BN,AO450)</f>
        <v>0</v>
      </c>
      <c r="AT450" s="100" t="str">
        <f>IFERROR(_xlfn.XLOOKUP(AU450,Master3!$A:$A,Master3!$B:$B)," ")</f>
        <v xml:space="preserve"> </v>
      </c>
      <c r="AU450" s="92" t="str">
        <f t="shared" ref="AU450:AU513" si="91">IFERROR(AP450+AS450,"")</f>
        <v/>
      </c>
      <c r="AV450" s="67">
        <f>SUMIFS(Master3!$Z:$Z,Master3!$A:$A,"&gt;"&amp;AU450,Master3!$A:$A,"&lt;="&amp; AY450)</f>
        <v>0</v>
      </c>
      <c r="AW450" s="67">
        <f>SUMIFS(Master3!$J:$J,Master3!$A:$A,"&gt;"&amp;AU450,Master3!$A:$A,"&lt;="&amp; AY450)</f>
        <v>0</v>
      </c>
      <c r="AX450" s="92">
        <f>SUMIFS(Master3!BF:BF,Master3!BE:BE,AT450)</f>
        <v>0</v>
      </c>
      <c r="AY450" s="93" t="str">
        <f t="shared" ref="AY450:AY513" si="92">IFERROR(AU450+AX450,"")</f>
        <v/>
      </c>
      <c r="AZ450" s="112" t="e">
        <f>_xlfn.XLOOKUP(BA450,Master3!B:B,Master3!A:A)</f>
        <v>#N/A</v>
      </c>
      <c r="BA450" s="103"/>
      <c r="BB450" s="107">
        <f>SUMIFS(Master3!AR:AR,Master3!$A:$A,"&gt;="&amp;(AZ450),Master3!$A:$A,"&lt;="&amp;BF450-1)</f>
        <v>0</v>
      </c>
      <c r="BC450" s="109">
        <f>SUMIFS(Master3!$K:$K,Master3!$A:$A,"&gt;="&amp;(AZ450),Master3!$A:$A,"&lt;="&amp;BF450-1)</f>
        <v>0</v>
      </c>
      <c r="BD450" s="108">
        <f>SUMIFS(Master3!BI:BI,Master3!BH:BH,BA450)</f>
        <v>0</v>
      </c>
      <c r="BE450" s="110" t="str">
        <f>IFERROR(_xlfn.XLOOKUP(BF450,Master3!$A:$A,Master3!$B:$B),"")</f>
        <v/>
      </c>
      <c r="BF450" s="107" t="str">
        <f t="shared" ref="BF450:BF513" si="93">IFERROR((AZ450+BD450),"")</f>
        <v/>
      </c>
      <c r="BG450" s="107">
        <f>SUMIFS(Master3!AR:AR,Master3!$A:$A,"&gt;="&amp;(BF450),Master3!$A:$A,"&lt;="&amp;BK450-1)</f>
        <v>0</v>
      </c>
      <c r="BH450" s="109">
        <f>SUMIFS(Master3!$K:$K,Master3!$A:$A,"&gt;="&amp;(BF450),Master3!$A:$A,"&lt;="&amp;BK450-1)</f>
        <v>0</v>
      </c>
      <c r="BI450" s="108">
        <f>SUMIFS(Master3!BQ:BQ,Master3!BP:BP,BE450)</f>
        <v>0</v>
      </c>
      <c r="BJ450" s="110" t="str">
        <f>IFERROR(_xlfn.XLOOKUP(BK450,Master3!$A:$A,Master3!$B:$B)," ")</f>
        <v xml:space="preserve"> </v>
      </c>
      <c r="BK450" s="107" t="str">
        <f t="shared" ref="BK450:BK513" si="94">IFERROR(BF450+BI450,"")</f>
        <v/>
      </c>
      <c r="BL450" s="107">
        <f>SUMIFS(Master3!$AU:$AU,Master3!$A:$A,"&gt;"&amp;(BK450),Master3!$A:$A,"&lt;="&amp; BO450)</f>
        <v>0</v>
      </c>
      <c r="BM450" s="109">
        <f>SUMIFS(Master3!$K:$K,Master3!$A:$A,"&gt;"&amp;(BK450),Master3!$A:$A,"&lt;="&amp; BO450)</f>
        <v>0</v>
      </c>
      <c r="BN450" s="107">
        <f>SUMIFS(Master3!BI:BI,Master3!BH:BH,BJ450)</f>
        <v>0</v>
      </c>
      <c r="BO450" s="108" t="str">
        <f t="shared" ref="BO450:BO513" si="95">IFERROR(BK450+BN450,"")</f>
        <v/>
      </c>
    </row>
    <row r="451" spans="1:67" x14ac:dyDescent="0.25">
      <c r="A451" s="86">
        <v>44522.163194444445</v>
      </c>
      <c r="B451" s="111" t="e">
        <f>_xlfn.XLOOKUP(C451,Master3!B:B,Master3!A:A)</f>
        <v>#N/A</v>
      </c>
      <c r="C451" s="106"/>
      <c r="D451" s="91" t="str">
        <f>IFERROR(_xlfn.XLOOKUP(B451,Master3!A:A,Master3!G:G),"")</f>
        <v/>
      </c>
      <c r="E451" s="94" t="str">
        <f>IFERROR(AVERAGEIFS(Master3!$U:$U,Master3!$A:$A,"&gt;"&amp;(B451-1),Master3!$A:$A,"&lt;="&amp;S451),"")</f>
        <v/>
      </c>
      <c r="F451" s="98">
        <f>SUMIFS(Master3!$V:$V,Master3!$A:$A,"&gt;="&amp;(B451),Master3!$A:$A,"&lt;="&amp;J451-1)</f>
        <v>0</v>
      </c>
      <c r="G451" s="91">
        <f>SUMIFS(Master3!$H:$H,Master3!$A:$A,"&gt;="&amp;(B451),Master3!$A:$A,"&lt;="&amp;J451-1)</f>
        <v>0</v>
      </c>
      <c r="H451" s="99">
        <f>SUMIFS(Master3!AZ:AZ,Master3!AY:AY,C451)</f>
        <v>0</v>
      </c>
      <c r="I451" s="100" t="str">
        <f>IFERROR(_xlfn.XLOOKUP(J451,Master3!$A:$A,Master3!$B:$B),"")</f>
        <v/>
      </c>
      <c r="J451" s="92" t="str">
        <f t="shared" si="84"/>
        <v/>
      </c>
      <c r="K451" s="92">
        <f>SUMIFS(Master3!$V:$V,Master3!$A:$A,"&gt;="&amp;(J451),Master3!$A:$A,"&lt;="&amp;O451-1)</f>
        <v>0</v>
      </c>
      <c r="L451" s="92">
        <f>SUMIFS(Master3!$H:$H,Master3!$A:$A,"&gt;="&amp;(J451),Master3!$A:$A,"&lt;="&amp;O451-1)</f>
        <v>0</v>
      </c>
      <c r="M451" s="93">
        <f>SUMIFS(Master3!BK:BK,Master3!BJ:BJ,I451)</f>
        <v>0</v>
      </c>
      <c r="N451" s="100" t="str">
        <f>IFERROR(_xlfn.XLOOKUP(O451,Master3!$A:$A,Master3!$B:$B)," ")</f>
        <v xml:space="preserve"> </v>
      </c>
      <c r="O451" s="92" t="str">
        <f t="shared" si="85"/>
        <v/>
      </c>
      <c r="P451" s="92">
        <f>SUMIFS(Master3!$V:$V,Master3!$A:$A,"&gt;="&amp;O451,Master3!$A:$A,"&lt;="&amp; S451)</f>
        <v>0</v>
      </c>
      <c r="Q451" s="92">
        <f>SUMIFS(Master3!$H:$H,Master3!$A:$A,"&gt;="&amp;O451,Master3!$A:$A,"&lt;="&amp; S451)</f>
        <v>0</v>
      </c>
      <c r="R451" s="92">
        <f>SUMIFS(Master3!AZ:AZ,Master3!AY:AY,N451)</f>
        <v>0</v>
      </c>
      <c r="S451" s="93" t="str">
        <f t="shared" si="86"/>
        <v/>
      </c>
      <c r="T451" s="112" t="e">
        <f>_xlfn.XLOOKUP(U451,Master3!B:B,Master3!A:A)</f>
        <v>#N/A</v>
      </c>
      <c r="U451" s="103"/>
      <c r="V451" s="109">
        <f>SUMIFS(Master3!X:X,Master3!$A:$A,"&gt;="&amp;(T451),Master3!$A:$A,"&lt;="&amp;Z451-1)</f>
        <v>0</v>
      </c>
      <c r="W451" s="107">
        <f>SUMIFS(Master3!I:I,Master3!$A:$A,"&gt;="&amp;(T451),Master3!$A:$A,"&lt;="&amp;Z451-1)</f>
        <v>0</v>
      </c>
      <c r="X451" s="108">
        <f>SUMIFS(Master3!BC:BC,Master3!BB:BB,U451)</f>
        <v>0</v>
      </c>
      <c r="Y451" s="110" t="str">
        <f>IFERROR(_xlfn.XLOOKUP(Z451,Master3!$A:$A,Master3!$B:$B),"")</f>
        <v/>
      </c>
      <c r="Z451" s="107" t="str">
        <f t="shared" si="87"/>
        <v/>
      </c>
      <c r="AA451" s="107">
        <f>SUMIFS(Master3!$X:$X,Master3!$A:$A,"&gt;="&amp;(Z451),Master3!$A:$A,"&lt;="&amp;AE451-1)</f>
        <v>0</v>
      </c>
      <c r="AB451" s="107">
        <f>SUMIFS(Master3!$I:$I,Master3!$A:$A,"&gt;="&amp;(Z451),Master3!$A:$A,"&lt;="&amp;AE451-1)</f>
        <v>0</v>
      </c>
      <c r="AC451" s="108">
        <f>SUMIFS(Master3!BM:BM,Master3!BL:BL,Y451)</f>
        <v>0</v>
      </c>
      <c r="AD451" s="110" t="str">
        <f>IFERROR(_xlfn.XLOOKUP(AE451,Master3!$A:$A,Master3!$B:$B)," ")</f>
        <v xml:space="preserve"> </v>
      </c>
      <c r="AE451" s="107" t="str">
        <f t="shared" si="88"/>
        <v/>
      </c>
      <c r="AF451" s="109">
        <f>SUMIFS(Master3!$X:$X,Master3!$A:$A,"&gt;"&amp;(AE451),Master3!$A:$A,"&lt;="&amp; AI451)</f>
        <v>0</v>
      </c>
      <c r="AG451" s="107">
        <f>SUMIFS(Master3!$I:$I,Master3!$A:$A,"&gt;"&amp;(AE451),Master3!$A:$A,"&lt;="&amp; AI451)</f>
        <v>0</v>
      </c>
      <c r="AH451" s="107">
        <f>SUMIFS(Master3!BC:BC,Master3!BB:BB,AD451)</f>
        <v>0</v>
      </c>
      <c r="AI451" s="108" t="str">
        <f t="shared" si="89"/>
        <v/>
      </c>
      <c r="AJ451" s="112" t="e">
        <f>_xlfn.XLOOKUP(AK451,Master3!B:B,Master3!A:A)</f>
        <v>#N/A</v>
      </c>
      <c r="AK451" s="106"/>
      <c r="AL451" s="67">
        <f>SUMIFS(Master3!$Z:$Z,Master3!$A:$A,"&gt;="&amp;(AJ451),Master3!$A:$A,"&lt;="&amp;AP451-1)</f>
        <v>0</v>
      </c>
      <c r="AM451" s="67">
        <f>SUMIFS(Master3!$J:$J,Master3!$A:$A,"&gt;="&amp;(AJ451),Master3!$A:$A,"&lt;="&amp;AP451-1)</f>
        <v>0</v>
      </c>
      <c r="AN451" s="93">
        <f>SUMIFS(Master3!BF:BF,Master3!BE:BE,AK451)</f>
        <v>0</v>
      </c>
      <c r="AO451" s="100" t="str">
        <f>IFERROR(_xlfn.XLOOKUP(AP451,Master3!$A:$A,Master3!$B:$B),"")</f>
        <v/>
      </c>
      <c r="AP451" s="92" t="str">
        <f t="shared" si="90"/>
        <v/>
      </c>
      <c r="AQ451" s="67">
        <f>SUMIFS(Master3!$Z:$Z,Master3!$A:$A,"&gt;"&amp;(AP451),Master3!$A:$A,"&lt;="&amp;AU451-1)</f>
        <v>0</v>
      </c>
      <c r="AR451" s="67">
        <f>SUMIFS(Master3!$J:$J,Master3!$A:$A,"&gt;"&amp;(AP451),Master3!$A:$A,"&lt;="&amp;AU451-1)</f>
        <v>0</v>
      </c>
      <c r="AS451" s="93">
        <f>SUMIFS(Master3!BO:BO,Master3!BN:BN,AO451)</f>
        <v>0</v>
      </c>
      <c r="AT451" s="100" t="str">
        <f>IFERROR(_xlfn.XLOOKUP(AU451,Master3!$A:$A,Master3!$B:$B)," ")</f>
        <v xml:space="preserve"> </v>
      </c>
      <c r="AU451" s="92" t="str">
        <f t="shared" si="91"/>
        <v/>
      </c>
      <c r="AV451" s="67">
        <f>SUMIFS(Master3!$Z:$Z,Master3!$A:$A,"&gt;"&amp;AU451,Master3!$A:$A,"&lt;="&amp; AY451)</f>
        <v>0</v>
      </c>
      <c r="AW451" s="67">
        <f>SUMIFS(Master3!$J:$J,Master3!$A:$A,"&gt;"&amp;AU451,Master3!$A:$A,"&lt;="&amp; AY451)</f>
        <v>0</v>
      </c>
      <c r="AX451" s="92">
        <f>SUMIFS(Master3!BF:BF,Master3!BE:BE,AT451)</f>
        <v>0</v>
      </c>
      <c r="AY451" s="93" t="str">
        <f t="shared" si="92"/>
        <v/>
      </c>
      <c r="AZ451" s="112" t="e">
        <f>_xlfn.XLOOKUP(BA451,Master3!B:B,Master3!A:A)</f>
        <v>#N/A</v>
      </c>
      <c r="BA451" s="103">
        <v>44522.163194444445</v>
      </c>
      <c r="BB451" s="107">
        <f>SUMIFS(Master3!AR:AR,Master3!$A:$A,"&gt;="&amp;(AZ451),Master3!$A:$A,"&lt;="&amp;BF451-1)</f>
        <v>0</v>
      </c>
      <c r="BC451" s="109">
        <f>SUMIFS(Master3!$K:$K,Master3!$A:$A,"&gt;="&amp;(AZ451),Master3!$A:$A,"&lt;="&amp;BF451-1)</f>
        <v>0</v>
      </c>
      <c r="BD451" s="108">
        <f>SUMIFS(Master3!BI:BI,Master3!BH:BH,BA451)</f>
        <v>0</v>
      </c>
      <c r="BE451" s="110" t="str">
        <f>IFERROR(_xlfn.XLOOKUP(BF451,Master3!$A:$A,Master3!$B:$B),"")</f>
        <v/>
      </c>
      <c r="BF451" s="107" t="str">
        <f t="shared" si="93"/>
        <v/>
      </c>
      <c r="BG451" s="107">
        <f>SUMIFS(Master3!AR:AR,Master3!$A:$A,"&gt;="&amp;(BF451),Master3!$A:$A,"&lt;="&amp;BK451-1)</f>
        <v>0</v>
      </c>
      <c r="BH451" s="109">
        <f>SUMIFS(Master3!$K:$K,Master3!$A:$A,"&gt;="&amp;(BF451),Master3!$A:$A,"&lt;="&amp;BK451-1)</f>
        <v>0</v>
      </c>
      <c r="BI451" s="108">
        <f>SUMIFS(Master3!BQ:BQ,Master3!BP:BP,BE451)</f>
        <v>0</v>
      </c>
      <c r="BJ451" s="110" t="str">
        <f>IFERROR(_xlfn.XLOOKUP(BK451,Master3!$A:$A,Master3!$B:$B)," ")</f>
        <v xml:space="preserve"> </v>
      </c>
      <c r="BK451" s="107" t="str">
        <f t="shared" si="94"/>
        <v/>
      </c>
      <c r="BL451" s="107">
        <f>SUMIFS(Master3!$AU:$AU,Master3!$A:$A,"&gt;"&amp;(BK451),Master3!$A:$A,"&lt;="&amp; BO451)</f>
        <v>0</v>
      </c>
      <c r="BM451" s="109">
        <f>SUMIFS(Master3!$K:$K,Master3!$A:$A,"&gt;"&amp;(BK451),Master3!$A:$A,"&lt;="&amp; BO451)</f>
        <v>0</v>
      </c>
      <c r="BN451" s="107">
        <f>SUMIFS(Master3!BI:BI,Master3!BH:BH,BJ451)</f>
        <v>0</v>
      </c>
      <c r="BO451" s="108" t="str">
        <f t="shared" si="95"/>
        <v/>
      </c>
    </row>
    <row r="452" spans="1:67" x14ac:dyDescent="0.25">
      <c r="A452" s="86">
        <v>44522.371527777781</v>
      </c>
      <c r="B452" s="111" t="e">
        <f>_xlfn.XLOOKUP(C452,Master3!B:B,Master3!A:A)</f>
        <v>#N/A</v>
      </c>
      <c r="C452" s="106"/>
      <c r="D452" s="91" t="str">
        <f>IFERROR(_xlfn.XLOOKUP(B452,Master3!A:A,Master3!G:G),"")</f>
        <v/>
      </c>
      <c r="E452" s="94" t="str">
        <f>IFERROR(AVERAGEIFS(Master3!$U:$U,Master3!$A:$A,"&gt;"&amp;(B452-1),Master3!$A:$A,"&lt;="&amp;S452),"")</f>
        <v/>
      </c>
      <c r="F452" s="98">
        <f>SUMIFS(Master3!$V:$V,Master3!$A:$A,"&gt;="&amp;(B452),Master3!$A:$A,"&lt;="&amp;J452-1)</f>
        <v>0</v>
      </c>
      <c r="G452" s="91">
        <f>SUMIFS(Master3!$H:$H,Master3!$A:$A,"&gt;="&amp;(B452),Master3!$A:$A,"&lt;="&amp;J452-1)</f>
        <v>0</v>
      </c>
      <c r="H452" s="99">
        <f>SUMIFS(Master3!AZ:AZ,Master3!AY:AY,C452)</f>
        <v>0</v>
      </c>
      <c r="I452" s="100" t="str">
        <f>IFERROR(_xlfn.XLOOKUP(J452,Master3!$A:$A,Master3!$B:$B),"")</f>
        <v/>
      </c>
      <c r="J452" s="92" t="str">
        <f t="shared" si="84"/>
        <v/>
      </c>
      <c r="K452" s="92">
        <f>SUMIFS(Master3!$V:$V,Master3!$A:$A,"&gt;="&amp;(J452),Master3!$A:$A,"&lt;="&amp;O452-1)</f>
        <v>0</v>
      </c>
      <c r="L452" s="92">
        <f>SUMIFS(Master3!$H:$H,Master3!$A:$A,"&gt;="&amp;(J452),Master3!$A:$A,"&lt;="&amp;O452-1)</f>
        <v>0</v>
      </c>
      <c r="M452" s="93">
        <f>SUMIFS(Master3!BK:BK,Master3!BJ:BJ,I452)</f>
        <v>0</v>
      </c>
      <c r="N452" s="100" t="str">
        <f>IFERROR(_xlfn.XLOOKUP(O452,Master3!$A:$A,Master3!$B:$B)," ")</f>
        <v xml:space="preserve"> </v>
      </c>
      <c r="O452" s="92" t="str">
        <f t="shared" si="85"/>
        <v/>
      </c>
      <c r="P452" s="92">
        <f>SUMIFS(Master3!$V:$V,Master3!$A:$A,"&gt;="&amp;O452,Master3!$A:$A,"&lt;="&amp; S452)</f>
        <v>0</v>
      </c>
      <c r="Q452" s="92">
        <f>SUMIFS(Master3!$H:$H,Master3!$A:$A,"&gt;="&amp;O452,Master3!$A:$A,"&lt;="&amp; S452)</f>
        <v>0</v>
      </c>
      <c r="R452" s="92">
        <f>SUMIFS(Master3!AZ:AZ,Master3!AY:AY,N452)</f>
        <v>0</v>
      </c>
      <c r="S452" s="93" t="str">
        <f t="shared" si="86"/>
        <v/>
      </c>
      <c r="T452" s="112" t="e">
        <f>_xlfn.XLOOKUP(U452,Master3!B:B,Master3!A:A)</f>
        <v>#N/A</v>
      </c>
      <c r="U452" s="103">
        <v>44522.371527777781</v>
      </c>
      <c r="V452" s="109">
        <f>SUMIFS(Master3!X:X,Master3!$A:$A,"&gt;="&amp;(T452),Master3!$A:$A,"&lt;="&amp;Z452-1)</f>
        <v>0</v>
      </c>
      <c r="W452" s="107">
        <f>SUMIFS(Master3!I:I,Master3!$A:$A,"&gt;="&amp;(T452),Master3!$A:$A,"&lt;="&amp;Z452-1)</f>
        <v>0</v>
      </c>
      <c r="X452" s="108">
        <f>SUMIFS(Master3!BC:BC,Master3!BB:BB,U452)</f>
        <v>0</v>
      </c>
      <c r="Y452" s="110" t="str">
        <f>IFERROR(_xlfn.XLOOKUP(Z452,Master3!$A:$A,Master3!$B:$B),"")</f>
        <v/>
      </c>
      <c r="Z452" s="107" t="str">
        <f t="shared" si="87"/>
        <v/>
      </c>
      <c r="AA452" s="107">
        <f>SUMIFS(Master3!$X:$X,Master3!$A:$A,"&gt;="&amp;(Z452),Master3!$A:$A,"&lt;="&amp;AE452-1)</f>
        <v>0</v>
      </c>
      <c r="AB452" s="107">
        <f>SUMIFS(Master3!$I:$I,Master3!$A:$A,"&gt;="&amp;(Z452),Master3!$A:$A,"&lt;="&amp;AE452-1)</f>
        <v>0</v>
      </c>
      <c r="AC452" s="108">
        <f>SUMIFS(Master3!BM:BM,Master3!BL:BL,Y452)</f>
        <v>0</v>
      </c>
      <c r="AD452" s="110" t="str">
        <f>IFERROR(_xlfn.XLOOKUP(AE452,Master3!$A:$A,Master3!$B:$B)," ")</f>
        <v xml:space="preserve"> </v>
      </c>
      <c r="AE452" s="107" t="str">
        <f t="shared" si="88"/>
        <v/>
      </c>
      <c r="AF452" s="109">
        <f>SUMIFS(Master3!$X:$X,Master3!$A:$A,"&gt;"&amp;(AE452),Master3!$A:$A,"&lt;="&amp; AI452)</f>
        <v>0</v>
      </c>
      <c r="AG452" s="107">
        <f>SUMIFS(Master3!$I:$I,Master3!$A:$A,"&gt;"&amp;(AE452),Master3!$A:$A,"&lt;="&amp; AI452)</f>
        <v>0</v>
      </c>
      <c r="AH452" s="107">
        <f>SUMIFS(Master3!BC:BC,Master3!BB:BB,AD452)</f>
        <v>0</v>
      </c>
      <c r="AI452" s="108" t="str">
        <f t="shared" si="89"/>
        <v/>
      </c>
      <c r="AJ452" s="112" t="e">
        <f>_xlfn.XLOOKUP(AK452,Master3!B:B,Master3!A:A)</f>
        <v>#N/A</v>
      </c>
      <c r="AK452" s="106"/>
      <c r="AL452" s="67">
        <f>SUMIFS(Master3!$Z:$Z,Master3!$A:$A,"&gt;="&amp;(AJ452),Master3!$A:$A,"&lt;="&amp;AP452-1)</f>
        <v>0</v>
      </c>
      <c r="AM452" s="67">
        <f>SUMIFS(Master3!$J:$J,Master3!$A:$A,"&gt;="&amp;(AJ452),Master3!$A:$A,"&lt;="&amp;AP452-1)</f>
        <v>0</v>
      </c>
      <c r="AN452" s="93">
        <f>SUMIFS(Master3!BF:BF,Master3!BE:BE,AK452)</f>
        <v>0</v>
      </c>
      <c r="AO452" s="100" t="str">
        <f>IFERROR(_xlfn.XLOOKUP(AP452,Master3!$A:$A,Master3!$B:$B),"")</f>
        <v/>
      </c>
      <c r="AP452" s="92" t="str">
        <f t="shared" si="90"/>
        <v/>
      </c>
      <c r="AQ452" s="67">
        <f>SUMIFS(Master3!$Z:$Z,Master3!$A:$A,"&gt;"&amp;(AP452),Master3!$A:$A,"&lt;="&amp;AU452-1)</f>
        <v>0</v>
      </c>
      <c r="AR452" s="67">
        <f>SUMIFS(Master3!$J:$J,Master3!$A:$A,"&gt;"&amp;(AP452),Master3!$A:$A,"&lt;="&amp;AU452-1)</f>
        <v>0</v>
      </c>
      <c r="AS452" s="93">
        <f>SUMIFS(Master3!BO:BO,Master3!BN:BN,AO452)</f>
        <v>0</v>
      </c>
      <c r="AT452" s="100" t="str">
        <f>IFERROR(_xlfn.XLOOKUP(AU452,Master3!$A:$A,Master3!$B:$B)," ")</f>
        <v xml:space="preserve"> </v>
      </c>
      <c r="AU452" s="92" t="str">
        <f t="shared" si="91"/>
        <v/>
      </c>
      <c r="AV452" s="67">
        <f>SUMIFS(Master3!$Z:$Z,Master3!$A:$A,"&gt;"&amp;AU452,Master3!$A:$A,"&lt;="&amp; AY452)</f>
        <v>0</v>
      </c>
      <c r="AW452" s="67">
        <f>SUMIFS(Master3!$J:$J,Master3!$A:$A,"&gt;"&amp;AU452,Master3!$A:$A,"&lt;="&amp; AY452)</f>
        <v>0</v>
      </c>
      <c r="AX452" s="92">
        <f>SUMIFS(Master3!BF:BF,Master3!BE:BE,AT452)</f>
        <v>0</v>
      </c>
      <c r="AY452" s="93" t="str">
        <f t="shared" si="92"/>
        <v/>
      </c>
      <c r="AZ452" s="112" t="e">
        <f>_xlfn.XLOOKUP(BA452,Master3!B:B,Master3!A:A)</f>
        <v>#N/A</v>
      </c>
      <c r="BA452" s="103"/>
      <c r="BB452" s="107">
        <f>SUMIFS(Master3!AR:AR,Master3!$A:$A,"&gt;="&amp;(AZ452),Master3!$A:$A,"&lt;="&amp;BF452-1)</f>
        <v>0</v>
      </c>
      <c r="BC452" s="109">
        <f>SUMIFS(Master3!$K:$K,Master3!$A:$A,"&gt;="&amp;(AZ452),Master3!$A:$A,"&lt;="&amp;BF452-1)</f>
        <v>0</v>
      </c>
      <c r="BD452" s="108">
        <f>SUMIFS(Master3!BI:BI,Master3!BH:BH,BA452)</f>
        <v>0</v>
      </c>
      <c r="BE452" s="110" t="str">
        <f>IFERROR(_xlfn.XLOOKUP(BF452,Master3!$A:$A,Master3!$B:$B),"")</f>
        <v/>
      </c>
      <c r="BF452" s="107" t="str">
        <f t="shared" si="93"/>
        <v/>
      </c>
      <c r="BG452" s="107">
        <f>SUMIFS(Master3!AR:AR,Master3!$A:$A,"&gt;="&amp;(BF452),Master3!$A:$A,"&lt;="&amp;BK452-1)</f>
        <v>0</v>
      </c>
      <c r="BH452" s="109">
        <f>SUMIFS(Master3!$K:$K,Master3!$A:$A,"&gt;="&amp;(BF452),Master3!$A:$A,"&lt;="&amp;BK452-1)</f>
        <v>0</v>
      </c>
      <c r="BI452" s="108">
        <f>SUMIFS(Master3!BQ:BQ,Master3!BP:BP,BE452)</f>
        <v>0</v>
      </c>
      <c r="BJ452" s="110" t="str">
        <f>IFERROR(_xlfn.XLOOKUP(BK452,Master3!$A:$A,Master3!$B:$B)," ")</f>
        <v xml:space="preserve"> </v>
      </c>
      <c r="BK452" s="107" t="str">
        <f t="shared" si="94"/>
        <v/>
      </c>
      <c r="BL452" s="107">
        <f>SUMIFS(Master3!$AU:$AU,Master3!$A:$A,"&gt;"&amp;(BK452),Master3!$A:$A,"&lt;="&amp; BO452)</f>
        <v>0</v>
      </c>
      <c r="BM452" s="109">
        <f>SUMIFS(Master3!$K:$K,Master3!$A:$A,"&gt;"&amp;(BK452),Master3!$A:$A,"&lt;="&amp; BO452)</f>
        <v>0</v>
      </c>
      <c r="BN452" s="107">
        <f>SUMIFS(Master3!BI:BI,Master3!BH:BH,BJ452)</f>
        <v>0</v>
      </c>
      <c r="BO452" s="108" t="str">
        <f t="shared" si="95"/>
        <v/>
      </c>
    </row>
    <row r="453" spans="1:67" x14ac:dyDescent="0.25">
      <c r="A453" s="86">
        <v>44522.538194444445</v>
      </c>
      <c r="B453" s="111" t="e">
        <f>_xlfn.XLOOKUP(C453,Master3!B:B,Master3!A:A)</f>
        <v>#N/A</v>
      </c>
      <c r="C453" s="106"/>
      <c r="D453" s="91" t="str">
        <f>IFERROR(_xlfn.XLOOKUP(B453,Master3!A:A,Master3!G:G),"")</f>
        <v/>
      </c>
      <c r="E453" s="94" t="str">
        <f>IFERROR(AVERAGEIFS(Master3!$U:$U,Master3!$A:$A,"&gt;"&amp;(B453-1),Master3!$A:$A,"&lt;="&amp;S453),"")</f>
        <v/>
      </c>
      <c r="F453" s="98">
        <f>SUMIFS(Master3!$V:$V,Master3!$A:$A,"&gt;="&amp;(B453),Master3!$A:$A,"&lt;="&amp;J453-1)</f>
        <v>0</v>
      </c>
      <c r="G453" s="91">
        <f>SUMIFS(Master3!$H:$H,Master3!$A:$A,"&gt;="&amp;(B453),Master3!$A:$A,"&lt;="&amp;J453-1)</f>
        <v>0</v>
      </c>
      <c r="H453" s="99">
        <f>SUMIFS(Master3!AZ:AZ,Master3!AY:AY,C453)</f>
        <v>0</v>
      </c>
      <c r="I453" s="100" t="str">
        <f>IFERROR(_xlfn.XLOOKUP(J453,Master3!$A:$A,Master3!$B:$B),"")</f>
        <v/>
      </c>
      <c r="J453" s="92" t="str">
        <f t="shared" si="84"/>
        <v/>
      </c>
      <c r="K453" s="92">
        <f>SUMIFS(Master3!$V:$V,Master3!$A:$A,"&gt;="&amp;(J453),Master3!$A:$A,"&lt;="&amp;O453-1)</f>
        <v>0</v>
      </c>
      <c r="L453" s="92">
        <f>SUMIFS(Master3!$H:$H,Master3!$A:$A,"&gt;="&amp;(J453),Master3!$A:$A,"&lt;="&amp;O453-1)</f>
        <v>0</v>
      </c>
      <c r="M453" s="93">
        <f>SUMIFS(Master3!BK:BK,Master3!BJ:BJ,I453)</f>
        <v>0</v>
      </c>
      <c r="N453" s="100" t="str">
        <f>IFERROR(_xlfn.XLOOKUP(O453,Master3!$A:$A,Master3!$B:$B)," ")</f>
        <v xml:space="preserve"> </v>
      </c>
      <c r="O453" s="92" t="str">
        <f t="shared" si="85"/>
        <v/>
      </c>
      <c r="P453" s="92">
        <f>SUMIFS(Master3!$V:$V,Master3!$A:$A,"&gt;="&amp;O453,Master3!$A:$A,"&lt;="&amp; S453)</f>
        <v>0</v>
      </c>
      <c r="Q453" s="92">
        <f>SUMIFS(Master3!$H:$H,Master3!$A:$A,"&gt;="&amp;O453,Master3!$A:$A,"&lt;="&amp; S453)</f>
        <v>0</v>
      </c>
      <c r="R453" s="92">
        <f>SUMIFS(Master3!AZ:AZ,Master3!AY:AY,N453)</f>
        <v>0</v>
      </c>
      <c r="S453" s="93" t="str">
        <f t="shared" si="86"/>
        <v/>
      </c>
      <c r="T453" s="112" t="e">
        <f>_xlfn.XLOOKUP(U453,Master3!B:B,Master3!A:A)</f>
        <v>#N/A</v>
      </c>
      <c r="U453" s="103"/>
      <c r="V453" s="109">
        <f>SUMIFS(Master3!X:X,Master3!$A:$A,"&gt;="&amp;(T453),Master3!$A:$A,"&lt;="&amp;Z453-1)</f>
        <v>0</v>
      </c>
      <c r="W453" s="107">
        <f>SUMIFS(Master3!I:I,Master3!$A:$A,"&gt;="&amp;(T453),Master3!$A:$A,"&lt;="&amp;Z453-1)</f>
        <v>0</v>
      </c>
      <c r="X453" s="108">
        <f>SUMIFS(Master3!BC:BC,Master3!BB:BB,U453)</f>
        <v>0</v>
      </c>
      <c r="Y453" s="110" t="str">
        <f>IFERROR(_xlfn.XLOOKUP(Z453,Master3!$A:$A,Master3!$B:$B),"")</f>
        <v/>
      </c>
      <c r="Z453" s="107" t="str">
        <f t="shared" si="87"/>
        <v/>
      </c>
      <c r="AA453" s="107">
        <f>SUMIFS(Master3!$X:$X,Master3!$A:$A,"&gt;="&amp;(Z453),Master3!$A:$A,"&lt;="&amp;AE453-1)</f>
        <v>0</v>
      </c>
      <c r="AB453" s="107">
        <f>SUMIFS(Master3!$I:$I,Master3!$A:$A,"&gt;="&amp;(Z453),Master3!$A:$A,"&lt;="&amp;AE453-1)</f>
        <v>0</v>
      </c>
      <c r="AC453" s="108">
        <f>SUMIFS(Master3!BM:BM,Master3!BL:BL,Y453)</f>
        <v>0</v>
      </c>
      <c r="AD453" s="110" t="str">
        <f>IFERROR(_xlfn.XLOOKUP(AE453,Master3!$A:$A,Master3!$B:$B)," ")</f>
        <v xml:space="preserve"> </v>
      </c>
      <c r="AE453" s="107" t="str">
        <f t="shared" si="88"/>
        <v/>
      </c>
      <c r="AF453" s="109">
        <f>SUMIFS(Master3!$X:$X,Master3!$A:$A,"&gt;"&amp;(AE453),Master3!$A:$A,"&lt;="&amp; AI453)</f>
        <v>0</v>
      </c>
      <c r="AG453" s="107">
        <f>SUMIFS(Master3!$I:$I,Master3!$A:$A,"&gt;"&amp;(AE453),Master3!$A:$A,"&lt;="&amp; AI453)</f>
        <v>0</v>
      </c>
      <c r="AH453" s="107">
        <f>SUMIFS(Master3!BC:BC,Master3!BB:BB,AD453)</f>
        <v>0</v>
      </c>
      <c r="AI453" s="108" t="str">
        <f t="shared" si="89"/>
        <v/>
      </c>
      <c r="AJ453" s="112" t="e">
        <f>_xlfn.XLOOKUP(AK453,Master3!B:B,Master3!A:A)</f>
        <v>#N/A</v>
      </c>
      <c r="AK453" s="106">
        <v>44522.538194444445</v>
      </c>
      <c r="AL453" s="67">
        <f>SUMIFS(Master3!$Z:$Z,Master3!$A:$A,"&gt;="&amp;(AJ453),Master3!$A:$A,"&lt;="&amp;AP453-1)</f>
        <v>0</v>
      </c>
      <c r="AM453" s="67">
        <f>SUMIFS(Master3!$J:$J,Master3!$A:$A,"&gt;="&amp;(AJ453),Master3!$A:$A,"&lt;="&amp;AP453-1)</f>
        <v>0</v>
      </c>
      <c r="AN453" s="93">
        <f>SUMIFS(Master3!BF:BF,Master3!BE:BE,AK453)</f>
        <v>0</v>
      </c>
      <c r="AO453" s="100" t="str">
        <f>IFERROR(_xlfn.XLOOKUP(AP453,Master3!$A:$A,Master3!$B:$B),"")</f>
        <v/>
      </c>
      <c r="AP453" s="92" t="str">
        <f t="shared" si="90"/>
        <v/>
      </c>
      <c r="AQ453" s="67">
        <f>SUMIFS(Master3!$Z:$Z,Master3!$A:$A,"&gt;"&amp;(AP453),Master3!$A:$A,"&lt;="&amp;AU453-1)</f>
        <v>0</v>
      </c>
      <c r="AR453" s="67">
        <f>SUMIFS(Master3!$J:$J,Master3!$A:$A,"&gt;"&amp;(AP453),Master3!$A:$A,"&lt;="&amp;AU453-1)</f>
        <v>0</v>
      </c>
      <c r="AS453" s="93">
        <f>SUMIFS(Master3!BO:BO,Master3!BN:BN,AO453)</f>
        <v>0</v>
      </c>
      <c r="AT453" s="100" t="str">
        <f>IFERROR(_xlfn.XLOOKUP(AU453,Master3!$A:$A,Master3!$B:$B)," ")</f>
        <v xml:space="preserve"> </v>
      </c>
      <c r="AU453" s="92" t="str">
        <f t="shared" si="91"/>
        <v/>
      </c>
      <c r="AV453" s="67">
        <f>SUMIFS(Master3!$Z:$Z,Master3!$A:$A,"&gt;"&amp;AU453,Master3!$A:$A,"&lt;="&amp; AY453)</f>
        <v>0</v>
      </c>
      <c r="AW453" s="67">
        <f>SUMIFS(Master3!$J:$J,Master3!$A:$A,"&gt;"&amp;AU453,Master3!$A:$A,"&lt;="&amp; AY453)</f>
        <v>0</v>
      </c>
      <c r="AX453" s="92">
        <f>SUMIFS(Master3!BF:BF,Master3!BE:BE,AT453)</f>
        <v>0</v>
      </c>
      <c r="AY453" s="93" t="str">
        <f t="shared" si="92"/>
        <v/>
      </c>
      <c r="AZ453" s="112" t="e">
        <f>_xlfn.XLOOKUP(BA453,Master3!B:B,Master3!A:A)</f>
        <v>#N/A</v>
      </c>
      <c r="BA453" s="103"/>
      <c r="BB453" s="107">
        <f>SUMIFS(Master3!AR:AR,Master3!$A:$A,"&gt;="&amp;(AZ453),Master3!$A:$A,"&lt;="&amp;BF453-1)</f>
        <v>0</v>
      </c>
      <c r="BC453" s="109">
        <f>SUMIFS(Master3!$K:$K,Master3!$A:$A,"&gt;="&amp;(AZ453),Master3!$A:$A,"&lt;="&amp;BF453-1)</f>
        <v>0</v>
      </c>
      <c r="BD453" s="108">
        <f>SUMIFS(Master3!BI:BI,Master3!BH:BH,BA453)</f>
        <v>0</v>
      </c>
      <c r="BE453" s="110" t="str">
        <f>IFERROR(_xlfn.XLOOKUP(BF453,Master3!$A:$A,Master3!$B:$B),"")</f>
        <v/>
      </c>
      <c r="BF453" s="107" t="str">
        <f t="shared" si="93"/>
        <v/>
      </c>
      <c r="BG453" s="107">
        <f>SUMIFS(Master3!AR:AR,Master3!$A:$A,"&gt;="&amp;(BF453),Master3!$A:$A,"&lt;="&amp;BK453-1)</f>
        <v>0</v>
      </c>
      <c r="BH453" s="109">
        <f>SUMIFS(Master3!$K:$K,Master3!$A:$A,"&gt;="&amp;(BF453),Master3!$A:$A,"&lt;="&amp;BK453-1)</f>
        <v>0</v>
      </c>
      <c r="BI453" s="108">
        <f>SUMIFS(Master3!BQ:BQ,Master3!BP:BP,BE453)</f>
        <v>0</v>
      </c>
      <c r="BJ453" s="110" t="str">
        <f>IFERROR(_xlfn.XLOOKUP(BK453,Master3!$A:$A,Master3!$B:$B)," ")</f>
        <v xml:space="preserve"> </v>
      </c>
      <c r="BK453" s="107" t="str">
        <f t="shared" si="94"/>
        <v/>
      </c>
      <c r="BL453" s="107">
        <f>SUMIFS(Master3!$AU:$AU,Master3!$A:$A,"&gt;"&amp;(BK453),Master3!$A:$A,"&lt;="&amp; BO453)</f>
        <v>0</v>
      </c>
      <c r="BM453" s="109">
        <f>SUMIFS(Master3!$K:$K,Master3!$A:$A,"&gt;"&amp;(BK453),Master3!$A:$A,"&lt;="&amp; BO453)</f>
        <v>0</v>
      </c>
      <c r="BN453" s="107">
        <f>SUMIFS(Master3!BI:BI,Master3!BH:BH,BJ453)</f>
        <v>0</v>
      </c>
      <c r="BO453" s="108" t="str">
        <f t="shared" si="95"/>
        <v/>
      </c>
    </row>
    <row r="454" spans="1:67" x14ac:dyDescent="0.25">
      <c r="A454" s="86">
        <v>44524.121527777781</v>
      </c>
      <c r="B454" s="111" t="e">
        <f>_xlfn.XLOOKUP(C454,Master3!B:B,Master3!A:A)</f>
        <v>#N/A</v>
      </c>
      <c r="C454" s="106"/>
      <c r="D454" s="91" t="str">
        <f>IFERROR(_xlfn.XLOOKUP(B454,Master3!A:A,Master3!G:G),"")</f>
        <v/>
      </c>
      <c r="E454" s="94" t="str">
        <f>IFERROR(AVERAGEIFS(Master3!$U:$U,Master3!$A:$A,"&gt;"&amp;(B454-1),Master3!$A:$A,"&lt;="&amp;S454),"")</f>
        <v/>
      </c>
      <c r="F454" s="98">
        <f>SUMIFS(Master3!$V:$V,Master3!$A:$A,"&gt;="&amp;(B454),Master3!$A:$A,"&lt;="&amp;J454-1)</f>
        <v>0</v>
      </c>
      <c r="G454" s="91">
        <f>SUMIFS(Master3!$H:$H,Master3!$A:$A,"&gt;="&amp;(B454),Master3!$A:$A,"&lt;="&amp;J454-1)</f>
        <v>0</v>
      </c>
      <c r="H454" s="99">
        <f>SUMIFS(Master3!AZ:AZ,Master3!AY:AY,C454)</f>
        <v>0</v>
      </c>
      <c r="I454" s="100" t="str">
        <f>IFERROR(_xlfn.XLOOKUP(J454,Master3!$A:$A,Master3!$B:$B),"")</f>
        <v/>
      </c>
      <c r="J454" s="92" t="str">
        <f t="shared" si="84"/>
        <v/>
      </c>
      <c r="K454" s="92">
        <f>SUMIFS(Master3!$V:$V,Master3!$A:$A,"&gt;="&amp;(J454),Master3!$A:$A,"&lt;="&amp;O454-1)</f>
        <v>0</v>
      </c>
      <c r="L454" s="92">
        <f>SUMIFS(Master3!$H:$H,Master3!$A:$A,"&gt;="&amp;(J454),Master3!$A:$A,"&lt;="&amp;O454-1)</f>
        <v>0</v>
      </c>
      <c r="M454" s="93">
        <f>SUMIFS(Master3!BK:BK,Master3!BJ:BJ,I454)</f>
        <v>0</v>
      </c>
      <c r="N454" s="100" t="str">
        <f>IFERROR(_xlfn.XLOOKUP(O454,Master3!$A:$A,Master3!$B:$B)," ")</f>
        <v xml:space="preserve"> </v>
      </c>
      <c r="O454" s="92" t="str">
        <f t="shared" si="85"/>
        <v/>
      </c>
      <c r="P454" s="92">
        <f>SUMIFS(Master3!$V:$V,Master3!$A:$A,"&gt;="&amp;O454,Master3!$A:$A,"&lt;="&amp; S454)</f>
        <v>0</v>
      </c>
      <c r="Q454" s="92">
        <f>SUMIFS(Master3!$H:$H,Master3!$A:$A,"&gt;="&amp;O454,Master3!$A:$A,"&lt;="&amp; S454)</f>
        <v>0</v>
      </c>
      <c r="R454" s="92">
        <f>SUMIFS(Master3!AZ:AZ,Master3!AY:AY,N454)</f>
        <v>0</v>
      </c>
      <c r="S454" s="93" t="str">
        <f t="shared" si="86"/>
        <v/>
      </c>
      <c r="T454" s="112" t="e">
        <f>_xlfn.XLOOKUP(U454,Master3!B:B,Master3!A:A)</f>
        <v>#N/A</v>
      </c>
      <c r="U454" s="103"/>
      <c r="V454" s="109">
        <f>SUMIFS(Master3!X:X,Master3!$A:$A,"&gt;="&amp;(T454),Master3!$A:$A,"&lt;="&amp;Z454-1)</f>
        <v>0</v>
      </c>
      <c r="W454" s="107">
        <f>SUMIFS(Master3!I:I,Master3!$A:$A,"&gt;="&amp;(T454),Master3!$A:$A,"&lt;="&amp;Z454-1)</f>
        <v>0</v>
      </c>
      <c r="X454" s="108">
        <f>SUMIFS(Master3!BC:BC,Master3!BB:BB,U454)</f>
        <v>0</v>
      </c>
      <c r="Y454" s="110" t="str">
        <f>IFERROR(_xlfn.XLOOKUP(Z454,Master3!$A:$A,Master3!$B:$B),"")</f>
        <v/>
      </c>
      <c r="Z454" s="107" t="str">
        <f t="shared" si="87"/>
        <v/>
      </c>
      <c r="AA454" s="107">
        <f>SUMIFS(Master3!$X:$X,Master3!$A:$A,"&gt;="&amp;(Z454),Master3!$A:$A,"&lt;="&amp;AE454-1)</f>
        <v>0</v>
      </c>
      <c r="AB454" s="107">
        <f>SUMIFS(Master3!$I:$I,Master3!$A:$A,"&gt;="&amp;(Z454),Master3!$A:$A,"&lt;="&amp;AE454-1)</f>
        <v>0</v>
      </c>
      <c r="AC454" s="108">
        <f>SUMIFS(Master3!BM:BM,Master3!BL:BL,Y454)</f>
        <v>0</v>
      </c>
      <c r="AD454" s="110" t="str">
        <f>IFERROR(_xlfn.XLOOKUP(AE454,Master3!$A:$A,Master3!$B:$B)," ")</f>
        <v xml:space="preserve"> </v>
      </c>
      <c r="AE454" s="107" t="str">
        <f t="shared" si="88"/>
        <v/>
      </c>
      <c r="AF454" s="109">
        <f>SUMIFS(Master3!$X:$X,Master3!$A:$A,"&gt;"&amp;(AE454),Master3!$A:$A,"&lt;="&amp; AI454)</f>
        <v>0</v>
      </c>
      <c r="AG454" s="107">
        <f>SUMIFS(Master3!$I:$I,Master3!$A:$A,"&gt;"&amp;(AE454),Master3!$A:$A,"&lt;="&amp; AI454)</f>
        <v>0</v>
      </c>
      <c r="AH454" s="107">
        <f>SUMIFS(Master3!BC:BC,Master3!BB:BB,AD454)</f>
        <v>0</v>
      </c>
      <c r="AI454" s="108" t="str">
        <f t="shared" si="89"/>
        <v/>
      </c>
      <c r="AJ454" s="112" t="e">
        <f>_xlfn.XLOOKUP(AK454,Master3!B:B,Master3!A:A)</f>
        <v>#N/A</v>
      </c>
      <c r="AK454" s="106">
        <v>44524.121527777781</v>
      </c>
      <c r="AL454" s="67">
        <f>SUMIFS(Master3!$Z:$Z,Master3!$A:$A,"&gt;="&amp;(AJ454),Master3!$A:$A,"&lt;="&amp;AP454-1)</f>
        <v>0</v>
      </c>
      <c r="AM454" s="67">
        <f>SUMIFS(Master3!$J:$J,Master3!$A:$A,"&gt;="&amp;(AJ454),Master3!$A:$A,"&lt;="&amp;AP454-1)</f>
        <v>0</v>
      </c>
      <c r="AN454" s="93">
        <f>SUMIFS(Master3!BF:BF,Master3!BE:BE,AK454)</f>
        <v>0</v>
      </c>
      <c r="AO454" s="100" t="str">
        <f>IFERROR(_xlfn.XLOOKUP(AP454,Master3!$A:$A,Master3!$B:$B),"")</f>
        <v/>
      </c>
      <c r="AP454" s="92" t="str">
        <f t="shared" si="90"/>
        <v/>
      </c>
      <c r="AQ454" s="67">
        <f>SUMIFS(Master3!$Z:$Z,Master3!$A:$A,"&gt;"&amp;(AP454),Master3!$A:$A,"&lt;="&amp;AU454-1)</f>
        <v>0</v>
      </c>
      <c r="AR454" s="67">
        <f>SUMIFS(Master3!$J:$J,Master3!$A:$A,"&gt;"&amp;(AP454),Master3!$A:$A,"&lt;="&amp;AU454-1)</f>
        <v>0</v>
      </c>
      <c r="AS454" s="93">
        <f>SUMIFS(Master3!BO:BO,Master3!BN:BN,AO454)</f>
        <v>0</v>
      </c>
      <c r="AT454" s="100" t="str">
        <f>IFERROR(_xlfn.XLOOKUP(AU454,Master3!$A:$A,Master3!$B:$B)," ")</f>
        <v xml:space="preserve"> </v>
      </c>
      <c r="AU454" s="92" t="str">
        <f t="shared" si="91"/>
        <v/>
      </c>
      <c r="AV454" s="67">
        <f>SUMIFS(Master3!$Z:$Z,Master3!$A:$A,"&gt;"&amp;AU454,Master3!$A:$A,"&lt;="&amp; AY454)</f>
        <v>0</v>
      </c>
      <c r="AW454" s="67">
        <f>SUMIFS(Master3!$J:$J,Master3!$A:$A,"&gt;"&amp;AU454,Master3!$A:$A,"&lt;="&amp; AY454)</f>
        <v>0</v>
      </c>
      <c r="AX454" s="92">
        <f>SUMIFS(Master3!BF:BF,Master3!BE:BE,AT454)</f>
        <v>0</v>
      </c>
      <c r="AY454" s="93" t="str">
        <f t="shared" si="92"/>
        <v/>
      </c>
      <c r="AZ454" s="112" t="e">
        <f>_xlfn.XLOOKUP(BA454,Master3!B:B,Master3!A:A)</f>
        <v>#N/A</v>
      </c>
      <c r="BA454" s="103"/>
      <c r="BB454" s="107">
        <f>SUMIFS(Master3!AR:AR,Master3!$A:$A,"&gt;="&amp;(AZ454),Master3!$A:$A,"&lt;="&amp;BF454-1)</f>
        <v>0</v>
      </c>
      <c r="BC454" s="109">
        <f>SUMIFS(Master3!$K:$K,Master3!$A:$A,"&gt;="&amp;(AZ454),Master3!$A:$A,"&lt;="&amp;BF454-1)</f>
        <v>0</v>
      </c>
      <c r="BD454" s="108">
        <f>SUMIFS(Master3!BI:BI,Master3!BH:BH,BA454)</f>
        <v>0</v>
      </c>
      <c r="BE454" s="110" t="str">
        <f>IFERROR(_xlfn.XLOOKUP(BF454,Master3!$A:$A,Master3!$B:$B),"")</f>
        <v/>
      </c>
      <c r="BF454" s="107" t="str">
        <f t="shared" si="93"/>
        <v/>
      </c>
      <c r="BG454" s="107">
        <f>SUMIFS(Master3!AR:AR,Master3!$A:$A,"&gt;="&amp;(BF454),Master3!$A:$A,"&lt;="&amp;BK454-1)</f>
        <v>0</v>
      </c>
      <c r="BH454" s="109">
        <f>SUMIFS(Master3!$K:$K,Master3!$A:$A,"&gt;="&amp;(BF454),Master3!$A:$A,"&lt;="&amp;BK454-1)</f>
        <v>0</v>
      </c>
      <c r="BI454" s="108">
        <f>SUMIFS(Master3!BQ:BQ,Master3!BP:BP,BE454)</f>
        <v>0</v>
      </c>
      <c r="BJ454" s="110" t="str">
        <f>IFERROR(_xlfn.XLOOKUP(BK454,Master3!$A:$A,Master3!$B:$B)," ")</f>
        <v xml:space="preserve"> </v>
      </c>
      <c r="BK454" s="107" t="str">
        <f t="shared" si="94"/>
        <v/>
      </c>
      <c r="BL454" s="107">
        <f>SUMIFS(Master3!$AU:$AU,Master3!$A:$A,"&gt;"&amp;(BK454),Master3!$A:$A,"&lt;="&amp; BO454)</f>
        <v>0</v>
      </c>
      <c r="BM454" s="109">
        <f>SUMIFS(Master3!$K:$K,Master3!$A:$A,"&gt;"&amp;(BK454),Master3!$A:$A,"&lt;="&amp; BO454)</f>
        <v>0</v>
      </c>
      <c r="BN454" s="107">
        <f>SUMIFS(Master3!BI:BI,Master3!BH:BH,BJ454)</f>
        <v>0</v>
      </c>
      <c r="BO454" s="108" t="str">
        <f t="shared" si="95"/>
        <v/>
      </c>
    </row>
    <row r="455" spans="1:67" x14ac:dyDescent="0.25">
      <c r="A455" s="86">
        <v>44524.163194444445</v>
      </c>
      <c r="B455" s="111" t="e">
        <f>_xlfn.XLOOKUP(C455,Master3!B:B,Master3!A:A)</f>
        <v>#N/A</v>
      </c>
      <c r="C455" s="106">
        <v>44524.163194444445</v>
      </c>
      <c r="D455" s="91" t="str">
        <f>IFERROR(_xlfn.XLOOKUP(B455,Master3!A:A,Master3!G:G),"")</f>
        <v/>
      </c>
      <c r="E455" s="94" t="str">
        <f>IFERROR(AVERAGEIFS(Master3!$U:$U,Master3!$A:$A,"&gt;"&amp;(B455-1),Master3!$A:$A,"&lt;="&amp;S455),"")</f>
        <v/>
      </c>
      <c r="F455" s="98">
        <f>SUMIFS(Master3!$V:$V,Master3!$A:$A,"&gt;="&amp;(B455),Master3!$A:$A,"&lt;="&amp;J455-1)</f>
        <v>0</v>
      </c>
      <c r="G455" s="91">
        <f>SUMIFS(Master3!$H:$H,Master3!$A:$A,"&gt;="&amp;(B455),Master3!$A:$A,"&lt;="&amp;J455-1)</f>
        <v>0</v>
      </c>
      <c r="H455" s="99">
        <f>SUMIFS(Master3!AZ:AZ,Master3!AY:AY,C455)</f>
        <v>0</v>
      </c>
      <c r="I455" s="100" t="str">
        <f>IFERROR(_xlfn.XLOOKUP(J455,Master3!$A:$A,Master3!$B:$B),"")</f>
        <v/>
      </c>
      <c r="J455" s="92" t="str">
        <f t="shared" si="84"/>
        <v/>
      </c>
      <c r="K455" s="92">
        <f>SUMIFS(Master3!$V:$V,Master3!$A:$A,"&gt;="&amp;(J455),Master3!$A:$A,"&lt;="&amp;O455-1)</f>
        <v>0</v>
      </c>
      <c r="L455" s="92">
        <f>SUMIFS(Master3!$H:$H,Master3!$A:$A,"&gt;="&amp;(J455),Master3!$A:$A,"&lt;="&amp;O455-1)</f>
        <v>0</v>
      </c>
      <c r="M455" s="93">
        <f>SUMIFS(Master3!BK:BK,Master3!BJ:BJ,I455)</f>
        <v>0</v>
      </c>
      <c r="N455" s="100" t="str">
        <f>IFERROR(_xlfn.XLOOKUP(O455,Master3!$A:$A,Master3!$B:$B)," ")</f>
        <v xml:space="preserve"> </v>
      </c>
      <c r="O455" s="92" t="str">
        <f t="shared" si="85"/>
        <v/>
      </c>
      <c r="P455" s="92">
        <f>SUMIFS(Master3!$V:$V,Master3!$A:$A,"&gt;="&amp;O455,Master3!$A:$A,"&lt;="&amp; S455)</f>
        <v>0</v>
      </c>
      <c r="Q455" s="92">
        <f>SUMIFS(Master3!$H:$H,Master3!$A:$A,"&gt;="&amp;O455,Master3!$A:$A,"&lt;="&amp; S455)</f>
        <v>0</v>
      </c>
      <c r="R455" s="92">
        <f>SUMIFS(Master3!AZ:AZ,Master3!AY:AY,N455)</f>
        <v>0</v>
      </c>
      <c r="S455" s="93" t="str">
        <f t="shared" si="86"/>
        <v/>
      </c>
      <c r="T455" s="112" t="e">
        <f>_xlfn.XLOOKUP(U455,Master3!B:B,Master3!A:A)</f>
        <v>#N/A</v>
      </c>
      <c r="U455" s="103">
        <v>44524.163194444445</v>
      </c>
      <c r="V455" s="109">
        <f>SUMIFS(Master3!X:X,Master3!$A:$A,"&gt;="&amp;(T455),Master3!$A:$A,"&lt;="&amp;Z455-1)</f>
        <v>0</v>
      </c>
      <c r="W455" s="107">
        <f>SUMIFS(Master3!I:I,Master3!$A:$A,"&gt;="&amp;(T455),Master3!$A:$A,"&lt;="&amp;Z455-1)</f>
        <v>0</v>
      </c>
      <c r="X455" s="108">
        <f>SUMIFS(Master3!BC:BC,Master3!BB:BB,U455)</f>
        <v>0</v>
      </c>
      <c r="Y455" s="110" t="str">
        <f>IFERROR(_xlfn.XLOOKUP(Z455,Master3!$A:$A,Master3!$B:$B),"")</f>
        <v/>
      </c>
      <c r="Z455" s="107" t="str">
        <f t="shared" si="87"/>
        <v/>
      </c>
      <c r="AA455" s="107">
        <f>SUMIFS(Master3!$X:$X,Master3!$A:$A,"&gt;="&amp;(Z455),Master3!$A:$A,"&lt;="&amp;AE455-1)</f>
        <v>0</v>
      </c>
      <c r="AB455" s="107">
        <f>SUMIFS(Master3!$I:$I,Master3!$A:$A,"&gt;="&amp;(Z455),Master3!$A:$A,"&lt;="&amp;AE455-1)</f>
        <v>0</v>
      </c>
      <c r="AC455" s="108">
        <f>SUMIFS(Master3!BM:BM,Master3!BL:BL,Y455)</f>
        <v>0</v>
      </c>
      <c r="AD455" s="110" t="str">
        <f>IFERROR(_xlfn.XLOOKUP(AE455,Master3!$A:$A,Master3!$B:$B)," ")</f>
        <v xml:space="preserve"> </v>
      </c>
      <c r="AE455" s="107" t="str">
        <f t="shared" si="88"/>
        <v/>
      </c>
      <c r="AF455" s="109">
        <f>SUMIFS(Master3!$X:$X,Master3!$A:$A,"&gt;"&amp;(AE455),Master3!$A:$A,"&lt;="&amp; AI455)</f>
        <v>0</v>
      </c>
      <c r="AG455" s="107">
        <f>SUMIFS(Master3!$I:$I,Master3!$A:$A,"&gt;"&amp;(AE455),Master3!$A:$A,"&lt;="&amp; AI455)</f>
        <v>0</v>
      </c>
      <c r="AH455" s="107">
        <f>SUMIFS(Master3!BC:BC,Master3!BB:BB,AD455)</f>
        <v>0</v>
      </c>
      <c r="AI455" s="108" t="str">
        <f t="shared" si="89"/>
        <v/>
      </c>
      <c r="AJ455" s="112" t="e">
        <f>_xlfn.XLOOKUP(AK455,Master3!B:B,Master3!A:A)</f>
        <v>#N/A</v>
      </c>
      <c r="AK455" s="106"/>
      <c r="AL455" s="67">
        <f>SUMIFS(Master3!$Z:$Z,Master3!$A:$A,"&gt;="&amp;(AJ455),Master3!$A:$A,"&lt;="&amp;AP455-1)</f>
        <v>0</v>
      </c>
      <c r="AM455" s="67">
        <f>SUMIFS(Master3!$J:$J,Master3!$A:$A,"&gt;="&amp;(AJ455),Master3!$A:$A,"&lt;="&amp;AP455-1)</f>
        <v>0</v>
      </c>
      <c r="AN455" s="93">
        <f>SUMIFS(Master3!BF:BF,Master3!BE:BE,AK455)</f>
        <v>0</v>
      </c>
      <c r="AO455" s="100" t="str">
        <f>IFERROR(_xlfn.XLOOKUP(AP455,Master3!$A:$A,Master3!$B:$B),"")</f>
        <v/>
      </c>
      <c r="AP455" s="92" t="str">
        <f t="shared" si="90"/>
        <v/>
      </c>
      <c r="AQ455" s="67">
        <f>SUMIFS(Master3!$Z:$Z,Master3!$A:$A,"&gt;"&amp;(AP455),Master3!$A:$A,"&lt;="&amp;AU455-1)</f>
        <v>0</v>
      </c>
      <c r="AR455" s="67">
        <f>SUMIFS(Master3!$J:$J,Master3!$A:$A,"&gt;"&amp;(AP455),Master3!$A:$A,"&lt;="&amp;AU455-1)</f>
        <v>0</v>
      </c>
      <c r="AS455" s="93">
        <f>SUMIFS(Master3!BO:BO,Master3!BN:BN,AO455)</f>
        <v>0</v>
      </c>
      <c r="AT455" s="100" t="str">
        <f>IFERROR(_xlfn.XLOOKUP(AU455,Master3!$A:$A,Master3!$B:$B)," ")</f>
        <v xml:space="preserve"> </v>
      </c>
      <c r="AU455" s="92" t="str">
        <f t="shared" si="91"/>
        <v/>
      </c>
      <c r="AV455" s="67">
        <f>SUMIFS(Master3!$Z:$Z,Master3!$A:$A,"&gt;"&amp;AU455,Master3!$A:$A,"&lt;="&amp; AY455)</f>
        <v>0</v>
      </c>
      <c r="AW455" s="67">
        <f>SUMIFS(Master3!$J:$J,Master3!$A:$A,"&gt;"&amp;AU455,Master3!$A:$A,"&lt;="&amp; AY455)</f>
        <v>0</v>
      </c>
      <c r="AX455" s="92">
        <f>SUMIFS(Master3!BF:BF,Master3!BE:BE,AT455)</f>
        <v>0</v>
      </c>
      <c r="AY455" s="93" t="str">
        <f t="shared" si="92"/>
        <v/>
      </c>
      <c r="AZ455" s="112" t="e">
        <f>_xlfn.XLOOKUP(BA455,Master3!B:B,Master3!A:A)</f>
        <v>#N/A</v>
      </c>
      <c r="BA455" s="103">
        <v>44524.163194444445</v>
      </c>
      <c r="BB455" s="107">
        <f>SUMIFS(Master3!AR:AR,Master3!$A:$A,"&gt;="&amp;(AZ455),Master3!$A:$A,"&lt;="&amp;BF455-1)</f>
        <v>0</v>
      </c>
      <c r="BC455" s="109">
        <f>SUMIFS(Master3!$K:$K,Master3!$A:$A,"&gt;="&amp;(AZ455),Master3!$A:$A,"&lt;="&amp;BF455-1)</f>
        <v>0</v>
      </c>
      <c r="BD455" s="108">
        <f>SUMIFS(Master3!BI:BI,Master3!BH:BH,BA455)</f>
        <v>0</v>
      </c>
      <c r="BE455" s="110" t="str">
        <f>IFERROR(_xlfn.XLOOKUP(BF455,Master3!$A:$A,Master3!$B:$B),"")</f>
        <v/>
      </c>
      <c r="BF455" s="107" t="str">
        <f t="shared" si="93"/>
        <v/>
      </c>
      <c r="BG455" s="107">
        <f>SUMIFS(Master3!AR:AR,Master3!$A:$A,"&gt;="&amp;(BF455),Master3!$A:$A,"&lt;="&amp;BK455-1)</f>
        <v>0</v>
      </c>
      <c r="BH455" s="109">
        <f>SUMIFS(Master3!$K:$K,Master3!$A:$A,"&gt;="&amp;(BF455),Master3!$A:$A,"&lt;="&amp;BK455-1)</f>
        <v>0</v>
      </c>
      <c r="BI455" s="108">
        <f>SUMIFS(Master3!BQ:BQ,Master3!BP:BP,BE455)</f>
        <v>0</v>
      </c>
      <c r="BJ455" s="110" t="str">
        <f>IFERROR(_xlfn.XLOOKUP(BK455,Master3!$A:$A,Master3!$B:$B)," ")</f>
        <v xml:space="preserve"> </v>
      </c>
      <c r="BK455" s="107" t="str">
        <f t="shared" si="94"/>
        <v/>
      </c>
      <c r="BL455" s="107">
        <f>SUMIFS(Master3!$AU:$AU,Master3!$A:$A,"&gt;"&amp;(BK455),Master3!$A:$A,"&lt;="&amp; BO455)</f>
        <v>0</v>
      </c>
      <c r="BM455" s="109">
        <f>SUMIFS(Master3!$K:$K,Master3!$A:$A,"&gt;"&amp;(BK455),Master3!$A:$A,"&lt;="&amp; BO455)</f>
        <v>0</v>
      </c>
      <c r="BN455" s="107">
        <f>SUMIFS(Master3!BI:BI,Master3!BH:BH,BJ455)</f>
        <v>0</v>
      </c>
      <c r="BO455" s="108" t="str">
        <f t="shared" si="95"/>
        <v/>
      </c>
    </row>
    <row r="456" spans="1:67" x14ac:dyDescent="0.25">
      <c r="A456" s="86">
        <v>44525.121527777781</v>
      </c>
      <c r="B456" s="111" t="e">
        <f>_xlfn.XLOOKUP(C456,Master3!B:B,Master3!A:A)</f>
        <v>#N/A</v>
      </c>
      <c r="C456" s="106"/>
      <c r="D456" s="91" t="str">
        <f>IFERROR(_xlfn.XLOOKUP(B456,Master3!A:A,Master3!G:G),"")</f>
        <v/>
      </c>
      <c r="E456" s="94" t="str">
        <f>IFERROR(AVERAGEIFS(Master3!$U:$U,Master3!$A:$A,"&gt;"&amp;(B456-1),Master3!$A:$A,"&lt;="&amp;S456),"")</f>
        <v/>
      </c>
      <c r="F456" s="98">
        <f>SUMIFS(Master3!$V:$V,Master3!$A:$A,"&gt;="&amp;(B456),Master3!$A:$A,"&lt;="&amp;J456-1)</f>
        <v>0</v>
      </c>
      <c r="G456" s="91">
        <f>SUMIFS(Master3!$H:$H,Master3!$A:$A,"&gt;="&amp;(B456),Master3!$A:$A,"&lt;="&amp;J456-1)</f>
        <v>0</v>
      </c>
      <c r="H456" s="99">
        <f>SUMIFS(Master3!AZ:AZ,Master3!AY:AY,C456)</f>
        <v>0</v>
      </c>
      <c r="I456" s="100" t="str">
        <f>IFERROR(_xlfn.XLOOKUP(J456,Master3!$A:$A,Master3!$B:$B),"")</f>
        <v/>
      </c>
      <c r="J456" s="92" t="str">
        <f t="shared" si="84"/>
        <v/>
      </c>
      <c r="K456" s="92">
        <f>SUMIFS(Master3!$V:$V,Master3!$A:$A,"&gt;="&amp;(J456),Master3!$A:$A,"&lt;="&amp;O456-1)</f>
        <v>0</v>
      </c>
      <c r="L456" s="92">
        <f>SUMIFS(Master3!$H:$H,Master3!$A:$A,"&gt;="&amp;(J456),Master3!$A:$A,"&lt;="&amp;O456-1)</f>
        <v>0</v>
      </c>
      <c r="M456" s="93">
        <f>SUMIFS(Master3!BK:BK,Master3!BJ:BJ,I456)</f>
        <v>0</v>
      </c>
      <c r="N456" s="100" t="str">
        <f>IFERROR(_xlfn.XLOOKUP(O456,Master3!$A:$A,Master3!$B:$B)," ")</f>
        <v xml:space="preserve"> </v>
      </c>
      <c r="O456" s="92" t="str">
        <f t="shared" si="85"/>
        <v/>
      </c>
      <c r="P456" s="92">
        <f>SUMIFS(Master3!$V:$V,Master3!$A:$A,"&gt;="&amp;O456,Master3!$A:$A,"&lt;="&amp; S456)</f>
        <v>0</v>
      </c>
      <c r="Q456" s="92">
        <f>SUMIFS(Master3!$H:$H,Master3!$A:$A,"&gt;="&amp;O456,Master3!$A:$A,"&lt;="&amp; S456)</f>
        <v>0</v>
      </c>
      <c r="R456" s="92">
        <f>SUMIFS(Master3!AZ:AZ,Master3!AY:AY,N456)</f>
        <v>0</v>
      </c>
      <c r="S456" s="93" t="str">
        <f t="shared" si="86"/>
        <v/>
      </c>
      <c r="T456" s="112" t="e">
        <f>_xlfn.XLOOKUP(U456,Master3!B:B,Master3!A:A)</f>
        <v>#N/A</v>
      </c>
      <c r="U456" s="103"/>
      <c r="V456" s="109">
        <f>SUMIFS(Master3!X:X,Master3!$A:$A,"&gt;="&amp;(T456),Master3!$A:$A,"&lt;="&amp;Z456-1)</f>
        <v>0</v>
      </c>
      <c r="W456" s="107">
        <f>SUMIFS(Master3!I:I,Master3!$A:$A,"&gt;="&amp;(T456),Master3!$A:$A,"&lt;="&amp;Z456-1)</f>
        <v>0</v>
      </c>
      <c r="X456" s="108">
        <f>SUMIFS(Master3!BC:BC,Master3!BB:BB,U456)</f>
        <v>0</v>
      </c>
      <c r="Y456" s="110" t="str">
        <f>IFERROR(_xlfn.XLOOKUP(Z456,Master3!$A:$A,Master3!$B:$B),"")</f>
        <v/>
      </c>
      <c r="Z456" s="107" t="str">
        <f t="shared" si="87"/>
        <v/>
      </c>
      <c r="AA456" s="107">
        <f>SUMIFS(Master3!$X:$X,Master3!$A:$A,"&gt;="&amp;(Z456),Master3!$A:$A,"&lt;="&amp;AE456-1)</f>
        <v>0</v>
      </c>
      <c r="AB456" s="107">
        <f>SUMIFS(Master3!$I:$I,Master3!$A:$A,"&gt;="&amp;(Z456),Master3!$A:$A,"&lt;="&amp;AE456-1)</f>
        <v>0</v>
      </c>
      <c r="AC456" s="108">
        <f>SUMIFS(Master3!BM:BM,Master3!BL:BL,Y456)</f>
        <v>0</v>
      </c>
      <c r="AD456" s="110" t="str">
        <f>IFERROR(_xlfn.XLOOKUP(AE456,Master3!$A:$A,Master3!$B:$B)," ")</f>
        <v xml:space="preserve"> </v>
      </c>
      <c r="AE456" s="107" t="str">
        <f t="shared" si="88"/>
        <v/>
      </c>
      <c r="AF456" s="109">
        <f>SUMIFS(Master3!$X:$X,Master3!$A:$A,"&gt;"&amp;(AE456),Master3!$A:$A,"&lt;="&amp; AI456)</f>
        <v>0</v>
      </c>
      <c r="AG456" s="107">
        <f>SUMIFS(Master3!$I:$I,Master3!$A:$A,"&gt;"&amp;(AE456),Master3!$A:$A,"&lt;="&amp; AI456)</f>
        <v>0</v>
      </c>
      <c r="AH456" s="107">
        <f>SUMIFS(Master3!BC:BC,Master3!BB:BB,AD456)</f>
        <v>0</v>
      </c>
      <c r="AI456" s="108" t="str">
        <f t="shared" si="89"/>
        <v/>
      </c>
      <c r="AJ456" s="112" t="e">
        <f>_xlfn.XLOOKUP(AK456,Master3!B:B,Master3!A:A)</f>
        <v>#N/A</v>
      </c>
      <c r="AK456" s="106">
        <v>44525.121527777781</v>
      </c>
      <c r="AL456" s="67">
        <f>SUMIFS(Master3!$Z:$Z,Master3!$A:$A,"&gt;="&amp;(AJ456),Master3!$A:$A,"&lt;="&amp;AP456-1)</f>
        <v>0</v>
      </c>
      <c r="AM456" s="67">
        <f>SUMIFS(Master3!$J:$J,Master3!$A:$A,"&gt;="&amp;(AJ456),Master3!$A:$A,"&lt;="&amp;AP456-1)</f>
        <v>0</v>
      </c>
      <c r="AN456" s="93">
        <f>SUMIFS(Master3!BF:BF,Master3!BE:BE,AK456)</f>
        <v>0</v>
      </c>
      <c r="AO456" s="100" t="str">
        <f>IFERROR(_xlfn.XLOOKUP(AP456,Master3!$A:$A,Master3!$B:$B),"")</f>
        <v/>
      </c>
      <c r="AP456" s="92" t="str">
        <f t="shared" si="90"/>
        <v/>
      </c>
      <c r="AQ456" s="67">
        <f>SUMIFS(Master3!$Z:$Z,Master3!$A:$A,"&gt;"&amp;(AP456),Master3!$A:$A,"&lt;="&amp;AU456-1)</f>
        <v>0</v>
      </c>
      <c r="AR456" s="67">
        <f>SUMIFS(Master3!$J:$J,Master3!$A:$A,"&gt;"&amp;(AP456),Master3!$A:$A,"&lt;="&amp;AU456-1)</f>
        <v>0</v>
      </c>
      <c r="AS456" s="93">
        <f>SUMIFS(Master3!BO:BO,Master3!BN:BN,AO456)</f>
        <v>0</v>
      </c>
      <c r="AT456" s="100" t="str">
        <f>IFERROR(_xlfn.XLOOKUP(AU456,Master3!$A:$A,Master3!$B:$B)," ")</f>
        <v xml:space="preserve"> </v>
      </c>
      <c r="AU456" s="92" t="str">
        <f t="shared" si="91"/>
        <v/>
      </c>
      <c r="AV456" s="67">
        <f>SUMIFS(Master3!$Z:$Z,Master3!$A:$A,"&gt;"&amp;AU456,Master3!$A:$A,"&lt;="&amp; AY456)</f>
        <v>0</v>
      </c>
      <c r="AW456" s="67">
        <f>SUMIFS(Master3!$J:$J,Master3!$A:$A,"&gt;"&amp;AU456,Master3!$A:$A,"&lt;="&amp; AY456)</f>
        <v>0</v>
      </c>
      <c r="AX456" s="92">
        <f>SUMIFS(Master3!BF:BF,Master3!BE:BE,AT456)</f>
        <v>0</v>
      </c>
      <c r="AY456" s="93" t="str">
        <f t="shared" si="92"/>
        <v/>
      </c>
      <c r="AZ456" s="112" t="e">
        <f>_xlfn.XLOOKUP(BA456,Master3!B:B,Master3!A:A)</f>
        <v>#N/A</v>
      </c>
      <c r="BA456" s="103"/>
      <c r="BB456" s="107">
        <f>SUMIFS(Master3!AR:AR,Master3!$A:$A,"&gt;="&amp;(AZ456),Master3!$A:$A,"&lt;="&amp;BF456-1)</f>
        <v>0</v>
      </c>
      <c r="BC456" s="109">
        <f>SUMIFS(Master3!$K:$K,Master3!$A:$A,"&gt;="&amp;(AZ456),Master3!$A:$A,"&lt;="&amp;BF456-1)</f>
        <v>0</v>
      </c>
      <c r="BD456" s="108">
        <f>SUMIFS(Master3!BI:BI,Master3!BH:BH,BA456)</f>
        <v>0</v>
      </c>
      <c r="BE456" s="110" t="str">
        <f>IFERROR(_xlfn.XLOOKUP(BF456,Master3!$A:$A,Master3!$B:$B),"")</f>
        <v/>
      </c>
      <c r="BF456" s="107" t="str">
        <f t="shared" si="93"/>
        <v/>
      </c>
      <c r="BG456" s="107">
        <f>SUMIFS(Master3!AR:AR,Master3!$A:$A,"&gt;="&amp;(BF456),Master3!$A:$A,"&lt;="&amp;BK456-1)</f>
        <v>0</v>
      </c>
      <c r="BH456" s="109">
        <f>SUMIFS(Master3!$K:$K,Master3!$A:$A,"&gt;="&amp;(BF456),Master3!$A:$A,"&lt;="&amp;BK456-1)</f>
        <v>0</v>
      </c>
      <c r="BI456" s="108">
        <f>SUMIFS(Master3!BQ:BQ,Master3!BP:BP,BE456)</f>
        <v>0</v>
      </c>
      <c r="BJ456" s="110" t="str">
        <f>IFERROR(_xlfn.XLOOKUP(BK456,Master3!$A:$A,Master3!$B:$B)," ")</f>
        <v xml:space="preserve"> </v>
      </c>
      <c r="BK456" s="107" t="str">
        <f t="shared" si="94"/>
        <v/>
      </c>
      <c r="BL456" s="107">
        <f>SUMIFS(Master3!$AU:$AU,Master3!$A:$A,"&gt;"&amp;(BK456),Master3!$A:$A,"&lt;="&amp; BO456)</f>
        <v>0</v>
      </c>
      <c r="BM456" s="109">
        <f>SUMIFS(Master3!$K:$K,Master3!$A:$A,"&gt;"&amp;(BK456),Master3!$A:$A,"&lt;="&amp; BO456)</f>
        <v>0</v>
      </c>
      <c r="BN456" s="107">
        <f>SUMIFS(Master3!BI:BI,Master3!BH:BH,BJ456)</f>
        <v>0</v>
      </c>
      <c r="BO456" s="108" t="str">
        <f t="shared" si="95"/>
        <v/>
      </c>
    </row>
    <row r="457" spans="1:67" x14ac:dyDescent="0.25">
      <c r="A457" s="86">
        <v>44525.163194444445</v>
      </c>
      <c r="B457" s="111" t="e">
        <f>_xlfn.XLOOKUP(C457,Master3!B:B,Master3!A:A)</f>
        <v>#N/A</v>
      </c>
      <c r="C457" s="106">
        <v>44525.163194444445</v>
      </c>
      <c r="D457" s="91" t="str">
        <f>IFERROR(_xlfn.XLOOKUP(B457,Master3!A:A,Master3!G:G),"")</f>
        <v/>
      </c>
      <c r="E457" s="94" t="str">
        <f>IFERROR(AVERAGEIFS(Master3!$U:$U,Master3!$A:$A,"&gt;"&amp;(B457-1),Master3!$A:$A,"&lt;="&amp;S457),"")</f>
        <v/>
      </c>
      <c r="F457" s="98">
        <f>SUMIFS(Master3!$V:$V,Master3!$A:$A,"&gt;="&amp;(B457),Master3!$A:$A,"&lt;="&amp;J457-1)</f>
        <v>0</v>
      </c>
      <c r="G457" s="91">
        <f>SUMIFS(Master3!$H:$H,Master3!$A:$A,"&gt;="&amp;(B457),Master3!$A:$A,"&lt;="&amp;J457-1)</f>
        <v>0</v>
      </c>
      <c r="H457" s="99">
        <f>SUMIFS(Master3!AZ:AZ,Master3!AY:AY,C457)</f>
        <v>0</v>
      </c>
      <c r="I457" s="100" t="str">
        <f>IFERROR(_xlfn.XLOOKUP(J457,Master3!$A:$A,Master3!$B:$B),"")</f>
        <v/>
      </c>
      <c r="J457" s="92" t="str">
        <f t="shared" si="84"/>
        <v/>
      </c>
      <c r="K457" s="92">
        <f>SUMIFS(Master3!$V:$V,Master3!$A:$A,"&gt;="&amp;(J457),Master3!$A:$A,"&lt;="&amp;O457-1)</f>
        <v>0</v>
      </c>
      <c r="L457" s="92">
        <f>SUMIFS(Master3!$H:$H,Master3!$A:$A,"&gt;="&amp;(J457),Master3!$A:$A,"&lt;="&amp;O457-1)</f>
        <v>0</v>
      </c>
      <c r="M457" s="93">
        <f>SUMIFS(Master3!BK:BK,Master3!BJ:BJ,I457)</f>
        <v>0</v>
      </c>
      <c r="N457" s="100" t="str">
        <f>IFERROR(_xlfn.XLOOKUP(O457,Master3!$A:$A,Master3!$B:$B)," ")</f>
        <v xml:space="preserve"> </v>
      </c>
      <c r="O457" s="92" t="str">
        <f t="shared" si="85"/>
        <v/>
      </c>
      <c r="P457" s="92">
        <f>SUMIFS(Master3!$V:$V,Master3!$A:$A,"&gt;="&amp;O457,Master3!$A:$A,"&lt;="&amp; S457)</f>
        <v>0</v>
      </c>
      <c r="Q457" s="92">
        <f>SUMIFS(Master3!$H:$H,Master3!$A:$A,"&gt;="&amp;O457,Master3!$A:$A,"&lt;="&amp; S457)</f>
        <v>0</v>
      </c>
      <c r="R457" s="92">
        <f>SUMIFS(Master3!AZ:AZ,Master3!AY:AY,N457)</f>
        <v>0</v>
      </c>
      <c r="S457" s="93" t="str">
        <f t="shared" si="86"/>
        <v/>
      </c>
      <c r="T457" s="112" t="e">
        <f>_xlfn.XLOOKUP(U457,Master3!B:B,Master3!A:A)</f>
        <v>#N/A</v>
      </c>
      <c r="U457" s="103">
        <v>44525.163194444445</v>
      </c>
      <c r="V457" s="109">
        <f>SUMIFS(Master3!X:X,Master3!$A:$A,"&gt;="&amp;(T457),Master3!$A:$A,"&lt;="&amp;Z457-1)</f>
        <v>0</v>
      </c>
      <c r="W457" s="107">
        <f>SUMIFS(Master3!I:I,Master3!$A:$A,"&gt;="&amp;(T457),Master3!$A:$A,"&lt;="&amp;Z457-1)</f>
        <v>0</v>
      </c>
      <c r="X457" s="108">
        <f>SUMIFS(Master3!BC:BC,Master3!BB:BB,U457)</f>
        <v>0</v>
      </c>
      <c r="Y457" s="110" t="str">
        <f>IFERROR(_xlfn.XLOOKUP(Z457,Master3!$A:$A,Master3!$B:$B),"")</f>
        <v/>
      </c>
      <c r="Z457" s="107" t="str">
        <f t="shared" si="87"/>
        <v/>
      </c>
      <c r="AA457" s="107">
        <f>SUMIFS(Master3!$X:$X,Master3!$A:$A,"&gt;="&amp;(Z457),Master3!$A:$A,"&lt;="&amp;AE457-1)</f>
        <v>0</v>
      </c>
      <c r="AB457" s="107">
        <f>SUMIFS(Master3!$I:$I,Master3!$A:$A,"&gt;="&amp;(Z457),Master3!$A:$A,"&lt;="&amp;AE457-1)</f>
        <v>0</v>
      </c>
      <c r="AC457" s="108">
        <f>SUMIFS(Master3!BM:BM,Master3!BL:BL,Y457)</f>
        <v>0</v>
      </c>
      <c r="AD457" s="110" t="str">
        <f>IFERROR(_xlfn.XLOOKUP(AE457,Master3!$A:$A,Master3!$B:$B)," ")</f>
        <v xml:space="preserve"> </v>
      </c>
      <c r="AE457" s="107" t="str">
        <f t="shared" si="88"/>
        <v/>
      </c>
      <c r="AF457" s="109">
        <f>SUMIFS(Master3!$X:$X,Master3!$A:$A,"&gt;"&amp;(AE457),Master3!$A:$A,"&lt;="&amp; AI457)</f>
        <v>0</v>
      </c>
      <c r="AG457" s="107">
        <f>SUMIFS(Master3!$I:$I,Master3!$A:$A,"&gt;"&amp;(AE457),Master3!$A:$A,"&lt;="&amp; AI457)</f>
        <v>0</v>
      </c>
      <c r="AH457" s="107">
        <f>SUMIFS(Master3!BC:BC,Master3!BB:BB,AD457)</f>
        <v>0</v>
      </c>
      <c r="AI457" s="108" t="str">
        <f t="shared" si="89"/>
        <v/>
      </c>
      <c r="AJ457" s="112" t="e">
        <f>_xlfn.XLOOKUP(AK457,Master3!B:B,Master3!A:A)</f>
        <v>#N/A</v>
      </c>
      <c r="AK457" s="106"/>
      <c r="AL457" s="67">
        <f>SUMIFS(Master3!$Z:$Z,Master3!$A:$A,"&gt;="&amp;(AJ457),Master3!$A:$A,"&lt;="&amp;AP457-1)</f>
        <v>0</v>
      </c>
      <c r="AM457" s="67">
        <f>SUMIFS(Master3!$J:$J,Master3!$A:$A,"&gt;="&amp;(AJ457),Master3!$A:$A,"&lt;="&amp;AP457-1)</f>
        <v>0</v>
      </c>
      <c r="AN457" s="93">
        <f>SUMIFS(Master3!BF:BF,Master3!BE:BE,AK457)</f>
        <v>0</v>
      </c>
      <c r="AO457" s="100" t="str">
        <f>IFERROR(_xlfn.XLOOKUP(AP457,Master3!$A:$A,Master3!$B:$B),"")</f>
        <v/>
      </c>
      <c r="AP457" s="92" t="str">
        <f t="shared" si="90"/>
        <v/>
      </c>
      <c r="AQ457" s="67">
        <f>SUMIFS(Master3!$Z:$Z,Master3!$A:$A,"&gt;"&amp;(AP457),Master3!$A:$A,"&lt;="&amp;AU457-1)</f>
        <v>0</v>
      </c>
      <c r="AR457" s="67">
        <f>SUMIFS(Master3!$J:$J,Master3!$A:$A,"&gt;"&amp;(AP457),Master3!$A:$A,"&lt;="&amp;AU457-1)</f>
        <v>0</v>
      </c>
      <c r="AS457" s="93">
        <f>SUMIFS(Master3!BO:BO,Master3!BN:BN,AO457)</f>
        <v>0</v>
      </c>
      <c r="AT457" s="100" t="str">
        <f>IFERROR(_xlfn.XLOOKUP(AU457,Master3!$A:$A,Master3!$B:$B)," ")</f>
        <v xml:space="preserve"> </v>
      </c>
      <c r="AU457" s="92" t="str">
        <f t="shared" si="91"/>
        <v/>
      </c>
      <c r="AV457" s="67">
        <f>SUMIFS(Master3!$Z:$Z,Master3!$A:$A,"&gt;"&amp;AU457,Master3!$A:$A,"&lt;="&amp; AY457)</f>
        <v>0</v>
      </c>
      <c r="AW457" s="67">
        <f>SUMIFS(Master3!$J:$J,Master3!$A:$A,"&gt;"&amp;AU457,Master3!$A:$A,"&lt;="&amp; AY457)</f>
        <v>0</v>
      </c>
      <c r="AX457" s="92">
        <f>SUMIFS(Master3!BF:BF,Master3!BE:BE,AT457)</f>
        <v>0</v>
      </c>
      <c r="AY457" s="93" t="str">
        <f t="shared" si="92"/>
        <v/>
      </c>
      <c r="AZ457" s="112" t="e">
        <f>_xlfn.XLOOKUP(BA457,Master3!B:B,Master3!A:A)</f>
        <v>#N/A</v>
      </c>
      <c r="BA457" s="103"/>
      <c r="BB457" s="107">
        <f>SUMIFS(Master3!AR:AR,Master3!$A:$A,"&gt;="&amp;(AZ457),Master3!$A:$A,"&lt;="&amp;BF457-1)</f>
        <v>0</v>
      </c>
      <c r="BC457" s="109">
        <f>SUMIFS(Master3!$K:$K,Master3!$A:$A,"&gt;="&amp;(AZ457),Master3!$A:$A,"&lt;="&amp;BF457-1)</f>
        <v>0</v>
      </c>
      <c r="BD457" s="108">
        <f>SUMIFS(Master3!BI:BI,Master3!BH:BH,BA457)</f>
        <v>0</v>
      </c>
      <c r="BE457" s="110" t="str">
        <f>IFERROR(_xlfn.XLOOKUP(BF457,Master3!$A:$A,Master3!$B:$B),"")</f>
        <v/>
      </c>
      <c r="BF457" s="107" t="str">
        <f t="shared" si="93"/>
        <v/>
      </c>
      <c r="BG457" s="107">
        <f>SUMIFS(Master3!AR:AR,Master3!$A:$A,"&gt;="&amp;(BF457),Master3!$A:$A,"&lt;="&amp;BK457-1)</f>
        <v>0</v>
      </c>
      <c r="BH457" s="109">
        <f>SUMIFS(Master3!$K:$K,Master3!$A:$A,"&gt;="&amp;(BF457),Master3!$A:$A,"&lt;="&amp;BK457-1)</f>
        <v>0</v>
      </c>
      <c r="BI457" s="108">
        <f>SUMIFS(Master3!BQ:BQ,Master3!BP:BP,BE457)</f>
        <v>0</v>
      </c>
      <c r="BJ457" s="110" t="str">
        <f>IFERROR(_xlfn.XLOOKUP(BK457,Master3!$A:$A,Master3!$B:$B)," ")</f>
        <v xml:space="preserve"> </v>
      </c>
      <c r="BK457" s="107" t="str">
        <f t="shared" si="94"/>
        <v/>
      </c>
      <c r="BL457" s="107">
        <f>SUMIFS(Master3!$AU:$AU,Master3!$A:$A,"&gt;"&amp;(BK457),Master3!$A:$A,"&lt;="&amp; BO457)</f>
        <v>0</v>
      </c>
      <c r="BM457" s="109">
        <f>SUMIFS(Master3!$K:$K,Master3!$A:$A,"&gt;"&amp;(BK457),Master3!$A:$A,"&lt;="&amp; BO457)</f>
        <v>0</v>
      </c>
      <c r="BN457" s="107">
        <f>SUMIFS(Master3!BI:BI,Master3!BH:BH,BJ457)</f>
        <v>0</v>
      </c>
      <c r="BO457" s="108" t="str">
        <f t="shared" si="95"/>
        <v/>
      </c>
    </row>
    <row r="458" spans="1:67" x14ac:dyDescent="0.25">
      <c r="A458" s="86">
        <v>44525.166666666664</v>
      </c>
      <c r="B458" s="111" t="e">
        <f>_xlfn.XLOOKUP(C458,Master3!B:B,Master3!A:A)</f>
        <v>#N/A</v>
      </c>
      <c r="C458" s="106"/>
      <c r="D458" s="91" t="str">
        <f>IFERROR(_xlfn.XLOOKUP(B458,Master3!A:A,Master3!G:G),"")</f>
        <v/>
      </c>
      <c r="E458" s="94" t="str">
        <f>IFERROR(AVERAGEIFS(Master3!$U:$U,Master3!$A:$A,"&gt;"&amp;(B458-1),Master3!$A:$A,"&lt;="&amp;S458),"")</f>
        <v/>
      </c>
      <c r="F458" s="98">
        <f>SUMIFS(Master3!$V:$V,Master3!$A:$A,"&gt;="&amp;(B458),Master3!$A:$A,"&lt;="&amp;J458-1)</f>
        <v>0</v>
      </c>
      <c r="G458" s="91">
        <f>SUMIFS(Master3!$H:$H,Master3!$A:$A,"&gt;="&amp;(B458),Master3!$A:$A,"&lt;="&amp;J458-1)</f>
        <v>0</v>
      </c>
      <c r="H458" s="99">
        <f>SUMIFS(Master3!AZ:AZ,Master3!AY:AY,C458)</f>
        <v>0</v>
      </c>
      <c r="I458" s="100" t="str">
        <f>IFERROR(_xlfn.XLOOKUP(J458,Master3!$A:$A,Master3!$B:$B),"")</f>
        <v/>
      </c>
      <c r="J458" s="92" t="str">
        <f t="shared" si="84"/>
        <v/>
      </c>
      <c r="K458" s="92">
        <f>SUMIFS(Master3!$V:$V,Master3!$A:$A,"&gt;="&amp;(J458),Master3!$A:$A,"&lt;="&amp;O458-1)</f>
        <v>0</v>
      </c>
      <c r="L458" s="92">
        <f>SUMIFS(Master3!$H:$H,Master3!$A:$A,"&gt;="&amp;(J458),Master3!$A:$A,"&lt;="&amp;O458-1)</f>
        <v>0</v>
      </c>
      <c r="M458" s="93">
        <f>SUMIFS(Master3!BK:BK,Master3!BJ:BJ,I458)</f>
        <v>0</v>
      </c>
      <c r="N458" s="100" t="str">
        <f>IFERROR(_xlfn.XLOOKUP(O458,Master3!$A:$A,Master3!$B:$B)," ")</f>
        <v xml:space="preserve"> </v>
      </c>
      <c r="O458" s="92" t="str">
        <f t="shared" si="85"/>
        <v/>
      </c>
      <c r="P458" s="92">
        <f>SUMIFS(Master3!$V:$V,Master3!$A:$A,"&gt;="&amp;O458,Master3!$A:$A,"&lt;="&amp; S458)</f>
        <v>0</v>
      </c>
      <c r="Q458" s="92">
        <f>SUMIFS(Master3!$H:$H,Master3!$A:$A,"&gt;="&amp;O458,Master3!$A:$A,"&lt;="&amp; S458)</f>
        <v>0</v>
      </c>
      <c r="R458" s="92">
        <f>SUMIFS(Master3!AZ:AZ,Master3!AY:AY,N458)</f>
        <v>0</v>
      </c>
      <c r="S458" s="93" t="str">
        <f t="shared" si="86"/>
        <v/>
      </c>
      <c r="T458" s="112" t="e">
        <f>_xlfn.XLOOKUP(U458,Master3!B:B,Master3!A:A)</f>
        <v>#N/A</v>
      </c>
      <c r="U458" s="103"/>
      <c r="V458" s="109">
        <f>SUMIFS(Master3!X:X,Master3!$A:$A,"&gt;="&amp;(T458),Master3!$A:$A,"&lt;="&amp;Z458-1)</f>
        <v>0</v>
      </c>
      <c r="W458" s="107">
        <f>SUMIFS(Master3!I:I,Master3!$A:$A,"&gt;="&amp;(T458),Master3!$A:$A,"&lt;="&amp;Z458-1)</f>
        <v>0</v>
      </c>
      <c r="X458" s="108">
        <f>SUMIFS(Master3!BC:BC,Master3!BB:BB,U458)</f>
        <v>0</v>
      </c>
      <c r="Y458" s="110" t="str">
        <f>IFERROR(_xlfn.XLOOKUP(Z458,Master3!$A:$A,Master3!$B:$B),"")</f>
        <v/>
      </c>
      <c r="Z458" s="107" t="str">
        <f t="shared" si="87"/>
        <v/>
      </c>
      <c r="AA458" s="107">
        <f>SUMIFS(Master3!$X:$X,Master3!$A:$A,"&gt;="&amp;(Z458),Master3!$A:$A,"&lt;="&amp;AE458-1)</f>
        <v>0</v>
      </c>
      <c r="AB458" s="107">
        <f>SUMIFS(Master3!$I:$I,Master3!$A:$A,"&gt;="&amp;(Z458),Master3!$A:$A,"&lt;="&amp;AE458-1)</f>
        <v>0</v>
      </c>
      <c r="AC458" s="108">
        <f>SUMIFS(Master3!BM:BM,Master3!BL:BL,Y458)</f>
        <v>0</v>
      </c>
      <c r="AD458" s="110" t="str">
        <f>IFERROR(_xlfn.XLOOKUP(AE458,Master3!$A:$A,Master3!$B:$B)," ")</f>
        <v xml:space="preserve"> </v>
      </c>
      <c r="AE458" s="107" t="str">
        <f t="shared" si="88"/>
        <v/>
      </c>
      <c r="AF458" s="109">
        <f>SUMIFS(Master3!$X:$X,Master3!$A:$A,"&gt;"&amp;(AE458),Master3!$A:$A,"&lt;="&amp; AI458)</f>
        <v>0</v>
      </c>
      <c r="AG458" s="107">
        <f>SUMIFS(Master3!$I:$I,Master3!$A:$A,"&gt;"&amp;(AE458),Master3!$A:$A,"&lt;="&amp; AI458)</f>
        <v>0</v>
      </c>
      <c r="AH458" s="107">
        <f>SUMIFS(Master3!BC:BC,Master3!BB:BB,AD458)</f>
        <v>0</v>
      </c>
      <c r="AI458" s="108" t="str">
        <f t="shared" si="89"/>
        <v/>
      </c>
      <c r="AJ458" s="112" t="e">
        <f>_xlfn.XLOOKUP(AK458,Master3!B:B,Master3!A:A)</f>
        <v>#N/A</v>
      </c>
      <c r="AK458" s="106"/>
      <c r="AL458" s="67">
        <f>SUMIFS(Master3!$Z:$Z,Master3!$A:$A,"&gt;="&amp;(AJ458),Master3!$A:$A,"&lt;="&amp;AP458-1)</f>
        <v>0</v>
      </c>
      <c r="AM458" s="67">
        <f>SUMIFS(Master3!$J:$J,Master3!$A:$A,"&gt;="&amp;(AJ458),Master3!$A:$A,"&lt;="&amp;AP458-1)</f>
        <v>0</v>
      </c>
      <c r="AN458" s="93">
        <f>SUMIFS(Master3!BF:BF,Master3!BE:BE,AK458)</f>
        <v>0</v>
      </c>
      <c r="AO458" s="100" t="str">
        <f>IFERROR(_xlfn.XLOOKUP(AP458,Master3!$A:$A,Master3!$B:$B),"")</f>
        <v/>
      </c>
      <c r="AP458" s="92" t="str">
        <f t="shared" si="90"/>
        <v/>
      </c>
      <c r="AQ458" s="67">
        <f>SUMIFS(Master3!$Z:$Z,Master3!$A:$A,"&gt;"&amp;(AP458),Master3!$A:$A,"&lt;="&amp;AU458-1)</f>
        <v>0</v>
      </c>
      <c r="AR458" s="67">
        <f>SUMIFS(Master3!$J:$J,Master3!$A:$A,"&gt;"&amp;(AP458),Master3!$A:$A,"&lt;="&amp;AU458-1)</f>
        <v>0</v>
      </c>
      <c r="AS458" s="93">
        <f>SUMIFS(Master3!BO:BO,Master3!BN:BN,AO458)</f>
        <v>0</v>
      </c>
      <c r="AT458" s="100" t="str">
        <f>IFERROR(_xlfn.XLOOKUP(AU458,Master3!$A:$A,Master3!$B:$B)," ")</f>
        <v xml:space="preserve"> </v>
      </c>
      <c r="AU458" s="92" t="str">
        <f t="shared" si="91"/>
        <v/>
      </c>
      <c r="AV458" s="67">
        <f>SUMIFS(Master3!$Z:$Z,Master3!$A:$A,"&gt;"&amp;AU458,Master3!$A:$A,"&lt;="&amp; AY458)</f>
        <v>0</v>
      </c>
      <c r="AW458" s="67">
        <f>SUMIFS(Master3!$J:$J,Master3!$A:$A,"&gt;"&amp;AU458,Master3!$A:$A,"&lt;="&amp; AY458)</f>
        <v>0</v>
      </c>
      <c r="AX458" s="92">
        <f>SUMIFS(Master3!BF:BF,Master3!BE:BE,AT458)</f>
        <v>0</v>
      </c>
      <c r="AY458" s="93" t="str">
        <f t="shared" si="92"/>
        <v/>
      </c>
      <c r="AZ458" s="112" t="e">
        <f>_xlfn.XLOOKUP(BA458,Master3!B:B,Master3!A:A)</f>
        <v>#N/A</v>
      </c>
      <c r="BA458" s="103">
        <v>44525.166666666664</v>
      </c>
      <c r="BB458" s="107">
        <f>SUMIFS(Master3!AR:AR,Master3!$A:$A,"&gt;="&amp;(AZ458),Master3!$A:$A,"&lt;="&amp;BF458-1)</f>
        <v>0</v>
      </c>
      <c r="BC458" s="109">
        <f>SUMIFS(Master3!$K:$K,Master3!$A:$A,"&gt;="&amp;(AZ458),Master3!$A:$A,"&lt;="&amp;BF458-1)</f>
        <v>0</v>
      </c>
      <c r="BD458" s="108">
        <f>SUMIFS(Master3!BI:BI,Master3!BH:BH,BA458)</f>
        <v>0</v>
      </c>
      <c r="BE458" s="110" t="str">
        <f>IFERROR(_xlfn.XLOOKUP(BF458,Master3!$A:$A,Master3!$B:$B),"")</f>
        <v/>
      </c>
      <c r="BF458" s="107" t="str">
        <f t="shared" si="93"/>
        <v/>
      </c>
      <c r="BG458" s="107">
        <f>SUMIFS(Master3!AR:AR,Master3!$A:$A,"&gt;="&amp;(BF458),Master3!$A:$A,"&lt;="&amp;BK458-1)</f>
        <v>0</v>
      </c>
      <c r="BH458" s="109">
        <f>SUMIFS(Master3!$K:$K,Master3!$A:$A,"&gt;="&amp;(BF458),Master3!$A:$A,"&lt;="&amp;BK458-1)</f>
        <v>0</v>
      </c>
      <c r="BI458" s="108">
        <f>SUMIFS(Master3!BQ:BQ,Master3!BP:BP,BE458)</f>
        <v>0</v>
      </c>
      <c r="BJ458" s="110" t="str">
        <f>IFERROR(_xlfn.XLOOKUP(BK458,Master3!$A:$A,Master3!$B:$B)," ")</f>
        <v xml:space="preserve"> </v>
      </c>
      <c r="BK458" s="107" t="str">
        <f t="shared" si="94"/>
        <v/>
      </c>
      <c r="BL458" s="107">
        <f>SUMIFS(Master3!$AU:$AU,Master3!$A:$A,"&gt;"&amp;(BK458),Master3!$A:$A,"&lt;="&amp; BO458)</f>
        <v>0</v>
      </c>
      <c r="BM458" s="109">
        <f>SUMIFS(Master3!$K:$K,Master3!$A:$A,"&gt;"&amp;(BK458),Master3!$A:$A,"&lt;="&amp; BO458)</f>
        <v>0</v>
      </c>
      <c r="BN458" s="107">
        <f>SUMIFS(Master3!BI:BI,Master3!BH:BH,BJ458)</f>
        <v>0</v>
      </c>
      <c r="BO458" s="108" t="str">
        <f t="shared" si="95"/>
        <v/>
      </c>
    </row>
    <row r="459" spans="1:67" x14ac:dyDescent="0.25">
      <c r="A459" s="86">
        <v>44526.416666666664</v>
      </c>
      <c r="B459" s="111" t="e">
        <f>_xlfn.XLOOKUP(C459,Master3!B:B,Master3!A:A)</f>
        <v>#N/A</v>
      </c>
      <c r="C459" s="106"/>
      <c r="D459" s="91" t="str">
        <f>IFERROR(_xlfn.XLOOKUP(B459,Master3!A:A,Master3!G:G),"")</f>
        <v/>
      </c>
      <c r="E459" s="94" t="str">
        <f>IFERROR(AVERAGEIFS(Master3!$U:$U,Master3!$A:$A,"&gt;"&amp;(B459-1),Master3!$A:$A,"&lt;="&amp;S459),"")</f>
        <v/>
      </c>
      <c r="F459" s="98">
        <f>SUMIFS(Master3!$V:$V,Master3!$A:$A,"&gt;="&amp;(B459),Master3!$A:$A,"&lt;="&amp;J459-1)</f>
        <v>0</v>
      </c>
      <c r="G459" s="91">
        <f>SUMIFS(Master3!$H:$H,Master3!$A:$A,"&gt;="&amp;(B459),Master3!$A:$A,"&lt;="&amp;J459-1)</f>
        <v>0</v>
      </c>
      <c r="H459" s="99">
        <f>SUMIFS(Master3!AZ:AZ,Master3!AY:AY,C459)</f>
        <v>0</v>
      </c>
      <c r="I459" s="100" t="str">
        <f>IFERROR(_xlfn.XLOOKUP(J459,Master3!$A:$A,Master3!$B:$B),"")</f>
        <v/>
      </c>
      <c r="J459" s="92" t="str">
        <f t="shared" si="84"/>
        <v/>
      </c>
      <c r="K459" s="92">
        <f>SUMIFS(Master3!$V:$V,Master3!$A:$A,"&gt;="&amp;(J459),Master3!$A:$A,"&lt;="&amp;O459-1)</f>
        <v>0</v>
      </c>
      <c r="L459" s="92">
        <f>SUMIFS(Master3!$H:$H,Master3!$A:$A,"&gt;="&amp;(J459),Master3!$A:$A,"&lt;="&amp;O459-1)</f>
        <v>0</v>
      </c>
      <c r="M459" s="93">
        <f>SUMIFS(Master3!BK:BK,Master3!BJ:BJ,I459)</f>
        <v>0</v>
      </c>
      <c r="N459" s="100" t="str">
        <f>IFERROR(_xlfn.XLOOKUP(O459,Master3!$A:$A,Master3!$B:$B)," ")</f>
        <v xml:space="preserve"> </v>
      </c>
      <c r="O459" s="92" t="str">
        <f t="shared" si="85"/>
        <v/>
      </c>
      <c r="P459" s="92">
        <f>SUMIFS(Master3!$V:$V,Master3!$A:$A,"&gt;="&amp;O459,Master3!$A:$A,"&lt;="&amp; S459)</f>
        <v>0</v>
      </c>
      <c r="Q459" s="92">
        <f>SUMIFS(Master3!$H:$H,Master3!$A:$A,"&gt;="&amp;O459,Master3!$A:$A,"&lt;="&amp; S459)</f>
        <v>0</v>
      </c>
      <c r="R459" s="92">
        <f>SUMIFS(Master3!AZ:AZ,Master3!AY:AY,N459)</f>
        <v>0</v>
      </c>
      <c r="S459" s="93" t="str">
        <f t="shared" si="86"/>
        <v/>
      </c>
      <c r="T459" s="112" t="e">
        <f>_xlfn.XLOOKUP(U459,Master3!B:B,Master3!A:A)</f>
        <v>#N/A</v>
      </c>
      <c r="U459" s="103"/>
      <c r="V459" s="109">
        <f>SUMIFS(Master3!X:X,Master3!$A:$A,"&gt;="&amp;(T459),Master3!$A:$A,"&lt;="&amp;Z459-1)</f>
        <v>0</v>
      </c>
      <c r="W459" s="107">
        <f>SUMIFS(Master3!I:I,Master3!$A:$A,"&gt;="&amp;(T459),Master3!$A:$A,"&lt;="&amp;Z459-1)</f>
        <v>0</v>
      </c>
      <c r="X459" s="108">
        <f>SUMIFS(Master3!BC:BC,Master3!BB:BB,U459)</f>
        <v>0</v>
      </c>
      <c r="Y459" s="110" t="str">
        <f>IFERROR(_xlfn.XLOOKUP(Z459,Master3!$A:$A,Master3!$B:$B),"")</f>
        <v/>
      </c>
      <c r="Z459" s="107" t="str">
        <f t="shared" si="87"/>
        <v/>
      </c>
      <c r="AA459" s="107">
        <f>SUMIFS(Master3!$X:$X,Master3!$A:$A,"&gt;="&amp;(Z459),Master3!$A:$A,"&lt;="&amp;AE459-1)</f>
        <v>0</v>
      </c>
      <c r="AB459" s="107">
        <f>SUMIFS(Master3!$I:$I,Master3!$A:$A,"&gt;="&amp;(Z459),Master3!$A:$A,"&lt;="&amp;AE459-1)</f>
        <v>0</v>
      </c>
      <c r="AC459" s="108">
        <f>SUMIFS(Master3!BM:BM,Master3!BL:BL,Y459)</f>
        <v>0</v>
      </c>
      <c r="AD459" s="110" t="str">
        <f>IFERROR(_xlfn.XLOOKUP(AE459,Master3!$A:$A,Master3!$B:$B)," ")</f>
        <v xml:space="preserve"> </v>
      </c>
      <c r="AE459" s="107" t="str">
        <f t="shared" si="88"/>
        <v/>
      </c>
      <c r="AF459" s="109">
        <f>SUMIFS(Master3!$X:$X,Master3!$A:$A,"&gt;"&amp;(AE459),Master3!$A:$A,"&lt;="&amp; AI459)</f>
        <v>0</v>
      </c>
      <c r="AG459" s="107">
        <f>SUMIFS(Master3!$I:$I,Master3!$A:$A,"&gt;"&amp;(AE459),Master3!$A:$A,"&lt;="&amp; AI459)</f>
        <v>0</v>
      </c>
      <c r="AH459" s="107">
        <f>SUMIFS(Master3!BC:BC,Master3!BB:BB,AD459)</f>
        <v>0</v>
      </c>
      <c r="AI459" s="108" t="str">
        <f t="shared" si="89"/>
        <v/>
      </c>
      <c r="AJ459" s="112" t="e">
        <f>_xlfn.XLOOKUP(AK459,Master3!B:B,Master3!A:A)</f>
        <v>#N/A</v>
      </c>
      <c r="AK459" s="106">
        <v>44526.416666666664</v>
      </c>
      <c r="AL459" s="67">
        <f>SUMIFS(Master3!$Z:$Z,Master3!$A:$A,"&gt;="&amp;(AJ459),Master3!$A:$A,"&lt;="&amp;AP459-1)</f>
        <v>0</v>
      </c>
      <c r="AM459" s="67">
        <f>SUMIFS(Master3!$J:$J,Master3!$A:$A,"&gt;="&amp;(AJ459),Master3!$A:$A,"&lt;="&amp;AP459-1)</f>
        <v>0</v>
      </c>
      <c r="AN459" s="93">
        <f>SUMIFS(Master3!BF:BF,Master3!BE:BE,AK459)</f>
        <v>0</v>
      </c>
      <c r="AO459" s="100" t="str">
        <f>IFERROR(_xlfn.XLOOKUP(AP459,Master3!$A:$A,Master3!$B:$B),"")</f>
        <v/>
      </c>
      <c r="AP459" s="92" t="str">
        <f t="shared" si="90"/>
        <v/>
      </c>
      <c r="AQ459" s="67">
        <f>SUMIFS(Master3!$Z:$Z,Master3!$A:$A,"&gt;"&amp;(AP459),Master3!$A:$A,"&lt;="&amp;AU459-1)</f>
        <v>0</v>
      </c>
      <c r="AR459" s="67">
        <f>SUMIFS(Master3!$J:$J,Master3!$A:$A,"&gt;"&amp;(AP459),Master3!$A:$A,"&lt;="&amp;AU459-1)</f>
        <v>0</v>
      </c>
      <c r="AS459" s="93">
        <f>SUMIFS(Master3!BO:BO,Master3!BN:BN,AO459)</f>
        <v>0</v>
      </c>
      <c r="AT459" s="100" t="str">
        <f>IFERROR(_xlfn.XLOOKUP(AU459,Master3!$A:$A,Master3!$B:$B)," ")</f>
        <v xml:space="preserve"> </v>
      </c>
      <c r="AU459" s="92" t="str">
        <f t="shared" si="91"/>
        <v/>
      </c>
      <c r="AV459" s="67">
        <f>SUMIFS(Master3!$Z:$Z,Master3!$A:$A,"&gt;"&amp;AU459,Master3!$A:$A,"&lt;="&amp; AY459)</f>
        <v>0</v>
      </c>
      <c r="AW459" s="67">
        <f>SUMIFS(Master3!$J:$J,Master3!$A:$A,"&gt;"&amp;AU459,Master3!$A:$A,"&lt;="&amp; AY459)</f>
        <v>0</v>
      </c>
      <c r="AX459" s="92">
        <f>SUMIFS(Master3!BF:BF,Master3!BE:BE,AT459)</f>
        <v>0</v>
      </c>
      <c r="AY459" s="93" t="str">
        <f t="shared" si="92"/>
        <v/>
      </c>
      <c r="AZ459" s="112" t="e">
        <f>_xlfn.XLOOKUP(BA459,Master3!B:B,Master3!A:A)</f>
        <v>#N/A</v>
      </c>
      <c r="BA459" s="103"/>
      <c r="BB459" s="107">
        <f>SUMIFS(Master3!AR:AR,Master3!$A:$A,"&gt;="&amp;(AZ459),Master3!$A:$A,"&lt;="&amp;BF459-1)</f>
        <v>0</v>
      </c>
      <c r="BC459" s="109">
        <f>SUMIFS(Master3!$K:$K,Master3!$A:$A,"&gt;="&amp;(AZ459),Master3!$A:$A,"&lt;="&amp;BF459-1)</f>
        <v>0</v>
      </c>
      <c r="BD459" s="108">
        <f>SUMIFS(Master3!BI:BI,Master3!BH:BH,BA459)</f>
        <v>0</v>
      </c>
      <c r="BE459" s="110" t="str">
        <f>IFERROR(_xlfn.XLOOKUP(BF459,Master3!$A:$A,Master3!$B:$B),"")</f>
        <v/>
      </c>
      <c r="BF459" s="107" t="str">
        <f t="shared" si="93"/>
        <v/>
      </c>
      <c r="BG459" s="107">
        <f>SUMIFS(Master3!AR:AR,Master3!$A:$A,"&gt;="&amp;(BF459),Master3!$A:$A,"&lt;="&amp;BK459-1)</f>
        <v>0</v>
      </c>
      <c r="BH459" s="109">
        <f>SUMIFS(Master3!$K:$K,Master3!$A:$A,"&gt;="&amp;(BF459),Master3!$A:$A,"&lt;="&amp;BK459-1)</f>
        <v>0</v>
      </c>
      <c r="BI459" s="108">
        <f>SUMIFS(Master3!BQ:BQ,Master3!BP:BP,BE459)</f>
        <v>0</v>
      </c>
      <c r="BJ459" s="110" t="str">
        <f>IFERROR(_xlfn.XLOOKUP(BK459,Master3!$A:$A,Master3!$B:$B)," ")</f>
        <v xml:space="preserve"> </v>
      </c>
      <c r="BK459" s="107" t="str">
        <f t="shared" si="94"/>
        <v/>
      </c>
      <c r="BL459" s="107">
        <f>SUMIFS(Master3!$AU:$AU,Master3!$A:$A,"&gt;"&amp;(BK459),Master3!$A:$A,"&lt;="&amp; BO459)</f>
        <v>0</v>
      </c>
      <c r="BM459" s="109">
        <f>SUMIFS(Master3!$K:$K,Master3!$A:$A,"&gt;"&amp;(BK459),Master3!$A:$A,"&lt;="&amp; BO459)</f>
        <v>0</v>
      </c>
      <c r="BN459" s="107">
        <f>SUMIFS(Master3!BI:BI,Master3!BH:BH,BJ459)</f>
        <v>0</v>
      </c>
      <c r="BO459" s="108" t="str">
        <f t="shared" si="95"/>
        <v/>
      </c>
    </row>
    <row r="460" spans="1:67" x14ac:dyDescent="0.25">
      <c r="A460" s="86">
        <v>44526.482638888891</v>
      </c>
      <c r="B460" s="111" t="e">
        <f>_xlfn.XLOOKUP(C460,Master3!B:B,Master3!A:A)</f>
        <v>#N/A</v>
      </c>
      <c r="C460" s="106"/>
      <c r="D460" s="91" t="str">
        <f>IFERROR(_xlfn.XLOOKUP(B460,Master3!A:A,Master3!G:G),"")</f>
        <v/>
      </c>
      <c r="E460" s="94" t="str">
        <f>IFERROR(AVERAGEIFS(Master3!$U:$U,Master3!$A:$A,"&gt;"&amp;(B460-1),Master3!$A:$A,"&lt;="&amp;S460),"")</f>
        <v/>
      </c>
      <c r="F460" s="98">
        <f>SUMIFS(Master3!$V:$V,Master3!$A:$A,"&gt;="&amp;(B460),Master3!$A:$A,"&lt;="&amp;J460-1)</f>
        <v>0</v>
      </c>
      <c r="G460" s="91">
        <f>SUMIFS(Master3!$H:$H,Master3!$A:$A,"&gt;="&amp;(B460),Master3!$A:$A,"&lt;="&amp;J460-1)</f>
        <v>0</v>
      </c>
      <c r="H460" s="99">
        <f>SUMIFS(Master3!AZ:AZ,Master3!AY:AY,C460)</f>
        <v>0</v>
      </c>
      <c r="I460" s="100" t="str">
        <f>IFERROR(_xlfn.XLOOKUP(J460,Master3!$A:$A,Master3!$B:$B),"")</f>
        <v/>
      </c>
      <c r="J460" s="92" t="str">
        <f t="shared" si="84"/>
        <v/>
      </c>
      <c r="K460" s="92">
        <f>SUMIFS(Master3!$V:$V,Master3!$A:$A,"&gt;="&amp;(J460),Master3!$A:$A,"&lt;="&amp;O460-1)</f>
        <v>0</v>
      </c>
      <c r="L460" s="92">
        <f>SUMIFS(Master3!$H:$H,Master3!$A:$A,"&gt;="&amp;(J460),Master3!$A:$A,"&lt;="&amp;O460-1)</f>
        <v>0</v>
      </c>
      <c r="M460" s="93">
        <f>SUMIFS(Master3!BK:BK,Master3!BJ:BJ,I460)</f>
        <v>0</v>
      </c>
      <c r="N460" s="100" t="str">
        <f>IFERROR(_xlfn.XLOOKUP(O460,Master3!$A:$A,Master3!$B:$B)," ")</f>
        <v xml:space="preserve"> </v>
      </c>
      <c r="O460" s="92" t="str">
        <f t="shared" si="85"/>
        <v/>
      </c>
      <c r="P460" s="92">
        <f>SUMIFS(Master3!$V:$V,Master3!$A:$A,"&gt;="&amp;O460,Master3!$A:$A,"&lt;="&amp; S460)</f>
        <v>0</v>
      </c>
      <c r="Q460" s="92">
        <f>SUMIFS(Master3!$H:$H,Master3!$A:$A,"&gt;="&amp;O460,Master3!$A:$A,"&lt;="&amp; S460)</f>
        <v>0</v>
      </c>
      <c r="R460" s="92">
        <f>SUMIFS(Master3!AZ:AZ,Master3!AY:AY,N460)</f>
        <v>0</v>
      </c>
      <c r="S460" s="93" t="str">
        <f t="shared" si="86"/>
        <v/>
      </c>
      <c r="T460" s="112" t="e">
        <f>_xlfn.XLOOKUP(U460,Master3!B:B,Master3!A:A)</f>
        <v>#N/A</v>
      </c>
      <c r="U460" s="103"/>
      <c r="V460" s="109">
        <f>SUMIFS(Master3!X:X,Master3!$A:$A,"&gt;="&amp;(T460),Master3!$A:$A,"&lt;="&amp;Z460-1)</f>
        <v>0</v>
      </c>
      <c r="W460" s="107">
        <f>SUMIFS(Master3!I:I,Master3!$A:$A,"&gt;="&amp;(T460),Master3!$A:$A,"&lt;="&amp;Z460-1)</f>
        <v>0</v>
      </c>
      <c r="X460" s="108">
        <f>SUMIFS(Master3!BC:BC,Master3!BB:BB,U460)</f>
        <v>0</v>
      </c>
      <c r="Y460" s="110" t="str">
        <f>IFERROR(_xlfn.XLOOKUP(Z460,Master3!$A:$A,Master3!$B:$B),"")</f>
        <v/>
      </c>
      <c r="Z460" s="107" t="str">
        <f t="shared" si="87"/>
        <v/>
      </c>
      <c r="AA460" s="107">
        <f>SUMIFS(Master3!$X:$X,Master3!$A:$A,"&gt;="&amp;(Z460),Master3!$A:$A,"&lt;="&amp;AE460-1)</f>
        <v>0</v>
      </c>
      <c r="AB460" s="107">
        <f>SUMIFS(Master3!$I:$I,Master3!$A:$A,"&gt;="&amp;(Z460),Master3!$A:$A,"&lt;="&amp;AE460-1)</f>
        <v>0</v>
      </c>
      <c r="AC460" s="108">
        <f>SUMIFS(Master3!BM:BM,Master3!BL:BL,Y460)</f>
        <v>0</v>
      </c>
      <c r="AD460" s="110" t="str">
        <f>IFERROR(_xlfn.XLOOKUP(AE460,Master3!$A:$A,Master3!$B:$B)," ")</f>
        <v xml:space="preserve"> </v>
      </c>
      <c r="AE460" s="107" t="str">
        <f t="shared" si="88"/>
        <v/>
      </c>
      <c r="AF460" s="109">
        <f>SUMIFS(Master3!$X:$X,Master3!$A:$A,"&gt;"&amp;(AE460),Master3!$A:$A,"&lt;="&amp; AI460)</f>
        <v>0</v>
      </c>
      <c r="AG460" s="107">
        <f>SUMIFS(Master3!$I:$I,Master3!$A:$A,"&gt;"&amp;(AE460),Master3!$A:$A,"&lt;="&amp; AI460)</f>
        <v>0</v>
      </c>
      <c r="AH460" s="107">
        <f>SUMIFS(Master3!BC:BC,Master3!BB:BB,AD460)</f>
        <v>0</v>
      </c>
      <c r="AI460" s="108" t="str">
        <f t="shared" si="89"/>
        <v/>
      </c>
      <c r="AJ460" s="112" t="e">
        <f>_xlfn.XLOOKUP(AK460,Master3!B:B,Master3!A:A)</f>
        <v>#N/A</v>
      </c>
      <c r="AK460" s="106"/>
      <c r="AL460" s="67">
        <f>SUMIFS(Master3!$Z:$Z,Master3!$A:$A,"&gt;="&amp;(AJ460),Master3!$A:$A,"&lt;="&amp;AP460-1)</f>
        <v>0</v>
      </c>
      <c r="AM460" s="67">
        <f>SUMIFS(Master3!$J:$J,Master3!$A:$A,"&gt;="&amp;(AJ460),Master3!$A:$A,"&lt;="&amp;AP460-1)</f>
        <v>0</v>
      </c>
      <c r="AN460" s="93">
        <f>SUMIFS(Master3!BF:BF,Master3!BE:BE,AK460)</f>
        <v>0</v>
      </c>
      <c r="AO460" s="100" t="str">
        <f>IFERROR(_xlfn.XLOOKUP(AP460,Master3!$A:$A,Master3!$B:$B),"")</f>
        <v/>
      </c>
      <c r="AP460" s="92" t="str">
        <f t="shared" si="90"/>
        <v/>
      </c>
      <c r="AQ460" s="67">
        <f>SUMIFS(Master3!$Z:$Z,Master3!$A:$A,"&gt;"&amp;(AP460),Master3!$A:$A,"&lt;="&amp;AU460-1)</f>
        <v>0</v>
      </c>
      <c r="AR460" s="67">
        <f>SUMIFS(Master3!$J:$J,Master3!$A:$A,"&gt;"&amp;(AP460),Master3!$A:$A,"&lt;="&amp;AU460-1)</f>
        <v>0</v>
      </c>
      <c r="AS460" s="93">
        <f>SUMIFS(Master3!BO:BO,Master3!BN:BN,AO460)</f>
        <v>0</v>
      </c>
      <c r="AT460" s="100" t="str">
        <f>IFERROR(_xlfn.XLOOKUP(AU460,Master3!$A:$A,Master3!$B:$B)," ")</f>
        <v xml:space="preserve"> </v>
      </c>
      <c r="AU460" s="92" t="str">
        <f t="shared" si="91"/>
        <v/>
      </c>
      <c r="AV460" s="67">
        <f>SUMIFS(Master3!$Z:$Z,Master3!$A:$A,"&gt;"&amp;AU460,Master3!$A:$A,"&lt;="&amp; AY460)</f>
        <v>0</v>
      </c>
      <c r="AW460" s="67">
        <f>SUMIFS(Master3!$J:$J,Master3!$A:$A,"&gt;"&amp;AU460,Master3!$A:$A,"&lt;="&amp; AY460)</f>
        <v>0</v>
      </c>
      <c r="AX460" s="92">
        <f>SUMIFS(Master3!BF:BF,Master3!BE:BE,AT460)</f>
        <v>0</v>
      </c>
      <c r="AY460" s="93" t="str">
        <f t="shared" si="92"/>
        <v/>
      </c>
      <c r="AZ460" s="112" t="e">
        <f>_xlfn.XLOOKUP(BA460,Master3!B:B,Master3!A:A)</f>
        <v>#N/A</v>
      </c>
      <c r="BA460" s="103">
        <v>44526.482638888891</v>
      </c>
      <c r="BB460" s="107">
        <f>SUMIFS(Master3!AR:AR,Master3!$A:$A,"&gt;="&amp;(AZ460),Master3!$A:$A,"&lt;="&amp;BF460-1)</f>
        <v>0</v>
      </c>
      <c r="BC460" s="109">
        <f>SUMIFS(Master3!$K:$K,Master3!$A:$A,"&gt;="&amp;(AZ460),Master3!$A:$A,"&lt;="&amp;BF460-1)</f>
        <v>0</v>
      </c>
      <c r="BD460" s="108">
        <f>SUMIFS(Master3!BI:BI,Master3!BH:BH,BA460)</f>
        <v>0</v>
      </c>
      <c r="BE460" s="110" t="str">
        <f>IFERROR(_xlfn.XLOOKUP(BF460,Master3!$A:$A,Master3!$B:$B),"")</f>
        <v/>
      </c>
      <c r="BF460" s="107" t="str">
        <f t="shared" si="93"/>
        <v/>
      </c>
      <c r="BG460" s="107">
        <f>SUMIFS(Master3!AR:AR,Master3!$A:$A,"&gt;="&amp;(BF460),Master3!$A:$A,"&lt;="&amp;BK460-1)</f>
        <v>0</v>
      </c>
      <c r="BH460" s="109">
        <f>SUMIFS(Master3!$K:$K,Master3!$A:$A,"&gt;="&amp;(BF460),Master3!$A:$A,"&lt;="&amp;BK460-1)</f>
        <v>0</v>
      </c>
      <c r="BI460" s="108">
        <f>SUMIFS(Master3!BQ:BQ,Master3!BP:BP,BE460)</f>
        <v>0</v>
      </c>
      <c r="BJ460" s="110" t="str">
        <f>IFERROR(_xlfn.XLOOKUP(BK460,Master3!$A:$A,Master3!$B:$B)," ")</f>
        <v xml:space="preserve"> </v>
      </c>
      <c r="BK460" s="107" t="str">
        <f t="shared" si="94"/>
        <v/>
      </c>
      <c r="BL460" s="107">
        <f>SUMIFS(Master3!$AU:$AU,Master3!$A:$A,"&gt;"&amp;(BK460),Master3!$A:$A,"&lt;="&amp; BO460)</f>
        <v>0</v>
      </c>
      <c r="BM460" s="109">
        <f>SUMIFS(Master3!$K:$K,Master3!$A:$A,"&gt;"&amp;(BK460),Master3!$A:$A,"&lt;="&amp; BO460)</f>
        <v>0</v>
      </c>
      <c r="BN460" s="107">
        <f>SUMIFS(Master3!BI:BI,Master3!BH:BH,BJ460)</f>
        <v>0</v>
      </c>
      <c r="BO460" s="108" t="str">
        <f t="shared" si="95"/>
        <v/>
      </c>
    </row>
    <row r="461" spans="1:67" x14ac:dyDescent="0.25">
      <c r="A461" s="86">
        <v>44526.5</v>
      </c>
      <c r="B461" s="111" t="e">
        <f>_xlfn.XLOOKUP(C461,Master3!B:B,Master3!A:A)</f>
        <v>#N/A</v>
      </c>
      <c r="C461" s="106"/>
      <c r="D461" s="91" t="str">
        <f>IFERROR(_xlfn.XLOOKUP(B461,Master3!A:A,Master3!G:G),"")</f>
        <v/>
      </c>
      <c r="E461" s="94" t="str">
        <f>IFERROR(AVERAGEIFS(Master3!$U:$U,Master3!$A:$A,"&gt;"&amp;(B461-1),Master3!$A:$A,"&lt;="&amp;S461),"")</f>
        <v/>
      </c>
      <c r="F461" s="98">
        <f>SUMIFS(Master3!$V:$V,Master3!$A:$A,"&gt;="&amp;(B461),Master3!$A:$A,"&lt;="&amp;J461-1)</f>
        <v>0</v>
      </c>
      <c r="G461" s="91">
        <f>SUMIFS(Master3!$H:$H,Master3!$A:$A,"&gt;="&amp;(B461),Master3!$A:$A,"&lt;="&amp;J461-1)</f>
        <v>0</v>
      </c>
      <c r="H461" s="99">
        <f>SUMIFS(Master3!AZ:AZ,Master3!AY:AY,C461)</f>
        <v>0</v>
      </c>
      <c r="I461" s="100" t="str">
        <f>IFERROR(_xlfn.XLOOKUP(J461,Master3!$A:$A,Master3!$B:$B),"")</f>
        <v/>
      </c>
      <c r="J461" s="92" t="str">
        <f t="shared" si="84"/>
        <v/>
      </c>
      <c r="K461" s="92">
        <f>SUMIFS(Master3!$V:$V,Master3!$A:$A,"&gt;="&amp;(J461),Master3!$A:$A,"&lt;="&amp;O461-1)</f>
        <v>0</v>
      </c>
      <c r="L461" s="92">
        <f>SUMIFS(Master3!$H:$H,Master3!$A:$A,"&gt;="&amp;(J461),Master3!$A:$A,"&lt;="&amp;O461-1)</f>
        <v>0</v>
      </c>
      <c r="M461" s="93">
        <f>SUMIFS(Master3!BK:BK,Master3!BJ:BJ,I461)</f>
        <v>0</v>
      </c>
      <c r="N461" s="100" t="str">
        <f>IFERROR(_xlfn.XLOOKUP(O461,Master3!$A:$A,Master3!$B:$B)," ")</f>
        <v xml:space="preserve"> </v>
      </c>
      <c r="O461" s="92" t="str">
        <f t="shared" si="85"/>
        <v/>
      </c>
      <c r="P461" s="92">
        <f>SUMIFS(Master3!$V:$V,Master3!$A:$A,"&gt;="&amp;O461,Master3!$A:$A,"&lt;="&amp; S461)</f>
        <v>0</v>
      </c>
      <c r="Q461" s="92">
        <f>SUMIFS(Master3!$H:$H,Master3!$A:$A,"&gt;="&amp;O461,Master3!$A:$A,"&lt;="&amp; S461)</f>
        <v>0</v>
      </c>
      <c r="R461" s="92">
        <f>SUMIFS(Master3!AZ:AZ,Master3!AY:AY,N461)</f>
        <v>0</v>
      </c>
      <c r="S461" s="93" t="str">
        <f t="shared" si="86"/>
        <v/>
      </c>
      <c r="T461" s="112" t="e">
        <f>_xlfn.XLOOKUP(U461,Master3!B:B,Master3!A:A)</f>
        <v>#N/A</v>
      </c>
      <c r="U461" s="103">
        <v>44526.5</v>
      </c>
      <c r="V461" s="109">
        <f>SUMIFS(Master3!X:X,Master3!$A:$A,"&gt;="&amp;(T461),Master3!$A:$A,"&lt;="&amp;Z461-1)</f>
        <v>0</v>
      </c>
      <c r="W461" s="107">
        <f>SUMIFS(Master3!I:I,Master3!$A:$A,"&gt;="&amp;(T461),Master3!$A:$A,"&lt;="&amp;Z461-1)</f>
        <v>0</v>
      </c>
      <c r="X461" s="108">
        <f>SUMIFS(Master3!BC:BC,Master3!BB:BB,U461)</f>
        <v>0</v>
      </c>
      <c r="Y461" s="110" t="str">
        <f>IFERROR(_xlfn.XLOOKUP(Z461,Master3!$A:$A,Master3!$B:$B),"")</f>
        <v/>
      </c>
      <c r="Z461" s="107" t="str">
        <f t="shared" si="87"/>
        <v/>
      </c>
      <c r="AA461" s="107">
        <f>SUMIFS(Master3!$X:$X,Master3!$A:$A,"&gt;="&amp;(Z461),Master3!$A:$A,"&lt;="&amp;AE461-1)</f>
        <v>0</v>
      </c>
      <c r="AB461" s="107">
        <f>SUMIFS(Master3!$I:$I,Master3!$A:$A,"&gt;="&amp;(Z461),Master3!$A:$A,"&lt;="&amp;AE461-1)</f>
        <v>0</v>
      </c>
      <c r="AC461" s="108">
        <f>SUMIFS(Master3!BM:BM,Master3!BL:BL,Y461)</f>
        <v>0</v>
      </c>
      <c r="AD461" s="110" t="str">
        <f>IFERROR(_xlfn.XLOOKUP(AE461,Master3!$A:$A,Master3!$B:$B)," ")</f>
        <v xml:space="preserve"> </v>
      </c>
      <c r="AE461" s="107" t="str">
        <f t="shared" si="88"/>
        <v/>
      </c>
      <c r="AF461" s="109">
        <f>SUMIFS(Master3!$X:$X,Master3!$A:$A,"&gt;"&amp;(AE461),Master3!$A:$A,"&lt;="&amp; AI461)</f>
        <v>0</v>
      </c>
      <c r="AG461" s="107">
        <f>SUMIFS(Master3!$I:$I,Master3!$A:$A,"&gt;"&amp;(AE461),Master3!$A:$A,"&lt;="&amp; AI461)</f>
        <v>0</v>
      </c>
      <c r="AH461" s="107">
        <f>SUMIFS(Master3!BC:BC,Master3!BB:BB,AD461)</f>
        <v>0</v>
      </c>
      <c r="AI461" s="108" t="str">
        <f t="shared" si="89"/>
        <v/>
      </c>
      <c r="AJ461" s="112" t="e">
        <f>_xlfn.XLOOKUP(AK461,Master3!B:B,Master3!A:A)</f>
        <v>#N/A</v>
      </c>
      <c r="AK461" s="106"/>
      <c r="AL461" s="67">
        <f>SUMIFS(Master3!$Z:$Z,Master3!$A:$A,"&gt;="&amp;(AJ461),Master3!$A:$A,"&lt;="&amp;AP461-1)</f>
        <v>0</v>
      </c>
      <c r="AM461" s="67">
        <f>SUMIFS(Master3!$J:$J,Master3!$A:$A,"&gt;="&amp;(AJ461),Master3!$A:$A,"&lt;="&amp;AP461-1)</f>
        <v>0</v>
      </c>
      <c r="AN461" s="93">
        <f>SUMIFS(Master3!BF:BF,Master3!BE:BE,AK461)</f>
        <v>0</v>
      </c>
      <c r="AO461" s="100" t="str">
        <f>IFERROR(_xlfn.XLOOKUP(AP461,Master3!$A:$A,Master3!$B:$B),"")</f>
        <v/>
      </c>
      <c r="AP461" s="92" t="str">
        <f t="shared" si="90"/>
        <v/>
      </c>
      <c r="AQ461" s="67">
        <f>SUMIFS(Master3!$Z:$Z,Master3!$A:$A,"&gt;"&amp;(AP461),Master3!$A:$A,"&lt;="&amp;AU461-1)</f>
        <v>0</v>
      </c>
      <c r="AR461" s="67">
        <f>SUMIFS(Master3!$J:$J,Master3!$A:$A,"&gt;"&amp;(AP461),Master3!$A:$A,"&lt;="&amp;AU461-1)</f>
        <v>0</v>
      </c>
      <c r="AS461" s="93">
        <f>SUMIFS(Master3!BO:BO,Master3!BN:BN,AO461)</f>
        <v>0</v>
      </c>
      <c r="AT461" s="100" t="str">
        <f>IFERROR(_xlfn.XLOOKUP(AU461,Master3!$A:$A,Master3!$B:$B)," ")</f>
        <v xml:space="preserve"> </v>
      </c>
      <c r="AU461" s="92" t="str">
        <f t="shared" si="91"/>
        <v/>
      </c>
      <c r="AV461" s="67">
        <f>SUMIFS(Master3!$Z:$Z,Master3!$A:$A,"&gt;"&amp;AU461,Master3!$A:$A,"&lt;="&amp; AY461)</f>
        <v>0</v>
      </c>
      <c r="AW461" s="67">
        <f>SUMIFS(Master3!$J:$J,Master3!$A:$A,"&gt;"&amp;AU461,Master3!$A:$A,"&lt;="&amp; AY461)</f>
        <v>0</v>
      </c>
      <c r="AX461" s="92">
        <f>SUMIFS(Master3!BF:BF,Master3!BE:BE,AT461)</f>
        <v>0</v>
      </c>
      <c r="AY461" s="93" t="str">
        <f t="shared" si="92"/>
        <v/>
      </c>
      <c r="AZ461" s="112" t="e">
        <f>_xlfn.XLOOKUP(BA461,Master3!B:B,Master3!A:A)</f>
        <v>#N/A</v>
      </c>
      <c r="BA461" s="103"/>
      <c r="BB461" s="107">
        <f>SUMIFS(Master3!AR:AR,Master3!$A:$A,"&gt;="&amp;(AZ461),Master3!$A:$A,"&lt;="&amp;BF461-1)</f>
        <v>0</v>
      </c>
      <c r="BC461" s="109">
        <f>SUMIFS(Master3!$K:$K,Master3!$A:$A,"&gt;="&amp;(AZ461),Master3!$A:$A,"&lt;="&amp;BF461-1)</f>
        <v>0</v>
      </c>
      <c r="BD461" s="108">
        <f>SUMIFS(Master3!BI:BI,Master3!BH:BH,BA461)</f>
        <v>0</v>
      </c>
      <c r="BE461" s="110" t="str">
        <f>IFERROR(_xlfn.XLOOKUP(BF461,Master3!$A:$A,Master3!$B:$B),"")</f>
        <v/>
      </c>
      <c r="BF461" s="107" t="str">
        <f t="shared" si="93"/>
        <v/>
      </c>
      <c r="BG461" s="107">
        <f>SUMIFS(Master3!AR:AR,Master3!$A:$A,"&gt;="&amp;(BF461),Master3!$A:$A,"&lt;="&amp;BK461-1)</f>
        <v>0</v>
      </c>
      <c r="BH461" s="109">
        <f>SUMIFS(Master3!$K:$K,Master3!$A:$A,"&gt;="&amp;(BF461),Master3!$A:$A,"&lt;="&amp;BK461-1)</f>
        <v>0</v>
      </c>
      <c r="BI461" s="108">
        <f>SUMIFS(Master3!BQ:BQ,Master3!BP:BP,BE461)</f>
        <v>0</v>
      </c>
      <c r="BJ461" s="110" t="str">
        <f>IFERROR(_xlfn.XLOOKUP(BK461,Master3!$A:$A,Master3!$B:$B)," ")</f>
        <v xml:space="preserve"> </v>
      </c>
      <c r="BK461" s="107" t="str">
        <f t="shared" si="94"/>
        <v/>
      </c>
      <c r="BL461" s="107">
        <f>SUMIFS(Master3!$AU:$AU,Master3!$A:$A,"&gt;"&amp;(BK461),Master3!$A:$A,"&lt;="&amp; BO461)</f>
        <v>0</v>
      </c>
      <c r="BM461" s="109">
        <f>SUMIFS(Master3!$K:$K,Master3!$A:$A,"&gt;"&amp;(BK461),Master3!$A:$A,"&lt;="&amp; BO461)</f>
        <v>0</v>
      </c>
      <c r="BN461" s="107">
        <f>SUMIFS(Master3!BI:BI,Master3!BH:BH,BJ461)</f>
        <v>0</v>
      </c>
      <c r="BO461" s="108" t="str">
        <f t="shared" si="95"/>
        <v/>
      </c>
    </row>
    <row r="462" spans="1:67" x14ac:dyDescent="0.25">
      <c r="A462" s="86">
        <v>44527.201388888891</v>
      </c>
      <c r="B462" s="111" t="e">
        <f>_xlfn.XLOOKUP(C462,Master3!B:B,Master3!A:A)</f>
        <v>#N/A</v>
      </c>
      <c r="C462" s="106"/>
      <c r="D462" s="91" t="str">
        <f>IFERROR(_xlfn.XLOOKUP(B462,Master3!A:A,Master3!G:G),"")</f>
        <v/>
      </c>
      <c r="E462" s="94" t="str">
        <f>IFERROR(AVERAGEIFS(Master3!$U:$U,Master3!$A:$A,"&gt;"&amp;(B462-1),Master3!$A:$A,"&lt;="&amp;S462),"")</f>
        <v/>
      </c>
      <c r="F462" s="98">
        <f>SUMIFS(Master3!$V:$V,Master3!$A:$A,"&gt;="&amp;(B462),Master3!$A:$A,"&lt;="&amp;J462-1)</f>
        <v>0</v>
      </c>
      <c r="G462" s="91">
        <f>SUMIFS(Master3!$H:$H,Master3!$A:$A,"&gt;="&amp;(B462),Master3!$A:$A,"&lt;="&amp;J462-1)</f>
        <v>0</v>
      </c>
      <c r="H462" s="99">
        <f>SUMIFS(Master3!AZ:AZ,Master3!AY:AY,C462)</f>
        <v>0</v>
      </c>
      <c r="I462" s="100" t="str">
        <f>IFERROR(_xlfn.XLOOKUP(J462,Master3!$A:$A,Master3!$B:$B),"")</f>
        <v/>
      </c>
      <c r="J462" s="92" t="str">
        <f t="shared" si="84"/>
        <v/>
      </c>
      <c r="K462" s="92">
        <f>SUMIFS(Master3!$V:$V,Master3!$A:$A,"&gt;="&amp;(J462),Master3!$A:$A,"&lt;="&amp;O462-1)</f>
        <v>0</v>
      </c>
      <c r="L462" s="92">
        <f>SUMIFS(Master3!$H:$H,Master3!$A:$A,"&gt;="&amp;(J462),Master3!$A:$A,"&lt;="&amp;O462-1)</f>
        <v>0</v>
      </c>
      <c r="M462" s="93">
        <f>SUMIFS(Master3!BK:BK,Master3!BJ:BJ,I462)</f>
        <v>0</v>
      </c>
      <c r="N462" s="100" t="str">
        <f>IFERROR(_xlfn.XLOOKUP(O462,Master3!$A:$A,Master3!$B:$B)," ")</f>
        <v xml:space="preserve"> </v>
      </c>
      <c r="O462" s="92" t="str">
        <f t="shared" si="85"/>
        <v/>
      </c>
      <c r="P462" s="92">
        <f>SUMIFS(Master3!$V:$V,Master3!$A:$A,"&gt;="&amp;O462,Master3!$A:$A,"&lt;="&amp; S462)</f>
        <v>0</v>
      </c>
      <c r="Q462" s="92">
        <f>SUMIFS(Master3!$H:$H,Master3!$A:$A,"&gt;="&amp;O462,Master3!$A:$A,"&lt;="&amp; S462)</f>
        <v>0</v>
      </c>
      <c r="R462" s="92">
        <f>SUMIFS(Master3!AZ:AZ,Master3!AY:AY,N462)</f>
        <v>0</v>
      </c>
      <c r="S462" s="93" t="str">
        <f t="shared" si="86"/>
        <v/>
      </c>
      <c r="T462" s="112" t="e">
        <f>_xlfn.XLOOKUP(U462,Master3!B:B,Master3!A:A)</f>
        <v>#N/A</v>
      </c>
      <c r="U462" s="103"/>
      <c r="V462" s="109">
        <f>SUMIFS(Master3!X:X,Master3!$A:$A,"&gt;="&amp;(T462),Master3!$A:$A,"&lt;="&amp;Z462-1)</f>
        <v>0</v>
      </c>
      <c r="W462" s="107">
        <f>SUMIFS(Master3!I:I,Master3!$A:$A,"&gt;="&amp;(T462),Master3!$A:$A,"&lt;="&amp;Z462-1)</f>
        <v>0</v>
      </c>
      <c r="X462" s="108">
        <f>SUMIFS(Master3!BC:BC,Master3!BB:BB,U462)</f>
        <v>0</v>
      </c>
      <c r="Y462" s="110" t="str">
        <f>IFERROR(_xlfn.XLOOKUP(Z462,Master3!$A:$A,Master3!$B:$B),"")</f>
        <v/>
      </c>
      <c r="Z462" s="107" t="str">
        <f t="shared" si="87"/>
        <v/>
      </c>
      <c r="AA462" s="107">
        <f>SUMIFS(Master3!$X:$X,Master3!$A:$A,"&gt;="&amp;(Z462),Master3!$A:$A,"&lt;="&amp;AE462-1)</f>
        <v>0</v>
      </c>
      <c r="AB462" s="107">
        <f>SUMIFS(Master3!$I:$I,Master3!$A:$A,"&gt;="&amp;(Z462),Master3!$A:$A,"&lt;="&amp;AE462-1)</f>
        <v>0</v>
      </c>
      <c r="AC462" s="108">
        <f>SUMIFS(Master3!BM:BM,Master3!BL:BL,Y462)</f>
        <v>0</v>
      </c>
      <c r="AD462" s="110" t="str">
        <f>IFERROR(_xlfn.XLOOKUP(AE462,Master3!$A:$A,Master3!$B:$B)," ")</f>
        <v xml:space="preserve"> </v>
      </c>
      <c r="AE462" s="107" t="str">
        <f t="shared" si="88"/>
        <v/>
      </c>
      <c r="AF462" s="109">
        <f>SUMIFS(Master3!$X:$X,Master3!$A:$A,"&gt;"&amp;(AE462),Master3!$A:$A,"&lt;="&amp; AI462)</f>
        <v>0</v>
      </c>
      <c r="AG462" s="107">
        <f>SUMIFS(Master3!$I:$I,Master3!$A:$A,"&gt;"&amp;(AE462),Master3!$A:$A,"&lt;="&amp; AI462)</f>
        <v>0</v>
      </c>
      <c r="AH462" s="107">
        <f>SUMIFS(Master3!BC:BC,Master3!BB:BB,AD462)</f>
        <v>0</v>
      </c>
      <c r="AI462" s="108" t="str">
        <f t="shared" si="89"/>
        <v/>
      </c>
      <c r="AJ462" s="112" t="e">
        <f>_xlfn.XLOOKUP(AK462,Master3!B:B,Master3!A:A)</f>
        <v>#N/A</v>
      </c>
      <c r="AK462" s="106">
        <v>44527.201388888891</v>
      </c>
      <c r="AL462" s="67">
        <f>SUMIFS(Master3!$Z:$Z,Master3!$A:$A,"&gt;="&amp;(AJ462),Master3!$A:$A,"&lt;="&amp;AP462-1)</f>
        <v>0</v>
      </c>
      <c r="AM462" s="67">
        <f>SUMIFS(Master3!$J:$J,Master3!$A:$A,"&gt;="&amp;(AJ462),Master3!$A:$A,"&lt;="&amp;AP462-1)</f>
        <v>0</v>
      </c>
      <c r="AN462" s="93">
        <f>SUMIFS(Master3!BF:BF,Master3!BE:BE,AK462)</f>
        <v>0</v>
      </c>
      <c r="AO462" s="100" t="str">
        <f>IFERROR(_xlfn.XLOOKUP(AP462,Master3!$A:$A,Master3!$B:$B),"")</f>
        <v/>
      </c>
      <c r="AP462" s="92" t="str">
        <f t="shared" si="90"/>
        <v/>
      </c>
      <c r="AQ462" s="67">
        <f>SUMIFS(Master3!$Z:$Z,Master3!$A:$A,"&gt;"&amp;(AP462),Master3!$A:$A,"&lt;="&amp;AU462-1)</f>
        <v>0</v>
      </c>
      <c r="AR462" s="67">
        <f>SUMIFS(Master3!$J:$J,Master3!$A:$A,"&gt;"&amp;(AP462),Master3!$A:$A,"&lt;="&amp;AU462-1)</f>
        <v>0</v>
      </c>
      <c r="AS462" s="93">
        <f>SUMIFS(Master3!BO:BO,Master3!BN:BN,AO462)</f>
        <v>0</v>
      </c>
      <c r="AT462" s="100" t="str">
        <f>IFERROR(_xlfn.XLOOKUP(AU462,Master3!$A:$A,Master3!$B:$B)," ")</f>
        <v xml:space="preserve"> </v>
      </c>
      <c r="AU462" s="92" t="str">
        <f t="shared" si="91"/>
        <v/>
      </c>
      <c r="AV462" s="67">
        <f>SUMIFS(Master3!$Z:$Z,Master3!$A:$A,"&gt;"&amp;AU462,Master3!$A:$A,"&lt;="&amp; AY462)</f>
        <v>0</v>
      </c>
      <c r="AW462" s="67">
        <f>SUMIFS(Master3!$J:$J,Master3!$A:$A,"&gt;"&amp;AU462,Master3!$A:$A,"&lt;="&amp; AY462)</f>
        <v>0</v>
      </c>
      <c r="AX462" s="92">
        <f>SUMIFS(Master3!BF:BF,Master3!BE:BE,AT462)</f>
        <v>0</v>
      </c>
      <c r="AY462" s="93" t="str">
        <f t="shared" si="92"/>
        <v/>
      </c>
      <c r="AZ462" s="112" t="e">
        <f>_xlfn.XLOOKUP(BA462,Master3!B:B,Master3!A:A)</f>
        <v>#N/A</v>
      </c>
      <c r="BA462" s="103"/>
      <c r="BB462" s="107">
        <f>SUMIFS(Master3!AR:AR,Master3!$A:$A,"&gt;="&amp;(AZ462),Master3!$A:$A,"&lt;="&amp;BF462-1)</f>
        <v>0</v>
      </c>
      <c r="BC462" s="109">
        <f>SUMIFS(Master3!$K:$K,Master3!$A:$A,"&gt;="&amp;(AZ462),Master3!$A:$A,"&lt;="&amp;BF462-1)</f>
        <v>0</v>
      </c>
      <c r="BD462" s="108">
        <f>SUMIFS(Master3!BI:BI,Master3!BH:BH,BA462)</f>
        <v>0</v>
      </c>
      <c r="BE462" s="110" t="str">
        <f>IFERROR(_xlfn.XLOOKUP(BF462,Master3!$A:$A,Master3!$B:$B),"")</f>
        <v/>
      </c>
      <c r="BF462" s="107" t="str">
        <f t="shared" si="93"/>
        <v/>
      </c>
      <c r="BG462" s="107">
        <f>SUMIFS(Master3!AR:AR,Master3!$A:$A,"&gt;="&amp;(BF462),Master3!$A:$A,"&lt;="&amp;BK462-1)</f>
        <v>0</v>
      </c>
      <c r="BH462" s="109">
        <f>SUMIFS(Master3!$K:$K,Master3!$A:$A,"&gt;="&amp;(BF462),Master3!$A:$A,"&lt;="&amp;BK462-1)</f>
        <v>0</v>
      </c>
      <c r="BI462" s="108">
        <f>SUMIFS(Master3!BQ:BQ,Master3!BP:BP,BE462)</f>
        <v>0</v>
      </c>
      <c r="BJ462" s="110" t="str">
        <f>IFERROR(_xlfn.XLOOKUP(BK462,Master3!$A:$A,Master3!$B:$B)," ")</f>
        <v xml:space="preserve"> </v>
      </c>
      <c r="BK462" s="107" t="str">
        <f t="shared" si="94"/>
        <v/>
      </c>
      <c r="BL462" s="107">
        <f>SUMIFS(Master3!$AU:$AU,Master3!$A:$A,"&gt;"&amp;(BK462),Master3!$A:$A,"&lt;="&amp; BO462)</f>
        <v>0</v>
      </c>
      <c r="BM462" s="109">
        <f>SUMIFS(Master3!$K:$K,Master3!$A:$A,"&gt;"&amp;(BK462),Master3!$A:$A,"&lt;="&amp; BO462)</f>
        <v>0</v>
      </c>
      <c r="BN462" s="107">
        <f>SUMIFS(Master3!BI:BI,Master3!BH:BH,BJ462)</f>
        <v>0</v>
      </c>
      <c r="BO462" s="108" t="str">
        <f t="shared" si="95"/>
        <v/>
      </c>
    </row>
    <row r="463" spans="1:67" x14ac:dyDescent="0.25">
      <c r="A463" s="86">
        <v>44527.243055555555</v>
      </c>
      <c r="B463" s="111" t="e">
        <f>_xlfn.XLOOKUP(C463,Master3!B:B,Master3!A:A)</f>
        <v>#N/A</v>
      </c>
      <c r="C463" s="106"/>
      <c r="D463" s="91" t="str">
        <f>IFERROR(_xlfn.XLOOKUP(B463,Master3!A:A,Master3!G:G),"")</f>
        <v/>
      </c>
      <c r="E463" s="94" t="str">
        <f>IFERROR(AVERAGEIFS(Master3!$U:$U,Master3!$A:$A,"&gt;"&amp;(B463-1),Master3!$A:$A,"&lt;="&amp;S463),"")</f>
        <v/>
      </c>
      <c r="F463" s="98">
        <f>SUMIFS(Master3!$V:$V,Master3!$A:$A,"&gt;="&amp;(B463),Master3!$A:$A,"&lt;="&amp;J463-1)</f>
        <v>0</v>
      </c>
      <c r="G463" s="91">
        <f>SUMIFS(Master3!$H:$H,Master3!$A:$A,"&gt;="&amp;(B463),Master3!$A:$A,"&lt;="&amp;J463-1)</f>
        <v>0</v>
      </c>
      <c r="H463" s="99">
        <f>SUMIFS(Master3!AZ:AZ,Master3!AY:AY,C463)</f>
        <v>0</v>
      </c>
      <c r="I463" s="100" t="str">
        <f>IFERROR(_xlfn.XLOOKUP(J463,Master3!$A:$A,Master3!$B:$B),"")</f>
        <v/>
      </c>
      <c r="J463" s="92" t="str">
        <f t="shared" si="84"/>
        <v/>
      </c>
      <c r="K463" s="92">
        <f>SUMIFS(Master3!$V:$V,Master3!$A:$A,"&gt;="&amp;(J463),Master3!$A:$A,"&lt;="&amp;O463-1)</f>
        <v>0</v>
      </c>
      <c r="L463" s="92">
        <f>SUMIFS(Master3!$H:$H,Master3!$A:$A,"&gt;="&amp;(J463),Master3!$A:$A,"&lt;="&amp;O463-1)</f>
        <v>0</v>
      </c>
      <c r="M463" s="93">
        <f>SUMIFS(Master3!BK:BK,Master3!BJ:BJ,I463)</f>
        <v>0</v>
      </c>
      <c r="N463" s="100" t="str">
        <f>IFERROR(_xlfn.XLOOKUP(O463,Master3!$A:$A,Master3!$B:$B)," ")</f>
        <v xml:space="preserve"> </v>
      </c>
      <c r="O463" s="92" t="str">
        <f t="shared" si="85"/>
        <v/>
      </c>
      <c r="P463" s="92">
        <f>SUMIFS(Master3!$V:$V,Master3!$A:$A,"&gt;="&amp;O463,Master3!$A:$A,"&lt;="&amp; S463)</f>
        <v>0</v>
      </c>
      <c r="Q463" s="92">
        <f>SUMIFS(Master3!$H:$H,Master3!$A:$A,"&gt;="&amp;O463,Master3!$A:$A,"&lt;="&amp; S463)</f>
        <v>0</v>
      </c>
      <c r="R463" s="92">
        <f>SUMIFS(Master3!AZ:AZ,Master3!AY:AY,N463)</f>
        <v>0</v>
      </c>
      <c r="S463" s="93" t="str">
        <f t="shared" si="86"/>
        <v/>
      </c>
      <c r="T463" s="112" t="e">
        <f>_xlfn.XLOOKUP(U463,Master3!B:B,Master3!A:A)</f>
        <v>#N/A</v>
      </c>
      <c r="U463" s="103"/>
      <c r="V463" s="109">
        <f>SUMIFS(Master3!X:X,Master3!$A:$A,"&gt;="&amp;(T463),Master3!$A:$A,"&lt;="&amp;Z463-1)</f>
        <v>0</v>
      </c>
      <c r="W463" s="107">
        <f>SUMIFS(Master3!I:I,Master3!$A:$A,"&gt;="&amp;(T463),Master3!$A:$A,"&lt;="&amp;Z463-1)</f>
        <v>0</v>
      </c>
      <c r="X463" s="108">
        <f>SUMIFS(Master3!BC:BC,Master3!BB:BB,U463)</f>
        <v>0</v>
      </c>
      <c r="Y463" s="110" t="str">
        <f>IFERROR(_xlfn.XLOOKUP(Z463,Master3!$A:$A,Master3!$B:$B),"")</f>
        <v/>
      </c>
      <c r="Z463" s="107" t="str">
        <f t="shared" si="87"/>
        <v/>
      </c>
      <c r="AA463" s="107">
        <f>SUMIFS(Master3!$X:$X,Master3!$A:$A,"&gt;="&amp;(Z463),Master3!$A:$A,"&lt;="&amp;AE463-1)</f>
        <v>0</v>
      </c>
      <c r="AB463" s="107">
        <f>SUMIFS(Master3!$I:$I,Master3!$A:$A,"&gt;="&amp;(Z463),Master3!$A:$A,"&lt;="&amp;AE463-1)</f>
        <v>0</v>
      </c>
      <c r="AC463" s="108">
        <f>SUMIFS(Master3!BM:BM,Master3!BL:BL,Y463)</f>
        <v>0</v>
      </c>
      <c r="AD463" s="110" t="str">
        <f>IFERROR(_xlfn.XLOOKUP(AE463,Master3!$A:$A,Master3!$B:$B)," ")</f>
        <v xml:space="preserve"> </v>
      </c>
      <c r="AE463" s="107" t="str">
        <f t="shared" si="88"/>
        <v/>
      </c>
      <c r="AF463" s="109">
        <f>SUMIFS(Master3!$X:$X,Master3!$A:$A,"&gt;"&amp;(AE463),Master3!$A:$A,"&lt;="&amp; AI463)</f>
        <v>0</v>
      </c>
      <c r="AG463" s="107">
        <f>SUMIFS(Master3!$I:$I,Master3!$A:$A,"&gt;"&amp;(AE463),Master3!$A:$A,"&lt;="&amp; AI463)</f>
        <v>0</v>
      </c>
      <c r="AH463" s="107">
        <f>SUMIFS(Master3!BC:BC,Master3!BB:BB,AD463)</f>
        <v>0</v>
      </c>
      <c r="AI463" s="108" t="str">
        <f t="shared" si="89"/>
        <v/>
      </c>
      <c r="AJ463" s="112" t="e">
        <f>_xlfn.XLOOKUP(AK463,Master3!B:B,Master3!A:A)</f>
        <v>#N/A</v>
      </c>
      <c r="AK463" s="106"/>
      <c r="AL463" s="67">
        <f>SUMIFS(Master3!$Z:$Z,Master3!$A:$A,"&gt;="&amp;(AJ463),Master3!$A:$A,"&lt;="&amp;AP463-1)</f>
        <v>0</v>
      </c>
      <c r="AM463" s="67">
        <f>SUMIFS(Master3!$J:$J,Master3!$A:$A,"&gt;="&amp;(AJ463),Master3!$A:$A,"&lt;="&amp;AP463-1)</f>
        <v>0</v>
      </c>
      <c r="AN463" s="93">
        <f>SUMIFS(Master3!BF:BF,Master3!BE:BE,AK463)</f>
        <v>0</v>
      </c>
      <c r="AO463" s="100" t="str">
        <f>IFERROR(_xlfn.XLOOKUP(AP463,Master3!$A:$A,Master3!$B:$B),"")</f>
        <v/>
      </c>
      <c r="AP463" s="92" t="str">
        <f t="shared" si="90"/>
        <v/>
      </c>
      <c r="AQ463" s="67">
        <f>SUMIFS(Master3!$Z:$Z,Master3!$A:$A,"&gt;"&amp;(AP463),Master3!$A:$A,"&lt;="&amp;AU463-1)</f>
        <v>0</v>
      </c>
      <c r="AR463" s="67">
        <f>SUMIFS(Master3!$J:$J,Master3!$A:$A,"&gt;"&amp;(AP463),Master3!$A:$A,"&lt;="&amp;AU463-1)</f>
        <v>0</v>
      </c>
      <c r="AS463" s="93">
        <f>SUMIFS(Master3!BO:BO,Master3!BN:BN,AO463)</f>
        <v>0</v>
      </c>
      <c r="AT463" s="100" t="str">
        <f>IFERROR(_xlfn.XLOOKUP(AU463,Master3!$A:$A,Master3!$B:$B)," ")</f>
        <v xml:space="preserve"> </v>
      </c>
      <c r="AU463" s="92" t="str">
        <f t="shared" si="91"/>
        <v/>
      </c>
      <c r="AV463" s="67">
        <f>SUMIFS(Master3!$Z:$Z,Master3!$A:$A,"&gt;"&amp;AU463,Master3!$A:$A,"&lt;="&amp; AY463)</f>
        <v>0</v>
      </c>
      <c r="AW463" s="67">
        <f>SUMIFS(Master3!$J:$J,Master3!$A:$A,"&gt;"&amp;AU463,Master3!$A:$A,"&lt;="&amp; AY463)</f>
        <v>0</v>
      </c>
      <c r="AX463" s="92">
        <f>SUMIFS(Master3!BF:BF,Master3!BE:BE,AT463)</f>
        <v>0</v>
      </c>
      <c r="AY463" s="93" t="str">
        <f t="shared" si="92"/>
        <v/>
      </c>
      <c r="AZ463" s="112" t="e">
        <f>_xlfn.XLOOKUP(BA463,Master3!B:B,Master3!A:A)</f>
        <v>#N/A</v>
      </c>
      <c r="BA463" s="103">
        <v>44527.243055555555</v>
      </c>
      <c r="BB463" s="107">
        <f>SUMIFS(Master3!AR:AR,Master3!$A:$A,"&gt;="&amp;(AZ463),Master3!$A:$A,"&lt;="&amp;BF463-1)</f>
        <v>0</v>
      </c>
      <c r="BC463" s="109">
        <f>SUMIFS(Master3!$K:$K,Master3!$A:$A,"&gt;="&amp;(AZ463),Master3!$A:$A,"&lt;="&amp;BF463-1)</f>
        <v>0</v>
      </c>
      <c r="BD463" s="108">
        <f>SUMIFS(Master3!BI:BI,Master3!BH:BH,BA463)</f>
        <v>0</v>
      </c>
      <c r="BE463" s="110" t="str">
        <f>IFERROR(_xlfn.XLOOKUP(BF463,Master3!$A:$A,Master3!$B:$B),"")</f>
        <v/>
      </c>
      <c r="BF463" s="107" t="str">
        <f t="shared" si="93"/>
        <v/>
      </c>
      <c r="BG463" s="107">
        <f>SUMIFS(Master3!AR:AR,Master3!$A:$A,"&gt;="&amp;(BF463),Master3!$A:$A,"&lt;="&amp;BK463-1)</f>
        <v>0</v>
      </c>
      <c r="BH463" s="109">
        <f>SUMIFS(Master3!$K:$K,Master3!$A:$A,"&gt;="&amp;(BF463),Master3!$A:$A,"&lt;="&amp;BK463-1)</f>
        <v>0</v>
      </c>
      <c r="BI463" s="108">
        <f>SUMIFS(Master3!BQ:BQ,Master3!BP:BP,BE463)</f>
        <v>0</v>
      </c>
      <c r="BJ463" s="110" t="str">
        <f>IFERROR(_xlfn.XLOOKUP(BK463,Master3!$A:$A,Master3!$B:$B)," ")</f>
        <v xml:space="preserve"> </v>
      </c>
      <c r="BK463" s="107" t="str">
        <f t="shared" si="94"/>
        <v/>
      </c>
      <c r="BL463" s="107">
        <f>SUMIFS(Master3!$AU:$AU,Master3!$A:$A,"&gt;"&amp;(BK463),Master3!$A:$A,"&lt;="&amp; BO463)</f>
        <v>0</v>
      </c>
      <c r="BM463" s="109">
        <f>SUMIFS(Master3!$K:$K,Master3!$A:$A,"&gt;"&amp;(BK463),Master3!$A:$A,"&lt;="&amp; BO463)</f>
        <v>0</v>
      </c>
      <c r="BN463" s="107">
        <f>SUMIFS(Master3!BI:BI,Master3!BH:BH,BJ463)</f>
        <v>0</v>
      </c>
      <c r="BO463" s="108" t="str">
        <f t="shared" si="95"/>
        <v/>
      </c>
    </row>
    <row r="464" spans="1:67" x14ac:dyDescent="0.25">
      <c r="A464" s="86">
        <v>44527.246527777781</v>
      </c>
      <c r="B464" s="111" t="e">
        <f>_xlfn.XLOOKUP(C464,Master3!B:B,Master3!A:A)</f>
        <v>#N/A</v>
      </c>
      <c r="C464" s="106"/>
      <c r="D464" s="91" t="str">
        <f>IFERROR(_xlfn.XLOOKUP(B464,Master3!A:A,Master3!G:G),"")</f>
        <v/>
      </c>
      <c r="E464" s="94" t="str">
        <f>IFERROR(AVERAGEIFS(Master3!$U:$U,Master3!$A:$A,"&gt;"&amp;(B464-1),Master3!$A:$A,"&lt;="&amp;S464),"")</f>
        <v/>
      </c>
      <c r="F464" s="98">
        <f>SUMIFS(Master3!$V:$V,Master3!$A:$A,"&gt;="&amp;(B464),Master3!$A:$A,"&lt;="&amp;J464-1)</f>
        <v>0</v>
      </c>
      <c r="G464" s="91">
        <f>SUMIFS(Master3!$H:$H,Master3!$A:$A,"&gt;="&amp;(B464),Master3!$A:$A,"&lt;="&amp;J464-1)</f>
        <v>0</v>
      </c>
      <c r="H464" s="99">
        <f>SUMIFS(Master3!AZ:AZ,Master3!AY:AY,C464)</f>
        <v>0</v>
      </c>
      <c r="I464" s="100" t="str">
        <f>IFERROR(_xlfn.XLOOKUP(J464,Master3!$A:$A,Master3!$B:$B),"")</f>
        <v/>
      </c>
      <c r="J464" s="92" t="str">
        <f t="shared" si="84"/>
        <v/>
      </c>
      <c r="K464" s="92">
        <f>SUMIFS(Master3!$V:$V,Master3!$A:$A,"&gt;="&amp;(J464),Master3!$A:$A,"&lt;="&amp;O464-1)</f>
        <v>0</v>
      </c>
      <c r="L464" s="92">
        <f>SUMIFS(Master3!$H:$H,Master3!$A:$A,"&gt;="&amp;(J464),Master3!$A:$A,"&lt;="&amp;O464-1)</f>
        <v>0</v>
      </c>
      <c r="M464" s="93">
        <f>SUMIFS(Master3!BK:BK,Master3!BJ:BJ,I464)</f>
        <v>0</v>
      </c>
      <c r="N464" s="100" t="str">
        <f>IFERROR(_xlfn.XLOOKUP(O464,Master3!$A:$A,Master3!$B:$B)," ")</f>
        <v xml:space="preserve"> </v>
      </c>
      <c r="O464" s="92" t="str">
        <f t="shared" si="85"/>
        <v/>
      </c>
      <c r="P464" s="92">
        <f>SUMIFS(Master3!$V:$V,Master3!$A:$A,"&gt;="&amp;O464,Master3!$A:$A,"&lt;="&amp; S464)</f>
        <v>0</v>
      </c>
      <c r="Q464" s="92">
        <f>SUMIFS(Master3!$H:$H,Master3!$A:$A,"&gt;="&amp;O464,Master3!$A:$A,"&lt;="&amp; S464)</f>
        <v>0</v>
      </c>
      <c r="R464" s="92">
        <f>SUMIFS(Master3!AZ:AZ,Master3!AY:AY,N464)</f>
        <v>0</v>
      </c>
      <c r="S464" s="93" t="str">
        <f t="shared" si="86"/>
        <v/>
      </c>
      <c r="T464" s="112" t="e">
        <f>_xlfn.XLOOKUP(U464,Master3!B:B,Master3!A:A)</f>
        <v>#N/A</v>
      </c>
      <c r="U464" s="103">
        <v>44527.246527777781</v>
      </c>
      <c r="V464" s="109">
        <f>SUMIFS(Master3!X:X,Master3!$A:$A,"&gt;="&amp;(T464),Master3!$A:$A,"&lt;="&amp;Z464-1)</f>
        <v>0</v>
      </c>
      <c r="W464" s="107">
        <f>SUMIFS(Master3!I:I,Master3!$A:$A,"&gt;="&amp;(T464),Master3!$A:$A,"&lt;="&amp;Z464-1)</f>
        <v>0</v>
      </c>
      <c r="X464" s="108">
        <f>SUMIFS(Master3!BC:BC,Master3!BB:BB,U464)</f>
        <v>0</v>
      </c>
      <c r="Y464" s="110" t="str">
        <f>IFERROR(_xlfn.XLOOKUP(Z464,Master3!$A:$A,Master3!$B:$B),"")</f>
        <v/>
      </c>
      <c r="Z464" s="107" t="str">
        <f t="shared" si="87"/>
        <v/>
      </c>
      <c r="AA464" s="107">
        <f>SUMIFS(Master3!$X:$X,Master3!$A:$A,"&gt;="&amp;(Z464),Master3!$A:$A,"&lt;="&amp;AE464-1)</f>
        <v>0</v>
      </c>
      <c r="AB464" s="107">
        <f>SUMIFS(Master3!$I:$I,Master3!$A:$A,"&gt;="&amp;(Z464),Master3!$A:$A,"&lt;="&amp;AE464-1)</f>
        <v>0</v>
      </c>
      <c r="AC464" s="108">
        <f>SUMIFS(Master3!BM:BM,Master3!BL:BL,Y464)</f>
        <v>0</v>
      </c>
      <c r="AD464" s="110" t="str">
        <f>IFERROR(_xlfn.XLOOKUP(AE464,Master3!$A:$A,Master3!$B:$B)," ")</f>
        <v xml:space="preserve"> </v>
      </c>
      <c r="AE464" s="107" t="str">
        <f t="shared" si="88"/>
        <v/>
      </c>
      <c r="AF464" s="109">
        <f>SUMIFS(Master3!$X:$X,Master3!$A:$A,"&gt;"&amp;(AE464),Master3!$A:$A,"&lt;="&amp; AI464)</f>
        <v>0</v>
      </c>
      <c r="AG464" s="107">
        <f>SUMIFS(Master3!$I:$I,Master3!$A:$A,"&gt;"&amp;(AE464),Master3!$A:$A,"&lt;="&amp; AI464)</f>
        <v>0</v>
      </c>
      <c r="AH464" s="107">
        <f>SUMIFS(Master3!BC:BC,Master3!BB:BB,AD464)</f>
        <v>0</v>
      </c>
      <c r="AI464" s="108" t="str">
        <f t="shared" si="89"/>
        <v/>
      </c>
      <c r="AJ464" s="112" t="e">
        <f>_xlfn.XLOOKUP(AK464,Master3!B:B,Master3!A:A)</f>
        <v>#N/A</v>
      </c>
      <c r="AK464" s="106"/>
      <c r="AL464" s="67">
        <f>SUMIFS(Master3!$Z:$Z,Master3!$A:$A,"&gt;="&amp;(AJ464),Master3!$A:$A,"&lt;="&amp;AP464-1)</f>
        <v>0</v>
      </c>
      <c r="AM464" s="67">
        <f>SUMIFS(Master3!$J:$J,Master3!$A:$A,"&gt;="&amp;(AJ464),Master3!$A:$A,"&lt;="&amp;AP464-1)</f>
        <v>0</v>
      </c>
      <c r="AN464" s="93">
        <f>SUMIFS(Master3!BF:BF,Master3!BE:BE,AK464)</f>
        <v>0</v>
      </c>
      <c r="AO464" s="100" t="str">
        <f>IFERROR(_xlfn.XLOOKUP(AP464,Master3!$A:$A,Master3!$B:$B),"")</f>
        <v/>
      </c>
      <c r="AP464" s="92" t="str">
        <f t="shared" si="90"/>
        <v/>
      </c>
      <c r="AQ464" s="67">
        <f>SUMIFS(Master3!$Z:$Z,Master3!$A:$A,"&gt;"&amp;(AP464),Master3!$A:$A,"&lt;="&amp;AU464-1)</f>
        <v>0</v>
      </c>
      <c r="AR464" s="67">
        <f>SUMIFS(Master3!$J:$J,Master3!$A:$A,"&gt;"&amp;(AP464),Master3!$A:$A,"&lt;="&amp;AU464-1)</f>
        <v>0</v>
      </c>
      <c r="AS464" s="93">
        <f>SUMIFS(Master3!BO:BO,Master3!BN:BN,AO464)</f>
        <v>0</v>
      </c>
      <c r="AT464" s="100" t="str">
        <f>IFERROR(_xlfn.XLOOKUP(AU464,Master3!$A:$A,Master3!$B:$B)," ")</f>
        <v xml:space="preserve"> </v>
      </c>
      <c r="AU464" s="92" t="str">
        <f t="shared" si="91"/>
        <v/>
      </c>
      <c r="AV464" s="67">
        <f>SUMIFS(Master3!$Z:$Z,Master3!$A:$A,"&gt;"&amp;AU464,Master3!$A:$A,"&lt;="&amp; AY464)</f>
        <v>0</v>
      </c>
      <c r="AW464" s="67">
        <f>SUMIFS(Master3!$J:$J,Master3!$A:$A,"&gt;"&amp;AU464,Master3!$A:$A,"&lt;="&amp; AY464)</f>
        <v>0</v>
      </c>
      <c r="AX464" s="92">
        <f>SUMIFS(Master3!BF:BF,Master3!BE:BE,AT464)</f>
        <v>0</v>
      </c>
      <c r="AY464" s="93" t="str">
        <f t="shared" si="92"/>
        <v/>
      </c>
      <c r="AZ464" s="112" t="e">
        <f>_xlfn.XLOOKUP(BA464,Master3!B:B,Master3!A:A)</f>
        <v>#N/A</v>
      </c>
      <c r="BA464" s="103"/>
      <c r="BB464" s="107">
        <f>SUMIFS(Master3!AR:AR,Master3!$A:$A,"&gt;="&amp;(AZ464),Master3!$A:$A,"&lt;="&amp;BF464-1)</f>
        <v>0</v>
      </c>
      <c r="BC464" s="109">
        <f>SUMIFS(Master3!$K:$K,Master3!$A:$A,"&gt;="&amp;(AZ464),Master3!$A:$A,"&lt;="&amp;BF464-1)</f>
        <v>0</v>
      </c>
      <c r="BD464" s="108">
        <f>SUMIFS(Master3!BI:BI,Master3!BH:BH,BA464)</f>
        <v>0</v>
      </c>
      <c r="BE464" s="110" t="str">
        <f>IFERROR(_xlfn.XLOOKUP(BF464,Master3!$A:$A,Master3!$B:$B),"")</f>
        <v/>
      </c>
      <c r="BF464" s="107" t="str">
        <f t="shared" si="93"/>
        <v/>
      </c>
      <c r="BG464" s="107">
        <f>SUMIFS(Master3!AR:AR,Master3!$A:$A,"&gt;="&amp;(BF464),Master3!$A:$A,"&lt;="&amp;BK464-1)</f>
        <v>0</v>
      </c>
      <c r="BH464" s="109">
        <f>SUMIFS(Master3!$K:$K,Master3!$A:$A,"&gt;="&amp;(BF464),Master3!$A:$A,"&lt;="&amp;BK464-1)</f>
        <v>0</v>
      </c>
      <c r="BI464" s="108">
        <f>SUMIFS(Master3!BQ:BQ,Master3!BP:BP,BE464)</f>
        <v>0</v>
      </c>
      <c r="BJ464" s="110" t="str">
        <f>IFERROR(_xlfn.XLOOKUP(BK464,Master3!$A:$A,Master3!$B:$B)," ")</f>
        <v xml:space="preserve"> </v>
      </c>
      <c r="BK464" s="107" t="str">
        <f t="shared" si="94"/>
        <v/>
      </c>
      <c r="BL464" s="107">
        <f>SUMIFS(Master3!$AU:$AU,Master3!$A:$A,"&gt;"&amp;(BK464),Master3!$A:$A,"&lt;="&amp; BO464)</f>
        <v>0</v>
      </c>
      <c r="BM464" s="109">
        <f>SUMIFS(Master3!$K:$K,Master3!$A:$A,"&gt;"&amp;(BK464),Master3!$A:$A,"&lt;="&amp; BO464)</f>
        <v>0</v>
      </c>
      <c r="BN464" s="107">
        <f>SUMIFS(Master3!BI:BI,Master3!BH:BH,BJ464)</f>
        <v>0</v>
      </c>
      <c r="BO464" s="108" t="str">
        <f t="shared" si="95"/>
        <v/>
      </c>
    </row>
    <row r="465" spans="1:67" x14ac:dyDescent="0.25">
      <c r="A465" s="86">
        <v>44528.118055555555</v>
      </c>
      <c r="B465" s="111" t="e">
        <f>_xlfn.XLOOKUP(C465,Master3!B:B,Master3!A:A)</f>
        <v>#N/A</v>
      </c>
      <c r="C465" s="106"/>
      <c r="D465" s="91" t="str">
        <f>IFERROR(_xlfn.XLOOKUP(B465,Master3!A:A,Master3!G:G),"")</f>
        <v/>
      </c>
      <c r="E465" s="94" t="str">
        <f>IFERROR(AVERAGEIFS(Master3!$U:$U,Master3!$A:$A,"&gt;"&amp;(B465-1),Master3!$A:$A,"&lt;="&amp;S465),"")</f>
        <v/>
      </c>
      <c r="F465" s="98">
        <f>SUMIFS(Master3!$V:$V,Master3!$A:$A,"&gt;="&amp;(B465),Master3!$A:$A,"&lt;="&amp;J465-1)</f>
        <v>0</v>
      </c>
      <c r="G465" s="91">
        <f>SUMIFS(Master3!$H:$H,Master3!$A:$A,"&gt;="&amp;(B465),Master3!$A:$A,"&lt;="&amp;J465-1)</f>
        <v>0</v>
      </c>
      <c r="H465" s="99">
        <f>SUMIFS(Master3!AZ:AZ,Master3!AY:AY,C465)</f>
        <v>0</v>
      </c>
      <c r="I465" s="100" t="str">
        <f>IFERROR(_xlfn.XLOOKUP(J465,Master3!$A:$A,Master3!$B:$B),"")</f>
        <v/>
      </c>
      <c r="J465" s="92" t="str">
        <f t="shared" si="84"/>
        <v/>
      </c>
      <c r="K465" s="92">
        <f>SUMIFS(Master3!$V:$V,Master3!$A:$A,"&gt;="&amp;(J465),Master3!$A:$A,"&lt;="&amp;O465-1)</f>
        <v>0</v>
      </c>
      <c r="L465" s="92">
        <f>SUMIFS(Master3!$H:$H,Master3!$A:$A,"&gt;="&amp;(J465),Master3!$A:$A,"&lt;="&amp;O465-1)</f>
        <v>0</v>
      </c>
      <c r="M465" s="93">
        <f>SUMIFS(Master3!BK:BK,Master3!BJ:BJ,I465)</f>
        <v>0</v>
      </c>
      <c r="N465" s="100" t="str">
        <f>IFERROR(_xlfn.XLOOKUP(O465,Master3!$A:$A,Master3!$B:$B)," ")</f>
        <v xml:space="preserve"> </v>
      </c>
      <c r="O465" s="92" t="str">
        <f t="shared" si="85"/>
        <v/>
      </c>
      <c r="P465" s="92">
        <f>SUMIFS(Master3!$V:$V,Master3!$A:$A,"&gt;="&amp;O465,Master3!$A:$A,"&lt;="&amp; S465)</f>
        <v>0</v>
      </c>
      <c r="Q465" s="92">
        <f>SUMIFS(Master3!$H:$H,Master3!$A:$A,"&gt;="&amp;O465,Master3!$A:$A,"&lt;="&amp; S465)</f>
        <v>0</v>
      </c>
      <c r="R465" s="92">
        <f>SUMIFS(Master3!AZ:AZ,Master3!AY:AY,N465)</f>
        <v>0</v>
      </c>
      <c r="S465" s="93" t="str">
        <f t="shared" si="86"/>
        <v/>
      </c>
      <c r="T465" s="112" t="e">
        <f>_xlfn.XLOOKUP(U465,Master3!B:B,Master3!A:A)</f>
        <v>#N/A</v>
      </c>
      <c r="U465" s="103">
        <v>44528.118055555555</v>
      </c>
      <c r="V465" s="109">
        <f>SUMIFS(Master3!X:X,Master3!$A:$A,"&gt;="&amp;(T465),Master3!$A:$A,"&lt;="&amp;Z465-1)</f>
        <v>0</v>
      </c>
      <c r="W465" s="107">
        <f>SUMIFS(Master3!I:I,Master3!$A:$A,"&gt;="&amp;(T465),Master3!$A:$A,"&lt;="&amp;Z465-1)</f>
        <v>0</v>
      </c>
      <c r="X465" s="108">
        <f>SUMIFS(Master3!BC:BC,Master3!BB:BB,U465)</f>
        <v>0</v>
      </c>
      <c r="Y465" s="110" t="str">
        <f>IFERROR(_xlfn.XLOOKUP(Z465,Master3!$A:$A,Master3!$B:$B),"")</f>
        <v/>
      </c>
      <c r="Z465" s="107" t="str">
        <f t="shared" si="87"/>
        <v/>
      </c>
      <c r="AA465" s="107">
        <f>SUMIFS(Master3!$X:$X,Master3!$A:$A,"&gt;="&amp;(Z465),Master3!$A:$A,"&lt;="&amp;AE465-1)</f>
        <v>0</v>
      </c>
      <c r="AB465" s="107">
        <f>SUMIFS(Master3!$I:$I,Master3!$A:$A,"&gt;="&amp;(Z465),Master3!$A:$A,"&lt;="&amp;AE465-1)</f>
        <v>0</v>
      </c>
      <c r="AC465" s="108">
        <f>SUMIFS(Master3!BM:BM,Master3!BL:BL,Y465)</f>
        <v>0</v>
      </c>
      <c r="AD465" s="110" t="str">
        <f>IFERROR(_xlfn.XLOOKUP(AE465,Master3!$A:$A,Master3!$B:$B)," ")</f>
        <v xml:space="preserve"> </v>
      </c>
      <c r="AE465" s="107" t="str">
        <f t="shared" si="88"/>
        <v/>
      </c>
      <c r="AF465" s="109">
        <f>SUMIFS(Master3!$X:$X,Master3!$A:$A,"&gt;"&amp;(AE465),Master3!$A:$A,"&lt;="&amp; AI465)</f>
        <v>0</v>
      </c>
      <c r="AG465" s="107">
        <f>SUMIFS(Master3!$I:$I,Master3!$A:$A,"&gt;"&amp;(AE465),Master3!$A:$A,"&lt;="&amp; AI465)</f>
        <v>0</v>
      </c>
      <c r="AH465" s="107">
        <f>SUMIFS(Master3!BC:BC,Master3!BB:BB,AD465)</f>
        <v>0</v>
      </c>
      <c r="AI465" s="108" t="str">
        <f t="shared" si="89"/>
        <v/>
      </c>
      <c r="AJ465" s="112" t="e">
        <f>_xlfn.XLOOKUP(AK465,Master3!B:B,Master3!A:A)</f>
        <v>#N/A</v>
      </c>
      <c r="AK465" s="106"/>
      <c r="AL465" s="67">
        <f>SUMIFS(Master3!$Z:$Z,Master3!$A:$A,"&gt;="&amp;(AJ465),Master3!$A:$A,"&lt;="&amp;AP465-1)</f>
        <v>0</v>
      </c>
      <c r="AM465" s="67">
        <f>SUMIFS(Master3!$J:$J,Master3!$A:$A,"&gt;="&amp;(AJ465),Master3!$A:$A,"&lt;="&amp;AP465-1)</f>
        <v>0</v>
      </c>
      <c r="AN465" s="93">
        <f>SUMIFS(Master3!BF:BF,Master3!BE:BE,AK465)</f>
        <v>0</v>
      </c>
      <c r="AO465" s="100" t="str">
        <f>IFERROR(_xlfn.XLOOKUP(AP465,Master3!$A:$A,Master3!$B:$B),"")</f>
        <v/>
      </c>
      <c r="AP465" s="92" t="str">
        <f t="shared" si="90"/>
        <v/>
      </c>
      <c r="AQ465" s="67">
        <f>SUMIFS(Master3!$Z:$Z,Master3!$A:$A,"&gt;"&amp;(AP465),Master3!$A:$A,"&lt;="&amp;AU465-1)</f>
        <v>0</v>
      </c>
      <c r="AR465" s="67">
        <f>SUMIFS(Master3!$J:$J,Master3!$A:$A,"&gt;"&amp;(AP465),Master3!$A:$A,"&lt;="&amp;AU465-1)</f>
        <v>0</v>
      </c>
      <c r="AS465" s="93">
        <f>SUMIFS(Master3!BO:BO,Master3!BN:BN,AO465)</f>
        <v>0</v>
      </c>
      <c r="AT465" s="100" t="str">
        <f>IFERROR(_xlfn.XLOOKUP(AU465,Master3!$A:$A,Master3!$B:$B)," ")</f>
        <v xml:space="preserve"> </v>
      </c>
      <c r="AU465" s="92" t="str">
        <f t="shared" si="91"/>
        <v/>
      </c>
      <c r="AV465" s="67">
        <f>SUMIFS(Master3!$Z:$Z,Master3!$A:$A,"&gt;"&amp;AU465,Master3!$A:$A,"&lt;="&amp; AY465)</f>
        <v>0</v>
      </c>
      <c r="AW465" s="67">
        <f>SUMIFS(Master3!$J:$J,Master3!$A:$A,"&gt;"&amp;AU465,Master3!$A:$A,"&lt;="&amp; AY465)</f>
        <v>0</v>
      </c>
      <c r="AX465" s="92">
        <f>SUMIFS(Master3!BF:BF,Master3!BE:BE,AT465)</f>
        <v>0</v>
      </c>
      <c r="AY465" s="93" t="str">
        <f t="shared" si="92"/>
        <v/>
      </c>
      <c r="AZ465" s="112" t="e">
        <f>_xlfn.XLOOKUP(BA465,Master3!B:B,Master3!A:A)</f>
        <v>#N/A</v>
      </c>
      <c r="BA465" s="103"/>
      <c r="BB465" s="107">
        <f>SUMIFS(Master3!AR:AR,Master3!$A:$A,"&gt;="&amp;(AZ465),Master3!$A:$A,"&lt;="&amp;BF465-1)</f>
        <v>0</v>
      </c>
      <c r="BC465" s="109">
        <f>SUMIFS(Master3!$K:$K,Master3!$A:$A,"&gt;="&amp;(AZ465),Master3!$A:$A,"&lt;="&amp;BF465-1)</f>
        <v>0</v>
      </c>
      <c r="BD465" s="108">
        <f>SUMIFS(Master3!BI:BI,Master3!BH:BH,BA465)</f>
        <v>0</v>
      </c>
      <c r="BE465" s="110" t="str">
        <f>IFERROR(_xlfn.XLOOKUP(BF465,Master3!$A:$A,Master3!$B:$B),"")</f>
        <v/>
      </c>
      <c r="BF465" s="107" t="str">
        <f t="shared" si="93"/>
        <v/>
      </c>
      <c r="BG465" s="107">
        <f>SUMIFS(Master3!AR:AR,Master3!$A:$A,"&gt;="&amp;(BF465),Master3!$A:$A,"&lt;="&amp;BK465-1)</f>
        <v>0</v>
      </c>
      <c r="BH465" s="109">
        <f>SUMIFS(Master3!$K:$K,Master3!$A:$A,"&gt;="&amp;(BF465),Master3!$A:$A,"&lt;="&amp;BK465-1)</f>
        <v>0</v>
      </c>
      <c r="BI465" s="108">
        <f>SUMIFS(Master3!BQ:BQ,Master3!BP:BP,BE465)</f>
        <v>0</v>
      </c>
      <c r="BJ465" s="110" t="str">
        <f>IFERROR(_xlfn.XLOOKUP(BK465,Master3!$A:$A,Master3!$B:$B)," ")</f>
        <v xml:space="preserve"> </v>
      </c>
      <c r="BK465" s="107" t="str">
        <f t="shared" si="94"/>
        <v/>
      </c>
      <c r="BL465" s="107">
        <f>SUMIFS(Master3!$AU:$AU,Master3!$A:$A,"&gt;"&amp;(BK465),Master3!$A:$A,"&lt;="&amp; BO465)</f>
        <v>0</v>
      </c>
      <c r="BM465" s="109">
        <f>SUMIFS(Master3!$K:$K,Master3!$A:$A,"&gt;"&amp;(BK465),Master3!$A:$A,"&lt;="&amp; BO465)</f>
        <v>0</v>
      </c>
      <c r="BN465" s="107">
        <f>SUMIFS(Master3!BI:BI,Master3!BH:BH,BJ465)</f>
        <v>0</v>
      </c>
      <c r="BO465" s="108" t="str">
        <f t="shared" si="95"/>
        <v/>
      </c>
    </row>
    <row r="466" spans="1:67" x14ac:dyDescent="0.25">
      <c r="A466" s="86">
        <v>44528.416666666664</v>
      </c>
      <c r="B466" s="111" t="e">
        <f>_xlfn.XLOOKUP(C466,Master3!B:B,Master3!A:A)</f>
        <v>#N/A</v>
      </c>
      <c r="C466" s="106"/>
      <c r="D466" s="91" t="str">
        <f>IFERROR(_xlfn.XLOOKUP(B466,Master3!A:A,Master3!G:G),"")</f>
        <v/>
      </c>
      <c r="E466" s="94" t="str">
        <f>IFERROR(AVERAGEIFS(Master3!$U:$U,Master3!$A:$A,"&gt;"&amp;(B466-1),Master3!$A:$A,"&lt;="&amp;S466),"")</f>
        <v/>
      </c>
      <c r="F466" s="98">
        <f>SUMIFS(Master3!$V:$V,Master3!$A:$A,"&gt;="&amp;(B466),Master3!$A:$A,"&lt;="&amp;J466-1)</f>
        <v>0</v>
      </c>
      <c r="G466" s="91">
        <f>SUMIFS(Master3!$H:$H,Master3!$A:$A,"&gt;="&amp;(B466),Master3!$A:$A,"&lt;="&amp;J466-1)</f>
        <v>0</v>
      </c>
      <c r="H466" s="99">
        <f>SUMIFS(Master3!AZ:AZ,Master3!AY:AY,C466)</f>
        <v>0</v>
      </c>
      <c r="I466" s="100" t="str">
        <f>IFERROR(_xlfn.XLOOKUP(J466,Master3!$A:$A,Master3!$B:$B),"")</f>
        <v/>
      </c>
      <c r="J466" s="92" t="str">
        <f t="shared" si="84"/>
        <v/>
      </c>
      <c r="K466" s="92">
        <f>SUMIFS(Master3!$V:$V,Master3!$A:$A,"&gt;="&amp;(J466),Master3!$A:$A,"&lt;="&amp;O466-1)</f>
        <v>0</v>
      </c>
      <c r="L466" s="92">
        <f>SUMIFS(Master3!$H:$H,Master3!$A:$A,"&gt;="&amp;(J466),Master3!$A:$A,"&lt;="&amp;O466-1)</f>
        <v>0</v>
      </c>
      <c r="M466" s="93">
        <f>SUMIFS(Master3!BK:BK,Master3!BJ:BJ,I466)</f>
        <v>0</v>
      </c>
      <c r="N466" s="100" t="str">
        <f>IFERROR(_xlfn.XLOOKUP(O466,Master3!$A:$A,Master3!$B:$B)," ")</f>
        <v xml:space="preserve"> </v>
      </c>
      <c r="O466" s="92" t="str">
        <f t="shared" si="85"/>
        <v/>
      </c>
      <c r="P466" s="92">
        <f>SUMIFS(Master3!$V:$V,Master3!$A:$A,"&gt;="&amp;O466,Master3!$A:$A,"&lt;="&amp; S466)</f>
        <v>0</v>
      </c>
      <c r="Q466" s="92">
        <f>SUMIFS(Master3!$H:$H,Master3!$A:$A,"&gt;="&amp;O466,Master3!$A:$A,"&lt;="&amp; S466)</f>
        <v>0</v>
      </c>
      <c r="R466" s="92">
        <f>SUMIFS(Master3!AZ:AZ,Master3!AY:AY,N466)</f>
        <v>0</v>
      </c>
      <c r="S466" s="93" t="str">
        <f t="shared" si="86"/>
        <v/>
      </c>
      <c r="T466" s="112" t="e">
        <f>_xlfn.XLOOKUP(U466,Master3!B:B,Master3!A:A)</f>
        <v>#N/A</v>
      </c>
      <c r="U466" s="103"/>
      <c r="V466" s="109">
        <f>SUMIFS(Master3!X:X,Master3!$A:$A,"&gt;="&amp;(T466),Master3!$A:$A,"&lt;="&amp;Z466-1)</f>
        <v>0</v>
      </c>
      <c r="W466" s="107">
        <f>SUMIFS(Master3!I:I,Master3!$A:$A,"&gt;="&amp;(T466),Master3!$A:$A,"&lt;="&amp;Z466-1)</f>
        <v>0</v>
      </c>
      <c r="X466" s="108">
        <f>SUMIFS(Master3!BC:BC,Master3!BB:BB,U466)</f>
        <v>0</v>
      </c>
      <c r="Y466" s="110" t="str">
        <f>IFERROR(_xlfn.XLOOKUP(Z466,Master3!$A:$A,Master3!$B:$B),"")</f>
        <v/>
      </c>
      <c r="Z466" s="107" t="str">
        <f t="shared" si="87"/>
        <v/>
      </c>
      <c r="AA466" s="107">
        <f>SUMIFS(Master3!$X:$X,Master3!$A:$A,"&gt;="&amp;(Z466),Master3!$A:$A,"&lt;="&amp;AE466-1)</f>
        <v>0</v>
      </c>
      <c r="AB466" s="107">
        <f>SUMIFS(Master3!$I:$I,Master3!$A:$A,"&gt;="&amp;(Z466),Master3!$A:$A,"&lt;="&amp;AE466-1)</f>
        <v>0</v>
      </c>
      <c r="AC466" s="108">
        <f>SUMIFS(Master3!BM:BM,Master3!BL:BL,Y466)</f>
        <v>0</v>
      </c>
      <c r="AD466" s="110" t="str">
        <f>IFERROR(_xlfn.XLOOKUP(AE466,Master3!$A:$A,Master3!$B:$B)," ")</f>
        <v xml:space="preserve"> </v>
      </c>
      <c r="AE466" s="107" t="str">
        <f t="shared" si="88"/>
        <v/>
      </c>
      <c r="AF466" s="109">
        <f>SUMIFS(Master3!$X:$X,Master3!$A:$A,"&gt;"&amp;(AE466),Master3!$A:$A,"&lt;="&amp; AI466)</f>
        <v>0</v>
      </c>
      <c r="AG466" s="107">
        <f>SUMIFS(Master3!$I:$I,Master3!$A:$A,"&gt;"&amp;(AE466),Master3!$A:$A,"&lt;="&amp; AI466)</f>
        <v>0</v>
      </c>
      <c r="AH466" s="107">
        <f>SUMIFS(Master3!BC:BC,Master3!BB:BB,AD466)</f>
        <v>0</v>
      </c>
      <c r="AI466" s="108" t="str">
        <f t="shared" si="89"/>
        <v/>
      </c>
      <c r="AJ466" s="112" t="e">
        <f>_xlfn.XLOOKUP(AK466,Master3!B:B,Master3!A:A)</f>
        <v>#N/A</v>
      </c>
      <c r="AK466" s="106">
        <v>44528.416666666664</v>
      </c>
      <c r="AL466" s="67">
        <f>SUMIFS(Master3!$Z:$Z,Master3!$A:$A,"&gt;="&amp;(AJ466),Master3!$A:$A,"&lt;="&amp;AP466-1)</f>
        <v>0</v>
      </c>
      <c r="AM466" s="67">
        <f>SUMIFS(Master3!$J:$J,Master3!$A:$A,"&gt;="&amp;(AJ466),Master3!$A:$A,"&lt;="&amp;AP466-1)</f>
        <v>0</v>
      </c>
      <c r="AN466" s="93">
        <f>SUMIFS(Master3!BF:BF,Master3!BE:BE,AK466)</f>
        <v>0</v>
      </c>
      <c r="AO466" s="100" t="str">
        <f>IFERROR(_xlfn.XLOOKUP(AP466,Master3!$A:$A,Master3!$B:$B),"")</f>
        <v/>
      </c>
      <c r="AP466" s="92" t="str">
        <f t="shared" si="90"/>
        <v/>
      </c>
      <c r="AQ466" s="67">
        <f>SUMIFS(Master3!$Z:$Z,Master3!$A:$A,"&gt;"&amp;(AP466),Master3!$A:$A,"&lt;="&amp;AU466-1)</f>
        <v>0</v>
      </c>
      <c r="AR466" s="67">
        <f>SUMIFS(Master3!$J:$J,Master3!$A:$A,"&gt;"&amp;(AP466),Master3!$A:$A,"&lt;="&amp;AU466-1)</f>
        <v>0</v>
      </c>
      <c r="AS466" s="93">
        <f>SUMIFS(Master3!BO:BO,Master3!BN:BN,AO466)</f>
        <v>0</v>
      </c>
      <c r="AT466" s="100" t="str">
        <f>IFERROR(_xlfn.XLOOKUP(AU466,Master3!$A:$A,Master3!$B:$B)," ")</f>
        <v xml:space="preserve"> </v>
      </c>
      <c r="AU466" s="92" t="str">
        <f t="shared" si="91"/>
        <v/>
      </c>
      <c r="AV466" s="67">
        <f>SUMIFS(Master3!$Z:$Z,Master3!$A:$A,"&gt;"&amp;AU466,Master3!$A:$A,"&lt;="&amp; AY466)</f>
        <v>0</v>
      </c>
      <c r="AW466" s="67">
        <f>SUMIFS(Master3!$J:$J,Master3!$A:$A,"&gt;"&amp;AU466,Master3!$A:$A,"&lt;="&amp; AY466)</f>
        <v>0</v>
      </c>
      <c r="AX466" s="92">
        <f>SUMIFS(Master3!BF:BF,Master3!BE:BE,AT466)</f>
        <v>0</v>
      </c>
      <c r="AY466" s="93" t="str">
        <f t="shared" si="92"/>
        <v/>
      </c>
      <c r="AZ466" s="112" t="e">
        <f>_xlfn.XLOOKUP(BA466,Master3!B:B,Master3!A:A)</f>
        <v>#N/A</v>
      </c>
      <c r="BA466" s="103"/>
      <c r="BB466" s="107">
        <f>SUMIFS(Master3!AR:AR,Master3!$A:$A,"&gt;="&amp;(AZ466),Master3!$A:$A,"&lt;="&amp;BF466-1)</f>
        <v>0</v>
      </c>
      <c r="BC466" s="109">
        <f>SUMIFS(Master3!$K:$K,Master3!$A:$A,"&gt;="&amp;(AZ466),Master3!$A:$A,"&lt;="&amp;BF466-1)</f>
        <v>0</v>
      </c>
      <c r="BD466" s="108">
        <f>SUMIFS(Master3!BI:BI,Master3!BH:BH,BA466)</f>
        <v>0</v>
      </c>
      <c r="BE466" s="110" t="str">
        <f>IFERROR(_xlfn.XLOOKUP(BF466,Master3!$A:$A,Master3!$B:$B),"")</f>
        <v/>
      </c>
      <c r="BF466" s="107" t="str">
        <f t="shared" si="93"/>
        <v/>
      </c>
      <c r="BG466" s="107">
        <f>SUMIFS(Master3!AR:AR,Master3!$A:$A,"&gt;="&amp;(BF466),Master3!$A:$A,"&lt;="&amp;BK466-1)</f>
        <v>0</v>
      </c>
      <c r="BH466" s="109">
        <f>SUMIFS(Master3!$K:$K,Master3!$A:$A,"&gt;="&amp;(BF466),Master3!$A:$A,"&lt;="&amp;BK466-1)</f>
        <v>0</v>
      </c>
      <c r="BI466" s="108">
        <f>SUMIFS(Master3!BQ:BQ,Master3!BP:BP,BE466)</f>
        <v>0</v>
      </c>
      <c r="BJ466" s="110" t="str">
        <f>IFERROR(_xlfn.XLOOKUP(BK466,Master3!$A:$A,Master3!$B:$B)," ")</f>
        <v xml:space="preserve"> </v>
      </c>
      <c r="BK466" s="107" t="str">
        <f t="shared" si="94"/>
        <v/>
      </c>
      <c r="BL466" s="107">
        <f>SUMIFS(Master3!$AU:$AU,Master3!$A:$A,"&gt;"&amp;(BK466),Master3!$A:$A,"&lt;="&amp; BO466)</f>
        <v>0</v>
      </c>
      <c r="BM466" s="109">
        <f>SUMIFS(Master3!$K:$K,Master3!$A:$A,"&gt;"&amp;(BK466),Master3!$A:$A,"&lt;="&amp; BO466)</f>
        <v>0</v>
      </c>
      <c r="BN466" s="107">
        <f>SUMIFS(Master3!BI:BI,Master3!BH:BH,BJ466)</f>
        <v>0</v>
      </c>
      <c r="BO466" s="108" t="str">
        <f t="shared" si="95"/>
        <v/>
      </c>
    </row>
    <row r="467" spans="1:67" x14ac:dyDescent="0.25">
      <c r="A467" s="86">
        <v>44529.548611111109</v>
      </c>
      <c r="B467" s="111" t="e">
        <f>_xlfn.XLOOKUP(C467,Master3!B:B,Master3!A:A)</f>
        <v>#N/A</v>
      </c>
      <c r="C467" s="106">
        <v>44529.548611111109</v>
      </c>
      <c r="D467" s="91" t="str">
        <f>IFERROR(_xlfn.XLOOKUP(B467,Master3!A:A,Master3!G:G),"")</f>
        <v/>
      </c>
      <c r="E467" s="94" t="str">
        <f>IFERROR(AVERAGEIFS(Master3!$U:$U,Master3!$A:$A,"&gt;"&amp;(B467-1),Master3!$A:$A,"&lt;="&amp;S467),"")</f>
        <v/>
      </c>
      <c r="F467" s="98">
        <f>SUMIFS(Master3!$V:$V,Master3!$A:$A,"&gt;="&amp;(B467),Master3!$A:$A,"&lt;="&amp;J467-1)</f>
        <v>0</v>
      </c>
      <c r="G467" s="91">
        <f>SUMIFS(Master3!$H:$H,Master3!$A:$A,"&gt;="&amp;(B467),Master3!$A:$A,"&lt;="&amp;J467-1)</f>
        <v>0</v>
      </c>
      <c r="H467" s="99">
        <f>SUMIFS(Master3!AZ:AZ,Master3!AY:AY,C467)</f>
        <v>0</v>
      </c>
      <c r="I467" s="100" t="str">
        <f>IFERROR(_xlfn.XLOOKUP(J467,Master3!$A:$A,Master3!$B:$B),"")</f>
        <v/>
      </c>
      <c r="J467" s="92" t="str">
        <f t="shared" si="84"/>
        <v/>
      </c>
      <c r="K467" s="92">
        <f>SUMIFS(Master3!$V:$V,Master3!$A:$A,"&gt;="&amp;(J467),Master3!$A:$A,"&lt;="&amp;O467-1)</f>
        <v>0</v>
      </c>
      <c r="L467" s="92">
        <f>SUMIFS(Master3!$H:$H,Master3!$A:$A,"&gt;="&amp;(J467),Master3!$A:$A,"&lt;="&amp;O467-1)</f>
        <v>0</v>
      </c>
      <c r="M467" s="93">
        <f>SUMIFS(Master3!BK:BK,Master3!BJ:BJ,I467)</f>
        <v>0</v>
      </c>
      <c r="N467" s="100" t="str">
        <f>IFERROR(_xlfn.XLOOKUP(O467,Master3!$A:$A,Master3!$B:$B)," ")</f>
        <v xml:space="preserve"> </v>
      </c>
      <c r="O467" s="92" t="str">
        <f t="shared" si="85"/>
        <v/>
      </c>
      <c r="P467" s="92">
        <f>SUMIFS(Master3!$V:$V,Master3!$A:$A,"&gt;="&amp;O467,Master3!$A:$A,"&lt;="&amp; S467)</f>
        <v>0</v>
      </c>
      <c r="Q467" s="92">
        <f>SUMIFS(Master3!$H:$H,Master3!$A:$A,"&gt;="&amp;O467,Master3!$A:$A,"&lt;="&amp; S467)</f>
        <v>0</v>
      </c>
      <c r="R467" s="92">
        <f>SUMIFS(Master3!AZ:AZ,Master3!AY:AY,N467)</f>
        <v>0</v>
      </c>
      <c r="S467" s="93" t="str">
        <f t="shared" si="86"/>
        <v/>
      </c>
      <c r="T467" s="112" t="e">
        <f>_xlfn.XLOOKUP(U467,Master3!B:B,Master3!A:A)</f>
        <v>#N/A</v>
      </c>
      <c r="U467" s="103"/>
      <c r="V467" s="109">
        <f>SUMIFS(Master3!X:X,Master3!$A:$A,"&gt;="&amp;(T467),Master3!$A:$A,"&lt;="&amp;Z467-1)</f>
        <v>0</v>
      </c>
      <c r="W467" s="107">
        <f>SUMIFS(Master3!I:I,Master3!$A:$A,"&gt;="&amp;(T467),Master3!$A:$A,"&lt;="&amp;Z467-1)</f>
        <v>0</v>
      </c>
      <c r="X467" s="108">
        <f>SUMIFS(Master3!BC:BC,Master3!BB:BB,U467)</f>
        <v>0</v>
      </c>
      <c r="Y467" s="110" t="str">
        <f>IFERROR(_xlfn.XLOOKUP(Z467,Master3!$A:$A,Master3!$B:$B),"")</f>
        <v/>
      </c>
      <c r="Z467" s="107" t="str">
        <f t="shared" si="87"/>
        <v/>
      </c>
      <c r="AA467" s="107">
        <f>SUMIFS(Master3!$X:$X,Master3!$A:$A,"&gt;="&amp;(Z467),Master3!$A:$A,"&lt;="&amp;AE467-1)</f>
        <v>0</v>
      </c>
      <c r="AB467" s="107">
        <f>SUMIFS(Master3!$I:$I,Master3!$A:$A,"&gt;="&amp;(Z467),Master3!$A:$A,"&lt;="&amp;AE467-1)</f>
        <v>0</v>
      </c>
      <c r="AC467" s="108">
        <f>SUMIFS(Master3!BM:BM,Master3!BL:BL,Y467)</f>
        <v>0</v>
      </c>
      <c r="AD467" s="110" t="str">
        <f>IFERROR(_xlfn.XLOOKUP(AE467,Master3!$A:$A,Master3!$B:$B)," ")</f>
        <v xml:space="preserve"> </v>
      </c>
      <c r="AE467" s="107" t="str">
        <f t="shared" si="88"/>
        <v/>
      </c>
      <c r="AF467" s="109">
        <f>SUMIFS(Master3!$X:$X,Master3!$A:$A,"&gt;"&amp;(AE467),Master3!$A:$A,"&lt;="&amp; AI467)</f>
        <v>0</v>
      </c>
      <c r="AG467" s="107">
        <f>SUMIFS(Master3!$I:$I,Master3!$A:$A,"&gt;"&amp;(AE467),Master3!$A:$A,"&lt;="&amp; AI467)</f>
        <v>0</v>
      </c>
      <c r="AH467" s="107">
        <f>SUMIFS(Master3!BC:BC,Master3!BB:BB,AD467)</f>
        <v>0</v>
      </c>
      <c r="AI467" s="108" t="str">
        <f t="shared" si="89"/>
        <v/>
      </c>
      <c r="AJ467" s="112" t="e">
        <f>_xlfn.XLOOKUP(AK467,Master3!B:B,Master3!A:A)</f>
        <v>#N/A</v>
      </c>
      <c r="AK467" s="106"/>
      <c r="AL467" s="67">
        <f>SUMIFS(Master3!$Z:$Z,Master3!$A:$A,"&gt;="&amp;(AJ467),Master3!$A:$A,"&lt;="&amp;AP467-1)</f>
        <v>0</v>
      </c>
      <c r="AM467" s="67">
        <f>SUMIFS(Master3!$J:$J,Master3!$A:$A,"&gt;="&amp;(AJ467),Master3!$A:$A,"&lt;="&amp;AP467-1)</f>
        <v>0</v>
      </c>
      <c r="AN467" s="93">
        <f>SUMIFS(Master3!BF:BF,Master3!BE:BE,AK467)</f>
        <v>0</v>
      </c>
      <c r="AO467" s="100" t="str">
        <f>IFERROR(_xlfn.XLOOKUP(AP467,Master3!$A:$A,Master3!$B:$B),"")</f>
        <v/>
      </c>
      <c r="AP467" s="92" t="str">
        <f t="shared" si="90"/>
        <v/>
      </c>
      <c r="AQ467" s="67">
        <f>SUMIFS(Master3!$Z:$Z,Master3!$A:$A,"&gt;"&amp;(AP467),Master3!$A:$A,"&lt;="&amp;AU467-1)</f>
        <v>0</v>
      </c>
      <c r="AR467" s="67">
        <f>SUMIFS(Master3!$J:$J,Master3!$A:$A,"&gt;"&amp;(AP467),Master3!$A:$A,"&lt;="&amp;AU467-1)</f>
        <v>0</v>
      </c>
      <c r="AS467" s="93">
        <f>SUMIFS(Master3!BO:BO,Master3!BN:BN,AO467)</f>
        <v>0</v>
      </c>
      <c r="AT467" s="100" t="str">
        <f>IFERROR(_xlfn.XLOOKUP(AU467,Master3!$A:$A,Master3!$B:$B)," ")</f>
        <v xml:space="preserve"> </v>
      </c>
      <c r="AU467" s="92" t="str">
        <f t="shared" si="91"/>
        <v/>
      </c>
      <c r="AV467" s="67">
        <f>SUMIFS(Master3!$Z:$Z,Master3!$A:$A,"&gt;"&amp;AU467,Master3!$A:$A,"&lt;="&amp; AY467)</f>
        <v>0</v>
      </c>
      <c r="AW467" s="67">
        <f>SUMIFS(Master3!$J:$J,Master3!$A:$A,"&gt;"&amp;AU467,Master3!$A:$A,"&lt;="&amp; AY467)</f>
        <v>0</v>
      </c>
      <c r="AX467" s="92">
        <f>SUMIFS(Master3!BF:BF,Master3!BE:BE,AT467)</f>
        <v>0</v>
      </c>
      <c r="AY467" s="93" t="str">
        <f t="shared" si="92"/>
        <v/>
      </c>
      <c r="AZ467" s="112" t="e">
        <f>_xlfn.XLOOKUP(BA467,Master3!B:B,Master3!A:A)</f>
        <v>#N/A</v>
      </c>
      <c r="BA467" s="103"/>
      <c r="BB467" s="107">
        <f>SUMIFS(Master3!AR:AR,Master3!$A:$A,"&gt;="&amp;(AZ467),Master3!$A:$A,"&lt;="&amp;BF467-1)</f>
        <v>0</v>
      </c>
      <c r="BC467" s="109">
        <f>SUMIFS(Master3!$K:$K,Master3!$A:$A,"&gt;="&amp;(AZ467),Master3!$A:$A,"&lt;="&amp;BF467-1)</f>
        <v>0</v>
      </c>
      <c r="BD467" s="108">
        <f>SUMIFS(Master3!BI:BI,Master3!BH:BH,BA467)</f>
        <v>0</v>
      </c>
      <c r="BE467" s="110" t="str">
        <f>IFERROR(_xlfn.XLOOKUP(BF467,Master3!$A:$A,Master3!$B:$B),"")</f>
        <v/>
      </c>
      <c r="BF467" s="107" t="str">
        <f t="shared" si="93"/>
        <v/>
      </c>
      <c r="BG467" s="107">
        <f>SUMIFS(Master3!AR:AR,Master3!$A:$A,"&gt;="&amp;(BF467),Master3!$A:$A,"&lt;="&amp;BK467-1)</f>
        <v>0</v>
      </c>
      <c r="BH467" s="109">
        <f>SUMIFS(Master3!$K:$K,Master3!$A:$A,"&gt;="&amp;(BF467),Master3!$A:$A,"&lt;="&amp;BK467-1)</f>
        <v>0</v>
      </c>
      <c r="BI467" s="108">
        <f>SUMIFS(Master3!BQ:BQ,Master3!BP:BP,BE467)</f>
        <v>0</v>
      </c>
      <c r="BJ467" s="110" t="str">
        <f>IFERROR(_xlfn.XLOOKUP(BK467,Master3!$A:$A,Master3!$B:$B)," ")</f>
        <v xml:space="preserve"> </v>
      </c>
      <c r="BK467" s="107" t="str">
        <f t="shared" si="94"/>
        <v/>
      </c>
      <c r="BL467" s="107">
        <f>SUMIFS(Master3!$AU:$AU,Master3!$A:$A,"&gt;"&amp;(BK467),Master3!$A:$A,"&lt;="&amp; BO467)</f>
        <v>0</v>
      </c>
      <c r="BM467" s="109">
        <f>SUMIFS(Master3!$K:$K,Master3!$A:$A,"&gt;"&amp;(BK467),Master3!$A:$A,"&lt;="&amp; BO467)</f>
        <v>0</v>
      </c>
      <c r="BN467" s="107">
        <f>SUMIFS(Master3!BI:BI,Master3!BH:BH,BJ467)</f>
        <v>0</v>
      </c>
      <c r="BO467" s="108" t="str">
        <f t="shared" si="95"/>
        <v/>
      </c>
    </row>
    <row r="468" spans="1:67" x14ac:dyDescent="0.25">
      <c r="A468" s="86">
        <v>44531.121527777781</v>
      </c>
      <c r="B468" s="111" t="e">
        <f>_xlfn.XLOOKUP(C468,Master3!B:B,Master3!A:A)</f>
        <v>#N/A</v>
      </c>
      <c r="C468" s="106"/>
      <c r="D468" s="91" t="str">
        <f>IFERROR(_xlfn.XLOOKUP(B468,Master3!A:A,Master3!G:G),"")</f>
        <v/>
      </c>
      <c r="E468" s="94" t="str">
        <f>IFERROR(AVERAGEIFS(Master3!$U:$U,Master3!$A:$A,"&gt;"&amp;(B468-1),Master3!$A:$A,"&lt;="&amp;S468),"")</f>
        <v/>
      </c>
      <c r="F468" s="98">
        <f>SUMIFS(Master3!$V:$V,Master3!$A:$A,"&gt;="&amp;(B468),Master3!$A:$A,"&lt;="&amp;J468-1)</f>
        <v>0</v>
      </c>
      <c r="G468" s="91">
        <f>SUMIFS(Master3!$H:$H,Master3!$A:$A,"&gt;="&amp;(B468),Master3!$A:$A,"&lt;="&amp;J468-1)</f>
        <v>0</v>
      </c>
      <c r="H468" s="99">
        <f>SUMIFS(Master3!AZ:AZ,Master3!AY:AY,C468)</f>
        <v>0</v>
      </c>
      <c r="I468" s="100" t="str">
        <f>IFERROR(_xlfn.XLOOKUP(J468,Master3!$A:$A,Master3!$B:$B),"")</f>
        <v/>
      </c>
      <c r="J468" s="92" t="str">
        <f t="shared" si="84"/>
        <v/>
      </c>
      <c r="K468" s="92">
        <f>SUMIFS(Master3!$V:$V,Master3!$A:$A,"&gt;="&amp;(J468),Master3!$A:$A,"&lt;="&amp;O468-1)</f>
        <v>0</v>
      </c>
      <c r="L468" s="92">
        <f>SUMIFS(Master3!$H:$H,Master3!$A:$A,"&gt;="&amp;(J468),Master3!$A:$A,"&lt;="&amp;O468-1)</f>
        <v>0</v>
      </c>
      <c r="M468" s="93">
        <f>SUMIFS(Master3!BK:BK,Master3!BJ:BJ,I468)</f>
        <v>0</v>
      </c>
      <c r="N468" s="100" t="str">
        <f>IFERROR(_xlfn.XLOOKUP(O468,Master3!$A:$A,Master3!$B:$B)," ")</f>
        <v xml:space="preserve"> </v>
      </c>
      <c r="O468" s="92" t="str">
        <f t="shared" si="85"/>
        <v/>
      </c>
      <c r="P468" s="92">
        <f>SUMIFS(Master3!$V:$V,Master3!$A:$A,"&gt;="&amp;O468,Master3!$A:$A,"&lt;="&amp; S468)</f>
        <v>0</v>
      </c>
      <c r="Q468" s="92">
        <f>SUMIFS(Master3!$H:$H,Master3!$A:$A,"&gt;="&amp;O468,Master3!$A:$A,"&lt;="&amp; S468)</f>
        <v>0</v>
      </c>
      <c r="R468" s="92">
        <f>SUMIFS(Master3!AZ:AZ,Master3!AY:AY,N468)</f>
        <v>0</v>
      </c>
      <c r="S468" s="93" t="str">
        <f t="shared" si="86"/>
        <v/>
      </c>
      <c r="T468" s="112" t="e">
        <f>_xlfn.XLOOKUP(U468,Master3!B:B,Master3!A:A)</f>
        <v>#N/A</v>
      </c>
      <c r="U468" s="103"/>
      <c r="V468" s="109">
        <f>SUMIFS(Master3!X:X,Master3!$A:$A,"&gt;="&amp;(T468),Master3!$A:$A,"&lt;="&amp;Z468-1)</f>
        <v>0</v>
      </c>
      <c r="W468" s="107">
        <f>SUMIFS(Master3!I:I,Master3!$A:$A,"&gt;="&amp;(T468),Master3!$A:$A,"&lt;="&amp;Z468-1)</f>
        <v>0</v>
      </c>
      <c r="X468" s="108">
        <f>SUMIFS(Master3!BC:BC,Master3!BB:BB,U468)</f>
        <v>0</v>
      </c>
      <c r="Y468" s="110" t="str">
        <f>IFERROR(_xlfn.XLOOKUP(Z468,Master3!$A:$A,Master3!$B:$B),"")</f>
        <v/>
      </c>
      <c r="Z468" s="107" t="str">
        <f t="shared" si="87"/>
        <v/>
      </c>
      <c r="AA468" s="107">
        <f>SUMIFS(Master3!$X:$X,Master3!$A:$A,"&gt;="&amp;(Z468),Master3!$A:$A,"&lt;="&amp;AE468-1)</f>
        <v>0</v>
      </c>
      <c r="AB468" s="107">
        <f>SUMIFS(Master3!$I:$I,Master3!$A:$A,"&gt;="&amp;(Z468),Master3!$A:$A,"&lt;="&amp;AE468-1)</f>
        <v>0</v>
      </c>
      <c r="AC468" s="108">
        <f>SUMIFS(Master3!BM:BM,Master3!BL:BL,Y468)</f>
        <v>0</v>
      </c>
      <c r="AD468" s="110" t="str">
        <f>IFERROR(_xlfn.XLOOKUP(AE468,Master3!$A:$A,Master3!$B:$B)," ")</f>
        <v xml:space="preserve"> </v>
      </c>
      <c r="AE468" s="107" t="str">
        <f t="shared" si="88"/>
        <v/>
      </c>
      <c r="AF468" s="109">
        <f>SUMIFS(Master3!$X:$X,Master3!$A:$A,"&gt;"&amp;(AE468),Master3!$A:$A,"&lt;="&amp; AI468)</f>
        <v>0</v>
      </c>
      <c r="AG468" s="107">
        <f>SUMIFS(Master3!$I:$I,Master3!$A:$A,"&gt;"&amp;(AE468),Master3!$A:$A,"&lt;="&amp; AI468)</f>
        <v>0</v>
      </c>
      <c r="AH468" s="107">
        <f>SUMIFS(Master3!BC:BC,Master3!BB:BB,AD468)</f>
        <v>0</v>
      </c>
      <c r="AI468" s="108" t="str">
        <f t="shared" si="89"/>
        <v/>
      </c>
      <c r="AJ468" s="112" t="e">
        <f>_xlfn.XLOOKUP(AK468,Master3!B:B,Master3!A:A)</f>
        <v>#N/A</v>
      </c>
      <c r="AK468" s="106">
        <v>44531.121527777781</v>
      </c>
      <c r="AL468" s="67">
        <f>SUMIFS(Master3!$Z:$Z,Master3!$A:$A,"&gt;="&amp;(AJ468),Master3!$A:$A,"&lt;="&amp;AP468-1)</f>
        <v>0</v>
      </c>
      <c r="AM468" s="67">
        <f>SUMIFS(Master3!$J:$J,Master3!$A:$A,"&gt;="&amp;(AJ468),Master3!$A:$A,"&lt;="&amp;AP468-1)</f>
        <v>0</v>
      </c>
      <c r="AN468" s="93">
        <f>SUMIFS(Master3!BF:BF,Master3!BE:BE,AK468)</f>
        <v>0</v>
      </c>
      <c r="AO468" s="100" t="str">
        <f>IFERROR(_xlfn.XLOOKUP(AP468,Master3!$A:$A,Master3!$B:$B),"")</f>
        <v/>
      </c>
      <c r="AP468" s="92" t="str">
        <f t="shared" si="90"/>
        <v/>
      </c>
      <c r="AQ468" s="67">
        <f>SUMIFS(Master3!$Z:$Z,Master3!$A:$A,"&gt;"&amp;(AP468),Master3!$A:$A,"&lt;="&amp;AU468-1)</f>
        <v>0</v>
      </c>
      <c r="AR468" s="67">
        <f>SUMIFS(Master3!$J:$J,Master3!$A:$A,"&gt;"&amp;(AP468),Master3!$A:$A,"&lt;="&amp;AU468-1)</f>
        <v>0</v>
      </c>
      <c r="AS468" s="93">
        <f>SUMIFS(Master3!BO:BO,Master3!BN:BN,AO468)</f>
        <v>0</v>
      </c>
      <c r="AT468" s="100" t="str">
        <f>IFERROR(_xlfn.XLOOKUP(AU468,Master3!$A:$A,Master3!$B:$B)," ")</f>
        <v xml:space="preserve"> </v>
      </c>
      <c r="AU468" s="92" t="str">
        <f t="shared" si="91"/>
        <v/>
      </c>
      <c r="AV468" s="67">
        <f>SUMIFS(Master3!$Z:$Z,Master3!$A:$A,"&gt;"&amp;AU468,Master3!$A:$A,"&lt;="&amp; AY468)</f>
        <v>0</v>
      </c>
      <c r="AW468" s="67">
        <f>SUMIFS(Master3!$J:$J,Master3!$A:$A,"&gt;"&amp;AU468,Master3!$A:$A,"&lt;="&amp; AY468)</f>
        <v>0</v>
      </c>
      <c r="AX468" s="92">
        <f>SUMIFS(Master3!BF:BF,Master3!BE:BE,AT468)</f>
        <v>0</v>
      </c>
      <c r="AY468" s="93" t="str">
        <f t="shared" si="92"/>
        <v/>
      </c>
      <c r="AZ468" s="112" t="e">
        <f>_xlfn.XLOOKUP(BA468,Master3!B:B,Master3!A:A)</f>
        <v>#N/A</v>
      </c>
      <c r="BA468" s="103"/>
      <c r="BB468" s="107">
        <f>SUMIFS(Master3!AR:AR,Master3!$A:$A,"&gt;="&amp;(AZ468),Master3!$A:$A,"&lt;="&amp;BF468-1)</f>
        <v>0</v>
      </c>
      <c r="BC468" s="109">
        <f>SUMIFS(Master3!$K:$K,Master3!$A:$A,"&gt;="&amp;(AZ468),Master3!$A:$A,"&lt;="&amp;BF468-1)</f>
        <v>0</v>
      </c>
      <c r="BD468" s="108">
        <f>SUMIFS(Master3!BI:BI,Master3!BH:BH,BA468)</f>
        <v>0</v>
      </c>
      <c r="BE468" s="110" t="str">
        <f>IFERROR(_xlfn.XLOOKUP(BF468,Master3!$A:$A,Master3!$B:$B),"")</f>
        <v/>
      </c>
      <c r="BF468" s="107" t="str">
        <f t="shared" si="93"/>
        <v/>
      </c>
      <c r="BG468" s="107">
        <f>SUMIFS(Master3!AR:AR,Master3!$A:$A,"&gt;="&amp;(BF468),Master3!$A:$A,"&lt;="&amp;BK468-1)</f>
        <v>0</v>
      </c>
      <c r="BH468" s="109">
        <f>SUMIFS(Master3!$K:$K,Master3!$A:$A,"&gt;="&amp;(BF468),Master3!$A:$A,"&lt;="&amp;BK468-1)</f>
        <v>0</v>
      </c>
      <c r="BI468" s="108">
        <f>SUMIFS(Master3!BQ:BQ,Master3!BP:BP,BE468)</f>
        <v>0</v>
      </c>
      <c r="BJ468" s="110" t="str">
        <f>IFERROR(_xlfn.XLOOKUP(BK468,Master3!$A:$A,Master3!$B:$B)," ")</f>
        <v xml:space="preserve"> </v>
      </c>
      <c r="BK468" s="107" t="str">
        <f t="shared" si="94"/>
        <v/>
      </c>
      <c r="BL468" s="107">
        <f>SUMIFS(Master3!$AU:$AU,Master3!$A:$A,"&gt;"&amp;(BK468),Master3!$A:$A,"&lt;="&amp; BO468)</f>
        <v>0</v>
      </c>
      <c r="BM468" s="109">
        <f>SUMIFS(Master3!$K:$K,Master3!$A:$A,"&gt;"&amp;(BK468),Master3!$A:$A,"&lt;="&amp; BO468)</f>
        <v>0</v>
      </c>
      <c r="BN468" s="107">
        <f>SUMIFS(Master3!BI:BI,Master3!BH:BH,BJ468)</f>
        <v>0</v>
      </c>
      <c r="BO468" s="108" t="str">
        <f t="shared" si="95"/>
        <v/>
      </c>
    </row>
    <row r="469" spans="1:67" x14ac:dyDescent="0.25">
      <c r="A469" s="86">
        <v>44532.121527777781</v>
      </c>
      <c r="B469" s="111" t="e">
        <f>_xlfn.XLOOKUP(C469,Master3!B:B,Master3!A:A)</f>
        <v>#N/A</v>
      </c>
      <c r="C469" s="106"/>
      <c r="D469" s="91" t="str">
        <f>IFERROR(_xlfn.XLOOKUP(B469,Master3!A:A,Master3!G:G),"")</f>
        <v/>
      </c>
      <c r="E469" s="94" t="str">
        <f>IFERROR(AVERAGEIFS(Master3!$U:$U,Master3!$A:$A,"&gt;"&amp;(B469-1),Master3!$A:$A,"&lt;="&amp;S469),"")</f>
        <v/>
      </c>
      <c r="F469" s="98">
        <f>SUMIFS(Master3!$V:$V,Master3!$A:$A,"&gt;="&amp;(B469),Master3!$A:$A,"&lt;="&amp;J469-1)</f>
        <v>0</v>
      </c>
      <c r="G469" s="91">
        <f>SUMIFS(Master3!$H:$H,Master3!$A:$A,"&gt;="&amp;(B469),Master3!$A:$A,"&lt;="&amp;J469-1)</f>
        <v>0</v>
      </c>
      <c r="H469" s="99">
        <f>SUMIFS(Master3!AZ:AZ,Master3!AY:AY,C469)</f>
        <v>0</v>
      </c>
      <c r="I469" s="100" t="str">
        <f>IFERROR(_xlfn.XLOOKUP(J469,Master3!$A:$A,Master3!$B:$B),"")</f>
        <v/>
      </c>
      <c r="J469" s="92" t="str">
        <f t="shared" si="84"/>
        <v/>
      </c>
      <c r="K469" s="92">
        <f>SUMIFS(Master3!$V:$V,Master3!$A:$A,"&gt;="&amp;(J469),Master3!$A:$A,"&lt;="&amp;O469-1)</f>
        <v>0</v>
      </c>
      <c r="L469" s="92">
        <f>SUMIFS(Master3!$H:$H,Master3!$A:$A,"&gt;="&amp;(J469),Master3!$A:$A,"&lt;="&amp;O469-1)</f>
        <v>0</v>
      </c>
      <c r="M469" s="93">
        <f>SUMIFS(Master3!BK:BK,Master3!BJ:BJ,I469)</f>
        <v>0</v>
      </c>
      <c r="N469" s="100" t="str">
        <f>IFERROR(_xlfn.XLOOKUP(O469,Master3!$A:$A,Master3!$B:$B)," ")</f>
        <v xml:space="preserve"> </v>
      </c>
      <c r="O469" s="92" t="str">
        <f t="shared" si="85"/>
        <v/>
      </c>
      <c r="P469" s="92">
        <f>SUMIFS(Master3!$V:$V,Master3!$A:$A,"&gt;="&amp;O469,Master3!$A:$A,"&lt;="&amp; S469)</f>
        <v>0</v>
      </c>
      <c r="Q469" s="92">
        <f>SUMIFS(Master3!$H:$H,Master3!$A:$A,"&gt;="&amp;O469,Master3!$A:$A,"&lt;="&amp; S469)</f>
        <v>0</v>
      </c>
      <c r="R469" s="92">
        <f>SUMIFS(Master3!AZ:AZ,Master3!AY:AY,N469)</f>
        <v>0</v>
      </c>
      <c r="S469" s="93" t="str">
        <f t="shared" si="86"/>
        <v/>
      </c>
      <c r="T469" s="112" t="e">
        <f>_xlfn.XLOOKUP(U469,Master3!B:B,Master3!A:A)</f>
        <v>#N/A</v>
      </c>
      <c r="U469" s="103"/>
      <c r="V469" s="109">
        <f>SUMIFS(Master3!X:X,Master3!$A:$A,"&gt;="&amp;(T469),Master3!$A:$A,"&lt;="&amp;Z469-1)</f>
        <v>0</v>
      </c>
      <c r="W469" s="107">
        <f>SUMIFS(Master3!I:I,Master3!$A:$A,"&gt;="&amp;(T469),Master3!$A:$A,"&lt;="&amp;Z469-1)</f>
        <v>0</v>
      </c>
      <c r="X469" s="108">
        <f>SUMIFS(Master3!BC:BC,Master3!BB:BB,U469)</f>
        <v>0</v>
      </c>
      <c r="Y469" s="110" t="str">
        <f>IFERROR(_xlfn.XLOOKUP(Z469,Master3!$A:$A,Master3!$B:$B),"")</f>
        <v/>
      </c>
      <c r="Z469" s="107" t="str">
        <f t="shared" si="87"/>
        <v/>
      </c>
      <c r="AA469" s="107">
        <f>SUMIFS(Master3!$X:$X,Master3!$A:$A,"&gt;="&amp;(Z469),Master3!$A:$A,"&lt;="&amp;AE469-1)</f>
        <v>0</v>
      </c>
      <c r="AB469" s="107">
        <f>SUMIFS(Master3!$I:$I,Master3!$A:$A,"&gt;="&amp;(Z469),Master3!$A:$A,"&lt;="&amp;AE469-1)</f>
        <v>0</v>
      </c>
      <c r="AC469" s="108">
        <f>SUMIFS(Master3!BM:BM,Master3!BL:BL,Y469)</f>
        <v>0</v>
      </c>
      <c r="AD469" s="110" t="str">
        <f>IFERROR(_xlfn.XLOOKUP(AE469,Master3!$A:$A,Master3!$B:$B)," ")</f>
        <v xml:space="preserve"> </v>
      </c>
      <c r="AE469" s="107" t="str">
        <f t="shared" si="88"/>
        <v/>
      </c>
      <c r="AF469" s="109">
        <f>SUMIFS(Master3!$X:$X,Master3!$A:$A,"&gt;"&amp;(AE469),Master3!$A:$A,"&lt;="&amp; AI469)</f>
        <v>0</v>
      </c>
      <c r="AG469" s="107">
        <f>SUMIFS(Master3!$I:$I,Master3!$A:$A,"&gt;"&amp;(AE469),Master3!$A:$A,"&lt;="&amp; AI469)</f>
        <v>0</v>
      </c>
      <c r="AH469" s="107">
        <f>SUMIFS(Master3!BC:BC,Master3!BB:BB,AD469)</f>
        <v>0</v>
      </c>
      <c r="AI469" s="108" t="str">
        <f t="shared" si="89"/>
        <v/>
      </c>
      <c r="AJ469" s="112" t="e">
        <f>_xlfn.XLOOKUP(AK469,Master3!B:B,Master3!A:A)</f>
        <v>#N/A</v>
      </c>
      <c r="AK469" s="106">
        <v>44532.121527777781</v>
      </c>
      <c r="AL469" s="67">
        <f>SUMIFS(Master3!$Z:$Z,Master3!$A:$A,"&gt;="&amp;(AJ469),Master3!$A:$A,"&lt;="&amp;AP469-1)</f>
        <v>0</v>
      </c>
      <c r="AM469" s="67">
        <f>SUMIFS(Master3!$J:$J,Master3!$A:$A,"&gt;="&amp;(AJ469),Master3!$A:$A,"&lt;="&amp;AP469-1)</f>
        <v>0</v>
      </c>
      <c r="AN469" s="93">
        <f>SUMIFS(Master3!BF:BF,Master3!BE:BE,AK469)</f>
        <v>0</v>
      </c>
      <c r="AO469" s="100" t="str">
        <f>IFERROR(_xlfn.XLOOKUP(AP469,Master3!$A:$A,Master3!$B:$B),"")</f>
        <v/>
      </c>
      <c r="AP469" s="92" t="str">
        <f t="shared" si="90"/>
        <v/>
      </c>
      <c r="AQ469" s="67">
        <f>SUMIFS(Master3!$Z:$Z,Master3!$A:$A,"&gt;"&amp;(AP469),Master3!$A:$A,"&lt;="&amp;AU469-1)</f>
        <v>0</v>
      </c>
      <c r="AR469" s="67">
        <f>SUMIFS(Master3!$J:$J,Master3!$A:$A,"&gt;"&amp;(AP469),Master3!$A:$A,"&lt;="&amp;AU469-1)</f>
        <v>0</v>
      </c>
      <c r="AS469" s="93">
        <f>SUMIFS(Master3!BO:BO,Master3!BN:BN,AO469)</f>
        <v>0</v>
      </c>
      <c r="AT469" s="100" t="str">
        <f>IFERROR(_xlfn.XLOOKUP(AU469,Master3!$A:$A,Master3!$B:$B)," ")</f>
        <v xml:space="preserve"> </v>
      </c>
      <c r="AU469" s="92" t="str">
        <f t="shared" si="91"/>
        <v/>
      </c>
      <c r="AV469" s="67">
        <f>SUMIFS(Master3!$Z:$Z,Master3!$A:$A,"&gt;"&amp;AU469,Master3!$A:$A,"&lt;="&amp; AY469)</f>
        <v>0</v>
      </c>
      <c r="AW469" s="67">
        <f>SUMIFS(Master3!$J:$J,Master3!$A:$A,"&gt;"&amp;AU469,Master3!$A:$A,"&lt;="&amp; AY469)</f>
        <v>0</v>
      </c>
      <c r="AX469" s="92">
        <f>SUMIFS(Master3!BF:BF,Master3!BE:BE,AT469)</f>
        <v>0</v>
      </c>
      <c r="AY469" s="93" t="str">
        <f t="shared" si="92"/>
        <v/>
      </c>
      <c r="AZ469" s="112" t="e">
        <f>_xlfn.XLOOKUP(BA469,Master3!B:B,Master3!A:A)</f>
        <v>#N/A</v>
      </c>
      <c r="BA469" s="103"/>
      <c r="BB469" s="107">
        <f>SUMIFS(Master3!AR:AR,Master3!$A:$A,"&gt;="&amp;(AZ469),Master3!$A:$A,"&lt;="&amp;BF469-1)</f>
        <v>0</v>
      </c>
      <c r="BC469" s="109">
        <f>SUMIFS(Master3!$K:$K,Master3!$A:$A,"&gt;="&amp;(AZ469),Master3!$A:$A,"&lt;="&amp;BF469-1)</f>
        <v>0</v>
      </c>
      <c r="BD469" s="108">
        <f>SUMIFS(Master3!BI:BI,Master3!BH:BH,BA469)</f>
        <v>0</v>
      </c>
      <c r="BE469" s="110" t="str">
        <f>IFERROR(_xlfn.XLOOKUP(BF469,Master3!$A:$A,Master3!$B:$B),"")</f>
        <v/>
      </c>
      <c r="BF469" s="107" t="str">
        <f t="shared" si="93"/>
        <v/>
      </c>
      <c r="BG469" s="107">
        <f>SUMIFS(Master3!AR:AR,Master3!$A:$A,"&gt;="&amp;(BF469),Master3!$A:$A,"&lt;="&amp;BK469-1)</f>
        <v>0</v>
      </c>
      <c r="BH469" s="109">
        <f>SUMIFS(Master3!$K:$K,Master3!$A:$A,"&gt;="&amp;(BF469),Master3!$A:$A,"&lt;="&amp;BK469-1)</f>
        <v>0</v>
      </c>
      <c r="BI469" s="108">
        <f>SUMIFS(Master3!BQ:BQ,Master3!BP:BP,BE469)</f>
        <v>0</v>
      </c>
      <c r="BJ469" s="110" t="str">
        <f>IFERROR(_xlfn.XLOOKUP(BK469,Master3!$A:$A,Master3!$B:$B)," ")</f>
        <v xml:space="preserve"> </v>
      </c>
      <c r="BK469" s="107" t="str">
        <f t="shared" si="94"/>
        <v/>
      </c>
      <c r="BL469" s="107">
        <f>SUMIFS(Master3!$AU:$AU,Master3!$A:$A,"&gt;"&amp;(BK469),Master3!$A:$A,"&lt;="&amp; BO469)</f>
        <v>0</v>
      </c>
      <c r="BM469" s="109">
        <f>SUMIFS(Master3!$K:$K,Master3!$A:$A,"&gt;"&amp;(BK469),Master3!$A:$A,"&lt;="&amp; BO469)</f>
        <v>0</v>
      </c>
      <c r="BN469" s="107">
        <f>SUMIFS(Master3!BI:BI,Master3!BH:BH,BJ469)</f>
        <v>0</v>
      </c>
      <c r="BO469" s="108" t="str">
        <f t="shared" si="95"/>
        <v/>
      </c>
    </row>
    <row r="470" spans="1:67" x14ac:dyDescent="0.25">
      <c r="A470" s="86">
        <v>44532.163194444445</v>
      </c>
      <c r="B470" s="111" t="e">
        <f>_xlfn.XLOOKUP(C470,Master3!B:B,Master3!A:A)</f>
        <v>#N/A</v>
      </c>
      <c r="C470" s="106">
        <v>44532.163194444445</v>
      </c>
      <c r="D470" s="91" t="str">
        <f>IFERROR(_xlfn.XLOOKUP(B470,Master3!A:A,Master3!G:G),"")</f>
        <v/>
      </c>
      <c r="E470" s="94" t="str">
        <f>IFERROR(AVERAGEIFS(Master3!$U:$U,Master3!$A:$A,"&gt;"&amp;(B470-1),Master3!$A:$A,"&lt;="&amp;S470),"")</f>
        <v/>
      </c>
      <c r="F470" s="98">
        <f>SUMIFS(Master3!$V:$V,Master3!$A:$A,"&gt;="&amp;(B470),Master3!$A:$A,"&lt;="&amp;J470-1)</f>
        <v>0</v>
      </c>
      <c r="G470" s="91">
        <f>SUMIFS(Master3!$H:$H,Master3!$A:$A,"&gt;="&amp;(B470),Master3!$A:$A,"&lt;="&amp;J470-1)</f>
        <v>0</v>
      </c>
      <c r="H470" s="99">
        <f>SUMIFS(Master3!AZ:AZ,Master3!AY:AY,C470)</f>
        <v>0</v>
      </c>
      <c r="I470" s="100" t="str">
        <f>IFERROR(_xlfn.XLOOKUP(J470,Master3!$A:$A,Master3!$B:$B),"")</f>
        <v/>
      </c>
      <c r="J470" s="92" t="str">
        <f t="shared" si="84"/>
        <v/>
      </c>
      <c r="K470" s="92">
        <f>SUMIFS(Master3!$V:$V,Master3!$A:$A,"&gt;="&amp;(J470),Master3!$A:$A,"&lt;="&amp;O470-1)</f>
        <v>0</v>
      </c>
      <c r="L470" s="92">
        <f>SUMIFS(Master3!$H:$H,Master3!$A:$A,"&gt;="&amp;(J470),Master3!$A:$A,"&lt;="&amp;O470-1)</f>
        <v>0</v>
      </c>
      <c r="M470" s="93">
        <f>SUMIFS(Master3!BK:BK,Master3!BJ:BJ,I470)</f>
        <v>0</v>
      </c>
      <c r="N470" s="100" t="str">
        <f>IFERROR(_xlfn.XLOOKUP(O470,Master3!$A:$A,Master3!$B:$B)," ")</f>
        <v xml:space="preserve"> </v>
      </c>
      <c r="O470" s="92" t="str">
        <f t="shared" si="85"/>
        <v/>
      </c>
      <c r="P470" s="92">
        <f>SUMIFS(Master3!$V:$V,Master3!$A:$A,"&gt;="&amp;O470,Master3!$A:$A,"&lt;="&amp; S470)</f>
        <v>0</v>
      </c>
      <c r="Q470" s="92">
        <f>SUMIFS(Master3!$H:$H,Master3!$A:$A,"&gt;="&amp;O470,Master3!$A:$A,"&lt;="&amp; S470)</f>
        <v>0</v>
      </c>
      <c r="R470" s="92">
        <f>SUMIFS(Master3!AZ:AZ,Master3!AY:AY,N470)</f>
        <v>0</v>
      </c>
      <c r="S470" s="93" t="str">
        <f t="shared" si="86"/>
        <v/>
      </c>
      <c r="T470" s="112" t="e">
        <f>_xlfn.XLOOKUP(U470,Master3!B:B,Master3!A:A)</f>
        <v>#N/A</v>
      </c>
      <c r="U470" s="103">
        <v>44532.163194444445</v>
      </c>
      <c r="V470" s="109">
        <f>SUMIFS(Master3!X:X,Master3!$A:$A,"&gt;="&amp;(T470),Master3!$A:$A,"&lt;="&amp;Z470-1)</f>
        <v>0</v>
      </c>
      <c r="W470" s="107">
        <f>SUMIFS(Master3!I:I,Master3!$A:$A,"&gt;="&amp;(T470),Master3!$A:$A,"&lt;="&amp;Z470-1)</f>
        <v>0</v>
      </c>
      <c r="X470" s="108">
        <f>SUMIFS(Master3!BC:BC,Master3!BB:BB,U470)</f>
        <v>0</v>
      </c>
      <c r="Y470" s="110" t="str">
        <f>IFERROR(_xlfn.XLOOKUP(Z470,Master3!$A:$A,Master3!$B:$B),"")</f>
        <v/>
      </c>
      <c r="Z470" s="107" t="str">
        <f t="shared" si="87"/>
        <v/>
      </c>
      <c r="AA470" s="107">
        <f>SUMIFS(Master3!$X:$X,Master3!$A:$A,"&gt;="&amp;(Z470),Master3!$A:$A,"&lt;="&amp;AE470-1)</f>
        <v>0</v>
      </c>
      <c r="AB470" s="107">
        <f>SUMIFS(Master3!$I:$I,Master3!$A:$A,"&gt;="&amp;(Z470),Master3!$A:$A,"&lt;="&amp;AE470-1)</f>
        <v>0</v>
      </c>
      <c r="AC470" s="108">
        <f>SUMIFS(Master3!BM:BM,Master3!BL:BL,Y470)</f>
        <v>0</v>
      </c>
      <c r="AD470" s="110" t="str">
        <f>IFERROR(_xlfn.XLOOKUP(AE470,Master3!$A:$A,Master3!$B:$B)," ")</f>
        <v xml:space="preserve"> </v>
      </c>
      <c r="AE470" s="107" t="str">
        <f t="shared" si="88"/>
        <v/>
      </c>
      <c r="AF470" s="109">
        <f>SUMIFS(Master3!$X:$X,Master3!$A:$A,"&gt;"&amp;(AE470),Master3!$A:$A,"&lt;="&amp; AI470)</f>
        <v>0</v>
      </c>
      <c r="AG470" s="107">
        <f>SUMIFS(Master3!$I:$I,Master3!$A:$A,"&gt;"&amp;(AE470),Master3!$A:$A,"&lt;="&amp; AI470)</f>
        <v>0</v>
      </c>
      <c r="AH470" s="107">
        <f>SUMIFS(Master3!BC:BC,Master3!BB:BB,AD470)</f>
        <v>0</v>
      </c>
      <c r="AI470" s="108" t="str">
        <f t="shared" si="89"/>
        <v/>
      </c>
      <c r="AJ470" s="112" t="e">
        <f>_xlfn.XLOOKUP(AK470,Master3!B:B,Master3!A:A)</f>
        <v>#N/A</v>
      </c>
      <c r="AK470" s="106"/>
      <c r="AL470" s="67">
        <f>SUMIFS(Master3!$Z:$Z,Master3!$A:$A,"&gt;="&amp;(AJ470),Master3!$A:$A,"&lt;="&amp;AP470-1)</f>
        <v>0</v>
      </c>
      <c r="AM470" s="67">
        <f>SUMIFS(Master3!$J:$J,Master3!$A:$A,"&gt;="&amp;(AJ470),Master3!$A:$A,"&lt;="&amp;AP470-1)</f>
        <v>0</v>
      </c>
      <c r="AN470" s="93">
        <f>SUMIFS(Master3!BF:BF,Master3!BE:BE,AK470)</f>
        <v>0</v>
      </c>
      <c r="AO470" s="100" t="str">
        <f>IFERROR(_xlfn.XLOOKUP(AP470,Master3!$A:$A,Master3!$B:$B),"")</f>
        <v/>
      </c>
      <c r="AP470" s="92" t="str">
        <f t="shared" si="90"/>
        <v/>
      </c>
      <c r="AQ470" s="67">
        <f>SUMIFS(Master3!$Z:$Z,Master3!$A:$A,"&gt;"&amp;(AP470),Master3!$A:$A,"&lt;="&amp;AU470-1)</f>
        <v>0</v>
      </c>
      <c r="AR470" s="67">
        <f>SUMIFS(Master3!$J:$J,Master3!$A:$A,"&gt;"&amp;(AP470),Master3!$A:$A,"&lt;="&amp;AU470-1)</f>
        <v>0</v>
      </c>
      <c r="AS470" s="93">
        <f>SUMIFS(Master3!BO:BO,Master3!BN:BN,AO470)</f>
        <v>0</v>
      </c>
      <c r="AT470" s="100" t="str">
        <f>IFERROR(_xlfn.XLOOKUP(AU470,Master3!$A:$A,Master3!$B:$B)," ")</f>
        <v xml:space="preserve"> </v>
      </c>
      <c r="AU470" s="92" t="str">
        <f t="shared" si="91"/>
        <v/>
      </c>
      <c r="AV470" s="67">
        <f>SUMIFS(Master3!$Z:$Z,Master3!$A:$A,"&gt;"&amp;AU470,Master3!$A:$A,"&lt;="&amp; AY470)</f>
        <v>0</v>
      </c>
      <c r="AW470" s="67">
        <f>SUMIFS(Master3!$J:$J,Master3!$A:$A,"&gt;"&amp;AU470,Master3!$A:$A,"&lt;="&amp; AY470)</f>
        <v>0</v>
      </c>
      <c r="AX470" s="92">
        <f>SUMIFS(Master3!BF:BF,Master3!BE:BE,AT470)</f>
        <v>0</v>
      </c>
      <c r="AY470" s="93" t="str">
        <f t="shared" si="92"/>
        <v/>
      </c>
      <c r="AZ470" s="112" t="e">
        <f>_xlfn.XLOOKUP(BA470,Master3!B:B,Master3!A:A)</f>
        <v>#N/A</v>
      </c>
      <c r="BA470" s="103"/>
      <c r="BB470" s="107">
        <f>SUMIFS(Master3!AR:AR,Master3!$A:$A,"&gt;="&amp;(AZ470),Master3!$A:$A,"&lt;="&amp;BF470-1)</f>
        <v>0</v>
      </c>
      <c r="BC470" s="109">
        <f>SUMIFS(Master3!$K:$K,Master3!$A:$A,"&gt;="&amp;(AZ470),Master3!$A:$A,"&lt;="&amp;BF470-1)</f>
        <v>0</v>
      </c>
      <c r="BD470" s="108">
        <f>SUMIFS(Master3!BI:BI,Master3!BH:BH,BA470)</f>
        <v>0</v>
      </c>
      <c r="BE470" s="110" t="str">
        <f>IFERROR(_xlfn.XLOOKUP(BF470,Master3!$A:$A,Master3!$B:$B),"")</f>
        <v/>
      </c>
      <c r="BF470" s="107" t="str">
        <f t="shared" si="93"/>
        <v/>
      </c>
      <c r="BG470" s="107">
        <f>SUMIFS(Master3!AR:AR,Master3!$A:$A,"&gt;="&amp;(BF470),Master3!$A:$A,"&lt;="&amp;BK470-1)</f>
        <v>0</v>
      </c>
      <c r="BH470" s="109">
        <f>SUMIFS(Master3!$K:$K,Master3!$A:$A,"&gt;="&amp;(BF470),Master3!$A:$A,"&lt;="&amp;BK470-1)</f>
        <v>0</v>
      </c>
      <c r="BI470" s="108">
        <f>SUMIFS(Master3!BQ:BQ,Master3!BP:BP,BE470)</f>
        <v>0</v>
      </c>
      <c r="BJ470" s="110" t="str">
        <f>IFERROR(_xlfn.XLOOKUP(BK470,Master3!$A:$A,Master3!$B:$B)," ")</f>
        <v xml:space="preserve"> </v>
      </c>
      <c r="BK470" s="107" t="str">
        <f t="shared" si="94"/>
        <v/>
      </c>
      <c r="BL470" s="107">
        <f>SUMIFS(Master3!$AU:$AU,Master3!$A:$A,"&gt;"&amp;(BK470),Master3!$A:$A,"&lt;="&amp; BO470)</f>
        <v>0</v>
      </c>
      <c r="BM470" s="109">
        <f>SUMIFS(Master3!$K:$K,Master3!$A:$A,"&gt;"&amp;(BK470),Master3!$A:$A,"&lt;="&amp; BO470)</f>
        <v>0</v>
      </c>
      <c r="BN470" s="107">
        <f>SUMIFS(Master3!BI:BI,Master3!BH:BH,BJ470)</f>
        <v>0</v>
      </c>
      <c r="BO470" s="108" t="str">
        <f t="shared" si="95"/>
        <v/>
      </c>
    </row>
    <row r="471" spans="1:67" x14ac:dyDescent="0.25">
      <c r="A471" s="86">
        <v>44532.166666666664</v>
      </c>
      <c r="B471" s="111" t="e">
        <f>_xlfn.XLOOKUP(C471,Master3!B:B,Master3!A:A)</f>
        <v>#N/A</v>
      </c>
      <c r="C471" s="106"/>
      <c r="D471" s="91" t="str">
        <f>IFERROR(_xlfn.XLOOKUP(B471,Master3!A:A,Master3!G:G),"")</f>
        <v/>
      </c>
      <c r="E471" s="94" t="str">
        <f>IFERROR(AVERAGEIFS(Master3!$U:$U,Master3!$A:$A,"&gt;"&amp;(B471-1),Master3!$A:$A,"&lt;="&amp;S471),"")</f>
        <v/>
      </c>
      <c r="F471" s="98">
        <f>SUMIFS(Master3!$V:$V,Master3!$A:$A,"&gt;="&amp;(B471),Master3!$A:$A,"&lt;="&amp;J471-1)</f>
        <v>0</v>
      </c>
      <c r="G471" s="91">
        <f>SUMIFS(Master3!$H:$H,Master3!$A:$A,"&gt;="&amp;(B471),Master3!$A:$A,"&lt;="&amp;J471-1)</f>
        <v>0</v>
      </c>
      <c r="H471" s="99">
        <f>SUMIFS(Master3!AZ:AZ,Master3!AY:AY,C471)</f>
        <v>0</v>
      </c>
      <c r="I471" s="100" t="str">
        <f>IFERROR(_xlfn.XLOOKUP(J471,Master3!$A:$A,Master3!$B:$B),"")</f>
        <v/>
      </c>
      <c r="J471" s="92" t="str">
        <f t="shared" si="84"/>
        <v/>
      </c>
      <c r="K471" s="92">
        <f>SUMIFS(Master3!$V:$V,Master3!$A:$A,"&gt;="&amp;(J471),Master3!$A:$A,"&lt;="&amp;O471-1)</f>
        <v>0</v>
      </c>
      <c r="L471" s="92">
        <f>SUMIFS(Master3!$H:$H,Master3!$A:$A,"&gt;="&amp;(J471),Master3!$A:$A,"&lt;="&amp;O471-1)</f>
        <v>0</v>
      </c>
      <c r="M471" s="93">
        <f>SUMIFS(Master3!BK:BK,Master3!BJ:BJ,I471)</f>
        <v>0</v>
      </c>
      <c r="N471" s="100" t="str">
        <f>IFERROR(_xlfn.XLOOKUP(O471,Master3!$A:$A,Master3!$B:$B)," ")</f>
        <v xml:space="preserve"> </v>
      </c>
      <c r="O471" s="92" t="str">
        <f t="shared" si="85"/>
        <v/>
      </c>
      <c r="P471" s="92">
        <f>SUMIFS(Master3!$V:$V,Master3!$A:$A,"&gt;="&amp;O471,Master3!$A:$A,"&lt;="&amp; S471)</f>
        <v>0</v>
      </c>
      <c r="Q471" s="92">
        <f>SUMIFS(Master3!$H:$H,Master3!$A:$A,"&gt;="&amp;O471,Master3!$A:$A,"&lt;="&amp; S471)</f>
        <v>0</v>
      </c>
      <c r="R471" s="92">
        <f>SUMIFS(Master3!AZ:AZ,Master3!AY:AY,N471)</f>
        <v>0</v>
      </c>
      <c r="S471" s="93" t="str">
        <f t="shared" si="86"/>
        <v/>
      </c>
      <c r="T471" s="112" t="e">
        <f>_xlfn.XLOOKUP(U471,Master3!B:B,Master3!A:A)</f>
        <v>#N/A</v>
      </c>
      <c r="U471" s="103"/>
      <c r="V471" s="109">
        <f>SUMIFS(Master3!X:X,Master3!$A:$A,"&gt;="&amp;(T471),Master3!$A:$A,"&lt;="&amp;Z471-1)</f>
        <v>0</v>
      </c>
      <c r="W471" s="107">
        <f>SUMIFS(Master3!I:I,Master3!$A:$A,"&gt;="&amp;(T471),Master3!$A:$A,"&lt;="&amp;Z471-1)</f>
        <v>0</v>
      </c>
      <c r="X471" s="108">
        <f>SUMIFS(Master3!BC:BC,Master3!BB:BB,U471)</f>
        <v>0</v>
      </c>
      <c r="Y471" s="110" t="str">
        <f>IFERROR(_xlfn.XLOOKUP(Z471,Master3!$A:$A,Master3!$B:$B),"")</f>
        <v/>
      </c>
      <c r="Z471" s="107" t="str">
        <f t="shared" si="87"/>
        <v/>
      </c>
      <c r="AA471" s="107">
        <f>SUMIFS(Master3!$X:$X,Master3!$A:$A,"&gt;="&amp;(Z471),Master3!$A:$A,"&lt;="&amp;AE471-1)</f>
        <v>0</v>
      </c>
      <c r="AB471" s="107">
        <f>SUMIFS(Master3!$I:$I,Master3!$A:$A,"&gt;="&amp;(Z471),Master3!$A:$A,"&lt;="&amp;AE471-1)</f>
        <v>0</v>
      </c>
      <c r="AC471" s="108">
        <f>SUMIFS(Master3!BM:BM,Master3!BL:BL,Y471)</f>
        <v>0</v>
      </c>
      <c r="AD471" s="110" t="str">
        <f>IFERROR(_xlfn.XLOOKUP(AE471,Master3!$A:$A,Master3!$B:$B)," ")</f>
        <v xml:space="preserve"> </v>
      </c>
      <c r="AE471" s="107" t="str">
        <f t="shared" si="88"/>
        <v/>
      </c>
      <c r="AF471" s="109">
        <f>SUMIFS(Master3!$X:$X,Master3!$A:$A,"&gt;"&amp;(AE471),Master3!$A:$A,"&lt;="&amp; AI471)</f>
        <v>0</v>
      </c>
      <c r="AG471" s="107">
        <f>SUMIFS(Master3!$I:$I,Master3!$A:$A,"&gt;"&amp;(AE471),Master3!$A:$A,"&lt;="&amp; AI471)</f>
        <v>0</v>
      </c>
      <c r="AH471" s="107">
        <f>SUMIFS(Master3!BC:BC,Master3!BB:BB,AD471)</f>
        <v>0</v>
      </c>
      <c r="AI471" s="108" t="str">
        <f t="shared" si="89"/>
        <v/>
      </c>
      <c r="AJ471" s="112" t="e">
        <f>_xlfn.XLOOKUP(AK471,Master3!B:B,Master3!A:A)</f>
        <v>#N/A</v>
      </c>
      <c r="AK471" s="106"/>
      <c r="AL471" s="67">
        <f>SUMIFS(Master3!$Z:$Z,Master3!$A:$A,"&gt;="&amp;(AJ471),Master3!$A:$A,"&lt;="&amp;AP471-1)</f>
        <v>0</v>
      </c>
      <c r="AM471" s="67">
        <f>SUMIFS(Master3!$J:$J,Master3!$A:$A,"&gt;="&amp;(AJ471),Master3!$A:$A,"&lt;="&amp;AP471-1)</f>
        <v>0</v>
      </c>
      <c r="AN471" s="93">
        <f>SUMIFS(Master3!BF:BF,Master3!BE:BE,AK471)</f>
        <v>0</v>
      </c>
      <c r="AO471" s="100" t="str">
        <f>IFERROR(_xlfn.XLOOKUP(AP471,Master3!$A:$A,Master3!$B:$B),"")</f>
        <v/>
      </c>
      <c r="AP471" s="92" t="str">
        <f t="shared" si="90"/>
        <v/>
      </c>
      <c r="AQ471" s="67">
        <f>SUMIFS(Master3!$Z:$Z,Master3!$A:$A,"&gt;"&amp;(AP471),Master3!$A:$A,"&lt;="&amp;AU471-1)</f>
        <v>0</v>
      </c>
      <c r="AR471" s="67">
        <f>SUMIFS(Master3!$J:$J,Master3!$A:$A,"&gt;"&amp;(AP471),Master3!$A:$A,"&lt;="&amp;AU471-1)</f>
        <v>0</v>
      </c>
      <c r="AS471" s="93">
        <f>SUMIFS(Master3!BO:BO,Master3!BN:BN,AO471)</f>
        <v>0</v>
      </c>
      <c r="AT471" s="100" t="str">
        <f>IFERROR(_xlfn.XLOOKUP(AU471,Master3!$A:$A,Master3!$B:$B)," ")</f>
        <v xml:space="preserve"> </v>
      </c>
      <c r="AU471" s="92" t="str">
        <f t="shared" si="91"/>
        <v/>
      </c>
      <c r="AV471" s="67">
        <f>SUMIFS(Master3!$Z:$Z,Master3!$A:$A,"&gt;"&amp;AU471,Master3!$A:$A,"&lt;="&amp; AY471)</f>
        <v>0</v>
      </c>
      <c r="AW471" s="67">
        <f>SUMIFS(Master3!$J:$J,Master3!$A:$A,"&gt;"&amp;AU471,Master3!$A:$A,"&lt;="&amp; AY471)</f>
        <v>0</v>
      </c>
      <c r="AX471" s="92">
        <f>SUMIFS(Master3!BF:BF,Master3!BE:BE,AT471)</f>
        <v>0</v>
      </c>
      <c r="AY471" s="93" t="str">
        <f t="shared" si="92"/>
        <v/>
      </c>
      <c r="AZ471" s="112" t="e">
        <f>_xlfn.XLOOKUP(BA471,Master3!B:B,Master3!A:A)</f>
        <v>#N/A</v>
      </c>
      <c r="BA471" s="103">
        <v>44532.166666666664</v>
      </c>
      <c r="BB471" s="107">
        <f>SUMIFS(Master3!AR:AR,Master3!$A:$A,"&gt;="&amp;(AZ471),Master3!$A:$A,"&lt;="&amp;BF471-1)</f>
        <v>0</v>
      </c>
      <c r="BC471" s="109">
        <f>SUMIFS(Master3!$K:$K,Master3!$A:$A,"&gt;="&amp;(AZ471),Master3!$A:$A,"&lt;="&amp;BF471-1)</f>
        <v>0</v>
      </c>
      <c r="BD471" s="108">
        <f>SUMIFS(Master3!BI:BI,Master3!BH:BH,BA471)</f>
        <v>0</v>
      </c>
      <c r="BE471" s="110" t="str">
        <f>IFERROR(_xlfn.XLOOKUP(BF471,Master3!$A:$A,Master3!$B:$B),"")</f>
        <v/>
      </c>
      <c r="BF471" s="107" t="str">
        <f t="shared" si="93"/>
        <v/>
      </c>
      <c r="BG471" s="107">
        <f>SUMIFS(Master3!AR:AR,Master3!$A:$A,"&gt;="&amp;(BF471),Master3!$A:$A,"&lt;="&amp;BK471-1)</f>
        <v>0</v>
      </c>
      <c r="BH471" s="109">
        <f>SUMIFS(Master3!$K:$K,Master3!$A:$A,"&gt;="&amp;(BF471),Master3!$A:$A,"&lt;="&amp;BK471-1)</f>
        <v>0</v>
      </c>
      <c r="BI471" s="108">
        <f>SUMIFS(Master3!BQ:BQ,Master3!BP:BP,BE471)</f>
        <v>0</v>
      </c>
      <c r="BJ471" s="110" t="str">
        <f>IFERROR(_xlfn.XLOOKUP(BK471,Master3!$A:$A,Master3!$B:$B)," ")</f>
        <v xml:space="preserve"> </v>
      </c>
      <c r="BK471" s="107" t="str">
        <f t="shared" si="94"/>
        <v/>
      </c>
      <c r="BL471" s="107">
        <f>SUMIFS(Master3!$AU:$AU,Master3!$A:$A,"&gt;"&amp;(BK471),Master3!$A:$A,"&lt;="&amp; BO471)</f>
        <v>0</v>
      </c>
      <c r="BM471" s="109">
        <f>SUMIFS(Master3!$K:$K,Master3!$A:$A,"&gt;"&amp;(BK471),Master3!$A:$A,"&lt;="&amp; BO471)</f>
        <v>0</v>
      </c>
      <c r="BN471" s="107">
        <f>SUMIFS(Master3!BI:BI,Master3!BH:BH,BJ471)</f>
        <v>0</v>
      </c>
      <c r="BO471" s="108" t="str">
        <f t="shared" si="95"/>
        <v/>
      </c>
    </row>
    <row r="472" spans="1:67" x14ac:dyDescent="0.25">
      <c r="A472" s="86">
        <v>44533.079861111109</v>
      </c>
      <c r="B472" s="111" t="e">
        <f>_xlfn.XLOOKUP(C472,Master3!B:B,Master3!A:A)</f>
        <v>#N/A</v>
      </c>
      <c r="C472" s="106"/>
      <c r="D472" s="91" t="str">
        <f>IFERROR(_xlfn.XLOOKUP(B472,Master3!A:A,Master3!G:G),"")</f>
        <v/>
      </c>
      <c r="E472" s="94" t="str">
        <f>IFERROR(AVERAGEIFS(Master3!$U:$U,Master3!$A:$A,"&gt;"&amp;(B472-1),Master3!$A:$A,"&lt;="&amp;S472),"")</f>
        <v/>
      </c>
      <c r="F472" s="98">
        <f>SUMIFS(Master3!$V:$V,Master3!$A:$A,"&gt;="&amp;(B472),Master3!$A:$A,"&lt;="&amp;J472-1)</f>
        <v>0</v>
      </c>
      <c r="G472" s="91">
        <f>SUMIFS(Master3!$H:$H,Master3!$A:$A,"&gt;="&amp;(B472),Master3!$A:$A,"&lt;="&amp;J472-1)</f>
        <v>0</v>
      </c>
      <c r="H472" s="99">
        <f>SUMIFS(Master3!AZ:AZ,Master3!AY:AY,C472)</f>
        <v>0</v>
      </c>
      <c r="I472" s="100" t="str">
        <f>IFERROR(_xlfn.XLOOKUP(J472,Master3!$A:$A,Master3!$B:$B),"")</f>
        <v/>
      </c>
      <c r="J472" s="92" t="str">
        <f t="shared" si="84"/>
        <v/>
      </c>
      <c r="K472" s="92">
        <f>SUMIFS(Master3!$V:$V,Master3!$A:$A,"&gt;="&amp;(J472),Master3!$A:$A,"&lt;="&amp;O472-1)</f>
        <v>0</v>
      </c>
      <c r="L472" s="92">
        <f>SUMIFS(Master3!$H:$H,Master3!$A:$A,"&gt;="&amp;(J472),Master3!$A:$A,"&lt;="&amp;O472-1)</f>
        <v>0</v>
      </c>
      <c r="M472" s="93">
        <f>SUMIFS(Master3!BK:BK,Master3!BJ:BJ,I472)</f>
        <v>0</v>
      </c>
      <c r="N472" s="100" t="str">
        <f>IFERROR(_xlfn.XLOOKUP(O472,Master3!$A:$A,Master3!$B:$B)," ")</f>
        <v xml:space="preserve"> </v>
      </c>
      <c r="O472" s="92" t="str">
        <f t="shared" si="85"/>
        <v/>
      </c>
      <c r="P472" s="92">
        <f>SUMIFS(Master3!$V:$V,Master3!$A:$A,"&gt;="&amp;O472,Master3!$A:$A,"&lt;="&amp; S472)</f>
        <v>0</v>
      </c>
      <c r="Q472" s="92">
        <f>SUMIFS(Master3!$H:$H,Master3!$A:$A,"&gt;="&amp;O472,Master3!$A:$A,"&lt;="&amp; S472)</f>
        <v>0</v>
      </c>
      <c r="R472" s="92">
        <f>SUMIFS(Master3!AZ:AZ,Master3!AY:AY,N472)</f>
        <v>0</v>
      </c>
      <c r="S472" s="93" t="str">
        <f t="shared" si="86"/>
        <v/>
      </c>
      <c r="T472" s="112" t="e">
        <f>_xlfn.XLOOKUP(U472,Master3!B:B,Master3!A:A)</f>
        <v>#N/A</v>
      </c>
      <c r="U472" s="103"/>
      <c r="V472" s="109">
        <f>SUMIFS(Master3!X:X,Master3!$A:$A,"&gt;="&amp;(T472),Master3!$A:$A,"&lt;="&amp;Z472-1)</f>
        <v>0</v>
      </c>
      <c r="W472" s="107">
        <f>SUMIFS(Master3!I:I,Master3!$A:$A,"&gt;="&amp;(T472),Master3!$A:$A,"&lt;="&amp;Z472-1)</f>
        <v>0</v>
      </c>
      <c r="X472" s="108">
        <f>SUMIFS(Master3!BC:BC,Master3!BB:BB,U472)</f>
        <v>0</v>
      </c>
      <c r="Y472" s="110" t="str">
        <f>IFERROR(_xlfn.XLOOKUP(Z472,Master3!$A:$A,Master3!$B:$B),"")</f>
        <v/>
      </c>
      <c r="Z472" s="107" t="str">
        <f t="shared" si="87"/>
        <v/>
      </c>
      <c r="AA472" s="107">
        <f>SUMIFS(Master3!$X:$X,Master3!$A:$A,"&gt;="&amp;(Z472),Master3!$A:$A,"&lt;="&amp;AE472-1)</f>
        <v>0</v>
      </c>
      <c r="AB472" s="107">
        <f>SUMIFS(Master3!$I:$I,Master3!$A:$A,"&gt;="&amp;(Z472),Master3!$A:$A,"&lt;="&amp;AE472-1)</f>
        <v>0</v>
      </c>
      <c r="AC472" s="108">
        <f>SUMIFS(Master3!BM:BM,Master3!BL:BL,Y472)</f>
        <v>0</v>
      </c>
      <c r="AD472" s="110" t="str">
        <f>IFERROR(_xlfn.XLOOKUP(AE472,Master3!$A:$A,Master3!$B:$B)," ")</f>
        <v xml:space="preserve"> </v>
      </c>
      <c r="AE472" s="107" t="str">
        <f t="shared" si="88"/>
        <v/>
      </c>
      <c r="AF472" s="109">
        <f>SUMIFS(Master3!$X:$X,Master3!$A:$A,"&gt;"&amp;(AE472),Master3!$A:$A,"&lt;="&amp; AI472)</f>
        <v>0</v>
      </c>
      <c r="AG472" s="107">
        <f>SUMIFS(Master3!$I:$I,Master3!$A:$A,"&gt;"&amp;(AE472),Master3!$A:$A,"&lt;="&amp; AI472)</f>
        <v>0</v>
      </c>
      <c r="AH472" s="107">
        <f>SUMIFS(Master3!BC:BC,Master3!BB:BB,AD472)</f>
        <v>0</v>
      </c>
      <c r="AI472" s="108" t="str">
        <f t="shared" si="89"/>
        <v/>
      </c>
      <c r="AJ472" s="112" t="e">
        <f>_xlfn.XLOOKUP(AK472,Master3!B:B,Master3!A:A)</f>
        <v>#N/A</v>
      </c>
      <c r="AK472" s="106">
        <v>44533.079861111109</v>
      </c>
      <c r="AL472" s="67">
        <f>SUMIFS(Master3!$Z:$Z,Master3!$A:$A,"&gt;="&amp;(AJ472),Master3!$A:$A,"&lt;="&amp;AP472-1)</f>
        <v>0</v>
      </c>
      <c r="AM472" s="67">
        <f>SUMIFS(Master3!$J:$J,Master3!$A:$A,"&gt;="&amp;(AJ472),Master3!$A:$A,"&lt;="&amp;AP472-1)</f>
        <v>0</v>
      </c>
      <c r="AN472" s="93">
        <f>SUMIFS(Master3!BF:BF,Master3!BE:BE,AK472)</f>
        <v>0</v>
      </c>
      <c r="AO472" s="100" t="str">
        <f>IFERROR(_xlfn.XLOOKUP(AP472,Master3!$A:$A,Master3!$B:$B),"")</f>
        <v/>
      </c>
      <c r="AP472" s="92" t="str">
        <f t="shared" si="90"/>
        <v/>
      </c>
      <c r="AQ472" s="67">
        <f>SUMIFS(Master3!$Z:$Z,Master3!$A:$A,"&gt;"&amp;(AP472),Master3!$A:$A,"&lt;="&amp;AU472-1)</f>
        <v>0</v>
      </c>
      <c r="AR472" s="67">
        <f>SUMIFS(Master3!$J:$J,Master3!$A:$A,"&gt;"&amp;(AP472),Master3!$A:$A,"&lt;="&amp;AU472-1)</f>
        <v>0</v>
      </c>
      <c r="AS472" s="93">
        <f>SUMIFS(Master3!BO:BO,Master3!BN:BN,AO472)</f>
        <v>0</v>
      </c>
      <c r="AT472" s="100" t="str">
        <f>IFERROR(_xlfn.XLOOKUP(AU472,Master3!$A:$A,Master3!$B:$B)," ")</f>
        <v xml:space="preserve"> </v>
      </c>
      <c r="AU472" s="92" t="str">
        <f t="shared" si="91"/>
        <v/>
      </c>
      <c r="AV472" s="67">
        <f>SUMIFS(Master3!$Z:$Z,Master3!$A:$A,"&gt;"&amp;AU472,Master3!$A:$A,"&lt;="&amp; AY472)</f>
        <v>0</v>
      </c>
      <c r="AW472" s="67">
        <f>SUMIFS(Master3!$J:$J,Master3!$A:$A,"&gt;"&amp;AU472,Master3!$A:$A,"&lt;="&amp; AY472)</f>
        <v>0</v>
      </c>
      <c r="AX472" s="92">
        <f>SUMIFS(Master3!BF:BF,Master3!BE:BE,AT472)</f>
        <v>0</v>
      </c>
      <c r="AY472" s="93" t="str">
        <f t="shared" si="92"/>
        <v/>
      </c>
      <c r="AZ472" s="112" t="e">
        <f>_xlfn.XLOOKUP(BA472,Master3!B:B,Master3!A:A)</f>
        <v>#N/A</v>
      </c>
      <c r="BA472" s="103"/>
      <c r="BB472" s="107">
        <f>SUMIFS(Master3!AR:AR,Master3!$A:$A,"&gt;="&amp;(AZ472),Master3!$A:$A,"&lt;="&amp;BF472-1)</f>
        <v>0</v>
      </c>
      <c r="BC472" s="109">
        <f>SUMIFS(Master3!$K:$K,Master3!$A:$A,"&gt;="&amp;(AZ472),Master3!$A:$A,"&lt;="&amp;BF472-1)</f>
        <v>0</v>
      </c>
      <c r="BD472" s="108">
        <f>SUMIFS(Master3!BI:BI,Master3!BH:BH,BA472)</f>
        <v>0</v>
      </c>
      <c r="BE472" s="110" t="str">
        <f>IFERROR(_xlfn.XLOOKUP(BF472,Master3!$A:$A,Master3!$B:$B),"")</f>
        <v/>
      </c>
      <c r="BF472" s="107" t="str">
        <f t="shared" si="93"/>
        <v/>
      </c>
      <c r="BG472" s="107">
        <f>SUMIFS(Master3!AR:AR,Master3!$A:$A,"&gt;="&amp;(BF472),Master3!$A:$A,"&lt;="&amp;BK472-1)</f>
        <v>0</v>
      </c>
      <c r="BH472" s="109">
        <f>SUMIFS(Master3!$K:$K,Master3!$A:$A,"&gt;="&amp;(BF472),Master3!$A:$A,"&lt;="&amp;BK472-1)</f>
        <v>0</v>
      </c>
      <c r="BI472" s="108">
        <f>SUMIFS(Master3!BQ:BQ,Master3!BP:BP,BE472)</f>
        <v>0</v>
      </c>
      <c r="BJ472" s="110" t="str">
        <f>IFERROR(_xlfn.XLOOKUP(BK472,Master3!$A:$A,Master3!$B:$B)," ")</f>
        <v xml:space="preserve"> </v>
      </c>
      <c r="BK472" s="107" t="str">
        <f t="shared" si="94"/>
        <v/>
      </c>
      <c r="BL472" s="107">
        <f>SUMIFS(Master3!$AU:$AU,Master3!$A:$A,"&gt;"&amp;(BK472),Master3!$A:$A,"&lt;="&amp; BO472)</f>
        <v>0</v>
      </c>
      <c r="BM472" s="109">
        <f>SUMIFS(Master3!$K:$K,Master3!$A:$A,"&gt;"&amp;(BK472),Master3!$A:$A,"&lt;="&amp; BO472)</f>
        <v>0</v>
      </c>
      <c r="BN472" s="107">
        <f>SUMIFS(Master3!BI:BI,Master3!BH:BH,BJ472)</f>
        <v>0</v>
      </c>
      <c r="BO472" s="108" t="str">
        <f t="shared" si="95"/>
        <v/>
      </c>
    </row>
    <row r="473" spans="1:67" x14ac:dyDescent="0.25">
      <c r="A473" s="86">
        <v>44533.152777777781</v>
      </c>
      <c r="B473" s="111" t="e">
        <f>_xlfn.XLOOKUP(C473,Master3!B:B,Master3!A:A)</f>
        <v>#N/A</v>
      </c>
      <c r="C473" s="106"/>
      <c r="D473" s="91" t="str">
        <f>IFERROR(_xlfn.XLOOKUP(B473,Master3!A:A,Master3!G:G),"")</f>
        <v/>
      </c>
      <c r="E473" s="94" t="str">
        <f>IFERROR(AVERAGEIFS(Master3!$U:$U,Master3!$A:$A,"&gt;"&amp;(B473-1),Master3!$A:$A,"&lt;="&amp;S473),"")</f>
        <v/>
      </c>
      <c r="F473" s="98">
        <f>SUMIFS(Master3!$V:$V,Master3!$A:$A,"&gt;="&amp;(B473),Master3!$A:$A,"&lt;="&amp;J473-1)</f>
        <v>0</v>
      </c>
      <c r="G473" s="91">
        <f>SUMIFS(Master3!$H:$H,Master3!$A:$A,"&gt;="&amp;(B473),Master3!$A:$A,"&lt;="&amp;J473-1)</f>
        <v>0</v>
      </c>
      <c r="H473" s="99">
        <f>SUMIFS(Master3!AZ:AZ,Master3!AY:AY,C473)</f>
        <v>0</v>
      </c>
      <c r="I473" s="100" t="str">
        <f>IFERROR(_xlfn.XLOOKUP(J473,Master3!$A:$A,Master3!$B:$B),"")</f>
        <v/>
      </c>
      <c r="J473" s="92" t="str">
        <f t="shared" si="84"/>
        <v/>
      </c>
      <c r="K473" s="92">
        <f>SUMIFS(Master3!$V:$V,Master3!$A:$A,"&gt;="&amp;(J473),Master3!$A:$A,"&lt;="&amp;O473-1)</f>
        <v>0</v>
      </c>
      <c r="L473" s="92">
        <f>SUMIFS(Master3!$H:$H,Master3!$A:$A,"&gt;="&amp;(J473),Master3!$A:$A,"&lt;="&amp;O473-1)</f>
        <v>0</v>
      </c>
      <c r="M473" s="93">
        <f>SUMIFS(Master3!BK:BK,Master3!BJ:BJ,I473)</f>
        <v>0</v>
      </c>
      <c r="N473" s="100" t="str">
        <f>IFERROR(_xlfn.XLOOKUP(O473,Master3!$A:$A,Master3!$B:$B)," ")</f>
        <v xml:space="preserve"> </v>
      </c>
      <c r="O473" s="92" t="str">
        <f t="shared" si="85"/>
        <v/>
      </c>
      <c r="P473" s="92">
        <f>SUMIFS(Master3!$V:$V,Master3!$A:$A,"&gt;="&amp;O473,Master3!$A:$A,"&lt;="&amp; S473)</f>
        <v>0</v>
      </c>
      <c r="Q473" s="92">
        <f>SUMIFS(Master3!$H:$H,Master3!$A:$A,"&gt;="&amp;O473,Master3!$A:$A,"&lt;="&amp; S473)</f>
        <v>0</v>
      </c>
      <c r="R473" s="92">
        <f>SUMIFS(Master3!AZ:AZ,Master3!AY:AY,N473)</f>
        <v>0</v>
      </c>
      <c r="S473" s="93" t="str">
        <f t="shared" si="86"/>
        <v/>
      </c>
      <c r="T473" s="112" t="e">
        <f>_xlfn.XLOOKUP(U473,Master3!B:B,Master3!A:A)</f>
        <v>#N/A</v>
      </c>
      <c r="U473" s="103"/>
      <c r="V473" s="109">
        <f>SUMIFS(Master3!X:X,Master3!$A:$A,"&gt;="&amp;(T473),Master3!$A:$A,"&lt;="&amp;Z473-1)</f>
        <v>0</v>
      </c>
      <c r="W473" s="107">
        <f>SUMIFS(Master3!I:I,Master3!$A:$A,"&gt;="&amp;(T473),Master3!$A:$A,"&lt;="&amp;Z473-1)</f>
        <v>0</v>
      </c>
      <c r="X473" s="108">
        <f>SUMIFS(Master3!BC:BC,Master3!BB:BB,U473)</f>
        <v>0</v>
      </c>
      <c r="Y473" s="110" t="str">
        <f>IFERROR(_xlfn.XLOOKUP(Z473,Master3!$A:$A,Master3!$B:$B),"")</f>
        <v/>
      </c>
      <c r="Z473" s="107" t="str">
        <f t="shared" si="87"/>
        <v/>
      </c>
      <c r="AA473" s="107">
        <f>SUMIFS(Master3!$X:$X,Master3!$A:$A,"&gt;="&amp;(Z473),Master3!$A:$A,"&lt;="&amp;AE473-1)</f>
        <v>0</v>
      </c>
      <c r="AB473" s="107">
        <f>SUMIFS(Master3!$I:$I,Master3!$A:$A,"&gt;="&amp;(Z473),Master3!$A:$A,"&lt;="&amp;AE473-1)</f>
        <v>0</v>
      </c>
      <c r="AC473" s="108">
        <f>SUMIFS(Master3!BM:BM,Master3!BL:BL,Y473)</f>
        <v>0</v>
      </c>
      <c r="AD473" s="110" t="str">
        <f>IFERROR(_xlfn.XLOOKUP(AE473,Master3!$A:$A,Master3!$B:$B)," ")</f>
        <v xml:space="preserve"> </v>
      </c>
      <c r="AE473" s="107" t="str">
        <f t="shared" si="88"/>
        <v/>
      </c>
      <c r="AF473" s="109">
        <f>SUMIFS(Master3!$X:$X,Master3!$A:$A,"&gt;"&amp;(AE473),Master3!$A:$A,"&lt;="&amp; AI473)</f>
        <v>0</v>
      </c>
      <c r="AG473" s="107">
        <f>SUMIFS(Master3!$I:$I,Master3!$A:$A,"&gt;"&amp;(AE473),Master3!$A:$A,"&lt;="&amp; AI473)</f>
        <v>0</v>
      </c>
      <c r="AH473" s="107">
        <f>SUMIFS(Master3!BC:BC,Master3!BB:BB,AD473)</f>
        <v>0</v>
      </c>
      <c r="AI473" s="108" t="str">
        <f t="shared" si="89"/>
        <v/>
      </c>
      <c r="AJ473" s="112" t="e">
        <f>_xlfn.XLOOKUP(AK473,Master3!B:B,Master3!A:A)</f>
        <v>#N/A</v>
      </c>
      <c r="AK473" s="106"/>
      <c r="AL473" s="67">
        <f>SUMIFS(Master3!$Z:$Z,Master3!$A:$A,"&gt;="&amp;(AJ473),Master3!$A:$A,"&lt;="&amp;AP473-1)</f>
        <v>0</v>
      </c>
      <c r="AM473" s="67">
        <f>SUMIFS(Master3!$J:$J,Master3!$A:$A,"&gt;="&amp;(AJ473),Master3!$A:$A,"&lt;="&amp;AP473-1)</f>
        <v>0</v>
      </c>
      <c r="AN473" s="93">
        <f>SUMIFS(Master3!BF:BF,Master3!BE:BE,AK473)</f>
        <v>0</v>
      </c>
      <c r="AO473" s="100" t="str">
        <f>IFERROR(_xlfn.XLOOKUP(AP473,Master3!$A:$A,Master3!$B:$B),"")</f>
        <v/>
      </c>
      <c r="AP473" s="92" t="str">
        <f t="shared" si="90"/>
        <v/>
      </c>
      <c r="AQ473" s="67">
        <f>SUMIFS(Master3!$Z:$Z,Master3!$A:$A,"&gt;"&amp;(AP473),Master3!$A:$A,"&lt;="&amp;AU473-1)</f>
        <v>0</v>
      </c>
      <c r="AR473" s="67">
        <f>SUMIFS(Master3!$J:$J,Master3!$A:$A,"&gt;"&amp;(AP473),Master3!$A:$A,"&lt;="&amp;AU473-1)</f>
        <v>0</v>
      </c>
      <c r="AS473" s="93">
        <f>SUMIFS(Master3!BO:BO,Master3!BN:BN,AO473)</f>
        <v>0</v>
      </c>
      <c r="AT473" s="100" t="str">
        <f>IFERROR(_xlfn.XLOOKUP(AU473,Master3!$A:$A,Master3!$B:$B)," ")</f>
        <v xml:space="preserve"> </v>
      </c>
      <c r="AU473" s="92" t="str">
        <f t="shared" si="91"/>
        <v/>
      </c>
      <c r="AV473" s="67">
        <f>SUMIFS(Master3!$Z:$Z,Master3!$A:$A,"&gt;"&amp;AU473,Master3!$A:$A,"&lt;="&amp; AY473)</f>
        <v>0</v>
      </c>
      <c r="AW473" s="67">
        <f>SUMIFS(Master3!$J:$J,Master3!$A:$A,"&gt;"&amp;AU473,Master3!$A:$A,"&lt;="&amp; AY473)</f>
        <v>0</v>
      </c>
      <c r="AX473" s="92">
        <f>SUMIFS(Master3!BF:BF,Master3!BE:BE,AT473)</f>
        <v>0</v>
      </c>
      <c r="AY473" s="93" t="str">
        <f t="shared" si="92"/>
        <v/>
      </c>
      <c r="AZ473" s="112" t="e">
        <f>_xlfn.XLOOKUP(BA473,Master3!B:B,Master3!A:A)</f>
        <v>#N/A</v>
      </c>
      <c r="BA473" s="103">
        <v>44533.152777777781</v>
      </c>
      <c r="BB473" s="107">
        <f>SUMIFS(Master3!AR:AR,Master3!$A:$A,"&gt;="&amp;(AZ473),Master3!$A:$A,"&lt;="&amp;BF473-1)</f>
        <v>0</v>
      </c>
      <c r="BC473" s="109">
        <f>SUMIFS(Master3!$K:$K,Master3!$A:$A,"&gt;="&amp;(AZ473),Master3!$A:$A,"&lt;="&amp;BF473-1)</f>
        <v>0</v>
      </c>
      <c r="BD473" s="108">
        <f>SUMIFS(Master3!BI:BI,Master3!BH:BH,BA473)</f>
        <v>0</v>
      </c>
      <c r="BE473" s="110" t="str">
        <f>IFERROR(_xlfn.XLOOKUP(BF473,Master3!$A:$A,Master3!$B:$B),"")</f>
        <v/>
      </c>
      <c r="BF473" s="107" t="str">
        <f t="shared" si="93"/>
        <v/>
      </c>
      <c r="BG473" s="107">
        <f>SUMIFS(Master3!AR:AR,Master3!$A:$A,"&gt;="&amp;(BF473),Master3!$A:$A,"&lt;="&amp;BK473-1)</f>
        <v>0</v>
      </c>
      <c r="BH473" s="109">
        <f>SUMIFS(Master3!$K:$K,Master3!$A:$A,"&gt;="&amp;(BF473),Master3!$A:$A,"&lt;="&amp;BK473-1)</f>
        <v>0</v>
      </c>
      <c r="BI473" s="108">
        <f>SUMIFS(Master3!BQ:BQ,Master3!BP:BP,BE473)</f>
        <v>0</v>
      </c>
      <c r="BJ473" s="110" t="str">
        <f>IFERROR(_xlfn.XLOOKUP(BK473,Master3!$A:$A,Master3!$B:$B)," ")</f>
        <v xml:space="preserve"> </v>
      </c>
      <c r="BK473" s="107" t="str">
        <f t="shared" si="94"/>
        <v/>
      </c>
      <c r="BL473" s="107">
        <f>SUMIFS(Master3!$AU:$AU,Master3!$A:$A,"&gt;"&amp;(BK473),Master3!$A:$A,"&lt;="&amp; BO473)</f>
        <v>0</v>
      </c>
      <c r="BM473" s="109">
        <f>SUMIFS(Master3!$K:$K,Master3!$A:$A,"&gt;"&amp;(BK473),Master3!$A:$A,"&lt;="&amp; BO473)</f>
        <v>0</v>
      </c>
      <c r="BN473" s="107">
        <f>SUMIFS(Master3!BI:BI,Master3!BH:BH,BJ473)</f>
        <v>0</v>
      </c>
      <c r="BO473" s="108" t="str">
        <f t="shared" si="95"/>
        <v/>
      </c>
    </row>
    <row r="474" spans="1:67" x14ac:dyDescent="0.25">
      <c r="A474" s="86">
        <v>44533.163194444445</v>
      </c>
      <c r="B474" s="111" t="e">
        <f>_xlfn.XLOOKUP(C474,Master3!B:B,Master3!A:A)</f>
        <v>#N/A</v>
      </c>
      <c r="C474" s="106">
        <v>44533.163194444445</v>
      </c>
      <c r="D474" s="91" t="str">
        <f>IFERROR(_xlfn.XLOOKUP(B474,Master3!A:A,Master3!G:G),"")</f>
        <v/>
      </c>
      <c r="E474" s="94" t="str">
        <f>IFERROR(AVERAGEIFS(Master3!$U:$U,Master3!$A:$A,"&gt;"&amp;(B474-1),Master3!$A:$A,"&lt;="&amp;S474),"")</f>
        <v/>
      </c>
      <c r="F474" s="98">
        <f>SUMIFS(Master3!$V:$V,Master3!$A:$A,"&gt;="&amp;(B474),Master3!$A:$A,"&lt;="&amp;J474-1)</f>
        <v>0</v>
      </c>
      <c r="G474" s="91">
        <f>SUMIFS(Master3!$H:$H,Master3!$A:$A,"&gt;="&amp;(B474),Master3!$A:$A,"&lt;="&amp;J474-1)</f>
        <v>0</v>
      </c>
      <c r="H474" s="99">
        <f>SUMIFS(Master3!AZ:AZ,Master3!AY:AY,C474)</f>
        <v>0</v>
      </c>
      <c r="I474" s="100" t="str">
        <f>IFERROR(_xlfn.XLOOKUP(J474,Master3!$A:$A,Master3!$B:$B),"")</f>
        <v/>
      </c>
      <c r="J474" s="92" t="str">
        <f t="shared" si="84"/>
        <v/>
      </c>
      <c r="K474" s="92">
        <f>SUMIFS(Master3!$V:$V,Master3!$A:$A,"&gt;="&amp;(J474),Master3!$A:$A,"&lt;="&amp;O474-1)</f>
        <v>0</v>
      </c>
      <c r="L474" s="92">
        <f>SUMIFS(Master3!$H:$H,Master3!$A:$A,"&gt;="&amp;(J474),Master3!$A:$A,"&lt;="&amp;O474-1)</f>
        <v>0</v>
      </c>
      <c r="M474" s="93">
        <f>SUMIFS(Master3!BK:BK,Master3!BJ:BJ,I474)</f>
        <v>0</v>
      </c>
      <c r="N474" s="100" t="str">
        <f>IFERROR(_xlfn.XLOOKUP(O474,Master3!$A:$A,Master3!$B:$B)," ")</f>
        <v xml:space="preserve"> </v>
      </c>
      <c r="O474" s="92" t="str">
        <f t="shared" si="85"/>
        <v/>
      </c>
      <c r="P474" s="92">
        <f>SUMIFS(Master3!$V:$V,Master3!$A:$A,"&gt;="&amp;O474,Master3!$A:$A,"&lt;="&amp; S474)</f>
        <v>0</v>
      </c>
      <c r="Q474" s="92">
        <f>SUMIFS(Master3!$H:$H,Master3!$A:$A,"&gt;="&amp;O474,Master3!$A:$A,"&lt;="&amp; S474)</f>
        <v>0</v>
      </c>
      <c r="R474" s="92">
        <f>SUMIFS(Master3!AZ:AZ,Master3!AY:AY,N474)</f>
        <v>0</v>
      </c>
      <c r="S474" s="93" t="str">
        <f t="shared" si="86"/>
        <v/>
      </c>
      <c r="T474" s="112" t="e">
        <f>_xlfn.XLOOKUP(U474,Master3!B:B,Master3!A:A)</f>
        <v>#N/A</v>
      </c>
      <c r="U474" s="103">
        <v>44533.163194444445</v>
      </c>
      <c r="V474" s="109">
        <f>SUMIFS(Master3!X:X,Master3!$A:$A,"&gt;="&amp;(T474),Master3!$A:$A,"&lt;="&amp;Z474-1)</f>
        <v>0</v>
      </c>
      <c r="W474" s="107">
        <f>SUMIFS(Master3!I:I,Master3!$A:$A,"&gt;="&amp;(T474),Master3!$A:$A,"&lt;="&amp;Z474-1)</f>
        <v>0</v>
      </c>
      <c r="X474" s="108">
        <f>SUMIFS(Master3!BC:BC,Master3!BB:BB,U474)</f>
        <v>0</v>
      </c>
      <c r="Y474" s="110" t="str">
        <f>IFERROR(_xlfn.XLOOKUP(Z474,Master3!$A:$A,Master3!$B:$B),"")</f>
        <v/>
      </c>
      <c r="Z474" s="107" t="str">
        <f t="shared" si="87"/>
        <v/>
      </c>
      <c r="AA474" s="107">
        <f>SUMIFS(Master3!$X:$X,Master3!$A:$A,"&gt;="&amp;(Z474),Master3!$A:$A,"&lt;="&amp;AE474-1)</f>
        <v>0</v>
      </c>
      <c r="AB474" s="107">
        <f>SUMIFS(Master3!$I:$I,Master3!$A:$A,"&gt;="&amp;(Z474),Master3!$A:$A,"&lt;="&amp;AE474-1)</f>
        <v>0</v>
      </c>
      <c r="AC474" s="108">
        <f>SUMIFS(Master3!BM:BM,Master3!BL:BL,Y474)</f>
        <v>0</v>
      </c>
      <c r="AD474" s="110" t="str">
        <f>IFERROR(_xlfn.XLOOKUP(AE474,Master3!$A:$A,Master3!$B:$B)," ")</f>
        <v xml:space="preserve"> </v>
      </c>
      <c r="AE474" s="107" t="str">
        <f t="shared" si="88"/>
        <v/>
      </c>
      <c r="AF474" s="109">
        <f>SUMIFS(Master3!$X:$X,Master3!$A:$A,"&gt;"&amp;(AE474),Master3!$A:$A,"&lt;="&amp; AI474)</f>
        <v>0</v>
      </c>
      <c r="AG474" s="107">
        <f>SUMIFS(Master3!$I:$I,Master3!$A:$A,"&gt;"&amp;(AE474),Master3!$A:$A,"&lt;="&amp; AI474)</f>
        <v>0</v>
      </c>
      <c r="AH474" s="107">
        <f>SUMIFS(Master3!BC:BC,Master3!BB:BB,AD474)</f>
        <v>0</v>
      </c>
      <c r="AI474" s="108" t="str">
        <f t="shared" si="89"/>
        <v/>
      </c>
      <c r="AJ474" s="112" t="e">
        <f>_xlfn.XLOOKUP(AK474,Master3!B:B,Master3!A:A)</f>
        <v>#N/A</v>
      </c>
      <c r="AK474" s="106"/>
      <c r="AL474" s="67">
        <f>SUMIFS(Master3!$Z:$Z,Master3!$A:$A,"&gt;="&amp;(AJ474),Master3!$A:$A,"&lt;="&amp;AP474-1)</f>
        <v>0</v>
      </c>
      <c r="AM474" s="67">
        <f>SUMIFS(Master3!$J:$J,Master3!$A:$A,"&gt;="&amp;(AJ474),Master3!$A:$A,"&lt;="&amp;AP474-1)</f>
        <v>0</v>
      </c>
      <c r="AN474" s="93">
        <f>SUMIFS(Master3!BF:BF,Master3!BE:BE,AK474)</f>
        <v>0</v>
      </c>
      <c r="AO474" s="100" t="str">
        <f>IFERROR(_xlfn.XLOOKUP(AP474,Master3!$A:$A,Master3!$B:$B),"")</f>
        <v/>
      </c>
      <c r="AP474" s="92" t="str">
        <f t="shared" si="90"/>
        <v/>
      </c>
      <c r="AQ474" s="67">
        <f>SUMIFS(Master3!$Z:$Z,Master3!$A:$A,"&gt;"&amp;(AP474),Master3!$A:$A,"&lt;="&amp;AU474-1)</f>
        <v>0</v>
      </c>
      <c r="AR474" s="67">
        <f>SUMIFS(Master3!$J:$J,Master3!$A:$A,"&gt;"&amp;(AP474),Master3!$A:$A,"&lt;="&amp;AU474-1)</f>
        <v>0</v>
      </c>
      <c r="AS474" s="93">
        <f>SUMIFS(Master3!BO:BO,Master3!BN:BN,AO474)</f>
        <v>0</v>
      </c>
      <c r="AT474" s="100" t="str">
        <f>IFERROR(_xlfn.XLOOKUP(AU474,Master3!$A:$A,Master3!$B:$B)," ")</f>
        <v xml:space="preserve"> </v>
      </c>
      <c r="AU474" s="92" t="str">
        <f t="shared" si="91"/>
        <v/>
      </c>
      <c r="AV474" s="67">
        <f>SUMIFS(Master3!$Z:$Z,Master3!$A:$A,"&gt;"&amp;AU474,Master3!$A:$A,"&lt;="&amp; AY474)</f>
        <v>0</v>
      </c>
      <c r="AW474" s="67">
        <f>SUMIFS(Master3!$J:$J,Master3!$A:$A,"&gt;"&amp;AU474,Master3!$A:$A,"&lt;="&amp; AY474)</f>
        <v>0</v>
      </c>
      <c r="AX474" s="92">
        <f>SUMIFS(Master3!BF:BF,Master3!BE:BE,AT474)</f>
        <v>0</v>
      </c>
      <c r="AY474" s="93" t="str">
        <f t="shared" si="92"/>
        <v/>
      </c>
      <c r="AZ474" s="112" t="e">
        <f>_xlfn.XLOOKUP(BA474,Master3!B:B,Master3!A:A)</f>
        <v>#N/A</v>
      </c>
      <c r="BA474" s="103"/>
      <c r="BB474" s="107">
        <f>SUMIFS(Master3!AR:AR,Master3!$A:$A,"&gt;="&amp;(AZ474),Master3!$A:$A,"&lt;="&amp;BF474-1)</f>
        <v>0</v>
      </c>
      <c r="BC474" s="109">
        <f>SUMIFS(Master3!$K:$K,Master3!$A:$A,"&gt;="&amp;(AZ474),Master3!$A:$A,"&lt;="&amp;BF474-1)</f>
        <v>0</v>
      </c>
      <c r="BD474" s="108">
        <f>SUMIFS(Master3!BI:BI,Master3!BH:BH,BA474)</f>
        <v>0</v>
      </c>
      <c r="BE474" s="110" t="str">
        <f>IFERROR(_xlfn.XLOOKUP(BF474,Master3!$A:$A,Master3!$B:$B),"")</f>
        <v/>
      </c>
      <c r="BF474" s="107" t="str">
        <f t="shared" si="93"/>
        <v/>
      </c>
      <c r="BG474" s="107">
        <f>SUMIFS(Master3!AR:AR,Master3!$A:$A,"&gt;="&amp;(BF474),Master3!$A:$A,"&lt;="&amp;BK474-1)</f>
        <v>0</v>
      </c>
      <c r="BH474" s="109">
        <f>SUMIFS(Master3!$K:$K,Master3!$A:$A,"&gt;="&amp;(BF474),Master3!$A:$A,"&lt;="&amp;BK474-1)</f>
        <v>0</v>
      </c>
      <c r="BI474" s="108">
        <f>SUMIFS(Master3!BQ:BQ,Master3!BP:BP,BE474)</f>
        <v>0</v>
      </c>
      <c r="BJ474" s="110" t="str">
        <f>IFERROR(_xlfn.XLOOKUP(BK474,Master3!$A:$A,Master3!$B:$B)," ")</f>
        <v xml:space="preserve"> </v>
      </c>
      <c r="BK474" s="107" t="str">
        <f t="shared" si="94"/>
        <v/>
      </c>
      <c r="BL474" s="107">
        <f>SUMIFS(Master3!$AU:$AU,Master3!$A:$A,"&gt;"&amp;(BK474),Master3!$A:$A,"&lt;="&amp; BO474)</f>
        <v>0</v>
      </c>
      <c r="BM474" s="109">
        <f>SUMIFS(Master3!$K:$K,Master3!$A:$A,"&gt;"&amp;(BK474),Master3!$A:$A,"&lt;="&amp; BO474)</f>
        <v>0</v>
      </c>
      <c r="BN474" s="107">
        <f>SUMIFS(Master3!BI:BI,Master3!BH:BH,BJ474)</f>
        <v>0</v>
      </c>
      <c r="BO474" s="108" t="str">
        <f t="shared" si="95"/>
        <v/>
      </c>
    </row>
    <row r="475" spans="1:67" x14ac:dyDescent="0.25">
      <c r="A475" s="86">
        <v>44534.416666666664</v>
      </c>
      <c r="B475" s="111" t="e">
        <f>_xlfn.XLOOKUP(C475,Master3!B:B,Master3!A:A)</f>
        <v>#N/A</v>
      </c>
      <c r="C475" s="106"/>
      <c r="D475" s="91" t="str">
        <f>IFERROR(_xlfn.XLOOKUP(B475,Master3!A:A,Master3!G:G),"")</f>
        <v/>
      </c>
      <c r="E475" s="94" t="str">
        <f>IFERROR(AVERAGEIFS(Master3!$U:$U,Master3!$A:$A,"&gt;"&amp;(B475-1),Master3!$A:$A,"&lt;="&amp;S475),"")</f>
        <v/>
      </c>
      <c r="F475" s="98">
        <f>SUMIFS(Master3!$V:$V,Master3!$A:$A,"&gt;="&amp;(B475),Master3!$A:$A,"&lt;="&amp;J475-1)</f>
        <v>0</v>
      </c>
      <c r="G475" s="91">
        <f>SUMIFS(Master3!$H:$H,Master3!$A:$A,"&gt;="&amp;(B475),Master3!$A:$A,"&lt;="&amp;J475-1)</f>
        <v>0</v>
      </c>
      <c r="H475" s="99">
        <f>SUMIFS(Master3!AZ:AZ,Master3!AY:AY,C475)</f>
        <v>0</v>
      </c>
      <c r="I475" s="100" t="str">
        <f>IFERROR(_xlfn.XLOOKUP(J475,Master3!$A:$A,Master3!$B:$B),"")</f>
        <v/>
      </c>
      <c r="J475" s="92" t="str">
        <f t="shared" si="84"/>
        <v/>
      </c>
      <c r="K475" s="92">
        <f>SUMIFS(Master3!$V:$V,Master3!$A:$A,"&gt;="&amp;(J475),Master3!$A:$A,"&lt;="&amp;O475-1)</f>
        <v>0</v>
      </c>
      <c r="L475" s="92">
        <f>SUMIFS(Master3!$H:$H,Master3!$A:$A,"&gt;="&amp;(J475),Master3!$A:$A,"&lt;="&amp;O475-1)</f>
        <v>0</v>
      </c>
      <c r="M475" s="93">
        <f>SUMIFS(Master3!BK:BK,Master3!BJ:BJ,I475)</f>
        <v>0</v>
      </c>
      <c r="N475" s="100" t="str">
        <f>IFERROR(_xlfn.XLOOKUP(O475,Master3!$A:$A,Master3!$B:$B)," ")</f>
        <v xml:space="preserve"> </v>
      </c>
      <c r="O475" s="92" t="str">
        <f t="shared" si="85"/>
        <v/>
      </c>
      <c r="P475" s="92">
        <f>SUMIFS(Master3!$V:$V,Master3!$A:$A,"&gt;="&amp;O475,Master3!$A:$A,"&lt;="&amp; S475)</f>
        <v>0</v>
      </c>
      <c r="Q475" s="92">
        <f>SUMIFS(Master3!$H:$H,Master3!$A:$A,"&gt;="&amp;O475,Master3!$A:$A,"&lt;="&amp; S475)</f>
        <v>0</v>
      </c>
      <c r="R475" s="92">
        <f>SUMIFS(Master3!AZ:AZ,Master3!AY:AY,N475)</f>
        <v>0</v>
      </c>
      <c r="S475" s="93" t="str">
        <f t="shared" si="86"/>
        <v/>
      </c>
      <c r="T475" s="112" t="e">
        <f>_xlfn.XLOOKUP(U475,Master3!B:B,Master3!A:A)</f>
        <v>#N/A</v>
      </c>
      <c r="U475" s="103">
        <v>44534.416666666664</v>
      </c>
      <c r="V475" s="109">
        <f>SUMIFS(Master3!X:X,Master3!$A:$A,"&gt;="&amp;(T475),Master3!$A:$A,"&lt;="&amp;Z475-1)</f>
        <v>0</v>
      </c>
      <c r="W475" s="107">
        <f>SUMIFS(Master3!I:I,Master3!$A:$A,"&gt;="&amp;(T475),Master3!$A:$A,"&lt;="&amp;Z475-1)</f>
        <v>0</v>
      </c>
      <c r="X475" s="108">
        <f>SUMIFS(Master3!BC:BC,Master3!BB:BB,U475)</f>
        <v>0</v>
      </c>
      <c r="Y475" s="110" t="str">
        <f>IFERROR(_xlfn.XLOOKUP(Z475,Master3!$A:$A,Master3!$B:$B),"")</f>
        <v/>
      </c>
      <c r="Z475" s="107" t="str">
        <f t="shared" si="87"/>
        <v/>
      </c>
      <c r="AA475" s="107">
        <f>SUMIFS(Master3!$X:$X,Master3!$A:$A,"&gt;="&amp;(Z475),Master3!$A:$A,"&lt;="&amp;AE475-1)</f>
        <v>0</v>
      </c>
      <c r="AB475" s="107">
        <f>SUMIFS(Master3!$I:$I,Master3!$A:$A,"&gt;="&amp;(Z475),Master3!$A:$A,"&lt;="&amp;AE475-1)</f>
        <v>0</v>
      </c>
      <c r="AC475" s="108">
        <f>SUMIFS(Master3!BM:BM,Master3!BL:BL,Y475)</f>
        <v>0</v>
      </c>
      <c r="AD475" s="110" t="str">
        <f>IFERROR(_xlfn.XLOOKUP(AE475,Master3!$A:$A,Master3!$B:$B)," ")</f>
        <v xml:space="preserve"> </v>
      </c>
      <c r="AE475" s="107" t="str">
        <f t="shared" si="88"/>
        <v/>
      </c>
      <c r="AF475" s="109">
        <f>SUMIFS(Master3!$X:$X,Master3!$A:$A,"&gt;"&amp;(AE475),Master3!$A:$A,"&lt;="&amp; AI475)</f>
        <v>0</v>
      </c>
      <c r="AG475" s="107">
        <f>SUMIFS(Master3!$I:$I,Master3!$A:$A,"&gt;"&amp;(AE475),Master3!$A:$A,"&lt;="&amp; AI475)</f>
        <v>0</v>
      </c>
      <c r="AH475" s="107">
        <f>SUMIFS(Master3!BC:BC,Master3!BB:BB,AD475)</f>
        <v>0</v>
      </c>
      <c r="AI475" s="108" t="str">
        <f t="shared" si="89"/>
        <v/>
      </c>
      <c r="AJ475" s="112" t="e">
        <f>_xlfn.XLOOKUP(AK475,Master3!B:B,Master3!A:A)</f>
        <v>#N/A</v>
      </c>
      <c r="AK475" s="106"/>
      <c r="AL475" s="67">
        <f>SUMIFS(Master3!$Z:$Z,Master3!$A:$A,"&gt;="&amp;(AJ475),Master3!$A:$A,"&lt;="&amp;AP475-1)</f>
        <v>0</v>
      </c>
      <c r="AM475" s="67">
        <f>SUMIFS(Master3!$J:$J,Master3!$A:$A,"&gt;="&amp;(AJ475),Master3!$A:$A,"&lt;="&amp;AP475-1)</f>
        <v>0</v>
      </c>
      <c r="AN475" s="93">
        <f>SUMIFS(Master3!BF:BF,Master3!BE:BE,AK475)</f>
        <v>0</v>
      </c>
      <c r="AO475" s="100" t="str">
        <f>IFERROR(_xlfn.XLOOKUP(AP475,Master3!$A:$A,Master3!$B:$B),"")</f>
        <v/>
      </c>
      <c r="AP475" s="92" t="str">
        <f t="shared" si="90"/>
        <v/>
      </c>
      <c r="AQ475" s="67">
        <f>SUMIFS(Master3!$Z:$Z,Master3!$A:$A,"&gt;"&amp;(AP475),Master3!$A:$A,"&lt;="&amp;AU475-1)</f>
        <v>0</v>
      </c>
      <c r="AR475" s="67">
        <f>SUMIFS(Master3!$J:$J,Master3!$A:$A,"&gt;"&amp;(AP475),Master3!$A:$A,"&lt;="&amp;AU475-1)</f>
        <v>0</v>
      </c>
      <c r="AS475" s="93">
        <f>SUMIFS(Master3!BO:BO,Master3!BN:BN,AO475)</f>
        <v>0</v>
      </c>
      <c r="AT475" s="100" t="str">
        <f>IFERROR(_xlfn.XLOOKUP(AU475,Master3!$A:$A,Master3!$B:$B)," ")</f>
        <v xml:space="preserve"> </v>
      </c>
      <c r="AU475" s="92" t="str">
        <f t="shared" si="91"/>
        <v/>
      </c>
      <c r="AV475" s="67">
        <f>SUMIFS(Master3!$Z:$Z,Master3!$A:$A,"&gt;"&amp;AU475,Master3!$A:$A,"&lt;="&amp; AY475)</f>
        <v>0</v>
      </c>
      <c r="AW475" s="67">
        <f>SUMIFS(Master3!$J:$J,Master3!$A:$A,"&gt;"&amp;AU475,Master3!$A:$A,"&lt;="&amp; AY475)</f>
        <v>0</v>
      </c>
      <c r="AX475" s="92">
        <f>SUMIFS(Master3!BF:BF,Master3!BE:BE,AT475)</f>
        <v>0</v>
      </c>
      <c r="AY475" s="93" t="str">
        <f t="shared" si="92"/>
        <v/>
      </c>
      <c r="AZ475" s="112" t="e">
        <f>_xlfn.XLOOKUP(BA475,Master3!B:B,Master3!A:A)</f>
        <v>#N/A</v>
      </c>
      <c r="BA475" s="103"/>
      <c r="BB475" s="107">
        <f>SUMIFS(Master3!AR:AR,Master3!$A:$A,"&gt;="&amp;(AZ475),Master3!$A:$A,"&lt;="&amp;BF475-1)</f>
        <v>0</v>
      </c>
      <c r="BC475" s="109">
        <f>SUMIFS(Master3!$K:$K,Master3!$A:$A,"&gt;="&amp;(AZ475),Master3!$A:$A,"&lt;="&amp;BF475-1)</f>
        <v>0</v>
      </c>
      <c r="BD475" s="108">
        <f>SUMIFS(Master3!BI:BI,Master3!BH:BH,BA475)</f>
        <v>0</v>
      </c>
      <c r="BE475" s="110" t="str">
        <f>IFERROR(_xlfn.XLOOKUP(BF475,Master3!$A:$A,Master3!$B:$B),"")</f>
        <v/>
      </c>
      <c r="BF475" s="107" t="str">
        <f t="shared" si="93"/>
        <v/>
      </c>
      <c r="BG475" s="107">
        <f>SUMIFS(Master3!AR:AR,Master3!$A:$A,"&gt;="&amp;(BF475),Master3!$A:$A,"&lt;="&amp;BK475-1)</f>
        <v>0</v>
      </c>
      <c r="BH475" s="109">
        <f>SUMIFS(Master3!$K:$K,Master3!$A:$A,"&gt;="&amp;(BF475),Master3!$A:$A,"&lt;="&amp;BK475-1)</f>
        <v>0</v>
      </c>
      <c r="BI475" s="108">
        <f>SUMIFS(Master3!BQ:BQ,Master3!BP:BP,BE475)</f>
        <v>0</v>
      </c>
      <c r="BJ475" s="110" t="str">
        <f>IFERROR(_xlfn.XLOOKUP(BK475,Master3!$A:$A,Master3!$B:$B)," ")</f>
        <v xml:space="preserve"> </v>
      </c>
      <c r="BK475" s="107" t="str">
        <f t="shared" si="94"/>
        <v/>
      </c>
      <c r="BL475" s="107">
        <f>SUMIFS(Master3!$AU:$AU,Master3!$A:$A,"&gt;"&amp;(BK475),Master3!$A:$A,"&lt;="&amp; BO475)</f>
        <v>0</v>
      </c>
      <c r="BM475" s="109">
        <f>SUMIFS(Master3!$K:$K,Master3!$A:$A,"&gt;"&amp;(BK475),Master3!$A:$A,"&lt;="&amp; BO475)</f>
        <v>0</v>
      </c>
      <c r="BN475" s="107">
        <f>SUMIFS(Master3!BI:BI,Master3!BH:BH,BJ475)</f>
        <v>0</v>
      </c>
      <c r="BO475" s="108" t="str">
        <f t="shared" si="95"/>
        <v/>
      </c>
    </row>
    <row r="476" spans="1:67" x14ac:dyDescent="0.25">
      <c r="A476" s="86">
        <v>44534.583333333336</v>
      </c>
      <c r="B476" s="111" t="e">
        <f>_xlfn.XLOOKUP(C476,Master3!B:B,Master3!A:A)</f>
        <v>#N/A</v>
      </c>
      <c r="C476" s="106">
        <v>44534.583333333336</v>
      </c>
      <c r="D476" s="91" t="str">
        <f>IFERROR(_xlfn.XLOOKUP(B476,Master3!A:A,Master3!G:G),"")</f>
        <v/>
      </c>
      <c r="E476" s="94" t="str">
        <f>IFERROR(AVERAGEIFS(Master3!$U:$U,Master3!$A:$A,"&gt;"&amp;(B476-1),Master3!$A:$A,"&lt;="&amp;S476),"")</f>
        <v/>
      </c>
      <c r="F476" s="98">
        <f>SUMIFS(Master3!$V:$V,Master3!$A:$A,"&gt;="&amp;(B476),Master3!$A:$A,"&lt;="&amp;J476-1)</f>
        <v>0</v>
      </c>
      <c r="G476" s="91">
        <f>SUMIFS(Master3!$H:$H,Master3!$A:$A,"&gt;="&amp;(B476),Master3!$A:$A,"&lt;="&amp;J476-1)</f>
        <v>0</v>
      </c>
      <c r="H476" s="99">
        <f>SUMIFS(Master3!AZ:AZ,Master3!AY:AY,C476)</f>
        <v>0</v>
      </c>
      <c r="I476" s="100" t="str">
        <f>IFERROR(_xlfn.XLOOKUP(J476,Master3!$A:$A,Master3!$B:$B),"")</f>
        <v/>
      </c>
      <c r="J476" s="92" t="str">
        <f t="shared" si="84"/>
        <v/>
      </c>
      <c r="K476" s="92">
        <f>SUMIFS(Master3!$V:$V,Master3!$A:$A,"&gt;="&amp;(J476),Master3!$A:$A,"&lt;="&amp;O476-1)</f>
        <v>0</v>
      </c>
      <c r="L476" s="92">
        <f>SUMIFS(Master3!$H:$H,Master3!$A:$A,"&gt;="&amp;(J476),Master3!$A:$A,"&lt;="&amp;O476-1)</f>
        <v>0</v>
      </c>
      <c r="M476" s="93">
        <f>SUMIFS(Master3!BK:BK,Master3!BJ:BJ,I476)</f>
        <v>0</v>
      </c>
      <c r="N476" s="100" t="str">
        <f>IFERROR(_xlfn.XLOOKUP(O476,Master3!$A:$A,Master3!$B:$B)," ")</f>
        <v xml:space="preserve"> </v>
      </c>
      <c r="O476" s="92" t="str">
        <f t="shared" si="85"/>
        <v/>
      </c>
      <c r="P476" s="92">
        <f>SUMIFS(Master3!$V:$V,Master3!$A:$A,"&gt;="&amp;O476,Master3!$A:$A,"&lt;="&amp; S476)</f>
        <v>0</v>
      </c>
      <c r="Q476" s="92">
        <f>SUMIFS(Master3!$H:$H,Master3!$A:$A,"&gt;="&amp;O476,Master3!$A:$A,"&lt;="&amp; S476)</f>
        <v>0</v>
      </c>
      <c r="R476" s="92">
        <f>SUMIFS(Master3!AZ:AZ,Master3!AY:AY,N476)</f>
        <v>0</v>
      </c>
      <c r="S476" s="93" t="str">
        <f t="shared" si="86"/>
        <v/>
      </c>
      <c r="T476" s="112" t="e">
        <f>_xlfn.XLOOKUP(U476,Master3!B:B,Master3!A:A)</f>
        <v>#N/A</v>
      </c>
      <c r="U476" s="103"/>
      <c r="V476" s="109">
        <f>SUMIFS(Master3!X:X,Master3!$A:$A,"&gt;="&amp;(T476),Master3!$A:$A,"&lt;="&amp;Z476-1)</f>
        <v>0</v>
      </c>
      <c r="W476" s="107">
        <f>SUMIFS(Master3!I:I,Master3!$A:$A,"&gt;="&amp;(T476),Master3!$A:$A,"&lt;="&amp;Z476-1)</f>
        <v>0</v>
      </c>
      <c r="X476" s="108">
        <f>SUMIFS(Master3!BC:BC,Master3!BB:BB,U476)</f>
        <v>0</v>
      </c>
      <c r="Y476" s="110" t="str">
        <f>IFERROR(_xlfn.XLOOKUP(Z476,Master3!$A:$A,Master3!$B:$B),"")</f>
        <v/>
      </c>
      <c r="Z476" s="107" t="str">
        <f t="shared" si="87"/>
        <v/>
      </c>
      <c r="AA476" s="107">
        <f>SUMIFS(Master3!$X:$X,Master3!$A:$A,"&gt;="&amp;(Z476),Master3!$A:$A,"&lt;="&amp;AE476-1)</f>
        <v>0</v>
      </c>
      <c r="AB476" s="107">
        <f>SUMIFS(Master3!$I:$I,Master3!$A:$A,"&gt;="&amp;(Z476),Master3!$A:$A,"&lt;="&amp;AE476-1)</f>
        <v>0</v>
      </c>
      <c r="AC476" s="108">
        <f>SUMIFS(Master3!BM:BM,Master3!BL:BL,Y476)</f>
        <v>0</v>
      </c>
      <c r="AD476" s="110" t="str">
        <f>IFERROR(_xlfn.XLOOKUP(AE476,Master3!$A:$A,Master3!$B:$B)," ")</f>
        <v xml:space="preserve"> </v>
      </c>
      <c r="AE476" s="107" t="str">
        <f t="shared" si="88"/>
        <v/>
      </c>
      <c r="AF476" s="109">
        <f>SUMIFS(Master3!$X:$X,Master3!$A:$A,"&gt;"&amp;(AE476),Master3!$A:$A,"&lt;="&amp; AI476)</f>
        <v>0</v>
      </c>
      <c r="AG476" s="107">
        <f>SUMIFS(Master3!$I:$I,Master3!$A:$A,"&gt;"&amp;(AE476),Master3!$A:$A,"&lt;="&amp; AI476)</f>
        <v>0</v>
      </c>
      <c r="AH476" s="107">
        <f>SUMIFS(Master3!BC:BC,Master3!BB:BB,AD476)</f>
        <v>0</v>
      </c>
      <c r="AI476" s="108" t="str">
        <f t="shared" si="89"/>
        <v/>
      </c>
      <c r="AJ476" s="112" t="e">
        <f>_xlfn.XLOOKUP(AK476,Master3!B:B,Master3!A:A)</f>
        <v>#N/A</v>
      </c>
      <c r="AK476" s="106"/>
      <c r="AL476" s="67">
        <f>SUMIFS(Master3!$Z:$Z,Master3!$A:$A,"&gt;="&amp;(AJ476),Master3!$A:$A,"&lt;="&amp;AP476-1)</f>
        <v>0</v>
      </c>
      <c r="AM476" s="67">
        <f>SUMIFS(Master3!$J:$J,Master3!$A:$A,"&gt;="&amp;(AJ476),Master3!$A:$A,"&lt;="&amp;AP476-1)</f>
        <v>0</v>
      </c>
      <c r="AN476" s="93">
        <f>SUMIFS(Master3!BF:BF,Master3!BE:BE,AK476)</f>
        <v>0</v>
      </c>
      <c r="AO476" s="100" t="str">
        <f>IFERROR(_xlfn.XLOOKUP(AP476,Master3!$A:$A,Master3!$B:$B),"")</f>
        <v/>
      </c>
      <c r="AP476" s="92" t="str">
        <f t="shared" si="90"/>
        <v/>
      </c>
      <c r="AQ476" s="67">
        <f>SUMIFS(Master3!$Z:$Z,Master3!$A:$A,"&gt;"&amp;(AP476),Master3!$A:$A,"&lt;="&amp;AU476-1)</f>
        <v>0</v>
      </c>
      <c r="AR476" s="67">
        <f>SUMIFS(Master3!$J:$J,Master3!$A:$A,"&gt;"&amp;(AP476),Master3!$A:$A,"&lt;="&amp;AU476-1)</f>
        <v>0</v>
      </c>
      <c r="AS476" s="93">
        <f>SUMIFS(Master3!BO:BO,Master3!BN:BN,AO476)</f>
        <v>0</v>
      </c>
      <c r="AT476" s="100" t="str">
        <f>IFERROR(_xlfn.XLOOKUP(AU476,Master3!$A:$A,Master3!$B:$B)," ")</f>
        <v xml:space="preserve"> </v>
      </c>
      <c r="AU476" s="92" t="str">
        <f t="shared" si="91"/>
        <v/>
      </c>
      <c r="AV476" s="67">
        <f>SUMIFS(Master3!$Z:$Z,Master3!$A:$A,"&gt;"&amp;AU476,Master3!$A:$A,"&lt;="&amp; AY476)</f>
        <v>0</v>
      </c>
      <c r="AW476" s="67">
        <f>SUMIFS(Master3!$J:$J,Master3!$A:$A,"&gt;"&amp;AU476,Master3!$A:$A,"&lt;="&amp; AY476)</f>
        <v>0</v>
      </c>
      <c r="AX476" s="92">
        <f>SUMIFS(Master3!BF:BF,Master3!BE:BE,AT476)</f>
        <v>0</v>
      </c>
      <c r="AY476" s="93" t="str">
        <f t="shared" si="92"/>
        <v/>
      </c>
      <c r="AZ476" s="112" t="e">
        <f>_xlfn.XLOOKUP(BA476,Master3!B:B,Master3!A:A)</f>
        <v>#N/A</v>
      </c>
      <c r="BA476" s="103"/>
      <c r="BB476" s="107">
        <f>SUMIFS(Master3!AR:AR,Master3!$A:$A,"&gt;="&amp;(AZ476),Master3!$A:$A,"&lt;="&amp;BF476-1)</f>
        <v>0</v>
      </c>
      <c r="BC476" s="109">
        <f>SUMIFS(Master3!$K:$K,Master3!$A:$A,"&gt;="&amp;(AZ476),Master3!$A:$A,"&lt;="&amp;BF476-1)</f>
        <v>0</v>
      </c>
      <c r="BD476" s="108">
        <f>SUMIFS(Master3!BI:BI,Master3!BH:BH,BA476)</f>
        <v>0</v>
      </c>
      <c r="BE476" s="110" t="str">
        <f>IFERROR(_xlfn.XLOOKUP(BF476,Master3!$A:$A,Master3!$B:$B),"")</f>
        <v/>
      </c>
      <c r="BF476" s="107" t="str">
        <f t="shared" si="93"/>
        <v/>
      </c>
      <c r="BG476" s="107">
        <f>SUMIFS(Master3!AR:AR,Master3!$A:$A,"&gt;="&amp;(BF476),Master3!$A:$A,"&lt;="&amp;BK476-1)</f>
        <v>0</v>
      </c>
      <c r="BH476" s="109">
        <f>SUMIFS(Master3!$K:$K,Master3!$A:$A,"&gt;="&amp;(BF476),Master3!$A:$A,"&lt;="&amp;BK476-1)</f>
        <v>0</v>
      </c>
      <c r="BI476" s="108">
        <f>SUMIFS(Master3!BQ:BQ,Master3!BP:BP,BE476)</f>
        <v>0</v>
      </c>
      <c r="BJ476" s="110" t="str">
        <f>IFERROR(_xlfn.XLOOKUP(BK476,Master3!$A:$A,Master3!$B:$B)," ")</f>
        <v xml:space="preserve"> </v>
      </c>
      <c r="BK476" s="107" t="str">
        <f t="shared" si="94"/>
        <v/>
      </c>
      <c r="BL476" s="107">
        <f>SUMIFS(Master3!$AU:$AU,Master3!$A:$A,"&gt;"&amp;(BK476),Master3!$A:$A,"&lt;="&amp; BO476)</f>
        <v>0</v>
      </c>
      <c r="BM476" s="109">
        <f>SUMIFS(Master3!$K:$K,Master3!$A:$A,"&gt;"&amp;(BK476),Master3!$A:$A,"&lt;="&amp; BO476)</f>
        <v>0</v>
      </c>
      <c r="BN476" s="107">
        <f>SUMIFS(Master3!BI:BI,Master3!BH:BH,BJ476)</f>
        <v>0</v>
      </c>
      <c r="BO476" s="108" t="str">
        <f t="shared" si="95"/>
        <v/>
      </c>
    </row>
    <row r="477" spans="1:67" x14ac:dyDescent="0.25">
      <c r="A477" s="86">
        <v>44536.118055555555</v>
      </c>
      <c r="B477" s="111" t="e">
        <f>_xlfn.XLOOKUP(C477,Master3!B:B,Master3!A:A)</f>
        <v>#N/A</v>
      </c>
      <c r="C477" s="106"/>
      <c r="D477" s="91" t="str">
        <f>IFERROR(_xlfn.XLOOKUP(B477,Master3!A:A,Master3!G:G),"")</f>
        <v/>
      </c>
      <c r="E477" s="94" t="str">
        <f>IFERROR(AVERAGEIFS(Master3!$U:$U,Master3!$A:$A,"&gt;"&amp;(B477-1),Master3!$A:$A,"&lt;="&amp;S477),"")</f>
        <v/>
      </c>
      <c r="F477" s="98">
        <f>SUMIFS(Master3!$V:$V,Master3!$A:$A,"&gt;="&amp;(B477),Master3!$A:$A,"&lt;="&amp;J477-1)</f>
        <v>0</v>
      </c>
      <c r="G477" s="91">
        <f>SUMIFS(Master3!$H:$H,Master3!$A:$A,"&gt;="&amp;(B477),Master3!$A:$A,"&lt;="&amp;J477-1)</f>
        <v>0</v>
      </c>
      <c r="H477" s="99">
        <f>SUMIFS(Master3!AZ:AZ,Master3!AY:AY,C477)</f>
        <v>0</v>
      </c>
      <c r="I477" s="100" t="str">
        <f>IFERROR(_xlfn.XLOOKUP(J477,Master3!$A:$A,Master3!$B:$B),"")</f>
        <v/>
      </c>
      <c r="J477" s="92" t="str">
        <f t="shared" si="84"/>
        <v/>
      </c>
      <c r="K477" s="92">
        <f>SUMIFS(Master3!$V:$V,Master3!$A:$A,"&gt;="&amp;(J477),Master3!$A:$A,"&lt;="&amp;O477-1)</f>
        <v>0</v>
      </c>
      <c r="L477" s="92">
        <f>SUMIFS(Master3!$H:$H,Master3!$A:$A,"&gt;="&amp;(J477),Master3!$A:$A,"&lt;="&amp;O477-1)</f>
        <v>0</v>
      </c>
      <c r="M477" s="93">
        <f>SUMIFS(Master3!BK:BK,Master3!BJ:BJ,I477)</f>
        <v>0</v>
      </c>
      <c r="N477" s="100" t="str">
        <f>IFERROR(_xlfn.XLOOKUP(O477,Master3!$A:$A,Master3!$B:$B)," ")</f>
        <v xml:space="preserve"> </v>
      </c>
      <c r="O477" s="92" t="str">
        <f t="shared" si="85"/>
        <v/>
      </c>
      <c r="P477" s="92">
        <f>SUMIFS(Master3!$V:$V,Master3!$A:$A,"&gt;="&amp;O477,Master3!$A:$A,"&lt;="&amp; S477)</f>
        <v>0</v>
      </c>
      <c r="Q477" s="92">
        <f>SUMIFS(Master3!$H:$H,Master3!$A:$A,"&gt;="&amp;O477,Master3!$A:$A,"&lt;="&amp; S477)</f>
        <v>0</v>
      </c>
      <c r="R477" s="92">
        <f>SUMIFS(Master3!AZ:AZ,Master3!AY:AY,N477)</f>
        <v>0</v>
      </c>
      <c r="S477" s="93" t="str">
        <f t="shared" si="86"/>
        <v/>
      </c>
      <c r="T477" s="112" t="e">
        <f>_xlfn.XLOOKUP(U477,Master3!B:B,Master3!A:A)</f>
        <v>#N/A</v>
      </c>
      <c r="U477" s="103"/>
      <c r="V477" s="109">
        <f>SUMIFS(Master3!X:X,Master3!$A:$A,"&gt;="&amp;(T477),Master3!$A:$A,"&lt;="&amp;Z477-1)</f>
        <v>0</v>
      </c>
      <c r="W477" s="107">
        <f>SUMIFS(Master3!I:I,Master3!$A:$A,"&gt;="&amp;(T477),Master3!$A:$A,"&lt;="&amp;Z477-1)</f>
        <v>0</v>
      </c>
      <c r="X477" s="108">
        <f>SUMIFS(Master3!BC:BC,Master3!BB:BB,U477)</f>
        <v>0</v>
      </c>
      <c r="Y477" s="110" t="str">
        <f>IFERROR(_xlfn.XLOOKUP(Z477,Master3!$A:$A,Master3!$B:$B),"")</f>
        <v/>
      </c>
      <c r="Z477" s="107" t="str">
        <f t="shared" si="87"/>
        <v/>
      </c>
      <c r="AA477" s="107">
        <f>SUMIFS(Master3!$X:$X,Master3!$A:$A,"&gt;="&amp;(Z477),Master3!$A:$A,"&lt;="&amp;AE477-1)</f>
        <v>0</v>
      </c>
      <c r="AB477" s="107">
        <f>SUMIFS(Master3!$I:$I,Master3!$A:$A,"&gt;="&amp;(Z477),Master3!$A:$A,"&lt;="&amp;AE477-1)</f>
        <v>0</v>
      </c>
      <c r="AC477" s="108">
        <f>SUMIFS(Master3!BM:BM,Master3!BL:BL,Y477)</f>
        <v>0</v>
      </c>
      <c r="AD477" s="110" t="str">
        <f>IFERROR(_xlfn.XLOOKUP(AE477,Master3!$A:$A,Master3!$B:$B)," ")</f>
        <v xml:space="preserve"> </v>
      </c>
      <c r="AE477" s="107" t="str">
        <f t="shared" si="88"/>
        <v/>
      </c>
      <c r="AF477" s="109">
        <f>SUMIFS(Master3!$X:$X,Master3!$A:$A,"&gt;"&amp;(AE477),Master3!$A:$A,"&lt;="&amp; AI477)</f>
        <v>0</v>
      </c>
      <c r="AG477" s="107">
        <f>SUMIFS(Master3!$I:$I,Master3!$A:$A,"&gt;"&amp;(AE477),Master3!$A:$A,"&lt;="&amp; AI477)</f>
        <v>0</v>
      </c>
      <c r="AH477" s="107">
        <f>SUMIFS(Master3!BC:BC,Master3!BB:BB,AD477)</f>
        <v>0</v>
      </c>
      <c r="AI477" s="108" t="str">
        <f t="shared" si="89"/>
        <v/>
      </c>
      <c r="AJ477" s="112" t="e">
        <f>_xlfn.XLOOKUP(AK477,Master3!B:B,Master3!A:A)</f>
        <v>#N/A</v>
      </c>
      <c r="AK477" s="106">
        <v>44536.118055555555</v>
      </c>
      <c r="AL477" s="67">
        <f>SUMIFS(Master3!$Z:$Z,Master3!$A:$A,"&gt;="&amp;(AJ477),Master3!$A:$A,"&lt;="&amp;AP477-1)</f>
        <v>0</v>
      </c>
      <c r="AM477" s="67">
        <f>SUMIFS(Master3!$J:$J,Master3!$A:$A,"&gt;="&amp;(AJ477),Master3!$A:$A,"&lt;="&amp;AP477-1)</f>
        <v>0</v>
      </c>
      <c r="AN477" s="93">
        <f>SUMIFS(Master3!BF:BF,Master3!BE:BE,AK477)</f>
        <v>0</v>
      </c>
      <c r="AO477" s="100" t="str">
        <f>IFERROR(_xlfn.XLOOKUP(AP477,Master3!$A:$A,Master3!$B:$B),"")</f>
        <v/>
      </c>
      <c r="AP477" s="92" t="str">
        <f t="shared" si="90"/>
        <v/>
      </c>
      <c r="AQ477" s="67">
        <f>SUMIFS(Master3!$Z:$Z,Master3!$A:$A,"&gt;"&amp;(AP477),Master3!$A:$A,"&lt;="&amp;AU477-1)</f>
        <v>0</v>
      </c>
      <c r="AR477" s="67">
        <f>SUMIFS(Master3!$J:$J,Master3!$A:$A,"&gt;"&amp;(AP477),Master3!$A:$A,"&lt;="&amp;AU477-1)</f>
        <v>0</v>
      </c>
      <c r="AS477" s="93">
        <f>SUMIFS(Master3!BO:BO,Master3!BN:BN,AO477)</f>
        <v>0</v>
      </c>
      <c r="AT477" s="100" t="str">
        <f>IFERROR(_xlfn.XLOOKUP(AU477,Master3!$A:$A,Master3!$B:$B)," ")</f>
        <v xml:space="preserve"> </v>
      </c>
      <c r="AU477" s="92" t="str">
        <f t="shared" si="91"/>
        <v/>
      </c>
      <c r="AV477" s="67">
        <f>SUMIFS(Master3!$Z:$Z,Master3!$A:$A,"&gt;"&amp;AU477,Master3!$A:$A,"&lt;="&amp; AY477)</f>
        <v>0</v>
      </c>
      <c r="AW477" s="67">
        <f>SUMIFS(Master3!$J:$J,Master3!$A:$A,"&gt;"&amp;AU477,Master3!$A:$A,"&lt;="&amp; AY477)</f>
        <v>0</v>
      </c>
      <c r="AX477" s="92">
        <f>SUMIFS(Master3!BF:BF,Master3!BE:BE,AT477)</f>
        <v>0</v>
      </c>
      <c r="AY477" s="93" t="str">
        <f t="shared" si="92"/>
        <v/>
      </c>
      <c r="AZ477" s="112" t="e">
        <f>_xlfn.XLOOKUP(BA477,Master3!B:B,Master3!A:A)</f>
        <v>#N/A</v>
      </c>
      <c r="BA477" s="103"/>
      <c r="BB477" s="107">
        <f>SUMIFS(Master3!AR:AR,Master3!$A:$A,"&gt;="&amp;(AZ477),Master3!$A:$A,"&lt;="&amp;BF477-1)</f>
        <v>0</v>
      </c>
      <c r="BC477" s="109">
        <f>SUMIFS(Master3!$K:$K,Master3!$A:$A,"&gt;="&amp;(AZ477),Master3!$A:$A,"&lt;="&amp;BF477-1)</f>
        <v>0</v>
      </c>
      <c r="BD477" s="108">
        <f>SUMIFS(Master3!BI:BI,Master3!BH:BH,BA477)</f>
        <v>0</v>
      </c>
      <c r="BE477" s="110" t="str">
        <f>IFERROR(_xlfn.XLOOKUP(BF477,Master3!$A:$A,Master3!$B:$B),"")</f>
        <v/>
      </c>
      <c r="BF477" s="107" t="str">
        <f t="shared" si="93"/>
        <v/>
      </c>
      <c r="BG477" s="107">
        <f>SUMIFS(Master3!AR:AR,Master3!$A:$A,"&gt;="&amp;(BF477),Master3!$A:$A,"&lt;="&amp;BK477-1)</f>
        <v>0</v>
      </c>
      <c r="BH477" s="109">
        <f>SUMIFS(Master3!$K:$K,Master3!$A:$A,"&gt;="&amp;(BF477),Master3!$A:$A,"&lt;="&amp;BK477-1)</f>
        <v>0</v>
      </c>
      <c r="BI477" s="108">
        <f>SUMIFS(Master3!BQ:BQ,Master3!BP:BP,BE477)</f>
        <v>0</v>
      </c>
      <c r="BJ477" s="110" t="str">
        <f>IFERROR(_xlfn.XLOOKUP(BK477,Master3!$A:$A,Master3!$B:$B)," ")</f>
        <v xml:space="preserve"> </v>
      </c>
      <c r="BK477" s="107" t="str">
        <f t="shared" si="94"/>
        <v/>
      </c>
      <c r="BL477" s="107">
        <f>SUMIFS(Master3!$AU:$AU,Master3!$A:$A,"&gt;"&amp;(BK477),Master3!$A:$A,"&lt;="&amp; BO477)</f>
        <v>0</v>
      </c>
      <c r="BM477" s="109">
        <f>SUMIFS(Master3!$K:$K,Master3!$A:$A,"&gt;"&amp;(BK477),Master3!$A:$A,"&lt;="&amp; BO477)</f>
        <v>0</v>
      </c>
      <c r="BN477" s="107">
        <f>SUMIFS(Master3!BI:BI,Master3!BH:BH,BJ477)</f>
        <v>0</v>
      </c>
      <c r="BO477" s="108" t="str">
        <f t="shared" si="95"/>
        <v/>
      </c>
    </row>
    <row r="478" spans="1:67" x14ac:dyDescent="0.25">
      <c r="A478" s="86">
        <v>44536.166666666664</v>
      </c>
      <c r="B478" s="111" t="e">
        <f>_xlfn.XLOOKUP(C478,Master3!B:B,Master3!A:A)</f>
        <v>#N/A</v>
      </c>
      <c r="C478" s="106"/>
      <c r="D478" s="91" t="str">
        <f>IFERROR(_xlfn.XLOOKUP(B478,Master3!A:A,Master3!G:G),"")</f>
        <v/>
      </c>
      <c r="E478" s="94" t="str">
        <f>IFERROR(AVERAGEIFS(Master3!$U:$U,Master3!$A:$A,"&gt;"&amp;(B478-1),Master3!$A:$A,"&lt;="&amp;S478),"")</f>
        <v/>
      </c>
      <c r="F478" s="98">
        <f>SUMIFS(Master3!$V:$V,Master3!$A:$A,"&gt;="&amp;(B478),Master3!$A:$A,"&lt;="&amp;J478-1)</f>
        <v>0</v>
      </c>
      <c r="G478" s="91">
        <f>SUMIFS(Master3!$H:$H,Master3!$A:$A,"&gt;="&amp;(B478),Master3!$A:$A,"&lt;="&amp;J478-1)</f>
        <v>0</v>
      </c>
      <c r="H478" s="99">
        <f>SUMIFS(Master3!AZ:AZ,Master3!AY:AY,C478)</f>
        <v>0</v>
      </c>
      <c r="I478" s="100" t="str">
        <f>IFERROR(_xlfn.XLOOKUP(J478,Master3!$A:$A,Master3!$B:$B),"")</f>
        <v/>
      </c>
      <c r="J478" s="92" t="str">
        <f t="shared" si="84"/>
        <v/>
      </c>
      <c r="K478" s="92">
        <f>SUMIFS(Master3!$V:$V,Master3!$A:$A,"&gt;="&amp;(J478),Master3!$A:$A,"&lt;="&amp;O478-1)</f>
        <v>0</v>
      </c>
      <c r="L478" s="92">
        <f>SUMIFS(Master3!$H:$H,Master3!$A:$A,"&gt;="&amp;(J478),Master3!$A:$A,"&lt;="&amp;O478-1)</f>
        <v>0</v>
      </c>
      <c r="M478" s="93">
        <f>SUMIFS(Master3!BK:BK,Master3!BJ:BJ,I478)</f>
        <v>0</v>
      </c>
      <c r="N478" s="100" t="str">
        <f>IFERROR(_xlfn.XLOOKUP(O478,Master3!$A:$A,Master3!$B:$B)," ")</f>
        <v xml:space="preserve"> </v>
      </c>
      <c r="O478" s="92" t="str">
        <f t="shared" si="85"/>
        <v/>
      </c>
      <c r="P478" s="92">
        <f>SUMIFS(Master3!$V:$V,Master3!$A:$A,"&gt;="&amp;O478,Master3!$A:$A,"&lt;="&amp; S478)</f>
        <v>0</v>
      </c>
      <c r="Q478" s="92">
        <f>SUMIFS(Master3!$H:$H,Master3!$A:$A,"&gt;="&amp;O478,Master3!$A:$A,"&lt;="&amp; S478)</f>
        <v>0</v>
      </c>
      <c r="R478" s="92">
        <f>SUMIFS(Master3!AZ:AZ,Master3!AY:AY,N478)</f>
        <v>0</v>
      </c>
      <c r="S478" s="93" t="str">
        <f t="shared" si="86"/>
        <v/>
      </c>
      <c r="T478" s="112" t="e">
        <f>_xlfn.XLOOKUP(U478,Master3!B:B,Master3!A:A)</f>
        <v>#N/A</v>
      </c>
      <c r="U478" s="103"/>
      <c r="V478" s="109">
        <f>SUMIFS(Master3!X:X,Master3!$A:$A,"&gt;="&amp;(T478),Master3!$A:$A,"&lt;="&amp;Z478-1)</f>
        <v>0</v>
      </c>
      <c r="W478" s="107">
        <f>SUMIFS(Master3!I:I,Master3!$A:$A,"&gt;="&amp;(T478),Master3!$A:$A,"&lt;="&amp;Z478-1)</f>
        <v>0</v>
      </c>
      <c r="X478" s="108">
        <f>SUMIFS(Master3!BC:BC,Master3!BB:BB,U478)</f>
        <v>0</v>
      </c>
      <c r="Y478" s="110" t="str">
        <f>IFERROR(_xlfn.XLOOKUP(Z478,Master3!$A:$A,Master3!$B:$B),"")</f>
        <v/>
      </c>
      <c r="Z478" s="107" t="str">
        <f t="shared" si="87"/>
        <v/>
      </c>
      <c r="AA478" s="107">
        <f>SUMIFS(Master3!$X:$X,Master3!$A:$A,"&gt;="&amp;(Z478),Master3!$A:$A,"&lt;="&amp;AE478-1)</f>
        <v>0</v>
      </c>
      <c r="AB478" s="107">
        <f>SUMIFS(Master3!$I:$I,Master3!$A:$A,"&gt;="&amp;(Z478),Master3!$A:$A,"&lt;="&amp;AE478-1)</f>
        <v>0</v>
      </c>
      <c r="AC478" s="108">
        <f>SUMIFS(Master3!BM:BM,Master3!BL:BL,Y478)</f>
        <v>0</v>
      </c>
      <c r="AD478" s="110" t="str">
        <f>IFERROR(_xlfn.XLOOKUP(AE478,Master3!$A:$A,Master3!$B:$B)," ")</f>
        <v xml:space="preserve"> </v>
      </c>
      <c r="AE478" s="107" t="str">
        <f t="shared" si="88"/>
        <v/>
      </c>
      <c r="AF478" s="109">
        <f>SUMIFS(Master3!$X:$X,Master3!$A:$A,"&gt;"&amp;(AE478),Master3!$A:$A,"&lt;="&amp; AI478)</f>
        <v>0</v>
      </c>
      <c r="AG478" s="107">
        <f>SUMIFS(Master3!$I:$I,Master3!$A:$A,"&gt;"&amp;(AE478),Master3!$A:$A,"&lt;="&amp; AI478)</f>
        <v>0</v>
      </c>
      <c r="AH478" s="107">
        <f>SUMIFS(Master3!BC:BC,Master3!BB:BB,AD478)</f>
        <v>0</v>
      </c>
      <c r="AI478" s="108" t="str">
        <f t="shared" si="89"/>
        <v/>
      </c>
      <c r="AJ478" s="112" t="e">
        <f>_xlfn.XLOOKUP(AK478,Master3!B:B,Master3!A:A)</f>
        <v>#N/A</v>
      </c>
      <c r="AK478" s="106"/>
      <c r="AL478" s="67">
        <f>SUMIFS(Master3!$Z:$Z,Master3!$A:$A,"&gt;="&amp;(AJ478),Master3!$A:$A,"&lt;="&amp;AP478-1)</f>
        <v>0</v>
      </c>
      <c r="AM478" s="67">
        <f>SUMIFS(Master3!$J:$J,Master3!$A:$A,"&gt;="&amp;(AJ478),Master3!$A:$A,"&lt;="&amp;AP478-1)</f>
        <v>0</v>
      </c>
      <c r="AN478" s="93">
        <f>SUMIFS(Master3!BF:BF,Master3!BE:BE,AK478)</f>
        <v>0</v>
      </c>
      <c r="AO478" s="100" t="str">
        <f>IFERROR(_xlfn.XLOOKUP(AP478,Master3!$A:$A,Master3!$B:$B),"")</f>
        <v/>
      </c>
      <c r="AP478" s="92" t="str">
        <f t="shared" si="90"/>
        <v/>
      </c>
      <c r="AQ478" s="67">
        <f>SUMIFS(Master3!$Z:$Z,Master3!$A:$A,"&gt;"&amp;(AP478),Master3!$A:$A,"&lt;="&amp;AU478-1)</f>
        <v>0</v>
      </c>
      <c r="AR478" s="67">
        <f>SUMIFS(Master3!$J:$J,Master3!$A:$A,"&gt;"&amp;(AP478),Master3!$A:$A,"&lt;="&amp;AU478-1)</f>
        <v>0</v>
      </c>
      <c r="AS478" s="93">
        <f>SUMIFS(Master3!BO:BO,Master3!BN:BN,AO478)</f>
        <v>0</v>
      </c>
      <c r="AT478" s="100" t="str">
        <f>IFERROR(_xlfn.XLOOKUP(AU478,Master3!$A:$A,Master3!$B:$B)," ")</f>
        <v xml:space="preserve"> </v>
      </c>
      <c r="AU478" s="92" t="str">
        <f t="shared" si="91"/>
        <v/>
      </c>
      <c r="AV478" s="67">
        <f>SUMIFS(Master3!$Z:$Z,Master3!$A:$A,"&gt;"&amp;AU478,Master3!$A:$A,"&lt;="&amp; AY478)</f>
        <v>0</v>
      </c>
      <c r="AW478" s="67">
        <f>SUMIFS(Master3!$J:$J,Master3!$A:$A,"&gt;"&amp;AU478,Master3!$A:$A,"&lt;="&amp; AY478)</f>
        <v>0</v>
      </c>
      <c r="AX478" s="92">
        <f>SUMIFS(Master3!BF:BF,Master3!BE:BE,AT478)</f>
        <v>0</v>
      </c>
      <c r="AY478" s="93" t="str">
        <f t="shared" si="92"/>
        <v/>
      </c>
      <c r="AZ478" s="112" t="e">
        <f>_xlfn.XLOOKUP(BA478,Master3!B:B,Master3!A:A)</f>
        <v>#N/A</v>
      </c>
      <c r="BA478" s="103">
        <v>44536.166666666664</v>
      </c>
      <c r="BB478" s="107">
        <f>SUMIFS(Master3!AR:AR,Master3!$A:$A,"&gt;="&amp;(AZ478),Master3!$A:$A,"&lt;="&amp;BF478-1)</f>
        <v>0</v>
      </c>
      <c r="BC478" s="109">
        <f>SUMIFS(Master3!$K:$K,Master3!$A:$A,"&gt;="&amp;(AZ478),Master3!$A:$A,"&lt;="&amp;BF478-1)</f>
        <v>0</v>
      </c>
      <c r="BD478" s="108">
        <f>SUMIFS(Master3!BI:BI,Master3!BH:BH,BA478)</f>
        <v>0</v>
      </c>
      <c r="BE478" s="110" t="str">
        <f>IFERROR(_xlfn.XLOOKUP(BF478,Master3!$A:$A,Master3!$B:$B),"")</f>
        <v/>
      </c>
      <c r="BF478" s="107" t="str">
        <f t="shared" si="93"/>
        <v/>
      </c>
      <c r="BG478" s="107">
        <f>SUMIFS(Master3!AR:AR,Master3!$A:$A,"&gt;="&amp;(BF478),Master3!$A:$A,"&lt;="&amp;BK478-1)</f>
        <v>0</v>
      </c>
      <c r="BH478" s="109">
        <f>SUMIFS(Master3!$K:$K,Master3!$A:$A,"&gt;="&amp;(BF478),Master3!$A:$A,"&lt;="&amp;BK478-1)</f>
        <v>0</v>
      </c>
      <c r="BI478" s="108">
        <f>SUMIFS(Master3!BQ:BQ,Master3!BP:BP,BE478)</f>
        <v>0</v>
      </c>
      <c r="BJ478" s="110" t="str">
        <f>IFERROR(_xlfn.XLOOKUP(BK478,Master3!$A:$A,Master3!$B:$B)," ")</f>
        <v xml:space="preserve"> </v>
      </c>
      <c r="BK478" s="107" t="str">
        <f t="shared" si="94"/>
        <v/>
      </c>
      <c r="BL478" s="107">
        <f>SUMIFS(Master3!$AU:$AU,Master3!$A:$A,"&gt;"&amp;(BK478),Master3!$A:$A,"&lt;="&amp; BO478)</f>
        <v>0</v>
      </c>
      <c r="BM478" s="109">
        <f>SUMIFS(Master3!$K:$K,Master3!$A:$A,"&gt;"&amp;(BK478),Master3!$A:$A,"&lt;="&amp; BO478)</f>
        <v>0</v>
      </c>
      <c r="BN478" s="107">
        <f>SUMIFS(Master3!BI:BI,Master3!BH:BH,BJ478)</f>
        <v>0</v>
      </c>
      <c r="BO478" s="108" t="str">
        <f t="shared" si="95"/>
        <v/>
      </c>
    </row>
    <row r="479" spans="1:67" x14ac:dyDescent="0.25">
      <c r="A479" s="86">
        <v>44536.204861111109</v>
      </c>
      <c r="B479" s="111" t="e">
        <f>_xlfn.XLOOKUP(C479,Master3!B:B,Master3!A:A)</f>
        <v>#N/A</v>
      </c>
      <c r="C479" s="106">
        <v>44536.204861111109</v>
      </c>
      <c r="D479" s="91" t="str">
        <f>IFERROR(_xlfn.XLOOKUP(B479,Master3!A:A,Master3!G:G),"")</f>
        <v/>
      </c>
      <c r="E479" s="94" t="str">
        <f>IFERROR(AVERAGEIFS(Master3!$U:$U,Master3!$A:$A,"&gt;"&amp;(B479-1),Master3!$A:$A,"&lt;="&amp;S479),"")</f>
        <v/>
      </c>
      <c r="F479" s="98">
        <f>SUMIFS(Master3!$V:$V,Master3!$A:$A,"&gt;="&amp;(B479),Master3!$A:$A,"&lt;="&amp;J479-1)</f>
        <v>0</v>
      </c>
      <c r="G479" s="91">
        <f>SUMIFS(Master3!$H:$H,Master3!$A:$A,"&gt;="&amp;(B479),Master3!$A:$A,"&lt;="&amp;J479-1)</f>
        <v>0</v>
      </c>
      <c r="H479" s="99">
        <f>SUMIFS(Master3!AZ:AZ,Master3!AY:AY,C479)</f>
        <v>0</v>
      </c>
      <c r="I479" s="100" t="str">
        <f>IFERROR(_xlfn.XLOOKUP(J479,Master3!$A:$A,Master3!$B:$B),"")</f>
        <v/>
      </c>
      <c r="J479" s="92" t="str">
        <f t="shared" si="84"/>
        <v/>
      </c>
      <c r="K479" s="92">
        <f>SUMIFS(Master3!$V:$V,Master3!$A:$A,"&gt;="&amp;(J479),Master3!$A:$A,"&lt;="&amp;O479-1)</f>
        <v>0</v>
      </c>
      <c r="L479" s="92">
        <f>SUMIFS(Master3!$H:$H,Master3!$A:$A,"&gt;="&amp;(J479),Master3!$A:$A,"&lt;="&amp;O479-1)</f>
        <v>0</v>
      </c>
      <c r="M479" s="93">
        <f>SUMIFS(Master3!BK:BK,Master3!BJ:BJ,I479)</f>
        <v>0</v>
      </c>
      <c r="N479" s="100" t="str">
        <f>IFERROR(_xlfn.XLOOKUP(O479,Master3!$A:$A,Master3!$B:$B)," ")</f>
        <v xml:space="preserve"> </v>
      </c>
      <c r="O479" s="92" t="str">
        <f t="shared" si="85"/>
        <v/>
      </c>
      <c r="P479" s="92">
        <f>SUMIFS(Master3!$V:$V,Master3!$A:$A,"&gt;="&amp;O479,Master3!$A:$A,"&lt;="&amp; S479)</f>
        <v>0</v>
      </c>
      <c r="Q479" s="92">
        <f>SUMIFS(Master3!$H:$H,Master3!$A:$A,"&gt;="&amp;O479,Master3!$A:$A,"&lt;="&amp; S479)</f>
        <v>0</v>
      </c>
      <c r="R479" s="92">
        <f>SUMIFS(Master3!AZ:AZ,Master3!AY:AY,N479)</f>
        <v>0</v>
      </c>
      <c r="S479" s="93" t="str">
        <f t="shared" si="86"/>
        <v/>
      </c>
      <c r="T479" s="112" t="e">
        <f>_xlfn.XLOOKUP(U479,Master3!B:B,Master3!A:A)</f>
        <v>#N/A</v>
      </c>
      <c r="U479" s="103">
        <v>44536.204861111109</v>
      </c>
      <c r="V479" s="109">
        <f>SUMIFS(Master3!X:X,Master3!$A:$A,"&gt;="&amp;(T479),Master3!$A:$A,"&lt;="&amp;Z479-1)</f>
        <v>0</v>
      </c>
      <c r="W479" s="107">
        <f>SUMIFS(Master3!I:I,Master3!$A:$A,"&gt;="&amp;(T479),Master3!$A:$A,"&lt;="&amp;Z479-1)</f>
        <v>0</v>
      </c>
      <c r="X479" s="108">
        <f>SUMIFS(Master3!BC:BC,Master3!BB:BB,U479)</f>
        <v>0</v>
      </c>
      <c r="Y479" s="110" t="str">
        <f>IFERROR(_xlfn.XLOOKUP(Z479,Master3!$A:$A,Master3!$B:$B),"")</f>
        <v/>
      </c>
      <c r="Z479" s="107" t="str">
        <f t="shared" si="87"/>
        <v/>
      </c>
      <c r="AA479" s="107">
        <f>SUMIFS(Master3!$X:$X,Master3!$A:$A,"&gt;="&amp;(Z479),Master3!$A:$A,"&lt;="&amp;AE479-1)</f>
        <v>0</v>
      </c>
      <c r="AB479" s="107">
        <f>SUMIFS(Master3!$I:$I,Master3!$A:$A,"&gt;="&amp;(Z479),Master3!$A:$A,"&lt;="&amp;AE479-1)</f>
        <v>0</v>
      </c>
      <c r="AC479" s="108">
        <f>SUMIFS(Master3!BM:BM,Master3!BL:BL,Y479)</f>
        <v>0</v>
      </c>
      <c r="AD479" s="110" t="str">
        <f>IFERROR(_xlfn.XLOOKUP(AE479,Master3!$A:$A,Master3!$B:$B)," ")</f>
        <v xml:space="preserve"> </v>
      </c>
      <c r="AE479" s="107" t="str">
        <f t="shared" si="88"/>
        <v/>
      </c>
      <c r="AF479" s="109">
        <f>SUMIFS(Master3!$X:$X,Master3!$A:$A,"&gt;"&amp;(AE479),Master3!$A:$A,"&lt;="&amp; AI479)</f>
        <v>0</v>
      </c>
      <c r="AG479" s="107">
        <f>SUMIFS(Master3!$I:$I,Master3!$A:$A,"&gt;"&amp;(AE479),Master3!$A:$A,"&lt;="&amp; AI479)</f>
        <v>0</v>
      </c>
      <c r="AH479" s="107">
        <f>SUMIFS(Master3!BC:BC,Master3!BB:BB,AD479)</f>
        <v>0</v>
      </c>
      <c r="AI479" s="108" t="str">
        <f t="shared" si="89"/>
        <v/>
      </c>
      <c r="AJ479" s="112" t="e">
        <f>_xlfn.XLOOKUP(AK479,Master3!B:B,Master3!A:A)</f>
        <v>#N/A</v>
      </c>
      <c r="AK479" s="106"/>
      <c r="AL479" s="67">
        <f>SUMIFS(Master3!$Z:$Z,Master3!$A:$A,"&gt;="&amp;(AJ479),Master3!$A:$A,"&lt;="&amp;AP479-1)</f>
        <v>0</v>
      </c>
      <c r="AM479" s="67">
        <f>SUMIFS(Master3!$J:$J,Master3!$A:$A,"&gt;="&amp;(AJ479),Master3!$A:$A,"&lt;="&amp;AP479-1)</f>
        <v>0</v>
      </c>
      <c r="AN479" s="93">
        <f>SUMIFS(Master3!BF:BF,Master3!BE:BE,AK479)</f>
        <v>0</v>
      </c>
      <c r="AO479" s="100" t="str">
        <f>IFERROR(_xlfn.XLOOKUP(AP479,Master3!$A:$A,Master3!$B:$B),"")</f>
        <v/>
      </c>
      <c r="AP479" s="92" t="str">
        <f t="shared" si="90"/>
        <v/>
      </c>
      <c r="AQ479" s="67">
        <f>SUMIFS(Master3!$Z:$Z,Master3!$A:$A,"&gt;"&amp;(AP479),Master3!$A:$A,"&lt;="&amp;AU479-1)</f>
        <v>0</v>
      </c>
      <c r="AR479" s="67">
        <f>SUMIFS(Master3!$J:$J,Master3!$A:$A,"&gt;"&amp;(AP479),Master3!$A:$A,"&lt;="&amp;AU479-1)</f>
        <v>0</v>
      </c>
      <c r="AS479" s="93">
        <f>SUMIFS(Master3!BO:BO,Master3!BN:BN,AO479)</f>
        <v>0</v>
      </c>
      <c r="AT479" s="100" t="str">
        <f>IFERROR(_xlfn.XLOOKUP(AU479,Master3!$A:$A,Master3!$B:$B)," ")</f>
        <v xml:space="preserve"> </v>
      </c>
      <c r="AU479" s="92" t="str">
        <f t="shared" si="91"/>
        <v/>
      </c>
      <c r="AV479" s="67">
        <f>SUMIFS(Master3!$Z:$Z,Master3!$A:$A,"&gt;"&amp;AU479,Master3!$A:$A,"&lt;="&amp; AY479)</f>
        <v>0</v>
      </c>
      <c r="AW479" s="67">
        <f>SUMIFS(Master3!$J:$J,Master3!$A:$A,"&gt;"&amp;AU479,Master3!$A:$A,"&lt;="&amp; AY479)</f>
        <v>0</v>
      </c>
      <c r="AX479" s="92">
        <f>SUMIFS(Master3!BF:BF,Master3!BE:BE,AT479)</f>
        <v>0</v>
      </c>
      <c r="AY479" s="93" t="str">
        <f t="shared" si="92"/>
        <v/>
      </c>
      <c r="AZ479" s="112" t="e">
        <f>_xlfn.XLOOKUP(BA479,Master3!B:B,Master3!A:A)</f>
        <v>#N/A</v>
      </c>
      <c r="BA479" s="103"/>
      <c r="BB479" s="107">
        <f>SUMIFS(Master3!AR:AR,Master3!$A:$A,"&gt;="&amp;(AZ479),Master3!$A:$A,"&lt;="&amp;BF479-1)</f>
        <v>0</v>
      </c>
      <c r="BC479" s="109">
        <f>SUMIFS(Master3!$K:$K,Master3!$A:$A,"&gt;="&amp;(AZ479),Master3!$A:$A,"&lt;="&amp;BF479-1)</f>
        <v>0</v>
      </c>
      <c r="BD479" s="108">
        <f>SUMIFS(Master3!BI:BI,Master3!BH:BH,BA479)</f>
        <v>0</v>
      </c>
      <c r="BE479" s="110" t="str">
        <f>IFERROR(_xlfn.XLOOKUP(BF479,Master3!$A:$A,Master3!$B:$B),"")</f>
        <v/>
      </c>
      <c r="BF479" s="107" t="str">
        <f t="shared" si="93"/>
        <v/>
      </c>
      <c r="BG479" s="107">
        <f>SUMIFS(Master3!AR:AR,Master3!$A:$A,"&gt;="&amp;(BF479),Master3!$A:$A,"&lt;="&amp;BK479-1)</f>
        <v>0</v>
      </c>
      <c r="BH479" s="109">
        <f>SUMIFS(Master3!$K:$K,Master3!$A:$A,"&gt;="&amp;(BF479),Master3!$A:$A,"&lt;="&amp;BK479-1)</f>
        <v>0</v>
      </c>
      <c r="BI479" s="108">
        <f>SUMIFS(Master3!BQ:BQ,Master3!BP:BP,BE479)</f>
        <v>0</v>
      </c>
      <c r="BJ479" s="110" t="str">
        <f>IFERROR(_xlfn.XLOOKUP(BK479,Master3!$A:$A,Master3!$B:$B)," ")</f>
        <v xml:space="preserve"> </v>
      </c>
      <c r="BK479" s="107" t="str">
        <f t="shared" si="94"/>
        <v/>
      </c>
      <c r="BL479" s="107">
        <f>SUMIFS(Master3!$AU:$AU,Master3!$A:$A,"&gt;"&amp;(BK479),Master3!$A:$A,"&lt;="&amp; BO479)</f>
        <v>0</v>
      </c>
      <c r="BM479" s="109">
        <f>SUMIFS(Master3!$K:$K,Master3!$A:$A,"&gt;"&amp;(BK479),Master3!$A:$A,"&lt;="&amp; BO479)</f>
        <v>0</v>
      </c>
      <c r="BN479" s="107">
        <f>SUMIFS(Master3!BI:BI,Master3!BH:BH,BJ479)</f>
        <v>0</v>
      </c>
      <c r="BO479" s="108" t="str">
        <f t="shared" si="95"/>
        <v/>
      </c>
    </row>
    <row r="480" spans="1:67" x14ac:dyDescent="0.25">
      <c r="A480" s="86">
        <v>44543.288194444445</v>
      </c>
      <c r="B480" s="111" t="e">
        <f>_xlfn.XLOOKUP(C480,Master3!B:B,Master3!A:A)</f>
        <v>#N/A</v>
      </c>
      <c r="C480" s="106"/>
      <c r="D480" s="91" t="str">
        <f>IFERROR(_xlfn.XLOOKUP(B480,Master3!A:A,Master3!G:G),"")</f>
        <v/>
      </c>
      <c r="E480" s="94" t="str">
        <f>IFERROR(AVERAGEIFS(Master3!$U:$U,Master3!$A:$A,"&gt;"&amp;(B480-1),Master3!$A:$A,"&lt;="&amp;S480),"")</f>
        <v/>
      </c>
      <c r="F480" s="98">
        <f>SUMIFS(Master3!$V:$V,Master3!$A:$A,"&gt;="&amp;(B480),Master3!$A:$A,"&lt;="&amp;J480-1)</f>
        <v>0</v>
      </c>
      <c r="G480" s="91">
        <f>SUMIFS(Master3!$H:$H,Master3!$A:$A,"&gt;="&amp;(B480),Master3!$A:$A,"&lt;="&amp;J480-1)</f>
        <v>0</v>
      </c>
      <c r="H480" s="99">
        <f>SUMIFS(Master3!AZ:AZ,Master3!AY:AY,C480)</f>
        <v>0</v>
      </c>
      <c r="I480" s="100" t="str">
        <f>IFERROR(_xlfn.XLOOKUP(J480,Master3!$A:$A,Master3!$B:$B),"")</f>
        <v/>
      </c>
      <c r="J480" s="92" t="str">
        <f t="shared" si="84"/>
        <v/>
      </c>
      <c r="K480" s="92">
        <f>SUMIFS(Master3!$V:$V,Master3!$A:$A,"&gt;="&amp;(J480),Master3!$A:$A,"&lt;="&amp;O480-1)</f>
        <v>0</v>
      </c>
      <c r="L480" s="92">
        <f>SUMIFS(Master3!$H:$H,Master3!$A:$A,"&gt;="&amp;(J480),Master3!$A:$A,"&lt;="&amp;O480-1)</f>
        <v>0</v>
      </c>
      <c r="M480" s="93">
        <f>SUMIFS(Master3!BK:BK,Master3!BJ:BJ,I480)</f>
        <v>0</v>
      </c>
      <c r="N480" s="100" t="str">
        <f>IFERROR(_xlfn.XLOOKUP(O480,Master3!$A:$A,Master3!$B:$B)," ")</f>
        <v xml:space="preserve"> </v>
      </c>
      <c r="O480" s="92" t="str">
        <f t="shared" si="85"/>
        <v/>
      </c>
      <c r="P480" s="92">
        <f>SUMIFS(Master3!$V:$V,Master3!$A:$A,"&gt;="&amp;O480,Master3!$A:$A,"&lt;="&amp; S480)</f>
        <v>0</v>
      </c>
      <c r="Q480" s="92">
        <f>SUMIFS(Master3!$H:$H,Master3!$A:$A,"&gt;="&amp;O480,Master3!$A:$A,"&lt;="&amp; S480)</f>
        <v>0</v>
      </c>
      <c r="R480" s="92">
        <f>SUMIFS(Master3!AZ:AZ,Master3!AY:AY,N480)</f>
        <v>0</v>
      </c>
      <c r="S480" s="93" t="str">
        <f t="shared" si="86"/>
        <v/>
      </c>
      <c r="T480" s="112" t="e">
        <f>_xlfn.XLOOKUP(U480,Master3!B:B,Master3!A:A)</f>
        <v>#N/A</v>
      </c>
      <c r="U480" s="103"/>
      <c r="V480" s="109">
        <f>SUMIFS(Master3!X:X,Master3!$A:$A,"&gt;="&amp;(T480),Master3!$A:$A,"&lt;="&amp;Z480-1)</f>
        <v>0</v>
      </c>
      <c r="W480" s="107">
        <f>SUMIFS(Master3!I:I,Master3!$A:$A,"&gt;="&amp;(T480),Master3!$A:$A,"&lt;="&amp;Z480-1)</f>
        <v>0</v>
      </c>
      <c r="X480" s="108">
        <f>SUMIFS(Master3!BC:BC,Master3!BB:BB,U480)</f>
        <v>0</v>
      </c>
      <c r="Y480" s="110" t="str">
        <f>IFERROR(_xlfn.XLOOKUP(Z480,Master3!$A:$A,Master3!$B:$B),"")</f>
        <v/>
      </c>
      <c r="Z480" s="107" t="str">
        <f t="shared" si="87"/>
        <v/>
      </c>
      <c r="AA480" s="107">
        <f>SUMIFS(Master3!$X:$X,Master3!$A:$A,"&gt;="&amp;(Z480),Master3!$A:$A,"&lt;="&amp;AE480-1)</f>
        <v>0</v>
      </c>
      <c r="AB480" s="107">
        <f>SUMIFS(Master3!$I:$I,Master3!$A:$A,"&gt;="&amp;(Z480),Master3!$A:$A,"&lt;="&amp;AE480-1)</f>
        <v>0</v>
      </c>
      <c r="AC480" s="108">
        <f>SUMIFS(Master3!BM:BM,Master3!BL:BL,Y480)</f>
        <v>0</v>
      </c>
      <c r="AD480" s="110" t="str">
        <f>IFERROR(_xlfn.XLOOKUP(AE480,Master3!$A:$A,Master3!$B:$B)," ")</f>
        <v xml:space="preserve"> </v>
      </c>
      <c r="AE480" s="107" t="str">
        <f t="shared" si="88"/>
        <v/>
      </c>
      <c r="AF480" s="109">
        <f>SUMIFS(Master3!$X:$X,Master3!$A:$A,"&gt;"&amp;(AE480),Master3!$A:$A,"&lt;="&amp; AI480)</f>
        <v>0</v>
      </c>
      <c r="AG480" s="107">
        <f>SUMIFS(Master3!$I:$I,Master3!$A:$A,"&gt;"&amp;(AE480),Master3!$A:$A,"&lt;="&amp; AI480)</f>
        <v>0</v>
      </c>
      <c r="AH480" s="107">
        <f>SUMIFS(Master3!BC:BC,Master3!BB:BB,AD480)</f>
        <v>0</v>
      </c>
      <c r="AI480" s="108" t="str">
        <f t="shared" si="89"/>
        <v/>
      </c>
      <c r="AJ480" s="112" t="e">
        <f>_xlfn.XLOOKUP(AK480,Master3!B:B,Master3!A:A)</f>
        <v>#N/A</v>
      </c>
      <c r="AK480" s="106">
        <v>44543.288194444445</v>
      </c>
      <c r="AL480" s="67">
        <f>SUMIFS(Master3!$Z:$Z,Master3!$A:$A,"&gt;="&amp;(AJ480),Master3!$A:$A,"&lt;="&amp;AP480-1)</f>
        <v>0</v>
      </c>
      <c r="AM480" s="67">
        <f>SUMIFS(Master3!$J:$J,Master3!$A:$A,"&gt;="&amp;(AJ480),Master3!$A:$A,"&lt;="&amp;AP480-1)</f>
        <v>0</v>
      </c>
      <c r="AN480" s="93">
        <f>SUMIFS(Master3!BF:BF,Master3!BE:BE,AK480)</f>
        <v>0</v>
      </c>
      <c r="AO480" s="100" t="str">
        <f>IFERROR(_xlfn.XLOOKUP(AP480,Master3!$A:$A,Master3!$B:$B),"")</f>
        <v/>
      </c>
      <c r="AP480" s="92" t="str">
        <f t="shared" si="90"/>
        <v/>
      </c>
      <c r="AQ480" s="67">
        <f>SUMIFS(Master3!$Z:$Z,Master3!$A:$A,"&gt;"&amp;(AP480),Master3!$A:$A,"&lt;="&amp;AU480-1)</f>
        <v>0</v>
      </c>
      <c r="AR480" s="67">
        <f>SUMIFS(Master3!$J:$J,Master3!$A:$A,"&gt;"&amp;(AP480),Master3!$A:$A,"&lt;="&amp;AU480-1)</f>
        <v>0</v>
      </c>
      <c r="AS480" s="93">
        <f>SUMIFS(Master3!BO:BO,Master3!BN:BN,AO480)</f>
        <v>0</v>
      </c>
      <c r="AT480" s="100" t="str">
        <f>IFERROR(_xlfn.XLOOKUP(AU480,Master3!$A:$A,Master3!$B:$B)," ")</f>
        <v xml:space="preserve"> </v>
      </c>
      <c r="AU480" s="92" t="str">
        <f t="shared" si="91"/>
        <v/>
      </c>
      <c r="AV480" s="67">
        <f>SUMIFS(Master3!$Z:$Z,Master3!$A:$A,"&gt;"&amp;AU480,Master3!$A:$A,"&lt;="&amp; AY480)</f>
        <v>0</v>
      </c>
      <c r="AW480" s="67">
        <f>SUMIFS(Master3!$J:$J,Master3!$A:$A,"&gt;"&amp;AU480,Master3!$A:$A,"&lt;="&amp; AY480)</f>
        <v>0</v>
      </c>
      <c r="AX480" s="92">
        <f>SUMIFS(Master3!BF:BF,Master3!BE:BE,AT480)</f>
        <v>0</v>
      </c>
      <c r="AY480" s="93" t="str">
        <f t="shared" si="92"/>
        <v/>
      </c>
      <c r="AZ480" s="112" t="e">
        <f>_xlfn.XLOOKUP(BA480,Master3!B:B,Master3!A:A)</f>
        <v>#N/A</v>
      </c>
      <c r="BA480" s="103"/>
      <c r="BB480" s="107">
        <f>SUMIFS(Master3!AR:AR,Master3!$A:$A,"&gt;="&amp;(AZ480),Master3!$A:$A,"&lt;="&amp;BF480-1)</f>
        <v>0</v>
      </c>
      <c r="BC480" s="109">
        <f>SUMIFS(Master3!$K:$K,Master3!$A:$A,"&gt;="&amp;(AZ480),Master3!$A:$A,"&lt;="&amp;BF480-1)</f>
        <v>0</v>
      </c>
      <c r="BD480" s="108">
        <f>SUMIFS(Master3!BI:BI,Master3!BH:BH,BA480)</f>
        <v>0</v>
      </c>
      <c r="BE480" s="110" t="str">
        <f>IFERROR(_xlfn.XLOOKUP(BF480,Master3!$A:$A,Master3!$B:$B),"")</f>
        <v/>
      </c>
      <c r="BF480" s="107" t="str">
        <f t="shared" si="93"/>
        <v/>
      </c>
      <c r="BG480" s="107">
        <f>SUMIFS(Master3!AR:AR,Master3!$A:$A,"&gt;="&amp;(BF480),Master3!$A:$A,"&lt;="&amp;BK480-1)</f>
        <v>0</v>
      </c>
      <c r="BH480" s="109">
        <f>SUMIFS(Master3!$K:$K,Master3!$A:$A,"&gt;="&amp;(BF480),Master3!$A:$A,"&lt;="&amp;BK480-1)</f>
        <v>0</v>
      </c>
      <c r="BI480" s="108">
        <f>SUMIFS(Master3!BQ:BQ,Master3!BP:BP,BE480)</f>
        <v>0</v>
      </c>
      <c r="BJ480" s="110" t="str">
        <f>IFERROR(_xlfn.XLOOKUP(BK480,Master3!$A:$A,Master3!$B:$B)," ")</f>
        <v xml:space="preserve"> </v>
      </c>
      <c r="BK480" s="107" t="str">
        <f t="shared" si="94"/>
        <v/>
      </c>
      <c r="BL480" s="107">
        <f>SUMIFS(Master3!$AU:$AU,Master3!$A:$A,"&gt;"&amp;(BK480),Master3!$A:$A,"&lt;="&amp; BO480)</f>
        <v>0</v>
      </c>
      <c r="BM480" s="109">
        <f>SUMIFS(Master3!$K:$K,Master3!$A:$A,"&gt;"&amp;(BK480),Master3!$A:$A,"&lt;="&amp; BO480)</f>
        <v>0</v>
      </c>
      <c r="BN480" s="107">
        <f>SUMIFS(Master3!BI:BI,Master3!BH:BH,BJ480)</f>
        <v>0</v>
      </c>
      <c r="BO480" s="108" t="str">
        <f t="shared" si="95"/>
        <v/>
      </c>
    </row>
    <row r="481" spans="1:67" x14ac:dyDescent="0.25">
      <c r="A481" s="86">
        <v>44543.368055555555</v>
      </c>
      <c r="B481" s="111" t="e">
        <f>_xlfn.XLOOKUP(C481,Master3!B:B,Master3!A:A)</f>
        <v>#N/A</v>
      </c>
      <c r="C481" s="106"/>
      <c r="D481" s="91" t="str">
        <f>IFERROR(_xlfn.XLOOKUP(B481,Master3!A:A,Master3!G:G),"")</f>
        <v/>
      </c>
      <c r="E481" s="94" t="str">
        <f>IFERROR(AVERAGEIFS(Master3!$U:$U,Master3!$A:$A,"&gt;"&amp;(B481-1),Master3!$A:$A,"&lt;="&amp;S481),"")</f>
        <v/>
      </c>
      <c r="F481" s="98">
        <f>SUMIFS(Master3!$V:$V,Master3!$A:$A,"&gt;="&amp;(B481),Master3!$A:$A,"&lt;="&amp;J481-1)</f>
        <v>0</v>
      </c>
      <c r="G481" s="91">
        <f>SUMIFS(Master3!$H:$H,Master3!$A:$A,"&gt;="&amp;(B481),Master3!$A:$A,"&lt;="&amp;J481-1)</f>
        <v>0</v>
      </c>
      <c r="H481" s="99">
        <f>SUMIFS(Master3!AZ:AZ,Master3!AY:AY,C481)</f>
        <v>0</v>
      </c>
      <c r="I481" s="100" t="str">
        <f>IFERROR(_xlfn.XLOOKUP(J481,Master3!$A:$A,Master3!$B:$B),"")</f>
        <v/>
      </c>
      <c r="J481" s="92" t="str">
        <f t="shared" si="84"/>
        <v/>
      </c>
      <c r="K481" s="92">
        <f>SUMIFS(Master3!$V:$V,Master3!$A:$A,"&gt;="&amp;(J481),Master3!$A:$A,"&lt;="&amp;O481-1)</f>
        <v>0</v>
      </c>
      <c r="L481" s="92">
        <f>SUMIFS(Master3!$H:$H,Master3!$A:$A,"&gt;="&amp;(J481),Master3!$A:$A,"&lt;="&amp;O481-1)</f>
        <v>0</v>
      </c>
      <c r="M481" s="93">
        <f>SUMIFS(Master3!BK:BK,Master3!BJ:BJ,I481)</f>
        <v>0</v>
      </c>
      <c r="N481" s="100" t="str">
        <f>IFERROR(_xlfn.XLOOKUP(O481,Master3!$A:$A,Master3!$B:$B)," ")</f>
        <v xml:space="preserve"> </v>
      </c>
      <c r="O481" s="92" t="str">
        <f t="shared" si="85"/>
        <v/>
      </c>
      <c r="P481" s="92">
        <f>SUMIFS(Master3!$V:$V,Master3!$A:$A,"&gt;="&amp;O481,Master3!$A:$A,"&lt;="&amp; S481)</f>
        <v>0</v>
      </c>
      <c r="Q481" s="92">
        <f>SUMIFS(Master3!$H:$H,Master3!$A:$A,"&gt;="&amp;O481,Master3!$A:$A,"&lt;="&amp; S481)</f>
        <v>0</v>
      </c>
      <c r="R481" s="92">
        <f>SUMIFS(Master3!AZ:AZ,Master3!AY:AY,N481)</f>
        <v>0</v>
      </c>
      <c r="S481" s="93" t="str">
        <f t="shared" si="86"/>
        <v/>
      </c>
      <c r="T481" s="112" t="e">
        <f>_xlfn.XLOOKUP(U481,Master3!B:B,Master3!A:A)</f>
        <v>#N/A</v>
      </c>
      <c r="U481" s="103"/>
      <c r="V481" s="109">
        <f>SUMIFS(Master3!X:X,Master3!$A:$A,"&gt;="&amp;(T481),Master3!$A:$A,"&lt;="&amp;Z481-1)</f>
        <v>0</v>
      </c>
      <c r="W481" s="107">
        <f>SUMIFS(Master3!I:I,Master3!$A:$A,"&gt;="&amp;(T481),Master3!$A:$A,"&lt;="&amp;Z481-1)</f>
        <v>0</v>
      </c>
      <c r="X481" s="108">
        <f>SUMIFS(Master3!BC:BC,Master3!BB:BB,U481)</f>
        <v>0</v>
      </c>
      <c r="Y481" s="110" t="str">
        <f>IFERROR(_xlfn.XLOOKUP(Z481,Master3!$A:$A,Master3!$B:$B),"")</f>
        <v/>
      </c>
      <c r="Z481" s="107" t="str">
        <f t="shared" si="87"/>
        <v/>
      </c>
      <c r="AA481" s="107">
        <f>SUMIFS(Master3!$X:$X,Master3!$A:$A,"&gt;="&amp;(Z481),Master3!$A:$A,"&lt;="&amp;AE481-1)</f>
        <v>0</v>
      </c>
      <c r="AB481" s="107">
        <f>SUMIFS(Master3!$I:$I,Master3!$A:$A,"&gt;="&amp;(Z481),Master3!$A:$A,"&lt;="&amp;AE481-1)</f>
        <v>0</v>
      </c>
      <c r="AC481" s="108">
        <f>SUMIFS(Master3!BM:BM,Master3!BL:BL,Y481)</f>
        <v>0</v>
      </c>
      <c r="AD481" s="110" t="str">
        <f>IFERROR(_xlfn.XLOOKUP(AE481,Master3!$A:$A,Master3!$B:$B)," ")</f>
        <v xml:space="preserve"> </v>
      </c>
      <c r="AE481" s="107" t="str">
        <f t="shared" si="88"/>
        <v/>
      </c>
      <c r="AF481" s="109">
        <f>SUMIFS(Master3!$X:$X,Master3!$A:$A,"&gt;"&amp;(AE481),Master3!$A:$A,"&lt;="&amp; AI481)</f>
        <v>0</v>
      </c>
      <c r="AG481" s="107">
        <f>SUMIFS(Master3!$I:$I,Master3!$A:$A,"&gt;"&amp;(AE481),Master3!$A:$A,"&lt;="&amp; AI481)</f>
        <v>0</v>
      </c>
      <c r="AH481" s="107">
        <f>SUMIFS(Master3!BC:BC,Master3!BB:BB,AD481)</f>
        <v>0</v>
      </c>
      <c r="AI481" s="108" t="str">
        <f t="shared" si="89"/>
        <v/>
      </c>
      <c r="AJ481" s="112" t="e">
        <f>_xlfn.XLOOKUP(AK481,Master3!B:B,Master3!A:A)</f>
        <v>#N/A</v>
      </c>
      <c r="AK481" s="106"/>
      <c r="AL481" s="67">
        <f>SUMIFS(Master3!$Z:$Z,Master3!$A:$A,"&gt;="&amp;(AJ481),Master3!$A:$A,"&lt;="&amp;AP481-1)</f>
        <v>0</v>
      </c>
      <c r="AM481" s="67">
        <f>SUMIFS(Master3!$J:$J,Master3!$A:$A,"&gt;="&amp;(AJ481),Master3!$A:$A,"&lt;="&amp;AP481-1)</f>
        <v>0</v>
      </c>
      <c r="AN481" s="93">
        <f>SUMIFS(Master3!BF:BF,Master3!BE:BE,AK481)</f>
        <v>0</v>
      </c>
      <c r="AO481" s="100" t="str">
        <f>IFERROR(_xlfn.XLOOKUP(AP481,Master3!$A:$A,Master3!$B:$B),"")</f>
        <v/>
      </c>
      <c r="AP481" s="92" t="str">
        <f t="shared" si="90"/>
        <v/>
      </c>
      <c r="AQ481" s="67">
        <f>SUMIFS(Master3!$Z:$Z,Master3!$A:$A,"&gt;"&amp;(AP481),Master3!$A:$A,"&lt;="&amp;AU481-1)</f>
        <v>0</v>
      </c>
      <c r="AR481" s="67">
        <f>SUMIFS(Master3!$J:$J,Master3!$A:$A,"&gt;"&amp;(AP481),Master3!$A:$A,"&lt;="&amp;AU481-1)</f>
        <v>0</v>
      </c>
      <c r="AS481" s="93">
        <f>SUMIFS(Master3!BO:BO,Master3!BN:BN,AO481)</f>
        <v>0</v>
      </c>
      <c r="AT481" s="100" t="str">
        <f>IFERROR(_xlfn.XLOOKUP(AU481,Master3!$A:$A,Master3!$B:$B)," ")</f>
        <v xml:space="preserve"> </v>
      </c>
      <c r="AU481" s="92" t="str">
        <f t="shared" si="91"/>
        <v/>
      </c>
      <c r="AV481" s="67">
        <f>SUMIFS(Master3!$Z:$Z,Master3!$A:$A,"&gt;"&amp;AU481,Master3!$A:$A,"&lt;="&amp; AY481)</f>
        <v>0</v>
      </c>
      <c r="AW481" s="67">
        <f>SUMIFS(Master3!$J:$J,Master3!$A:$A,"&gt;"&amp;AU481,Master3!$A:$A,"&lt;="&amp; AY481)</f>
        <v>0</v>
      </c>
      <c r="AX481" s="92">
        <f>SUMIFS(Master3!BF:BF,Master3!BE:BE,AT481)</f>
        <v>0</v>
      </c>
      <c r="AY481" s="93" t="str">
        <f t="shared" si="92"/>
        <v/>
      </c>
      <c r="AZ481" s="112" t="e">
        <f>_xlfn.XLOOKUP(BA481,Master3!B:B,Master3!A:A)</f>
        <v>#N/A</v>
      </c>
      <c r="BA481" s="103">
        <v>44543.368055555555</v>
      </c>
      <c r="BB481" s="107">
        <f>SUMIFS(Master3!AR:AR,Master3!$A:$A,"&gt;="&amp;(AZ481),Master3!$A:$A,"&lt;="&amp;BF481-1)</f>
        <v>0</v>
      </c>
      <c r="BC481" s="109">
        <f>SUMIFS(Master3!$K:$K,Master3!$A:$A,"&gt;="&amp;(AZ481),Master3!$A:$A,"&lt;="&amp;BF481-1)</f>
        <v>0</v>
      </c>
      <c r="BD481" s="108">
        <f>SUMIFS(Master3!BI:BI,Master3!BH:BH,BA481)</f>
        <v>0</v>
      </c>
      <c r="BE481" s="110" t="str">
        <f>IFERROR(_xlfn.XLOOKUP(BF481,Master3!$A:$A,Master3!$B:$B),"")</f>
        <v/>
      </c>
      <c r="BF481" s="107" t="str">
        <f t="shared" si="93"/>
        <v/>
      </c>
      <c r="BG481" s="107">
        <f>SUMIFS(Master3!AR:AR,Master3!$A:$A,"&gt;="&amp;(BF481),Master3!$A:$A,"&lt;="&amp;BK481-1)</f>
        <v>0</v>
      </c>
      <c r="BH481" s="109">
        <f>SUMIFS(Master3!$K:$K,Master3!$A:$A,"&gt;="&amp;(BF481),Master3!$A:$A,"&lt;="&amp;BK481-1)</f>
        <v>0</v>
      </c>
      <c r="BI481" s="108">
        <f>SUMIFS(Master3!BQ:BQ,Master3!BP:BP,BE481)</f>
        <v>0</v>
      </c>
      <c r="BJ481" s="110" t="str">
        <f>IFERROR(_xlfn.XLOOKUP(BK481,Master3!$A:$A,Master3!$B:$B)," ")</f>
        <v xml:space="preserve"> </v>
      </c>
      <c r="BK481" s="107" t="str">
        <f t="shared" si="94"/>
        <v/>
      </c>
      <c r="BL481" s="107">
        <f>SUMIFS(Master3!$AU:$AU,Master3!$A:$A,"&gt;"&amp;(BK481),Master3!$A:$A,"&lt;="&amp; BO481)</f>
        <v>0</v>
      </c>
      <c r="BM481" s="109">
        <f>SUMIFS(Master3!$K:$K,Master3!$A:$A,"&gt;"&amp;(BK481),Master3!$A:$A,"&lt;="&amp; BO481)</f>
        <v>0</v>
      </c>
      <c r="BN481" s="107">
        <f>SUMIFS(Master3!BI:BI,Master3!BH:BH,BJ481)</f>
        <v>0</v>
      </c>
      <c r="BO481" s="108" t="str">
        <f t="shared" si="95"/>
        <v/>
      </c>
    </row>
    <row r="482" spans="1:67" x14ac:dyDescent="0.25">
      <c r="A482" s="86">
        <v>44543.413194444445</v>
      </c>
      <c r="B482" s="111" t="e">
        <f>_xlfn.XLOOKUP(C482,Master3!B:B,Master3!A:A)</f>
        <v>#N/A</v>
      </c>
      <c r="C482" s="106">
        <v>44543.413194444445</v>
      </c>
      <c r="D482" s="91" t="str">
        <f>IFERROR(_xlfn.XLOOKUP(B482,Master3!A:A,Master3!G:G),"")</f>
        <v/>
      </c>
      <c r="E482" s="94" t="str">
        <f>IFERROR(AVERAGEIFS(Master3!$U:$U,Master3!$A:$A,"&gt;"&amp;(B482-1),Master3!$A:$A,"&lt;="&amp;S482),"")</f>
        <v/>
      </c>
      <c r="F482" s="98">
        <f>SUMIFS(Master3!$V:$V,Master3!$A:$A,"&gt;="&amp;(B482),Master3!$A:$A,"&lt;="&amp;J482-1)</f>
        <v>0</v>
      </c>
      <c r="G482" s="91">
        <f>SUMIFS(Master3!$H:$H,Master3!$A:$A,"&gt;="&amp;(B482),Master3!$A:$A,"&lt;="&amp;J482-1)</f>
        <v>0</v>
      </c>
      <c r="H482" s="99">
        <f>SUMIFS(Master3!AZ:AZ,Master3!AY:AY,C482)</f>
        <v>0</v>
      </c>
      <c r="I482" s="100" t="str">
        <f>IFERROR(_xlfn.XLOOKUP(J482,Master3!$A:$A,Master3!$B:$B),"")</f>
        <v/>
      </c>
      <c r="J482" s="92" t="str">
        <f t="shared" si="84"/>
        <v/>
      </c>
      <c r="K482" s="92">
        <f>SUMIFS(Master3!$V:$V,Master3!$A:$A,"&gt;="&amp;(J482),Master3!$A:$A,"&lt;="&amp;O482-1)</f>
        <v>0</v>
      </c>
      <c r="L482" s="92">
        <f>SUMIFS(Master3!$H:$H,Master3!$A:$A,"&gt;="&amp;(J482),Master3!$A:$A,"&lt;="&amp;O482-1)</f>
        <v>0</v>
      </c>
      <c r="M482" s="93">
        <f>SUMIFS(Master3!BK:BK,Master3!BJ:BJ,I482)</f>
        <v>0</v>
      </c>
      <c r="N482" s="100" t="str">
        <f>IFERROR(_xlfn.XLOOKUP(O482,Master3!$A:$A,Master3!$B:$B)," ")</f>
        <v xml:space="preserve"> </v>
      </c>
      <c r="O482" s="92" t="str">
        <f t="shared" si="85"/>
        <v/>
      </c>
      <c r="P482" s="92">
        <f>SUMIFS(Master3!$V:$V,Master3!$A:$A,"&gt;="&amp;O482,Master3!$A:$A,"&lt;="&amp; S482)</f>
        <v>0</v>
      </c>
      <c r="Q482" s="92">
        <f>SUMIFS(Master3!$H:$H,Master3!$A:$A,"&gt;="&amp;O482,Master3!$A:$A,"&lt;="&amp; S482)</f>
        <v>0</v>
      </c>
      <c r="R482" s="92">
        <f>SUMIFS(Master3!AZ:AZ,Master3!AY:AY,N482)</f>
        <v>0</v>
      </c>
      <c r="S482" s="93" t="str">
        <f t="shared" si="86"/>
        <v/>
      </c>
      <c r="T482" s="112" t="e">
        <f>_xlfn.XLOOKUP(U482,Master3!B:B,Master3!A:A)</f>
        <v>#N/A</v>
      </c>
      <c r="U482" s="103">
        <v>44543.413194444445</v>
      </c>
      <c r="V482" s="109">
        <f>SUMIFS(Master3!X:X,Master3!$A:$A,"&gt;="&amp;(T482),Master3!$A:$A,"&lt;="&amp;Z482-1)</f>
        <v>0</v>
      </c>
      <c r="W482" s="107">
        <f>SUMIFS(Master3!I:I,Master3!$A:$A,"&gt;="&amp;(T482),Master3!$A:$A,"&lt;="&amp;Z482-1)</f>
        <v>0</v>
      </c>
      <c r="X482" s="108">
        <f>SUMIFS(Master3!BC:BC,Master3!BB:BB,U482)</f>
        <v>0</v>
      </c>
      <c r="Y482" s="110" t="str">
        <f>IFERROR(_xlfn.XLOOKUP(Z482,Master3!$A:$A,Master3!$B:$B),"")</f>
        <v/>
      </c>
      <c r="Z482" s="107" t="str">
        <f t="shared" si="87"/>
        <v/>
      </c>
      <c r="AA482" s="107">
        <f>SUMIFS(Master3!$X:$X,Master3!$A:$A,"&gt;="&amp;(Z482),Master3!$A:$A,"&lt;="&amp;AE482-1)</f>
        <v>0</v>
      </c>
      <c r="AB482" s="107">
        <f>SUMIFS(Master3!$I:$I,Master3!$A:$A,"&gt;="&amp;(Z482),Master3!$A:$A,"&lt;="&amp;AE482-1)</f>
        <v>0</v>
      </c>
      <c r="AC482" s="108">
        <f>SUMIFS(Master3!BM:BM,Master3!BL:BL,Y482)</f>
        <v>0</v>
      </c>
      <c r="AD482" s="110" t="str">
        <f>IFERROR(_xlfn.XLOOKUP(AE482,Master3!$A:$A,Master3!$B:$B)," ")</f>
        <v xml:space="preserve"> </v>
      </c>
      <c r="AE482" s="107" t="str">
        <f t="shared" si="88"/>
        <v/>
      </c>
      <c r="AF482" s="109">
        <f>SUMIFS(Master3!$X:$X,Master3!$A:$A,"&gt;"&amp;(AE482),Master3!$A:$A,"&lt;="&amp; AI482)</f>
        <v>0</v>
      </c>
      <c r="AG482" s="107">
        <f>SUMIFS(Master3!$I:$I,Master3!$A:$A,"&gt;"&amp;(AE482),Master3!$A:$A,"&lt;="&amp; AI482)</f>
        <v>0</v>
      </c>
      <c r="AH482" s="107">
        <f>SUMIFS(Master3!BC:BC,Master3!BB:BB,AD482)</f>
        <v>0</v>
      </c>
      <c r="AI482" s="108" t="str">
        <f t="shared" si="89"/>
        <v/>
      </c>
      <c r="AJ482" s="112" t="e">
        <f>_xlfn.XLOOKUP(AK482,Master3!B:B,Master3!A:A)</f>
        <v>#N/A</v>
      </c>
      <c r="AK482" s="106"/>
      <c r="AL482" s="67">
        <f>SUMIFS(Master3!$Z:$Z,Master3!$A:$A,"&gt;="&amp;(AJ482),Master3!$A:$A,"&lt;="&amp;AP482-1)</f>
        <v>0</v>
      </c>
      <c r="AM482" s="67">
        <f>SUMIFS(Master3!$J:$J,Master3!$A:$A,"&gt;="&amp;(AJ482),Master3!$A:$A,"&lt;="&amp;AP482-1)</f>
        <v>0</v>
      </c>
      <c r="AN482" s="93">
        <f>SUMIFS(Master3!BF:BF,Master3!BE:BE,AK482)</f>
        <v>0</v>
      </c>
      <c r="AO482" s="100" t="str">
        <f>IFERROR(_xlfn.XLOOKUP(AP482,Master3!$A:$A,Master3!$B:$B),"")</f>
        <v/>
      </c>
      <c r="AP482" s="92" t="str">
        <f t="shared" si="90"/>
        <v/>
      </c>
      <c r="AQ482" s="67">
        <f>SUMIFS(Master3!$Z:$Z,Master3!$A:$A,"&gt;"&amp;(AP482),Master3!$A:$A,"&lt;="&amp;AU482-1)</f>
        <v>0</v>
      </c>
      <c r="AR482" s="67">
        <f>SUMIFS(Master3!$J:$J,Master3!$A:$A,"&gt;"&amp;(AP482),Master3!$A:$A,"&lt;="&amp;AU482-1)</f>
        <v>0</v>
      </c>
      <c r="AS482" s="93">
        <f>SUMIFS(Master3!BO:BO,Master3!BN:BN,AO482)</f>
        <v>0</v>
      </c>
      <c r="AT482" s="100" t="str">
        <f>IFERROR(_xlfn.XLOOKUP(AU482,Master3!$A:$A,Master3!$B:$B)," ")</f>
        <v xml:space="preserve"> </v>
      </c>
      <c r="AU482" s="92" t="str">
        <f t="shared" si="91"/>
        <v/>
      </c>
      <c r="AV482" s="67">
        <f>SUMIFS(Master3!$Z:$Z,Master3!$A:$A,"&gt;"&amp;AU482,Master3!$A:$A,"&lt;="&amp; AY482)</f>
        <v>0</v>
      </c>
      <c r="AW482" s="67">
        <f>SUMIFS(Master3!$J:$J,Master3!$A:$A,"&gt;"&amp;AU482,Master3!$A:$A,"&lt;="&amp; AY482)</f>
        <v>0</v>
      </c>
      <c r="AX482" s="92">
        <f>SUMIFS(Master3!BF:BF,Master3!BE:BE,AT482)</f>
        <v>0</v>
      </c>
      <c r="AY482" s="93" t="str">
        <f t="shared" si="92"/>
        <v/>
      </c>
      <c r="AZ482" s="112" t="e">
        <f>_xlfn.XLOOKUP(BA482,Master3!B:B,Master3!A:A)</f>
        <v>#N/A</v>
      </c>
      <c r="BA482" s="103"/>
      <c r="BB482" s="107">
        <f>SUMIFS(Master3!AR:AR,Master3!$A:$A,"&gt;="&amp;(AZ482),Master3!$A:$A,"&lt;="&amp;BF482-1)</f>
        <v>0</v>
      </c>
      <c r="BC482" s="109">
        <f>SUMIFS(Master3!$K:$K,Master3!$A:$A,"&gt;="&amp;(AZ482),Master3!$A:$A,"&lt;="&amp;BF482-1)</f>
        <v>0</v>
      </c>
      <c r="BD482" s="108">
        <f>SUMIFS(Master3!BI:BI,Master3!BH:BH,BA482)</f>
        <v>0</v>
      </c>
      <c r="BE482" s="110" t="str">
        <f>IFERROR(_xlfn.XLOOKUP(BF482,Master3!$A:$A,Master3!$B:$B),"")</f>
        <v/>
      </c>
      <c r="BF482" s="107" t="str">
        <f t="shared" si="93"/>
        <v/>
      </c>
      <c r="BG482" s="107">
        <f>SUMIFS(Master3!AR:AR,Master3!$A:$A,"&gt;="&amp;(BF482),Master3!$A:$A,"&lt;="&amp;BK482-1)</f>
        <v>0</v>
      </c>
      <c r="BH482" s="109">
        <f>SUMIFS(Master3!$K:$K,Master3!$A:$A,"&gt;="&amp;(BF482),Master3!$A:$A,"&lt;="&amp;BK482-1)</f>
        <v>0</v>
      </c>
      <c r="BI482" s="108">
        <f>SUMIFS(Master3!BQ:BQ,Master3!BP:BP,BE482)</f>
        <v>0</v>
      </c>
      <c r="BJ482" s="110" t="str">
        <f>IFERROR(_xlfn.XLOOKUP(BK482,Master3!$A:$A,Master3!$B:$B)," ")</f>
        <v xml:space="preserve"> </v>
      </c>
      <c r="BK482" s="107" t="str">
        <f t="shared" si="94"/>
        <v/>
      </c>
      <c r="BL482" s="107">
        <f>SUMIFS(Master3!$AU:$AU,Master3!$A:$A,"&gt;"&amp;(BK482),Master3!$A:$A,"&lt;="&amp; BO482)</f>
        <v>0</v>
      </c>
      <c r="BM482" s="109">
        <f>SUMIFS(Master3!$K:$K,Master3!$A:$A,"&gt;"&amp;(BK482),Master3!$A:$A,"&lt;="&amp; BO482)</f>
        <v>0</v>
      </c>
      <c r="BN482" s="107">
        <f>SUMIFS(Master3!BI:BI,Master3!BH:BH,BJ482)</f>
        <v>0</v>
      </c>
      <c r="BO482" s="108" t="str">
        <f t="shared" si="95"/>
        <v/>
      </c>
    </row>
    <row r="483" spans="1:67" x14ac:dyDescent="0.25">
      <c r="A483" s="86">
        <v>44544.125</v>
      </c>
      <c r="B483" s="111" t="e">
        <f>_xlfn.XLOOKUP(C483,Master3!B:B,Master3!A:A)</f>
        <v>#N/A</v>
      </c>
      <c r="C483" s="106">
        <v>44544.125</v>
      </c>
      <c r="D483" s="91" t="str">
        <f>IFERROR(_xlfn.XLOOKUP(B483,Master3!A:A,Master3!G:G),"")</f>
        <v/>
      </c>
      <c r="E483" s="94" t="str">
        <f>IFERROR(AVERAGEIFS(Master3!$U:$U,Master3!$A:$A,"&gt;"&amp;(B483-1),Master3!$A:$A,"&lt;="&amp;S483),"")</f>
        <v/>
      </c>
      <c r="F483" s="98">
        <f>SUMIFS(Master3!$V:$V,Master3!$A:$A,"&gt;="&amp;(B483),Master3!$A:$A,"&lt;="&amp;J483-1)</f>
        <v>0</v>
      </c>
      <c r="G483" s="91">
        <f>SUMIFS(Master3!$H:$H,Master3!$A:$A,"&gt;="&amp;(B483),Master3!$A:$A,"&lt;="&amp;J483-1)</f>
        <v>0</v>
      </c>
      <c r="H483" s="99">
        <f>SUMIFS(Master3!AZ:AZ,Master3!AY:AY,C483)</f>
        <v>0</v>
      </c>
      <c r="I483" s="100" t="str">
        <f>IFERROR(_xlfn.XLOOKUP(J483,Master3!$A:$A,Master3!$B:$B),"")</f>
        <v/>
      </c>
      <c r="J483" s="92" t="str">
        <f t="shared" si="84"/>
        <v/>
      </c>
      <c r="K483" s="92">
        <f>SUMIFS(Master3!$V:$V,Master3!$A:$A,"&gt;="&amp;(J483),Master3!$A:$A,"&lt;="&amp;O483-1)</f>
        <v>0</v>
      </c>
      <c r="L483" s="92">
        <f>SUMIFS(Master3!$H:$H,Master3!$A:$A,"&gt;="&amp;(J483),Master3!$A:$A,"&lt;="&amp;O483-1)</f>
        <v>0</v>
      </c>
      <c r="M483" s="93">
        <f>SUMIFS(Master3!BK:BK,Master3!BJ:BJ,I483)</f>
        <v>0</v>
      </c>
      <c r="N483" s="100" t="str">
        <f>IFERROR(_xlfn.XLOOKUP(O483,Master3!$A:$A,Master3!$B:$B)," ")</f>
        <v xml:space="preserve"> </v>
      </c>
      <c r="O483" s="92" t="str">
        <f t="shared" si="85"/>
        <v/>
      </c>
      <c r="P483" s="92">
        <f>SUMIFS(Master3!$V:$V,Master3!$A:$A,"&gt;="&amp;O483,Master3!$A:$A,"&lt;="&amp; S483)</f>
        <v>0</v>
      </c>
      <c r="Q483" s="92">
        <f>SUMIFS(Master3!$H:$H,Master3!$A:$A,"&gt;="&amp;O483,Master3!$A:$A,"&lt;="&amp; S483)</f>
        <v>0</v>
      </c>
      <c r="R483" s="92">
        <f>SUMIFS(Master3!AZ:AZ,Master3!AY:AY,N483)</f>
        <v>0</v>
      </c>
      <c r="S483" s="93" t="str">
        <f t="shared" si="86"/>
        <v/>
      </c>
      <c r="T483" s="112" t="e">
        <f>_xlfn.XLOOKUP(U483,Master3!B:B,Master3!A:A)</f>
        <v>#N/A</v>
      </c>
      <c r="U483" s="103"/>
      <c r="V483" s="109">
        <f>SUMIFS(Master3!X:X,Master3!$A:$A,"&gt;="&amp;(T483),Master3!$A:$A,"&lt;="&amp;Z483-1)</f>
        <v>0</v>
      </c>
      <c r="W483" s="107">
        <f>SUMIFS(Master3!I:I,Master3!$A:$A,"&gt;="&amp;(T483),Master3!$A:$A,"&lt;="&amp;Z483-1)</f>
        <v>0</v>
      </c>
      <c r="X483" s="108">
        <f>SUMIFS(Master3!BC:BC,Master3!BB:BB,U483)</f>
        <v>0</v>
      </c>
      <c r="Y483" s="110" t="str">
        <f>IFERROR(_xlfn.XLOOKUP(Z483,Master3!$A:$A,Master3!$B:$B),"")</f>
        <v/>
      </c>
      <c r="Z483" s="107" t="str">
        <f t="shared" si="87"/>
        <v/>
      </c>
      <c r="AA483" s="107">
        <f>SUMIFS(Master3!$X:$X,Master3!$A:$A,"&gt;="&amp;(Z483),Master3!$A:$A,"&lt;="&amp;AE483-1)</f>
        <v>0</v>
      </c>
      <c r="AB483" s="107">
        <f>SUMIFS(Master3!$I:$I,Master3!$A:$A,"&gt;="&amp;(Z483),Master3!$A:$A,"&lt;="&amp;AE483-1)</f>
        <v>0</v>
      </c>
      <c r="AC483" s="108">
        <f>SUMIFS(Master3!BM:BM,Master3!BL:BL,Y483)</f>
        <v>0</v>
      </c>
      <c r="AD483" s="110" t="str">
        <f>IFERROR(_xlfn.XLOOKUP(AE483,Master3!$A:$A,Master3!$B:$B)," ")</f>
        <v xml:space="preserve"> </v>
      </c>
      <c r="AE483" s="107" t="str">
        <f t="shared" si="88"/>
        <v/>
      </c>
      <c r="AF483" s="109">
        <f>SUMIFS(Master3!$X:$X,Master3!$A:$A,"&gt;"&amp;(AE483),Master3!$A:$A,"&lt;="&amp; AI483)</f>
        <v>0</v>
      </c>
      <c r="AG483" s="107">
        <f>SUMIFS(Master3!$I:$I,Master3!$A:$A,"&gt;"&amp;(AE483),Master3!$A:$A,"&lt;="&amp; AI483)</f>
        <v>0</v>
      </c>
      <c r="AH483" s="107">
        <f>SUMIFS(Master3!BC:BC,Master3!BB:BB,AD483)</f>
        <v>0</v>
      </c>
      <c r="AI483" s="108" t="str">
        <f t="shared" si="89"/>
        <v/>
      </c>
      <c r="AJ483" s="112" t="e">
        <f>_xlfn.XLOOKUP(AK483,Master3!B:B,Master3!A:A)</f>
        <v>#N/A</v>
      </c>
      <c r="AK483" s="106">
        <v>44544.125</v>
      </c>
      <c r="AL483" s="67">
        <f>SUMIFS(Master3!$Z:$Z,Master3!$A:$A,"&gt;="&amp;(AJ483),Master3!$A:$A,"&lt;="&amp;AP483-1)</f>
        <v>0</v>
      </c>
      <c r="AM483" s="67">
        <f>SUMIFS(Master3!$J:$J,Master3!$A:$A,"&gt;="&amp;(AJ483),Master3!$A:$A,"&lt;="&amp;AP483-1)</f>
        <v>0</v>
      </c>
      <c r="AN483" s="93">
        <f>SUMIFS(Master3!BF:BF,Master3!BE:BE,AK483)</f>
        <v>0</v>
      </c>
      <c r="AO483" s="100" t="str">
        <f>IFERROR(_xlfn.XLOOKUP(AP483,Master3!$A:$A,Master3!$B:$B),"")</f>
        <v/>
      </c>
      <c r="AP483" s="92" t="str">
        <f t="shared" si="90"/>
        <v/>
      </c>
      <c r="AQ483" s="67">
        <f>SUMIFS(Master3!$Z:$Z,Master3!$A:$A,"&gt;"&amp;(AP483),Master3!$A:$A,"&lt;="&amp;AU483-1)</f>
        <v>0</v>
      </c>
      <c r="AR483" s="67">
        <f>SUMIFS(Master3!$J:$J,Master3!$A:$A,"&gt;"&amp;(AP483),Master3!$A:$A,"&lt;="&amp;AU483-1)</f>
        <v>0</v>
      </c>
      <c r="AS483" s="93">
        <f>SUMIFS(Master3!BO:BO,Master3!BN:BN,AO483)</f>
        <v>0</v>
      </c>
      <c r="AT483" s="100" t="str">
        <f>IFERROR(_xlfn.XLOOKUP(AU483,Master3!$A:$A,Master3!$B:$B)," ")</f>
        <v xml:space="preserve"> </v>
      </c>
      <c r="AU483" s="92" t="str">
        <f t="shared" si="91"/>
        <v/>
      </c>
      <c r="AV483" s="67">
        <f>SUMIFS(Master3!$Z:$Z,Master3!$A:$A,"&gt;"&amp;AU483,Master3!$A:$A,"&lt;="&amp; AY483)</f>
        <v>0</v>
      </c>
      <c r="AW483" s="67">
        <f>SUMIFS(Master3!$J:$J,Master3!$A:$A,"&gt;"&amp;AU483,Master3!$A:$A,"&lt;="&amp; AY483)</f>
        <v>0</v>
      </c>
      <c r="AX483" s="92">
        <f>SUMIFS(Master3!BF:BF,Master3!BE:BE,AT483)</f>
        <v>0</v>
      </c>
      <c r="AY483" s="93" t="str">
        <f t="shared" si="92"/>
        <v/>
      </c>
      <c r="AZ483" s="112" t="e">
        <f>_xlfn.XLOOKUP(BA483,Master3!B:B,Master3!A:A)</f>
        <v>#N/A</v>
      </c>
      <c r="BA483" s="103"/>
      <c r="BB483" s="107">
        <f>SUMIFS(Master3!AR:AR,Master3!$A:$A,"&gt;="&amp;(AZ483),Master3!$A:$A,"&lt;="&amp;BF483-1)</f>
        <v>0</v>
      </c>
      <c r="BC483" s="109">
        <f>SUMIFS(Master3!$K:$K,Master3!$A:$A,"&gt;="&amp;(AZ483),Master3!$A:$A,"&lt;="&amp;BF483-1)</f>
        <v>0</v>
      </c>
      <c r="BD483" s="108">
        <f>SUMIFS(Master3!BI:BI,Master3!BH:BH,BA483)</f>
        <v>0</v>
      </c>
      <c r="BE483" s="110" t="str">
        <f>IFERROR(_xlfn.XLOOKUP(BF483,Master3!$A:$A,Master3!$B:$B),"")</f>
        <v/>
      </c>
      <c r="BF483" s="107" t="str">
        <f t="shared" si="93"/>
        <v/>
      </c>
      <c r="BG483" s="107">
        <f>SUMIFS(Master3!AR:AR,Master3!$A:$A,"&gt;="&amp;(BF483),Master3!$A:$A,"&lt;="&amp;BK483-1)</f>
        <v>0</v>
      </c>
      <c r="BH483" s="109">
        <f>SUMIFS(Master3!$K:$K,Master3!$A:$A,"&gt;="&amp;(BF483),Master3!$A:$A,"&lt;="&amp;BK483-1)</f>
        <v>0</v>
      </c>
      <c r="BI483" s="108">
        <f>SUMIFS(Master3!BQ:BQ,Master3!BP:BP,BE483)</f>
        <v>0</v>
      </c>
      <c r="BJ483" s="110" t="str">
        <f>IFERROR(_xlfn.XLOOKUP(BK483,Master3!$A:$A,Master3!$B:$B)," ")</f>
        <v xml:space="preserve"> </v>
      </c>
      <c r="BK483" s="107" t="str">
        <f t="shared" si="94"/>
        <v/>
      </c>
      <c r="BL483" s="107">
        <f>SUMIFS(Master3!$AU:$AU,Master3!$A:$A,"&gt;"&amp;(BK483),Master3!$A:$A,"&lt;="&amp; BO483)</f>
        <v>0</v>
      </c>
      <c r="BM483" s="109">
        <f>SUMIFS(Master3!$K:$K,Master3!$A:$A,"&gt;"&amp;(BK483),Master3!$A:$A,"&lt;="&amp; BO483)</f>
        <v>0</v>
      </c>
      <c r="BN483" s="107">
        <f>SUMIFS(Master3!BI:BI,Master3!BH:BH,BJ483)</f>
        <v>0</v>
      </c>
      <c r="BO483" s="108" t="str">
        <f t="shared" si="95"/>
        <v/>
      </c>
    </row>
    <row r="484" spans="1:67" x14ac:dyDescent="0.25">
      <c r="A484" s="86">
        <v>44545.125</v>
      </c>
      <c r="B484" s="111" t="e">
        <f>_xlfn.XLOOKUP(C484,Master3!B:B,Master3!A:A)</f>
        <v>#N/A</v>
      </c>
      <c r="C484" s="106"/>
      <c r="D484" s="91" t="str">
        <f>IFERROR(_xlfn.XLOOKUP(B484,Master3!A:A,Master3!G:G),"")</f>
        <v/>
      </c>
      <c r="E484" s="94" t="str">
        <f>IFERROR(AVERAGEIFS(Master3!$U:$U,Master3!$A:$A,"&gt;"&amp;(B484-1),Master3!$A:$A,"&lt;="&amp;S484),"")</f>
        <v/>
      </c>
      <c r="F484" s="98">
        <f>SUMIFS(Master3!$V:$V,Master3!$A:$A,"&gt;="&amp;(B484),Master3!$A:$A,"&lt;="&amp;J484-1)</f>
        <v>0</v>
      </c>
      <c r="G484" s="91">
        <f>SUMIFS(Master3!$H:$H,Master3!$A:$A,"&gt;="&amp;(B484),Master3!$A:$A,"&lt;="&amp;J484-1)</f>
        <v>0</v>
      </c>
      <c r="H484" s="99">
        <f>SUMIFS(Master3!AZ:AZ,Master3!AY:AY,C484)</f>
        <v>0</v>
      </c>
      <c r="I484" s="100" t="str">
        <f>IFERROR(_xlfn.XLOOKUP(J484,Master3!$A:$A,Master3!$B:$B),"")</f>
        <v/>
      </c>
      <c r="J484" s="92" t="str">
        <f t="shared" si="84"/>
        <v/>
      </c>
      <c r="K484" s="92">
        <f>SUMIFS(Master3!$V:$V,Master3!$A:$A,"&gt;="&amp;(J484),Master3!$A:$A,"&lt;="&amp;O484-1)</f>
        <v>0</v>
      </c>
      <c r="L484" s="92">
        <f>SUMIFS(Master3!$H:$H,Master3!$A:$A,"&gt;="&amp;(J484),Master3!$A:$A,"&lt;="&amp;O484-1)</f>
        <v>0</v>
      </c>
      <c r="M484" s="93">
        <f>SUMIFS(Master3!BK:BK,Master3!BJ:BJ,I484)</f>
        <v>0</v>
      </c>
      <c r="N484" s="100" t="str">
        <f>IFERROR(_xlfn.XLOOKUP(O484,Master3!$A:$A,Master3!$B:$B)," ")</f>
        <v xml:space="preserve"> </v>
      </c>
      <c r="O484" s="92" t="str">
        <f t="shared" si="85"/>
        <v/>
      </c>
      <c r="P484" s="92">
        <f>SUMIFS(Master3!$V:$V,Master3!$A:$A,"&gt;="&amp;O484,Master3!$A:$A,"&lt;="&amp; S484)</f>
        <v>0</v>
      </c>
      <c r="Q484" s="92">
        <f>SUMIFS(Master3!$H:$H,Master3!$A:$A,"&gt;="&amp;O484,Master3!$A:$A,"&lt;="&amp; S484)</f>
        <v>0</v>
      </c>
      <c r="R484" s="92">
        <f>SUMIFS(Master3!AZ:AZ,Master3!AY:AY,N484)</f>
        <v>0</v>
      </c>
      <c r="S484" s="93" t="str">
        <f t="shared" si="86"/>
        <v/>
      </c>
      <c r="T484" s="112" t="e">
        <f>_xlfn.XLOOKUP(U484,Master3!B:B,Master3!A:A)</f>
        <v>#N/A</v>
      </c>
      <c r="U484" s="103"/>
      <c r="V484" s="109">
        <f>SUMIFS(Master3!X:X,Master3!$A:$A,"&gt;="&amp;(T484),Master3!$A:$A,"&lt;="&amp;Z484-1)</f>
        <v>0</v>
      </c>
      <c r="W484" s="107">
        <f>SUMIFS(Master3!I:I,Master3!$A:$A,"&gt;="&amp;(T484),Master3!$A:$A,"&lt;="&amp;Z484-1)</f>
        <v>0</v>
      </c>
      <c r="X484" s="108">
        <f>SUMIFS(Master3!BC:BC,Master3!BB:BB,U484)</f>
        <v>0</v>
      </c>
      <c r="Y484" s="110" t="str">
        <f>IFERROR(_xlfn.XLOOKUP(Z484,Master3!$A:$A,Master3!$B:$B),"")</f>
        <v/>
      </c>
      <c r="Z484" s="107" t="str">
        <f t="shared" si="87"/>
        <v/>
      </c>
      <c r="AA484" s="107">
        <f>SUMIFS(Master3!$X:$X,Master3!$A:$A,"&gt;="&amp;(Z484),Master3!$A:$A,"&lt;="&amp;AE484-1)</f>
        <v>0</v>
      </c>
      <c r="AB484" s="107">
        <f>SUMIFS(Master3!$I:$I,Master3!$A:$A,"&gt;="&amp;(Z484),Master3!$A:$A,"&lt;="&amp;AE484-1)</f>
        <v>0</v>
      </c>
      <c r="AC484" s="108">
        <f>SUMIFS(Master3!BM:BM,Master3!BL:BL,Y484)</f>
        <v>0</v>
      </c>
      <c r="AD484" s="110" t="str">
        <f>IFERROR(_xlfn.XLOOKUP(AE484,Master3!$A:$A,Master3!$B:$B)," ")</f>
        <v xml:space="preserve"> </v>
      </c>
      <c r="AE484" s="107" t="str">
        <f t="shared" si="88"/>
        <v/>
      </c>
      <c r="AF484" s="109">
        <f>SUMIFS(Master3!$X:$X,Master3!$A:$A,"&gt;"&amp;(AE484),Master3!$A:$A,"&lt;="&amp; AI484)</f>
        <v>0</v>
      </c>
      <c r="AG484" s="107">
        <f>SUMIFS(Master3!$I:$I,Master3!$A:$A,"&gt;"&amp;(AE484),Master3!$A:$A,"&lt;="&amp; AI484)</f>
        <v>0</v>
      </c>
      <c r="AH484" s="107">
        <f>SUMIFS(Master3!BC:BC,Master3!BB:BB,AD484)</f>
        <v>0</v>
      </c>
      <c r="AI484" s="108" t="str">
        <f t="shared" si="89"/>
        <v/>
      </c>
      <c r="AJ484" s="112" t="e">
        <f>_xlfn.XLOOKUP(AK484,Master3!B:B,Master3!A:A)</f>
        <v>#N/A</v>
      </c>
      <c r="AK484" s="106">
        <v>44545.125</v>
      </c>
      <c r="AL484" s="67">
        <f>SUMIFS(Master3!$Z:$Z,Master3!$A:$A,"&gt;="&amp;(AJ484),Master3!$A:$A,"&lt;="&amp;AP484-1)</f>
        <v>0</v>
      </c>
      <c r="AM484" s="67">
        <f>SUMIFS(Master3!$J:$J,Master3!$A:$A,"&gt;="&amp;(AJ484),Master3!$A:$A,"&lt;="&amp;AP484-1)</f>
        <v>0</v>
      </c>
      <c r="AN484" s="93">
        <f>SUMIFS(Master3!BF:BF,Master3!BE:BE,AK484)</f>
        <v>0</v>
      </c>
      <c r="AO484" s="100" t="str">
        <f>IFERROR(_xlfn.XLOOKUP(AP484,Master3!$A:$A,Master3!$B:$B),"")</f>
        <v/>
      </c>
      <c r="AP484" s="92" t="str">
        <f t="shared" si="90"/>
        <v/>
      </c>
      <c r="AQ484" s="67">
        <f>SUMIFS(Master3!$Z:$Z,Master3!$A:$A,"&gt;"&amp;(AP484),Master3!$A:$A,"&lt;="&amp;AU484-1)</f>
        <v>0</v>
      </c>
      <c r="AR484" s="67">
        <f>SUMIFS(Master3!$J:$J,Master3!$A:$A,"&gt;"&amp;(AP484),Master3!$A:$A,"&lt;="&amp;AU484-1)</f>
        <v>0</v>
      </c>
      <c r="AS484" s="93">
        <f>SUMIFS(Master3!BO:BO,Master3!BN:BN,AO484)</f>
        <v>0</v>
      </c>
      <c r="AT484" s="100" t="str">
        <f>IFERROR(_xlfn.XLOOKUP(AU484,Master3!$A:$A,Master3!$B:$B)," ")</f>
        <v xml:space="preserve"> </v>
      </c>
      <c r="AU484" s="92" t="str">
        <f t="shared" si="91"/>
        <v/>
      </c>
      <c r="AV484" s="67">
        <f>SUMIFS(Master3!$Z:$Z,Master3!$A:$A,"&gt;"&amp;AU484,Master3!$A:$A,"&lt;="&amp; AY484)</f>
        <v>0</v>
      </c>
      <c r="AW484" s="67">
        <f>SUMIFS(Master3!$J:$J,Master3!$A:$A,"&gt;"&amp;AU484,Master3!$A:$A,"&lt;="&amp; AY484)</f>
        <v>0</v>
      </c>
      <c r="AX484" s="92">
        <f>SUMIFS(Master3!BF:BF,Master3!BE:BE,AT484)</f>
        <v>0</v>
      </c>
      <c r="AY484" s="93" t="str">
        <f t="shared" si="92"/>
        <v/>
      </c>
      <c r="AZ484" s="112" t="e">
        <f>_xlfn.XLOOKUP(BA484,Master3!B:B,Master3!A:A)</f>
        <v>#N/A</v>
      </c>
      <c r="BA484" s="103"/>
      <c r="BB484" s="107">
        <f>SUMIFS(Master3!AR:AR,Master3!$A:$A,"&gt;="&amp;(AZ484),Master3!$A:$A,"&lt;="&amp;BF484-1)</f>
        <v>0</v>
      </c>
      <c r="BC484" s="109">
        <f>SUMIFS(Master3!$K:$K,Master3!$A:$A,"&gt;="&amp;(AZ484),Master3!$A:$A,"&lt;="&amp;BF484-1)</f>
        <v>0</v>
      </c>
      <c r="BD484" s="108">
        <f>SUMIFS(Master3!BI:BI,Master3!BH:BH,BA484)</f>
        <v>0</v>
      </c>
      <c r="BE484" s="110" t="str">
        <f>IFERROR(_xlfn.XLOOKUP(BF484,Master3!$A:$A,Master3!$B:$B),"")</f>
        <v/>
      </c>
      <c r="BF484" s="107" t="str">
        <f t="shared" si="93"/>
        <v/>
      </c>
      <c r="BG484" s="107">
        <f>SUMIFS(Master3!AR:AR,Master3!$A:$A,"&gt;="&amp;(BF484),Master3!$A:$A,"&lt;="&amp;BK484-1)</f>
        <v>0</v>
      </c>
      <c r="BH484" s="109">
        <f>SUMIFS(Master3!$K:$K,Master3!$A:$A,"&gt;="&amp;(BF484),Master3!$A:$A,"&lt;="&amp;BK484-1)</f>
        <v>0</v>
      </c>
      <c r="BI484" s="108">
        <f>SUMIFS(Master3!BQ:BQ,Master3!BP:BP,BE484)</f>
        <v>0</v>
      </c>
      <c r="BJ484" s="110" t="str">
        <f>IFERROR(_xlfn.XLOOKUP(BK484,Master3!$A:$A,Master3!$B:$B)," ")</f>
        <v xml:space="preserve"> </v>
      </c>
      <c r="BK484" s="107" t="str">
        <f t="shared" si="94"/>
        <v/>
      </c>
      <c r="BL484" s="107">
        <f>SUMIFS(Master3!$AU:$AU,Master3!$A:$A,"&gt;"&amp;(BK484),Master3!$A:$A,"&lt;="&amp; BO484)</f>
        <v>0</v>
      </c>
      <c r="BM484" s="109">
        <f>SUMIFS(Master3!$K:$K,Master3!$A:$A,"&gt;"&amp;(BK484),Master3!$A:$A,"&lt;="&amp; BO484)</f>
        <v>0</v>
      </c>
      <c r="BN484" s="107">
        <f>SUMIFS(Master3!BI:BI,Master3!BH:BH,BJ484)</f>
        <v>0</v>
      </c>
      <c r="BO484" s="108" t="str">
        <f t="shared" si="95"/>
        <v/>
      </c>
    </row>
    <row r="485" spans="1:67" x14ac:dyDescent="0.25">
      <c r="A485" s="86">
        <v>44545.159722222219</v>
      </c>
      <c r="B485" s="111" t="e">
        <f>_xlfn.XLOOKUP(C485,Master3!B:B,Master3!A:A)</f>
        <v>#N/A</v>
      </c>
      <c r="C485" s="106"/>
      <c r="D485" s="91" t="str">
        <f>IFERROR(_xlfn.XLOOKUP(B485,Master3!A:A,Master3!G:G),"")</f>
        <v/>
      </c>
      <c r="E485" s="94" t="str">
        <f>IFERROR(AVERAGEIFS(Master3!$U:$U,Master3!$A:$A,"&gt;"&amp;(B485-1),Master3!$A:$A,"&lt;="&amp;S485),"")</f>
        <v/>
      </c>
      <c r="F485" s="98">
        <f>SUMIFS(Master3!$V:$V,Master3!$A:$A,"&gt;="&amp;(B485),Master3!$A:$A,"&lt;="&amp;J485-1)</f>
        <v>0</v>
      </c>
      <c r="G485" s="91">
        <f>SUMIFS(Master3!$H:$H,Master3!$A:$A,"&gt;="&amp;(B485),Master3!$A:$A,"&lt;="&amp;J485-1)</f>
        <v>0</v>
      </c>
      <c r="H485" s="99">
        <f>SUMIFS(Master3!AZ:AZ,Master3!AY:AY,C485)</f>
        <v>0</v>
      </c>
      <c r="I485" s="100" t="str">
        <f>IFERROR(_xlfn.XLOOKUP(J485,Master3!$A:$A,Master3!$B:$B),"")</f>
        <v/>
      </c>
      <c r="J485" s="92" t="str">
        <f t="shared" si="84"/>
        <v/>
      </c>
      <c r="K485" s="92">
        <f>SUMIFS(Master3!$V:$V,Master3!$A:$A,"&gt;="&amp;(J485),Master3!$A:$A,"&lt;="&amp;O485-1)</f>
        <v>0</v>
      </c>
      <c r="L485" s="92">
        <f>SUMIFS(Master3!$H:$H,Master3!$A:$A,"&gt;="&amp;(J485),Master3!$A:$A,"&lt;="&amp;O485-1)</f>
        <v>0</v>
      </c>
      <c r="M485" s="93">
        <f>SUMIFS(Master3!BK:BK,Master3!BJ:BJ,I485)</f>
        <v>0</v>
      </c>
      <c r="N485" s="100" t="str">
        <f>IFERROR(_xlfn.XLOOKUP(O485,Master3!$A:$A,Master3!$B:$B)," ")</f>
        <v xml:space="preserve"> </v>
      </c>
      <c r="O485" s="92" t="str">
        <f t="shared" si="85"/>
        <v/>
      </c>
      <c r="P485" s="92">
        <f>SUMIFS(Master3!$V:$V,Master3!$A:$A,"&gt;="&amp;O485,Master3!$A:$A,"&lt;="&amp; S485)</f>
        <v>0</v>
      </c>
      <c r="Q485" s="92">
        <f>SUMIFS(Master3!$H:$H,Master3!$A:$A,"&gt;="&amp;O485,Master3!$A:$A,"&lt;="&amp; S485)</f>
        <v>0</v>
      </c>
      <c r="R485" s="92">
        <f>SUMIFS(Master3!AZ:AZ,Master3!AY:AY,N485)</f>
        <v>0</v>
      </c>
      <c r="S485" s="93" t="str">
        <f t="shared" si="86"/>
        <v/>
      </c>
      <c r="T485" s="112" t="e">
        <f>_xlfn.XLOOKUP(U485,Master3!B:B,Master3!A:A)</f>
        <v>#N/A</v>
      </c>
      <c r="U485" s="103"/>
      <c r="V485" s="109">
        <f>SUMIFS(Master3!X:X,Master3!$A:$A,"&gt;="&amp;(T485),Master3!$A:$A,"&lt;="&amp;Z485-1)</f>
        <v>0</v>
      </c>
      <c r="W485" s="107">
        <f>SUMIFS(Master3!I:I,Master3!$A:$A,"&gt;="&amp;(T485),Master3!$A:$A,"&lt;="&amp;Z485-1)</f>
        <v>0</v>
      </c>
      <c r="X485" s="108">
        <f>SUMIFS(Master3!BC:BC,Master3!BB:BB,U485)</f>
        <v>0</v>
      </c>
      <c r="Y485" s="110" t="str">
        <f>IFERROR(_xlfn.XLOOKUP(Z485,Master3!$A:$A,Master3!$B:$B),"")</f>
        <v/>
      </c>
      <c r="Z485" s="107" t="str">
        <f t="shared" si="87"/>
        <v/>
      </c>
      <c r="AA485" s="107">
        <f>SUMIFS(Master3!$X:$X,Master3!$A:$A,"&gt;="&amp;(Z485),Master3!$A:$A,"&lt;="&amp;AE485-1)</f>
        <v>0</v>
      </c>
      <c r="AB485" s="107">
        <f>SUMIFS(Master3!$I:$I,Master3!$A:$A,"&gt;="&amp;(Z485),Master3!$A:$A,"&lt;="&amp;AE485-1)</f>
        <v>0</v>
      </c>
      <c r="AC485" s="108">
        <f>SUMIFS(Master3!BM:BM,Master3!BL:BL,Y485)</f>
        <v>0</v>
      </c>
      <c r="AD485" s="110" t="str">
        <f>IFERROR(_xlfn.XLOOKUP(AE485,Master3!$A:$A,Master3!$B:$B)," ")</f>
        <v xml:space="preserve"> </v>
      </c>
      <c r="AE485" s="107" t="str">
        <f t="shared" si="88"/>
        <v/>
      </c>
      <c r="AF485" s="109">
        <f>SUMIFS(Master3!$X:$X,Master3!$A:$A,"&gt;"&amp;(AE485),Master3!$A:$A,"&lt;="&amp; AI485)</f>
        <v>0</v>
      </c>
      <c r="AG485" s="107">
        <f>SUMIFS(Master3!$I:$I,Master3!$A:$A,"&gt;"&amp;(AE485),Master3!$A:$A,"&lt;="&amp; AI485)</f>
        <v>0</v>
      </c>
      <c r="AH485" s="107">
        <f>SUMIFS(Master3!BC:BC,Master3!BB:BB,AD485)</f>
        <v>0</v>
      </c>
      <c r="AI485" s="108" t="str">
        <f t="shared" si="89"/>
        <v/>
      </c>
      <c r="AJ485" s="112" t="e">
        <f>_xlfn.XLOOKUP(AK485,Master3!B:B,Master3!A:A)</f>
        <v>#N/A</v>
      </c>
      <c r="AK485" s="106"/>
      <c r="AL485" s="67">
        <f>SUMIFS(Master3!$Z:$Z,Master3!$A:$A,"&gt;="&amp;(AJ485),Master3!$A:$A,"&lt;="&amp;AP485-1)</f>
        <v>0</v>
      </c>
      <c r="AM485" s="67">
        <f>SUMIFS(Master3!$J:$J,Master3!$A:$A,"&gt;="&amp;(AJ485),Master3!$A:$A,"&lt;="&amp;AP485-1)</f>
        <v>0</v>
      </c>
      <c r="AN485" s="93">
        <f>SUMIFS(Master3!BF:BF,Master3!BE:BE,AK485)</f>
        <v>0</v>
      </c>
      <c r="AO485" s="100" t="str">
        <f>IFERROR(_xlfn.XLOOKUP(AP485,Master3!$A:$A,Master3!$B:$B),"")</f>
        <v/>
      </c>
      <c r="AP485" s="92" t="str">
        <f t="shared" si="90"/>
        <v/>
      </c>
      <c r="AQ485" s="67">
        <f>SUMIFS(Master3!$Z:$Z,Master3!$A:$A,"&gt;"&amp;(AP485),Master3!$A:$A,"&lt;="&amp;AU485-1)</f>
        <v>0</v>
      </c>
      <c r="AR485" s="67">
        <f>SUMIFS(Master3!$J:$J,Master3!$A:$A,"&gt;"&amp;(AP485),Master3!$A:$A,"&lt;="&amp;AU485-1)</f>
        <v>0</v>
      </c>
      <c r="AS485" s="93">
        <f>SUMIFS(Master3!BO:BO,Master3!BN:BN,AO485)</f>
        <v>0</v>
      </c>
      <c r="AT485" s="100" t="str">
        <f>IFERROR(_xlfn.XLOOKUP(AU485,Master3!$A:$A,Master3!$B:$B)," ")</f>
        <v xml:space="preserve"> </v>
      </c>
      <c r="AU485" s="92" t="str">
        <f t="shared" si="91"/>
        <v/>
      </c>
      <c r="AV485" s="67">
        <f>SUMIFS(Master3!$Z:$Z,Master3!$A:$A,"&gt;"&amp;AU485,Master3!$A:$A,"&lt;="&amp; AY485)</f>
        <v>0</v>
      </c>
      <c r="AW485" s="67">
        <f>SUMIFS(Master3!$J:$J,Master3!$A:$A,"&gt;"&amp;AU485,Master3!$A:$A,"&lt;="&amp; AY485)</f>
        <v>0</v>
      </c>
      <c r="AX485" s="92">
        <f>SUMIFS(Master3!BF:BF,Master3!BE:BE,AT485)</f>
        <v>0</v>
      </c>
      <c r="AY485" s="93" t="str">
        <f t="shared" si="92"/>
        <v/>
      </c>
      <c r="AZ485" s="112" t="e">
        <f>_xlfn.XLOOKUP(BA485,Master3!B:B,Master3!A:A)</f>
        <v>#N/A</v>
      </c>
      <c r="BA485" s="103">
        <v>44545.159722222219</v>
      </c>
      <c r="BB485" s="107">
        <f>SUMIFS(Master3!AR:AR,Master3!$A:$A,"&gt;="&amp;(AZ485),Master3!$A:$A,"&lt;="&amp;BF485-1)</f>
        <v>0</v>
      </c>
      <c r="BC485" s="109">
        <f>SUMIFS(Master3!$K:$K,Master3!$A:$A,"&gt;="&amp;(AZ485),Master3!$A:$A,"&lt;="&amp;BF485-1)</f>
        <v>0</v>
      </c>
      <c r="BD485" s="108">
        <f>SUMIFS(Master3!BI:BI,Master3!BH:BH,BA485)</f>
        <v>0</v>
      </c>
      <c r="BE485" s="110" t="str">
        <f>IFERROR(_xlfn.XLOOKUP(BF485,Master3!$A:$A,Master3!$B:$B),"")</f>
        <v/>
      </c>
      <c r="BF485" s="107" t="str">
        <f t="shared" si="93"/>
        <v/>
      </c>
      <c r="BG485" s="107">
        <f>SUMIFS(Master3!AR:AR,Master3!$A:$A,"&gt;="&amp;(BF485),Master3!$A:$A,"&lt;="&amp;BK485-1)</f>
        <v>0</v>
      </c>
      <c r="BH485" s="109">
        <f>SUMIFS(Master3!$K:$K,Master3!$A:$A,"&gt;="&amp;(BF485),Master3!$A:$A,"&lt;="&amp;BK485-1)</f>
        <v>0</v>
      </c>
      <c r="BI485" s="108">
        <f>SUMIFS(Master3!BQ:BQ,Master3!BP:BP,BE485)</f>
        <v>0</v>
      </c>
      <c r="BJ485" s="110" t="str">
        <f>IFERROR(_xlfn.XLOOKUP(BK485,Master3!$A:$A,Master3!$B:$B)," ")</f>
        <v xml:space="preserve"> </v>
      </c>
      <c r="BK485" s="107" t="str">
        <f t="shared" si="94"/>
        <v/>
      </c>
      <c r="BL485" s="107">
        <f>SUMIFS(Master3!$AU:$AU,Master3!$A:$A,"&gt;"&amp;(BK485),Master3!$A:$A,"&lt;="&amp; BO485)</f>
        <v>0</v>
      </c>
      <c r="BM485" s="109">
        <f>SUMIFS(Master3!$K:$K,Master3!$A:$A,"&gt;"&amp;(BK485),Master3!$A:$A,"&lt;="&amp; BO485)</f>
        <v>0</v>
      </c>
      <c r="BN485" s="107">
        <f>SUMIFS(Master3!BI:BI,Master3!BH:BH,BJ485)</f>
        <v>0</v>
      </c>
      <c r="BO485" s="108" t="str">
        <f t="shared" si="95"/>
        <v/>
      </c>
    </row>
    <row r="486" spans="1:67" x14ac:dyDescent="0.25">
      <c r="A486" s="86">
        <v>44545.166666666664</v>
      </c>
      <c r="B486" s="111" t="e">
        <f>_xlfn.XLOOKUP(C486,Master3!B:B,Master3!A:A)</f>
        <v>#N/A</v>
      </c>
      <c r="C486" s="106">
        <v>44545.166666666664</v>
      </c>
      <c r="D486" s="91" t="str">
        <f>IFERROR(_xlfn.XLOOKUP(B486,Master3!A:A,Master3!G:G),"")</f>
        <v/>
      </c>
      <c r="E486" s="94" t="str">
        <f>IFERROR(AVERAGEIFS(Master3!$U:$U,Master3!$A:$A,"&gt;"&amp;(B486-1),Master3!$A:$A,"&lt;="&amp;S486),"")</f>
        <v/>
      </c>
      <c r="F486" s="98">
        <f>SUMIFS(Master3!$V:$V,Master3!$A:$A,"&gt;="&amp;(B486),Master3!$A:$A,"&lt;="&amp;J486-1)</f>
        <v>0</v>
      </c>
      <c r="G486" s="91">
        <f>SUMIFS(Master3!$H:$H,Master3!$A:$A,"&gt;="&amp;(B486),Master3!$A:$A,"&lt;="&amp;J486-1)</f>
        <v>0</v>
      </c>
      <c r="H486" s="99">
        <f>SUMIFS(Master3!AZ:AZ,Master3!AY:AY,C486)</f>
        <v>0</v>
      </c>
      <c r="I486" s="100" t="str">
        <f>IFERROR(_xlfn.XLOOKUP(J486,Master3!$A:$A,Master3!$B:$B),"")</f>
        <v/>
      </c>
      <c r="J486" s="92" t="str">
        <f t="shared" si="84"/>
        <v/>
      </c>
      <c r="K486" s="92">
        <f>SUMIFS(Master3!$V:$V,Master3!$A:$A,"&gt;="&amp;(J486),Master3!$A:$A,"&lt;="&amp;O486-1)</f>
        <v>0</v>
      </c>
      <c r="L486" s="92">
        <f>SUMIFS(Master3!$H:$H,Master3!$A:$A,"&gt;="&amp;(J486),Master3!$A:$A,"&lt;="&amp;O486-1)</f>
        <v>0</v>
      </c>
      <c r="M486" s="93">
        <f>SUMIFS(Master3!BK:BK,Master3!BJ:BJ,I486)</f>
        <v>0</v>
      </c>
      <c r="N486" s="100" t="str">
        <f>IFERROR(_xlfn.XLOOKUP(O486,Master3!$A:$A,Master3!$B:$B)," ")</f>
        <v xml:space="preserve"> </v>
      </c>
      <c r="O486" s="92" t="str">
        <f t="shared" si="85"/>
        <v/>
      </c>
      <c r="P486" s="92">
        <f>SUMIFS(Master3!$V:$V,Master3!$A:$A,"&gt;="&amp;O486,Master3!$A:$A,"&lt;="&amp; S486)</f>
        <v>0</v>
      </c>
      <c r="Q486" s="92">
        <f>SUMIFS(Master3!$H:$H,Master3!$A:$A,"&gt;="&amp;O486,Master3!$A:$A,"&lt;="&amp; S486)</f>
        <v>0</v>
      </c>
      <c r="R486" s="92">
        <f>SUMIFS(Master3!AZ:AZ,Master3!AY:AY,N486)</f>
        <v>0</v>
      </c>
      <c r="S486" s="93" t="str">
        <f t="shared" si="86"/>
        <v/>
      </c>
      <c r="T486" s="112" t="e">
        <f>_xlfn.XLOOKUP(U486,Master3!B:B,Master3!A:A)</f>
        <v>#N/A</v>
      </c>
      <c r="U486" s="103">
        <v>44545.166666666664</v>
      </c>
      <c r="V486" s="109">
        <f>SUMIFS(Master3!X:X,Master3!$A:$A,"&gt;="&amp;(T486),Master3!$A:$A,"&lt;="&amp;Z486-1)</f>
        <v>0</v>
      </c>
      <c r="W486" s="107">
        <f>SUMIFS(Master3!I:I,Master3!$A:$A,"&gt;="&amp;(T486),Master3!$A:$A,"&lt;="&amp;Z486-1)</f>
        <v>0</v>
      </c>
      <c r="X486" s="108">
        <f>SUMIFS(Master3!BC:BC,Master3!BB:BB,U486)</f>
        <v>0</v>
      </c>
      <c r="Y486" s="110" t="str">
        <f>IFERROR(_xlfn.XLOOKUP(Z486,Master3!$A:$A,Master3!$B:$B),"")</f>
        <v/>
      </c>
      <c r="Z486" s="107" t="str">
        <f t="shared" si="87"/>
        <v/>
      </c>
      <c r="AA486" s="107">
        <f>SUMIFS(Master3!$X:$X,Master3!$A:$A,"&gt;="&amp;(Z486),Master3!$A:$A,"&lt;="&amp;AE486-1)</f>
        <v>0</v>
      </c>
      <c r="AB486" s="107">
        <f>SUMIFS(Master3!$I:$I,Master3!$A:$A,"&gt;="&amp;(Z486),Master3!$A:$A,"&lt;="&amp;AE486-1)</f>
        <v>0</v>
      </c>
      <c r="AC486" s="108">
        <f>SUMIFS(Master3!BM:BM,Master3!BL:BL,Y486)</f>
        <v>0</v>
      </c>
      <c r="AD486" s="110" t="str">
        <f>IFERROR(_xlfn.XLOOKUP(AE486,Master3!$A:$A,Master3!$B:$B)," ")</f>
        <v xml:space="preserve"> </v>
      </c>
      <c r="AE486" s="107" t="str">
        <f t="shared" si="88"/>
        <v/>
      </c>
      <c r="AF486" s="109">
        <f>SUMIFS(Master3!$X:$X,Master3!$A:$A,"&gt;"&amp;(AE486),Master3!$A:$A,"&lt;="&amp; AI486)</f>
        <v>0</v>
      </c>
      <c r="AG486" s="107">
        <f>SUMIFS(Master3!$I:$I,Master3!$A:$A,"&gt;"&amp;(AE486),Master3!$A:$A,"&lt;="&amp; AI486)</f>
        <v>0</v>
      </c>
      <c r="AH486" s="107">
        <f>SUMIFS(Master3!BC:BC,Master3!BB:BB,AD486)</f>
        <v>0</v>
      </c>
      <c r="AI486" s="108" t="str">
        <f t="shared" si="89"/>
        <v/>
      </c>
      <c r="AJ486" s="112" t="e">
        <f>_xlfn.XLOOKUP(AK486,Master3!B:B,Master3!A:A)</f>
        <v>#N/A</v>
      </c>
      <c r="AK486" s="106"/>
      <c r="AL486" s="67">
        <f>SUMIFS(Master3!$Z:$Z,Master3!$A:$A,"&gt;="&amp;(AJ486),Master3!$A:$A,"&lt;="&amp;AP486-1)</f>
        <v>0</v>
      </c>
      <c r="AM486" s="67">
        <f>SUMIFS(Master3!$J:$J,Master3!$A:$A,"&gt;="&amp;(AJ486),Master3!$A:$A,"&lt;="&amp;AP486-1)</f>
        <v>0</v>
      </c>
      <c r="AN486" s="93">
        <f>SUMIFS(Master3!BF:BF,Master3!BE:BE,AK486)</f>
        <v>0</v>
      </c>
      <c r="AO486" s="100" t="str">
        <f>IFERROR(_xlfn.XLOOKUP(AP486,Master3!$A:$A,Master3!$B:$B),"")</f>
        <v/>
      </c>
      <c r="AP486" s="92" t="str">
        <f t="shared" si="90"/>
        <v/>
      </c>
      <c r="AQ486" s="67">
        <f>SUMIFS(Master3!$Z:$Z,Master3!$A:$A,"&gt;"&amp;(AP486),Master3!$A:$A,"&lt;="&amp;AU486-1)</f>
        <v>0</v>
      </c>
      <c r="AR486" s="67">
        <f>SUMIFS(Master3!$J:$J,Master3!$A:$A,"&gt;"&amp;(AP486),Master3!$A:$A,"&lt;="&amp;AU486-1)</f>
        <v>0</v>
      </c>
      <c r="AS486" s="93">
        <f>SUMIFS(Master3!BO:BO,Master3!BN:BN,AO486)</f>
        <v>0</v>
      </c>
      <c r="AT486" s="100" t="str">
        <f>IFERROR(_xlfn.XLOOKUP(AU486,Master3!$A:$A,Master3!$B:$B)," ")</f>
        <v xml:space="preserve"> </v>
      </c>
      <c r="AU486" s="92" t="str">
        <f t="shared" si="91"/>
        <v/>
      </c>
      <c r="AV486" s="67">
        <f>SUMIFS(Master3!$Z:$Z,Master3!$A:$A,"&gt;"&amp;AU486,Master3!$A:$A,"&lt;="&amp; AY486)</f>
        <v>0</v>
      </c>
      <c r="AW486" s="67">
        <f>SUMIFS(Master3!$J:$J,Master3!$A:$A,"&gt;"&amp;AU486,Master3!$A:$A,"&lt;="&amp; AY486)</f>
        <v>0</v>
      </c>
      <c r="AX486" s="92">
        <f>SUMIFS(Master3!BF:BF,Master3!BE:BE,AT486)</f>
        <v>0</v>
      </c>
      <c r="AY486" s="93" t="str">
        <f t="shared" si="92"/>
        <v/>
      </c>
      <c r="AZ486" s="112" t="e">
        <f>_xlfn.XLOOKUP(BA486,Master3!B:B,Master3!A:A)</f>
        <v>#N/A</v>
      </c>
      <c r="BA486" s="103"/>
      <c r="BB486" s="107">
        <f>SUMIFS(Master3!AR:AR,Master3!$A:$A,"&gt;="&amp;(AZ486),Master3!$A:$A,"&lt;="&amp;BF486-1)</f>
        <v>0</v>
      </c>
      <c r="BC486" s="109">
        <f>SUMIFS(Master3!$K:$K,Master3!$A:$A,"&gt;="&amp;(AZ486),Master3!$A:$A,"&lt;="&amp;BF486-1)</f>
        <v>0</v>
      </c>
      <c r="BD486" s="108">
        <f>SUMIFS(Master3!BI:BI,Master3!BH:BH,BA486)</f>
        <v>0</v>
      </c>
      <c r="BE486" s="110" t="str">
        <f>IFERROR(_xlfn.XLOOKUP(BF486,Master3!$A:$A,Master3!$B:$B),"")</f>
        <v/>
      </c>
      <c r="BF486" s="107" t="str">
        <f t="shared" si="93"/>
        <v/>
      </c>
      <c r="BG486" s="107">
        <f>SUMIFS(Master3!AR:AR,Master3!$A:$A,"&gt;="&amp;(BF486),Master3!$A:$A,"&lt;="&amp;BK486-1)</f>
        <v>0</v>
      </c>
      <c r="BH486" s="109">
        <f>SUMIFS(Master3!$K:$K,Master3!$A:$A,"&gt;="&amp;(BF486),Master3!$A:$A,"&lt;="&amp;BK486-1)</f>
        <v>0</v>
      </c>
      <c r="BI486" s="108">
        <f>SUMIFS(Master3!BQ:BQ,Master3!BP:BP,BE486)</f>
        <v>0</v>
      </c>
      <c r="BJ486" s="110" t="str">
        <f>IFERROR(_xlfn.XLOOKUP(BK486,Master3!$A:$A,Master3!$B:$B)," ")</f>
        <v xml:space="preserve"> </v>
      </c>
      <c r="BK486" s="107" t="str">
        <f t="shared" si="94"/>
        <v/>
      </c>
      <c r="BL486" s="107">
        <f>SUMIFS(Master3!$AU:$AU,Master3!$A:$A,"&gt;"&amp;(BK486),Master3!$A:$A,"&lt;="&amp; BO486)</f>
        <v>0</v>
      </c>
      <c r="BM486" s="109">
        <f>SUMIFS(Master3!$K:$K,Master3!$A:$A,"&gt;"&amp;(BK486),Master3!$A:$A,"&lt;="&amp; BO486)</f>
        <v>0</v>
      </c>
      <c r="BN486" s="107">
        <f>SUMIFS(Master3!BI:BI,Master3!BH:BH,BJ486)</f>
        <v>0</v>
      </c>
      <c r="BO486" s="108" t="str">
        <f t="shared" si="95"/>
        <v/>
      </c>
    </row>
    <row r="487" spans="1:67" x14ac:dyDescent="0.25">
      <c r="A487" s="86">
        <v>44550.902777777781</v>
      </c>
      <c r="B487" s="111" t="e">
        <f>_xlfn.XLOOKUP(C487,Master3!B:B,Master3!A:A)</f>
        <v>#N/A</v>
      </c>
      <c r="C487" s="106"/>
      <c r="D487" s="91" t="str">
        <f>IFERROR(_xlfn.XLOOKUP(B487,Master3!A:A,Master3!G:G),"")</f>
        <v/>
      </c>
      <c r="E487" s="94" t="str">
        <f>IFERROR(AVERAGEIFS(Master3!$U:$U,Master3!$A:$A,"&gt;"&amp;(B487-1),Master3!$A:$A,"&lt;="&amp;S487),"")</f>
        <v/>
      </c>
      <c r="F487" s="98">
        <f>SUMIFS(Master3!$V:$V,Master3!$A:$A,"&gt;="&amp;(B487),Master3!$A:$A,"&lt;="&amp;J487-1)</f>
        <v>0</v>
      </c>
      <c r="G487" s="91">
        <f>SUMIFS(Master3!$H:$H,Master3!$A:$A,"&gt;="&amp;(B487),Master3!$A:$A,"&lt;="&amp;J487-1)</f>
        <v>0</v>
      </c>
      <c r="H487" s="99">
        <f>SUMIFS(Master3!AZ:AZ,Master3!AY:AY,C487)</f>
        <v>0</v>
      </c>
      <c r="I487" s="100" t="str">
        <f>IFERROR(_xlfn.XLOOKUP(J487,Master3!$A:$A,Master3!$B:$B),"")</f>
        <v/>
      </c>
      <c r="J487" s="92" t="str">
        <f t="shared" si="84"/>
        <v/>
      </c>
      <c r="K487" s="92">
        <f>SUMIFS(Master3!$V:$V,Master3!$A:$A,"&gt;="&amp;(J487),Master3!$A:$A,"&lt;="&amp;O487-1)</f>
        <v>0</v>
      </c>
      <c r="L487" s="92">
        <f>SUMIFS(Master3!$H:$H,Master3!$A:$A,"&gt;="&amp;(J487),Master3!$A:$A,"&lt;="&amp;O487-1)</f>
        <v>0</v>
      </c>
      <c r="M487" s="93">
        <f>SUMIFS(Master3!BK:BK,Master3!BJ:BJ,I487)</f>
        <v>0</v>
      </c>
      <c r="N487" s="100" t="str">
        <f>IFERROR(_xlfn.XLOOKUP(O487,Master3!$A:$A,Master3!$B:$B)," ")</f>
        <v xml:space="preserve"> </v>
      </c>
      <c r="O487" s="92" t="str">
        <f t="shared" si="85"/>
        <v/>
      </c>
      <c r="P487" s="92">
        <f>SUMIFS(Master3!$V:$V,Master3!$A:$A,"&gt;="&amp;O487,Master3!$A:$A,"&lt;="&amp; S487)</f>
        <v>0</v>
      </c>
      <c r="Q487" s="92">
        <f>SUMIFS(Master3!$H:$H,Master3!$A:$A,"&gt;="&amp;O487,Master3!$A:$A,"&lt;="&amp; S487)</f>
        <v>0</v>
      </c>
      <c r="R487" s="92">
        <f>SUMIFS(Master3!AZ:AZ,Master3!AY:AY,N487)</f>
        <v>0</v>
      </c>
      <c r="S487" s="93" t="str">
        <f t="shared" si="86"/>
        <v/>
      </c>
      <c r="T487" s="112" t="e">
        <f>_xlfn.XLOOKUP(U487,Master3!B:B,Master3!A:A)</f>
        <v>#N/A</v>
      </c>
      <c r="U487" s="103"/>
      <c r="V487" s="109">
        <f>SUMIFS(Master3!X:X,Master3!$A:$A,"&gt;="&amp;(T487),Master3!$A:$A,"&lt;="&amp;Z487-1)</f>
        <v>0</v>
      </c>
      <c r="W487" s="107">
        <f>SUMIFS(Master3!I:I,Master3!$A:$A,"&gt;="&amp;(T487),Master3!$A:$A,"&lt;="&amp;Z487-1)</f>
        <v>0</v>
      </c>
      <c r="X487" s="108">
        <f>SUMIFS(Master3!BC:BC,Master3!BB:BB,U487)</f>
        <v>0</v>
      </c>
      <c r="Y487" s="110" t="str">
        <f>IFERROR(_xlfn.XLOOKUP(Z487,Master3!$A:$A,Master3!$B:$B),"")</f>
        <v/>
      </c>
      <c r="Z487" s="107" t="str">
        <f t="shared" si="87"/>
        <v/>
      </c>
      <c r="AA487" s="107">
        <f>SUMIFS(Master3!$X:$X,Master3!$A:$A,"&gt;="&amp;(Z487),Master3!$A:$A,"&lt;="&amp;AE487-1)</f>
        <v>0</v>
      </c>
      <c r="AB487" s="107">
        <f>SUMIFS(Master3!$I:$I,Master3!$A:$A,"&gt;="&amp;(Z487),Master3!$A:$A,"&lt;="&amp;AE487-1)</f>
        <v>0</v>
      </c>
      <c r="AC487" s="108">
        <f>SUMIFS(Master3!BM:BM,Master3!BL:BL,Y487)</f>
        <v>0</v>
      </c>
      <c r="AD487" s="110" t="str">
        <f>IFERROR(_xlfn.XLOOKUP(AE487,Master3!$A:$A,Master3!$B:$B)," ")</f>
        <v xml:space="preserve"> </v>
      </c>
      <c r="AE487" s="107" t="str">
        <f t="shared" si="88"/>
        <v/>
      </c>
      <c r="AF487" s="109">
        <f>SUMIFS(Master3!$X:$X,Master3!$A:$A,"&gt;"&amp;(AE487),Master3!$A:$A,"&lt;="&amp; AI487)</f>
        <v>0</v>
      </c>
      <c r="AG487" s="107">
        <f>SUMIFS(Master3!$I:$I,Master3!$A:$A,"&gt;"&amp;(AE487),Master3!$A:$A,"&lt;="&amp; AI487)</f>
        <v>0</v>
      </c>
      <c r="AH487" s="107">
        <f>SUMIFS(Master3!BC:BC,Master3!BB:BB,AD487)</f>
        <v>0</v>
      </c>
      <c r="AI487" s="108" t="str">
        <f t="shared" si="89"/>
        <v/>
      </c>
      <c r="AJ487" s="112" t="e">
        <f>_xlfn.XLOOKUP(AK487,Master3!B:B,Master3!A:A)</f>
        <v>#N/A</v>
      </c>
      <c r="AK487" s="106">
        <v>44550.902777777781</v>
      </c>
      <c r="AL487" s="67">
        <f>SUMIFS(Master3!$Z:$Z,Master3!$A:$A,"&gt;="&amp;(AJ487),Master3!$A:$A,"&lt;="&amp;AP487-1)</f>
        <v>0</v>
      </c>
      <c r="AM487" s="67">
        <f>SUMIFS(Master3!$J:$J,Master3!$A:$A,"&gt;="&amp;(AJ487),Master3!$A:$A,"&lt;="&amp;AP487-1)</f>
        <v>0</v>
      </c>
      <c r="AN487" s="93">
        <f>SUMIFS(Master3!BF:BF,Master3!BE:BE,AK487)</f>
        <v>0</v>
      </c>
      <c r="AO487" s="100" t="str">
        <f>IFERROR(_xlfn.XLOOKUP(AP487,Master3!$A:$A,Master3!$B:$B),"")</f>
        <v/>
      </c>
      <c r="AP487" s="92" t="str">
        <f t="shared" si="90"/>
        <v/>
      </c>
      <c r="AQ487" s="67">
        <f>SUMIFS(Master3!$Z:$Z,Master3!$A:$A,"&gt;"&amp;(AP487),Master3!$A:$A,"&lt;="&amp;AU487-1)</f>
        <v>0</v>
      </c>
      <c r="AR487" s="67">
        <f>SUMIFS(Master3!$J:$J,Master3!$A:$A,"&gt;"&amp;(AP487),Master3!$A:$A,"&lt;="&amp;AU487-1)</f>
        <v>0</v>
      </c>
      <c r="AS487" s="93">
        <f>SUMIFS(Master3!BO:BO,Master3!BN:BN,AO487)</f>
        <v>0</v>
      </c>
      <c r="AT487" s="100" t="str">
        <f>IFERROR(_xlfn.XLOOKUP(AU487,Master3!$A:$A,Master3!$B:$B)," ")</f>
        <v xml:space="preserve"> </v>
      </c>
      <c r="AU487" s="92" t="str">
        <f t="shared" si="91"/>
        <v/>
      </c>
      <c r="AV487" s="67">
        <f>SUMIFS(Master3!$Z:$Z,Master3!$A:$A,"&gt;"&amp;AU487,Master3!$A:$A,"&lt;="&amp; AY487)</f>
        <v>0</v>
      </c>
      <c r="AW487" s="67">
        <f>SUMIFS(Master3!$J:$J,Master3!$A:$A,"&gt;"&amp;AU487,Master3!$A:$A,"&lt;="&amp; AY487)</f>
        <v>0</v>
      </c>
      <c r="AX487" s="92">
        <f>SUMIFS(Master3!BF:BF,Master3!BE:BE,AT487)</f>
        <v>0</v>
      </c>
      <c r="AY487" s="93" t="str">
        <f t="shared" si="92"/>
        <v/>
      </c>
      <c r="AZ487" s="112" t="e">
        <f>_xlfn.XLOOKUP(BA487,Master3!B:B,Master3!A:A)</f>
        <v>#N/A</v>
      </c>
      <c r="BA487" s="103"/>
      <c r="BB487" s="107">
        <f>SUMIFS(Master3!AR:AR,Master3!$A:$A,"&gt;="&amp;(AZ487),Master3!$A:$A,"&lt;="&amp;BF487-1)</f>
        <v>0</v>
      </c>
      <c r="BC487" s="109">
        <f>SUMIFS(Master3!$K:$K,Master3!$A:$A,"&gt;="&amp;(AZ487),Master3!$A:$A,"&lt;="&amp;BF487-1)</f>
        <v>0</v>
      </c>
      <c r="BD487" s="108">
        <f>SUMIFS(Master3!BI:BI,Master3!BH:BH,BA487)</f>
        <v>0</v>
      </c>
      <c r="BE487" s="110" t="str">
        <f>IFERROR(_xlfn.XLOOKUP(BF487,Master3!$A:$A,Master3!$B:$B),"")</f>
        <v/>
      </c>
      <c r="BF487" s="107" t="str">
        <f t="shared" si="93"/>
        <v/>
      </c>
      <c r="BG487" s="107">
        <f>SUMIFS(Master3!AR:AR,Master3!$A:$A,"&gt;="&amp;(BF487),Master3!$A:$A,"&lt;="&amp;BK487-1)</f>
        <v>0</v>
      </c>
      <c r="BH487" s="109">
        <f>SUMIFS(Master3!$K:$K,Master3!$A:$A,"&gt;="&amp;(BF487),Master3!$A:$A,"&lt;="&amp;BK487-1)</f>
        <v>0</v>
      </c>
      <c r="BI487" s="108">
        <f>SUMIFS(Master3!BQ:BQ,Master3!BP:BP,BE487)</f>
        <v>0</v>
      </c>
      <c r="BJ487" s="110" t="str">
        <f>IFERROR(_xlfn.XLOOKUP(BK487,Master3!$A:$A,Master3!$B:$B)," ")</f>
        <v xml:space="preserve"> </v>
      </c>
      <c r="BK487" s="107" t="str">
        <f t="shared" si="94"/>
        <v/>
      </c>
      <c r="BL487" s="107">
        <f>SUMIFS(Master3!$AU:$AU,Master3!$A:$A,"&gt;"&amp;(BK487),Master3!$A:$A,"&lt;="&amp; BO487)</f>
        <v>0</v>
      </c>
      <c r="BM487" s="109">
        <f>SUMIFS(Master3!$K:$K,Master3!$A:$A,"&gt;"&amp;(BK487),Master3!$A:$A,"&lt;="&amp; BO487)</f>
        <v>0</v>
      </c>
      <c r="BN487" s="107">
        <f>SUMIFS(Master3!BI:BI,Master3!BH:BH,BJ487)</f>
        <v>0</v>
      </c>
      <c r="BO487" s="108" t="str">
        <f t="shared" si="95"/>
        <v/>
      </c>
    </row>
    <row r="488" spans="1:67" x14ac:dyDescent="0.25">
      <c r="A488" s="86">
        <v>44550.986111111109</v>
      </c>
      <c r="B488" s="111" t="e">
        <f>_xlfn.XLOOKUP(C488,Master3!B:B,Master3!A:A)</f>
        <v>#N/A</v>
      </c>
      <c r="C488" s="106"/>
      <c r="D488" s="91" t="str">
        <f>IFERROR(_xlfn.XLOOKUP(B488,Master3!A:A,Master3!G:G),"")</f>
        <v/>
      </c>
      <c r="E488" s="94" t="str">
        <f>IFERROR(AVERAGEIFS(Master3!$U:$U,Master3!$A:$A,"&gt;"&amp;(B488-1),Master3!$A:$A,"&lt;="&amp;S488),"")</f>
        <v/>
      </c>
      <c r="F488" s="98">
        <f>SUMIFS(Master3!$V:$V,Master3!$A:$A,"&gt;="&amp;(B488),Master3!$A:$A,"&lt;="&amp;J488-1)</f>
        <v>0</v>
      </c>
      <c r="G488" s="91">
        <f>SUMIFS(Master3!$H:$H,Master3!$A:$A,"&gt;="&amp;(B488),Master3!$A:$A,"&lt;="&amp;J488-1)</f>
        <v>0</v>
      </c>
      <c r="H488" s="99">
        <f>SUMIFS(Master3!AZ:AZ,Master3!AY:AY,C488)</f>
        <v>0</v>
      </c>
      <c r="I488" s="100" t="str">
        <f>IFERROR(_xlfn.XLOOKUP(J488,Master3!$A:$A,Master3!$B:$B),"")</f>
        <v/>
      </c>
      <c r="J488" s="92" t="str">
        <f t="shared" si="84"/>
        <v/>
      </c>
      <c r="K488" s="92">
        <f>SUMIFS(Master3!$V:$V,Master3!$A:$A,"&gt;="&amp;(J488),Master3!$A:$A,"&lt;="&amp;O488-1)</f>
        <v>0</v>
      </c>
      <c r="L488" s="92">
        <f>SUMIFS(Master3!$H:$H,Master3!$A:$A,"&gt;="&amp;(J488),Master3!$A:$A,"&lt;="&amp;O488-1)</f>
        <v>0</v>
      </c>
      <c r="M488" s="93">
        <f>SUMIFS(Master3!BK:BK,Master3!BJ:BJ,I488)</f>
        <v>0</v>
      </c>
      <c r="N488" s="100" t="str">
        <f>IFERROR(_xlfn.XLOOKUP(O488,Master3!$A:$A,Master3!$B:$B)," ")</f>
        <v xml:space="preserve"> </v>
      </c>
      <c r="O488" s="92" t="str">
        <f t="shared" si="85"/>
        <v/>
      </c>
      <c r="P488" s="92">
        <f>SUMIFS(Master3!$V:$V,Master3!$A:$A,"&gt;="&amp;O488,Master3!$A:$A,"&lt;="&amp; S488)</f>
        <v>0</v>
      </c>
      <c r="Q488" s="92">
        <f>SUMIFS(Master3!$H:$H,Master3!$A:$A,"&gt;="&amp;O488,Master3!$A:$A,"&lt;="&amp; S488)</f>
        <v>0</v>
      </c>
      <c r="R488" s="92">
        <f>SUMIFS(Master3!AZ:AZ,Master3!AY:AY,N488)</f>
        <v>0</v>
      </c>
      <c r="S488" s="93" t="str">
        <f t="shared" si="86"/>
        <v/>
      </c>
      <c r="T488" s="112" t="e">
        <f>_xlfn.XLOOKUP(U488,Master3!B:B,Master3!A:A)</f>
        <v>#N/A</v>
      </c>
      <c r="U488" s="103">
        <v>44550.986111111109</v>
      </c>
      <c r="V488" s="109">
        <f>SUMIFS(Master3!X:X,Master3!$A:$A,"&gt;="&amp;(T488),Master3!$A:$A,"&lt;="&amp;Z488-1)</f>
        <v>0</v>
      </c>
      <c r="W488" s="107">
        <f>SUMIFS(Master3!I:I,Master3!$A:$A,"&gt;="&amp;(T488),Master3!$A:$A,"&lt;="&amp;Z488-1)</f>
        <v>0</v>
      </c>
      <c r="X488" s="108">
        <f>SUMIFS(Master3!BC:BC,Master3!BB:BB,U488)</f>
        <v>0</v>
      </c>
      <c r="Y488" s="110" t="str">
        <f>IFERROR(_xlfn.XLOOKUP(Z488,Master3!$A:$A,Master3!$B:$B),"")</f>
        <v/>
      </c>
      <c r="Z488" s="107" t="str">
        <f t="shared" si="87"/>
        <v/>
      </c>
      <c r="AA488" s="107">
        <f>SUMIFS(Master3!$X:$X,Master3!$A:$A,"&gt;="&amp;(Z488),Master3!$A:$A,"&lt;="&amp;AE488-1)</f>
        <v>0</v>
      </c>
      <c r="AB488" s="107">
        <f>SUMIFS(Master3!$I:$I,Master3!$A:$A,"&gt;="&amp;(Z488),Master3!$A:$A,"&lt;="&amp;AE488-1)</f>
        <v>0</v>
      </c>
      <c r="AC488" s="108">
        <f>SUMIFS(Master3!BM:BM,Master3!BL:BL,Y488)</f>
        <v>0</v>
      </c>
      <c r="AD488" s="110" t="str">
        <f>IFERROR(_xlfn.XLOOKUP(AE488,Master3!$A:$A,Master3!$B:$B)," ")</f>
        <v xml:space="preserve"> </v>
      </c>
      <c r="AE488" s="107" t="str">
        <f t="shared" si="88"/>
        <v/>
      </c>
      <c r="AF488" s="109">
        <f>SUMIFS(Master3!$X:$X,Master3!$A:$A,"&gt;"&amp;(AE488),Master3!$A:$A,"&lt;="&amp; AI488)</f>
        <v>0</v>
      </c>
      <c r="AG488" s="107">
        <f>SUMIFS(Master3!$I:$I,Master3!$A:$A,"&gt;"&amp;(AE488),Master3!$A:$A,"&lt;="&amp; AI488)</f>
        <v>0</v>
      </c>
      <c r="AH488" s="107">
        <f>SUMIFS(Master3!BC:BC,Master3!BB:BB,AD488)</f>
        <v>0</v>
      </c>
      <c r="AI488" s="108" t="str">
        <f t="shared" si="89"/>
        <v/>
      </c>
      <c r="AJ488" s="112" t="e">
        <f>_xlfn.XLOOKUP(AK488,Master3!B:B,Master3!A:A)</f>
        <v>#N/A</v>
      </c>
      <c r="AK488" s="106"/>
      <c r="AL488" s="67">
        <f>SUMIFS(Master3!$Z:$Z,Master3!$A:$A,"&gt;="&amp;(AJ488),Master3!$A:$A,"&lt;="&amp;AP488-1)</f>
        <v>0</v>
      </c>
      <c r="AM488" s="67">
        <f>SUMIFS(Master3!$J:$J,Master3!$A:$A,"&gt;="&amp;(AJ488),Master3!$A:$A,"&lt;="&amp;AP488-1)</f>
        <v>0</v>
      </c>
      <c r="AN488" s="93">
        <f>SUMIFS(Master3!BF:BF,Master3!BE:BE,AK488)</f>
        <v>0</v>
      </c>
      <c r="AO488" s="100" t="str">
        <f>IFERROR(_xlfn.XLOOKUP(AP488,Master3!$A:$A,Master3!$B:$B),"")</f>
        <v/>
      </c>
      <c r="AP488" s="92" t="str">
        <f t="shared" si="90"/>
        <v/>
      </c>
      <c r="AQ488" s="67">
        <f>SUMIFS(Master3!$Z:$Z,Master3!$A:$A,"&gt;"&amp;(AP488),Master3!$A:$A,"&lt;="&amp;AU488-1)</f>
        <v>0</v>
      </c>
      <c r="AR488" s="67">
        <f>SUMIFS(Master3!$J:$J,Master3!$A:$A,"&gt;"&amp;(AP488),Master3!$A:$A,"&lt;="&amp;AU488-1)</f>
        <v>0</v>
      </c>
      <c r="AS488" s="93">
        <f>SUMIFS(Master3!BO:BO,Master3!BN:BN,AO488)</f>
        <v>0</v>
      </c>
      <c r="AT488" s="100" t="str">
        <f>IFERROR(_xlfn.XLOOKUP(AU488,Master3!$A:$A,Master3!$B:$B)," ")</f>
        <v xml:space="preserve"> </v>
      </c>
      <c r="AU488" s="92" t="str">
        <f t="shared" si="91"/>
        <v/>
      </c>
      <c r="AV488" s="67">
        <f>SUMIFS(Master3!$Z:$Z,Master3!$A:$A,"&gt;"&amp;AU488,Master3!$A:$A,"&lt;="&amp; AY488)</f>
        <v>0</v>
      </c>
      <c r="AW488" s="67">
        <f>SUMIFS(Master3!$J:$J,Master3!$A:$A,"&gt;"&amp;AU488,Master3!$A:$A,"&lt;="&amp; AY488)</f>
        <v>0</v>
      </c>
      <c r="AX488" s="92">
        <f>SUMIFS(Master3!BF:BF,Master3!BE:BE,AT488)</f>
        <v>0</v>
      </c>
      <c r="AY488" s="93" t="str">
        <f t="shared" si="92"/>
        <v/>
      </c>
      <c r="AZ488" s="112" t="e">
        <f>_xlfn.XLOOKUP(BA488,Master3!B:B,Master3!A:A)</f>
        <v>#N/A</v>
      </c>
      <c r="BA488" s="103"/>
      <c r="BB488" s="107">
        <f>SUMIFS(Master3!AR:AR,Master3!$A:$A,"&gt;="&amp;(AZ488),Master3!$A:$A,"&lt;="&amp;BF488-1)</f>
        <v>0</v>
      </c>
      <c r="BC488" s="109">
        <f>SUMIFS(Master3!$K:$K,Master3!$A:$A,"&gt;="&amp;(AZ488),Master3!$A:$A,"&lt;="&amp;BF488-1)</f>
        <v>0</v>
      </c>
      <c r="BD488" s="108">
        <f>SUMIFS(Master3!BI:BI,Master3!BH:BH,BA488)</f>
        <v>0</v>
      </c>
      <c r="BE488" s="110" t="str">
        <f>IFERROR(_xlfn.XLOOKUP(BF488,Master3!$A:$A,Master3!$B:$B),"")</f>
        <v/>
      </c>
      <c r="BF488" s="107" t="str">
        <f t="shared" si="93"/>
        <v/>
      </c>
      <c r="BG488" s="107">
        <f>SUMIFS(Master3!AR:AR,Master3!$A:$A,"&gt;="&amp;(BF488),Master3!$A:$A,"&lt;="&amp;BK488-1)</f>
        <v>0</v>
      </c>
      <c r="BH488" s="109">
        <f>SUMIFS(Master3!$K:$K,Master3!$A:$A,"&gt;="&amp;(BF488),Master3!$A:$A,"&lt;="&amp;BK488-1)</f>
        <v>0</v>
      </c>
      <c r="BI488" s="108">
        <f>SUMIFS(Master3!BQ:BQ,Master3!BP:BP,BE488)</f>
        <v>0</v>
      </c>
      <c r="BJ488" s="110" t="str">
        <f>IFERROR(_xlfn.XLOOKUP(BK488,Master3!$A:$A,Master3!$B:$B)," ")</f>
        <v xml:space="preserve"> </v>
      </c>
      <c r="BK488" s="107" t="str">
        <f t="shared" si="94"/>
        <v/>
      </c>
      <c r="BL488" s="107">
        <f>SUMIFS(Master3!$AU:$AU,Master3!$A:$A,"&gt;"&amp;(BK488),Master3!$A:$A,"&lt;="&amp; BO488)</f>
        <v>0</v>
      </c>
      <c r="BM488" s="109">
        <f>SUMIFS(Master3!$K:$K,Master3!$A:$A,"&gt;"&amp;(BK488),Master3!$A:$A,"&lt;="&amp; BO488)</f>
        <v>0</v>
      </c>
      <c r="BN488" s="107">
        <f>SUMIFS(Master3!BI:BI,Master3!BH:BH,BJ488)</f>
        <v>0</v>
      </c>
      <c r="BO488" s="108" t="str">
        <f t="shared" si="95"/>
        <v/>
      </c>
    </row>
    <row r="489" spans="1:67" x14ac:dyDescent="0.25">
      <c r="A489" s="86">
        <v>44551.038194444445</v>
      </c>
      <c r="B489" s="111" t="e">
        <f>_xlfn.XLOOKUP(C489,Master3!B:B,Master3!A:A)</f>
        <v>#N/A</v>
      </c>
      <c r="C489" s="106"/>
      <c r="D489" s="91" t="str">
        <f>IFERROR(_xlfn.XLOOKUP(B489,Master3!A:A,Master3!G:G),"")</f>
        <v/>
      </c>
      <c r="E489" s="94" t="str">
        <f>IFERROR(AVERAGEIFS(Master3!$U:$U,Master3!$A:$A,"&gt;"&amp;(B489-1),Master3!$A:$A,"&lt;="&amp;S489),"")</f>
        <v/>
      </c>
      <c r="F489" s="98">
        <f>SUMIFS(Master3!$V:$V,Master3!$A:$A,"&gt;="&amp;(B489),Master3!$A:$A,"&lt;="&amp;J489-1)</f>
        <v>0</v>
      </c>
      <c r="G489" s="91">
        <f>SUMIFS(Master3!$H:$H,Master3!$A:$A,"&gt;="&amp;(B489),Master3!$A:$A,"&lt;="&amp;J489-1)</f>
        <v>0</v>
      </c>
      <c r="H489" s="99">
        <f>SUMIFS(Master3!AZ:AZ,Master3!AY:AY,C489)</f>
        <v>0</v>
      </c>
      <c r="I489" s="100" t="str">
        <f>IFERROR(_xlfn.XLOOKUP(J489,Master3!$A:$A,Master3!$B:$B),"")</f>
        <v/>
      </c>
      <c r="J489" s="92" t="str">
        <f t="shared" si="84"/>
        <v/>
      </c>
      <c r="K489" s="92">
        <f>SUMIFS(Master3!$V:$V,Master3!$A:$A,"&gt;="&amp;(J489),Master3!$A:$A,"&lt;="&amp;O489-1)</f>
        <v>0</v>
      </c>
      <c r="L489" s="92">
        <f>SUMIFS(Master3!$H:$H,Master3!$A:$A,"&gt;="&amp;(J489),Master3!$A:$A,"&lt;="&amp;O489-1)</f>
        <v>0</v>
      </c>
      <c r="M489" s="93">
        <f>SUMIFS(Master3!BK:BK,Master3!BJ:BJ,I489)</f>
        <v>0</v>
      </c>
      <c r="N489" s="100" t="str">
        <f>IFERROR(_xlfn.XLOOKUP(O489,Master3!$A:$A,Master3!$B:$B)," ")</f>
        <v xml:space="preserve"> </v>
      </c>
      <c r="O489" s="92" t="str">
        <f t="shared" si="85"/>
        <v/>
      </c>
      <c r="P489" s="92">
        <f>SUMIFS(Master3!$V:$V,Master3!$A:$A,"&gt;="&amp;O489,Master3!$A:$A,"&lt;="&amp; S489)</f>
        <v>0</v>
      </c>
      <c r="Q489" s="92">
        <f>SUMIFS(Master3!$H:$H,Master3!$A:$A,"&gt;="&amp;O489,Master3!$A:$A,"&lt;="&amp; S489)</f>
        <v>0</v>
      </c>
      <c r="R489" s="92">
        <f>SUMIFS(Master3!AZ:AZ,Master3!AY:AY,N489)</f>
        <v>0</v>
      </c>
      <c r="S489" s="93" t="str">
        <f t="shared" si="86"/>
        <v/>
      </c>
      <c r="T489" s="112" t="e">
        <f>_xlfn.XLOOKUP(U489,Master3!B:B,Master3!A:A)</f>
        <v>#N/A</v>
      </c>
      <c r="U489" s="103"/>
      <c r="V489" s="109">
        <f>SUMIFS(Master3!X:X,Master3!$A:$A,"&gt;="&amp;(T489),Master3!$A:$A,"&lt;="&amp;Z489-1)</f>
        <v>0</v>
      </c>
      <c r="W489" s="107">
        <f>SUMIFS(Master3!I:I,Master3!$A:$A,"&gt;="&amp;(T489),Master3!$A:$A,"&lt;="&amp;Z489-1)</f>
        <v>0</v>
      </c>
      <c r="X489" s="108">
        <f>SUMIFS(Master3!BC:BC,Master3!BB:BB,U489)</f>
        <v>0</v>
      </c>
      <c r="Y489" s="110" t="str">
        <f>IFERROR(_xlfn.XLOOKUP(Z489,Master3!$A:$A,Master3!$B:$B),"")</f>
        <v/>
      </c>
      <c r="Z489" s="107" t="str">
        <f t="shared" si="87"/>
        <v/>
      </c>
      <c r="AA489" s="107">
        <f>SUMIFS(Master3!$X:$X,Master3!$A:$A,"&gt;="&amp;(Z489),Master3!$A:$A,"&lt;="&amp;AE489-1)</f>
        <v>0</v>
      </c>
      <c r="AB489" s="107">
        <f>SUMIFS(Master3!$I:$I,Master3!$A:$A,"&gt;="&amp;(Z489),Master3!$A:$A,"&lt;="&amp;AE489-1)</f>
        <v>0</v>
      </c>
      <c r="AC489" s="108">
        <f>SUMIFS(Master3!BM:BM,Master3!BL:BL,Y489)</f>
        <v>0</v>
      </c>
      <c r="AD489" s="110" t="str">
        <f>IFERROR(_xlfn.XLOOKUP(AE489,Master3!$A:$A,Master3!$B:$B)," ")</f>
        <v xml:space="preserve"> </v>
      </c>
      <c r="AE489" s="107" t="str">
        <f t="shared" si="88"/>
        <v/>
      </c>
      <c r="AF489" s="109">
        <f>SUMIFS(Master3!$X:$X,Master3!$A:$A,"&gt;"&amp;(AE489),Master3!$A:$A,"&lt;="&amp; AI489)</f>
        <v>0</v>
      </c>
      <c r="AG489" s="107">
        <f>SUMIFS(Master3!$I:$I,Master3!$A:$A,"&gt;"&amp;(AE489),Master3!$A:$A,"&lt;="&amp; AI489)</f>
        <v>0</v>
      </c>
      <c r="AH489" s="107">
        <f>SUMIFS(Master3!BC:BC,Master3!BB:BB,AD489)</f>
        <v>0</v>
      </c>
      <c r="AI489" s="108" t="str">
        <f t="shared" si="89"/>
        <v/>
      </c>
      <c r="AJ489" s="112" t="e">
        <f>_xlfn.XLOOKUP(AK489,Master3!B:B,Master3!A:A)</f>
        <v>#N/A</v>
      </c>
      <c r="AK489" s="106"/>
      <c r="AL489" s="67">
        <f>SUMIFS(Master3!$Z:$Z,Master3!$A:$A,"&gt;="&amp;(AJ489),Master3!$A:$A,"&lt;="&amp;AP489-1)</f>
        <v>0</v>
      </c>
      <c r="AM489" s="67">
        <f>SUMIFS(Master3!$J:$J,Master3!$A:$A,"&gt;="&amp;(AJ489),Master3!$A:$A,"&lt;="&amp;AP489-1)</f>
        <v>0</v>
      </c>
      <c r="AN489" s="93">
        <f>SUMIFS(Master3!BF:BF,Master3!BE:BE,AK489)</f>
        <v>0</v>
      </c>
      <c r="AO489" s="100" t="str">
        <f>IFERROR(_xlfn.XLOOKUP(AP489,Master3!$A:$A,Master3!$B:$B),"")</f>
        <v/>
      </c>
      <c r="AP489" s="92" t="str">
        <f t="shared" si="90"/>
        <v/>
      </c>
      <c r="AQ489" s="67">
        <f>SUMIFS(Master3!$Z:$Z,Master3!$A:$A,"&gt;"&amp;(AP489),Master3!$A:$A,"&lt;="&amp;AU489-1)</f>
        <v>0</v>
      </c>
      <c r="AR489" s="67">
        <f>SUMIFS(Master3!$J:$J,Master3!$A:$A,"&gt;"&amp;(AP489),Master3!$A:$A,"&lt;="&amp;AU489-1)</f>
        <v>0</v>
      </c>
      <c r="AS489" s="93">
        <f>SUMIFS(Master3!BO:BO,Master3!BN:BN,AO489)</f>
        <v>0</v>
      </c>
      <c r="AT489" s="100" t="str">
        <f>IFERROR(_xlfn.XLOOKUP(AU489,Master3!$A:$A,Master3!$B:$B)," ")</f>
        <v xml:space="preserve"> </v>
      </c>
      <c r="AU489" s="92" t="str">
        <f t="shared" si="91"/>
        <v/>
      </c>
      <c r="AV489" s="67">
        <f>SUMIFS(Master3!$Z:$Z,Master3!$A:$A,"&gt;"&amp;AU489,Master3!$A:$A,"&lt;="&amp; AY489)</f>
        <v>0</v>
      </c>
      <c r="AW489" s="67">
        <f>SUMIFS(Master3!$J:$J,Master3!$A:$A,"&gt;"&amp;AU489,Master3!$A:$A,"&lt;="&amp; AY489)</f>
        <v>0</v>
      </c>
      <c r="AX489" s="92">
        <f>SUMIFS(Master3!BF:BF,Master3!BE:BE,AT489)</f>
        <v>0</v>
      </c>
      <c r="AY489" s="93" t="str">
        <f t="shared" si="92"/>
        <v/>
      </c>
      <c r="AZ489" s="112" t="e">
        <f>_xlfn.XLOOKUP(BA489,Master3!B:B,Master3!A:A)</f>
        <v>#N/A</v>
      </c>
      <c r="BA489" s="103">
        <v>44551.038194444445</v>
      </c>
      <c r="BB489" s="107">
        <f>SUMIFS(Master3!AR:AR,Master3!$A:$A,"&gt;="&amp;(AZ489),Master3!$A:$A,"&lt;="&amp;BF489-1)</f>
        <v>0</v>
      </c>
      <c r="BC489" s="109">
        <f>SUMIFS(Master3!$K:$K,Master3!$A:$A,"&gt;="&amp;(AZ489),Master3!$A:$A,"&lt;="&amp;BF489-1)</f>
        <v>0</v>
      </c>
      <c r="BD489" s="108">
        <f>SUMIFS(Master3!BI:BI,Master3!BH:BH,BA489)</f>
        <v>0</v>
      </c>
      <c r="BE489" s="110" t="str">
        <f>IFERROR(_xlfn.XLOOKUP(BF489,Master3!$A:$A,Master3!$B:$B),"")</f>
        <v/>
      </c>
      <c r="BF489" s="107" t="str">
        <f t="shared" si="93"/>
        <v/>
      </c>
      <c r="BG489" s="107">
        <f>SUMIFS(Master3!AR:AR,Master3!$A:$A,"&gt;="&amp;(BF489),Master3!$A:$A,"&lt;="&amp;BK489-1)</f>
        <v>0</v>
      </c>
      <c r="BH489" s="109">
        <f>SUMIFS(Master3!$K:$K,Master3!$A:$A,"&gt;="&amp;(BF489),Master3!$A:$A,"&lt;="&amp;BK489-1)</f>
        <v>0</v>
      </c>
      <c r="BI489" s="108">
        <f>SUMIFS(Master3!BQ:BQ,Master3!BP:BP,BE489)</f>
        <v>0</v>
      </c>
      <c r="BJ489" s="110" t="str">
        <f>IFERROR(_xlfn.XLOOKUP(BK489,Master3!$A:$A,Master3!$B:$B)," ")</f>
        <v xml:space="preserve"> </v>
      </c>
      <c r="BK489" s="107" t="str">
        <f t="shared" si="94"/>
        <v/>
      </c>
      <c r="BL489" s="107">
        <f>SUMIFS(Master3!$AU:$AU,Master3!$A:$A,"&gt;"&amp;(BK489),Master3!$A:$A,"&lt;="&amp; BO489)</f>
        <v>0</v>
      </c>
      <c r="BM489" s="109">
        <f>SUMIFS(Master3!$K:$K,Master3!$A:$A,"&gt;"&amp;(BK489),Master3!$A:$A,"&lt;="&amp; BO489)</f>
        <v>0</v>
      </c>
      <c r="BN489" s="107">
        <f>SUMIFS(Master3!BI:BI,Master3!BH:BH,BJ489)</f>
        <v>0</v>
      </c>
      <c r="BO489" s="108" t="str">
        <f t="shared" si="95"/>
        <v/>
      </c>
    </row>
    <row r="490" spans="1:67" x14ac:dyDescent="0.25">
      <c r="A490" s="86">
        <v>44551.364583333336</v>
      </c>
      <c r="B490" s="111" t="e">
        <f>_xlfn.XLOOKUP(C490,Master3!B:B,Master3!A:A)</f>
        <v>#N/A</v>
      </c>
      <c r="C490" s="106">
        <v>44551.364583333336</v>
      </c>
      <c r="D490" s="91" t="str">
        <f>IFERROR(_xlfn.XLOOKUP(B490,Master3!A:A,Master3!G:G),"")</f>
        <v/>
      </c>
      <c r="E490" s="94" t="str">
        <f>IFERROR(AVERAGEIFS(Master3!$U:$U,Master3!$A:$A,"&gt;"&amp;(B490-1),Master3!$A:$A,"&lt;="&amp;S490),"")</f>
        <v/>
      </c>
      <c r="F490" s="98">
        <f>SUMIFS(Master3!$V:$V,Master3!$A:$A,"&gt;="&amp;(B490),Master3!$A:$A,"&lt;="&amp;J490-1)</f>
        <v>0</v>
      </c>
      <c r="G490" s="91">
        <f>SUMIFS(Master3!$H:$H,Master3!$A:$A,"&gt;="&amp;(B490),Master3!$A:$A,"&lt;="&amp;J490-1)</f>
        <v>0</v>
      </c>
      <c r="H490" s="99">
        <f>SUMIFS(Master3!AZ:AZ,Master3!AY:AY,C490)</f>
        <v>0</v>
      </c>
      <c r="I490" s="100" t="str">
        <f>IFERROR(_xlfn.XLOOKUP(J490,Master3!$A:$A,Master3!$B:$B),"")</f>
        <v/>
      </c>
      <c r="J490" s="92" t="str">
        <f t="shared" si="84"/>
        <v/>
      </c>
      <c r="K490" s="92">
        <f>SUMIFS(Master3!$V:$V,Master3!$A:$A,"&gt;="&amp;(J490),Master3!$A:$A,"&lt;="&amp;O490-1)</f>
        <v>0</v>
      </c>
      <c r="L490" s="92">
        <f>SUMIFS(Master3!$H:$H,Master3!$A:$A,"&gt;="&amp;(J490),Master3!$A:$A,"&lt;="&amp;O490-1)</f>
        <v>0</v>
      </c>
      <c r="M490" s="93">
        <f>SUMIFS(Master3!BK:BK,Master3!BJ:BJ,I490)</f>
        <v>0</v>
      </c>
      <c r="N490" s="100" t="str">
        <f>IFERROR(_xlfn.XLOOKUP(O490,Master3!$A:$A,Master3!$B:$B)," ")</f>
        <v xml:space="preserve"> </v>
      </c>
      <c r="O490" s="92" t="str">
        <f t="shared" si="85"/>
        <v/>
      </c>
      <c r="P490" s="92">
        <f>SUMIFS(Master3!$V:$V,Master3!$A:$A,"&gt;="&amp;O490,Master3!$A:$A,"&lt;="&amp; S490)</f>
        <v>0</v>
      </c>
      <c r="Q490" s="92">
        <f>SUMIFS(Master3!$H:$H,Master3!$A:$A,"&gt;="&amp;O490,Master3!$A:$A,"&lt;="&amp; S490)</f>
        <v>0</v>
      </c>
      <c r="R490" s="92">
        <f>SUMIFS(Master3!AZ:AZ,Master3!AY:AY,N490)</f>
        <v>0</v>
      </c>
      <c r="S490" s="93" t="str">
        <f t="shared" si="86"/>
        <v/>
      </c>
      <c r="T490" s="112" t="e">
        <f>_xlfn.XLOOKUP(U490,Master3!B:B,Master3!A:A)</f>
        <v>#N/A</v>
      </c>
      <c r="U490" s="103"/>
      <c r="V490" s="109">
        <f>SUMIFS(Master3!X:X,Master3!$A:$A,"&gt;="&amp;(T490),Master3!$A:$A,"&lt;="&amp;Z490-1)</f>
        <v>0</v>
      </c>
      <c r="W490" s="107">
        <f>SUMIFS(Master3!I:I,Master3!$A:$A,"&gt;="&amp;(T490),Master3!$A:$A,"&lt;="&amp;Z490-1)</f>
        <v>0</v>
      </c>
      <c r="X490" s="108">
        <f>SUMIFS(Master3!BC:BC,Master3!BB:BB,U490)</f>
        <v>0</v>
      </c>
      <c r="Y490" s="110" t="str">
        <f>IFERROR(_xlfn.XLOOKUP(Z490,Master3!$A:$A,Master3!$B:$B),"")</f>
        <v/>
      </c>
      <c r="Z490" s="107" t="str">
        <f t="shared" si="87"/>
        <v/>
      </c>
      <c r="AA490" s="107">
        <f>SUMIFS(Master3!$X:$X,Master3!$A:$A,"&gt;="&amp;(Z490),Master3!$A:$A,"&lt;="&amp;AE490-1)</f>
        <v>0</v>
      </c>
      <c r="AB490" s="107">
        <f>SUMIFS(Master3!$I:$I,Master3!$A:$A,"&gt;="&amp;(Z490),Master3!$A:$A,"&lt;="&amp;AE490-1)</f>
        <v>0</v>
      </c>
      <c r="AC490" s="108">
        <f>SUMIFS(Master3!BM:BM,Master3!BL:BL,Y490)</f>
        <v>0</v>
      </c>
      <c r="AD490" s="110" t="str">
        <f>IFERROR(_xlfn.XLOOKUP(AE490,Master3!$A:$A,Master3!$B:$B)," ")</f>
        <v xml:space="preserve"> </v>
      </c>
      <c r="AE490" s="107" t="str">
        <f t="shared" si="88"/>
        <v/>
      </c>
      <c r="AF490" s="109">
        <f>SUMIFS(Master3!$X:$X,Master3!$A:$A,"&gt;"&amp;(AE490),Master3!$A:$A,"&lt;="&amp; AI490)</f>
        <v>0</v>
      </c>
      <c r="AG490" s="107">
        <f>SUMIFS(Master3!$I:$I,Master3!$A:$A,"&gt;"&amp;(AE490),Master3!$A:$A,"&lt;="&amp; AI490)</f>
        <v>0</v>
      </c>
      <c r="AH490" s="107">
        <f>SUMIFS(Master3!BC:BC,Master3!BB:BB,AD490)</f>
        <v>0</v>
      </c>
      <c r="AI490" s="108" t="str">
        <f t="shared" si="89"/>
        <v/>
      </c>
      <c r="AJ490" s="112" t="e">
        <f>_xlfn.XLOOKUP(AK490,Master3!B:B,Master3!A:A)</f>
        <v>#N/A</v>
      </c>
      <c r="AK490" s="106"/>
      <c r="AL490" s="67">
        <f>SUMIFS(Master3!$Z:$Z,Master3!$A:$A,"&gt;="&amp;(AJ490),Master3!$A:$A,"&lt;="&amp;AP490-1)</f>
        <v>0</v>
      </c>
      <c r="AM490" s="67">
        <f>SUMIFS(Master3!$J:$J,Master3!$A:$A,"&gt;="&amp;(AJ490),Master3!$A:$A,"&lt;="&amp;AP490-1)</f>
        <v>0</v>
      </c>
      <c r="AN490" s="93">
        <f>SUMIFS(Master3!BF:BF,Master3!BE:BE,AK490)</f>
        <v>0</v>
      </c>
      <c r="AO490" s="100" t="str">
        <f>IFERROR(_xlfn.XLOOKUP(AP490,Master3!$A:$A,Master3!$B:$B),"")</f>
        <v/>
      </c>
      <c r="AP490" s="92" t="str">
        <f t="shared" si="90"/>
        <v/>
      </c>
      <c r="AQ490" s="67">
        <f>SUMIFS(Master3!$Z:$Z,Master3!$A:$A,"&gt;"&amp;(AP490),Master3!$A:$A,"&lt;="&amp;AU490-1)</f>
        <v>0</v>
      </c>
      <c r="AR490" s="67">
        <f>SUMIFS(Master3!$J:$J,Master3!$A:$A,"&gt;"&amp;(AP490),Master3!$A:$A,"&lt;="&amp;AU490-1)</f>
        <v>0</v>
      </c>
      <c r="AS490" s="93">
        <f>SUMIFS(Master3!BO:BO,Master3!BN:BN,AO490)</f>
        <v>0</v>
      </c>
      <c r="AT490" s="100" t="str">
        <f>IFERROR(_xlfn.XLOOKUP(AU490,Master3!$A:$A,Master3!$B:$B)," ")</f>
        <v xml:space="preserve"> </v>
      </c>
      <c r="AU490" s="92" t="str">
        <f t="shared" si="91"/>
        <v/>
      </c>
      <c r="AV490" s="67">
        <f>SUMIFS(Master3!$Z:$Z,Master3!$A:$A,"&gt;"&amp;AU490,Master3!$A:$A,"&lt;="&amp; AY490)</f>
        <v>0</v>
      </c>
      <c r="AW490" s="67">
        <f>SUMIFS(Master3!$J:$J,Master3!$A:$A,"&gt;"&amp;AU490,Master3!$A:$A,"&lt;="&amp; AY490)</f>
        <v>0</v>
      </c>
      <c r="AX490" s="92">
        <f>SUMIFS(Master3!BF:BF,Master3!BE:BE,AT490)</f>
        <v>0</v>
      </c>
      <c r="AY490" s="93" t="str">
        <f t="shared" si="92"/>
        <v/>
      </c>
      <c r="AZ490" s="112" t="e">
        <f>_xlfn.XLOOKUP(BA490,Master3!B:B,Master3!A:A)</f>
        <v>#N/A</v>
      </c>
      <c r="BA490" s="103"/>
      <c r="BB490" s="107">
        <f>SUMIFS(Master3!AR:AR,Master3!$A:$A,"&gt;="&amp;(AZ490),Master3!$A:$A,"&lt;="&amp;BF490-1)</f>
        <v>0</v>
      </c>
      <c r="BC490" s="109">
        <f>SUMIFS(Master3!$K:$K,Master3!$A:$A,"&gt;="&amp;(AZ490),Master3!$A:$A,"&lt;="&amp;BF490-1)</f>
        <v>0</v>
      </c>
      <c r="BD490" s="108">
        <f>SUMIFS(Master3!BI:BI,Master3!BH:BH,BA490)</f>
        <v>0</v>
      </c>
      <c r="BE490" s="110" t="str">
        <f>IFERROR(_xlfn.XLOOKUP(BF490,Master3!$A:$A,Master3!$B:$B),"")</f>
        <v/>
      </c>
      <c r="BF490" s="107" t="str">
        <f t="shared" si="93"/>
        <v/>
      </c>
      <c r="BG490" s="107">
        <f>SUMIFS(Master3!AR:AR,Master3!$A:$A,"&gt;="&amp;(BF490),Master3!$A:$A,"&lt;="&amp;BK490-1)</f>
        <v>0</v>
      </c>
      <c r="BH490" s="109">
        <f>SUMIFS(Master3!$K:$K,Master3!$A:$A,"&gt;="&amp;(BF490),Master3!$A:$A,"&lt;="&amp;BK490-1)</f>
        <v>0</v>
      </c>
      <c r="BI490" s="108">
        <f>SUMIFS(Master3!BQ:BQ,Master3!BP:BP,BE490)</f>
        <v>0</v>
      </c>
      <c r="BJ490" s="110" t="str">
        <f>IFERROR(_xlfn.XLOOKUP(BK490,Master3!$A:$A,Master3!$B:$B)," ")</f>
        <v xml:space="preserve"> </v>
      </c>
      <c r="BK490" s="107" t="str">
        <f t="shared" si="94"/>
        <v/>
      </c>
      <c r="BL490" s="107">
        <f>SUMIFS(Master3!$AU:$AU,Master3!$A:$A,"&gt;"&amp;(BK490),Master3!$A:$A,"&lt;="&amp; BO490)</f>
        <v>0</v>
      </c>
      <c r="BM490" s="109">
        <f>SUMIFS(Master3!$K:$K,Master3!$A:$A,"&gt;"&amp;(BK490),Master3!$A:$A,"&lt;="&amp; BO490)</f>
        <v>0</v>
      </c>
      <c r="BN490" s="107">
        <f>SUMIFS(Master3!BI:BI,Master3!BH:BH,BJ490)</f>
        <v>0</v>
      </c>
      <c r="BO490" s="108" t="str">
        <f t="shared" si="95"/>
        <v/>
      </c>
    </row>
    <row r="491" spans="1:67" x14ac:dyDescent="0.25">
      <c r="A491" s="86">
        <v>44552.288194444445</v>
      </c>
      <c r="B491" s="111" t="e">
        <f>_xlfn.XLOOKUP(C491,Master3!B:B,Master3!A:A)</f>
        <v>#N/A</v>
      </c>
      <c r="C491" s="106"/>
      <c r="D491" s="91" t="str">
        <f>IFERROR(_xlfn.XLOOKUP(B491,Master3!A:A,Master3!G:G),"")</f>
        <v/>
      </c>
      <c r="E491" s="94" t="str">
        <f>IFERROR(AVERAGEIFS(Master3!$U:$U,Master3!$A:$A,"&gt;"&amp;(B491-1),Master3!$A:$A,"&lt;="&amp;S491),"")</f>
        <v/>
      </c>
      <c r="F491" s="98">
        <f>SUMIFS(Master3!$V:$V,Master3!$A:$A,"&gt;="&amp;(B491),Master3!$A:$A,"&lt;="&amp;J491-1)</f>
        <v>0</v>
      </c>
      <c r="G491" s="91">
        <f>SUMIFS(Master3!$H:$H,Master3!$A:$A,"&gt;="&amp;(B491),Master3!$A:$A,"&lt;="&amp;J491-1)</f>
        <v>0</v>
      </c>
      <c r="H491" s="99">
        <f>SUMIFS(Master3!AZ:AZ,Master3!AY:AY,C491)</f>
        <v>0</v>
      </c>
      <c r="I491" s="100" t="str">
        <f>IFERROR(_xlfn.XLOOKUP(J491,Master3!$A:$A,Master3!$B:$B),"")</f>
        <v/>
      </c>
      <c r="J491" s="92" t="str">
        <f t="shared" si="84"/>
        <v/>
      </c>
      <c r="K491" s="92">
        <f>SUMIFS(Master3!$V:$V,Master3!$A:$A,"&gt;="&amp;(J491),Master3!$A:$A,"&lt;="&amp;O491-1)</f>
        <v>0</v>
      </c>
      <c r="L491" s="92">
        <f>SUMIFS(Master3!$H:$H,Master3!$A:$A,"&gt;="&amp;(J491),Master3!$A:$A,"&lt;="&amp;O491-1)</f>
        <v>0</v>
      </c>
      <c r="M491" s="93">
        <f>SUMIFS(Master3!BK:BK,Master3!BJ:BJ,I491)</f>
        <v>0</v>
      </c>
      <c r="N491" s="100" t="str">
        <f>IFERROR(_xlfn.XLOOKUP(O491,Master3!$A:$A,Master3!$B:$B)," ")</f>
        <v xml:space="preserve"> </v>
      </c>
      <c r="O491" s="92" t="str">
        <f t="shared" si="85"/>
        <v/>
      </c>
      <c r="P491" s="92">
        <f>SUMIFS(Master3!$V:$V,Master3!$A:$A,"&gt;="&amp;O491,Master3!$A:$A,"&lt;="&amp; S491)</f>
        <v>0</v>
      </c>
      <c r="Q491" s="92">
        <f>SUMIFS(Master3!$H:$H,Master3!$A:$A,"&gt;="&amp;O491,Master3!$A:$A,"&lt;="&amp; S491)</f>
        <v>0</v>
      </c>
      <c r="R491" s="92">
        <f>SUMIFS(Master3!AZ:AZ,Master3!AY:AY,N491)</f>
        <v>0</v>
      </c>
      <c r="S491" s="93" t="str">
        <f t="shared" si="86"/>
        <v/>
      </c>
      <c r="T491" s="112" t="e">
        <f>_xlfn.XLOOKUP(U491,Master3!B:B,Master3!A:A)</f>
        <v>#N/A</v>
      </c>
      <c r="U491" s="103"/>
      <c r="V491" s="109">
        <f>SUMIFS(Master3!X:X,Master3!$A:$A,"&gt;="&amp;(T491),Master3!$A:$A,"&lt;="&amp;Z491-1)</f>
        <v>0</v>
      </c>
      <c r="W491" s="107">
        <f>SUMIFS(Master3!I:I,Master3!$A:$A,"&gt;="&amp;(T491),Master3!$A:$A,"&lt;="&amp;Z491-1)</f>
        <v>0</v>
      </c>
      <c r="X491" s="108">
        <f>SUMIFS(Master3!BC:BC,Master3!BB:BB,U491)</f>
        <v>0</v>
      </c>
      <c r="Y491" s="110" t="str">
        <f>IFERROR(_xlfn.XLOOKUP(Z491,Master3!$A:$A,Master3!$B:$B),"")</f>
        <v/>
      </c>
      <c r="Z491" s="107" t="str">
        <f t="shared" si="87"/>
        <v/>
      </c>
      <c r="AA491" s="107">
        <f>SUMIFS(Master3!$X:$X,Master3!$A:$A,"&gt;="&amp;(Z491),Master3!$A:$A,"&lt;="&amp;AE491-1)</f>
        <v>0</v>
      </c>
      <c r="AB491" s="107">
        <f>SUMIFS(Master3!$I:$I,Master3!$A:$A,"&gt;="&amp;(Z491),Master3!$A:$A,"&lt;="&amp;AE491-1)</f>
        <v>0</v>
      </c>
      <c r="AC491" s="108">
        <f>SUMIFS(Master3!BM:BM,Master3!BL:BL,Y491)</f>
        <v>0</v>
      </c>
      <c r="AD491" s="110" t="str">
        <f>IFERROR(_xlfn.XLOOKUP(AE491,Master3!$A:$A,Master3!$B:$B)," ")</f>
        <v xml:space="preserve"> </v>
      </c>
      <c r="AE491" s="107" t="str">
        <f t="shared" si="88"/>
        <v/>
      </c>
      <c r="AF491" s="109">
        <f>SUMIFS(Master3!$X:$X,Master3!$A:$A,"&gt;"&amp;(AE491),Master3!$A:$A,"&lt;="&amp; AI491)</f>
        <v>0</v>
      </c>
      <c r="AG491" s="107">
        <f>SUMIFS(Master3!$I:$I,Master3!$A:$A,"&gt;"&amp;(AE491),Master3!$A:$A,"&lt;="&amp; AI491)</f>
        <v>0</v>
      </c>
      <c r="AH491" s="107">
        <f>SUMIFS(Master3!BC:BC,Master3!BB:BB,AD491)</f>
        <v>0</v>
      </c>
      <c r="AI491" s="108" t="str">
        <f t="shared" si="89"/>
        <v/>
      </c>
      <c r="AJ491" s="112" t="e">
        <f>_xlfn.XLOOKUP(AK491,Master3!B:B,Master3!A:A)</f>
        <v>#N/A</v>
      </c>
      <c r="AK491" s="106">
        <v>44552.288194444445</v>
      </c>
      <c r="AL491" s="67">
        <f>SUMIFS(Master3!$Z:$Z,Master3!$A:$A,"&gt;="&amp;(AJ491),Master3!$A:$A,"&lt;="&amp;AP491-1)</f>
        <v>0</v>
      </c>
      <c r="AM491" s="67">
        <f>SUMIFS(Master3!$J:$J,Master3!$A:$A,"&gt;="&amp;(AJ491),Master3!$A:$A,"&lt;="&amp;AP491-1)</f>
        <v>0</v>
      </c>
      <c r="AN491" s="93">
        <f>SUMIFS(Master3!BF:BF,Master3!BE:BE,AK491)</f>
        <v>0</v>
      </c>
      <c r="AO491" s="100" t="str">
        <f>IFERROR(_xlfn.XLOOKUP(AP491,Master3!$A:$A,Master3!$B:$B),"")</f>
        <v/>
      </c>
      <c r="AP491" s="92" t="str">
        <f t="shared" si="90"/>
        <v/>
      </c>
      <c r="AQ491" s="67">
        <f>SUMIFS(Master3!$Z:$Z,Master3!$A:$A,"&gt;"&amp;(AP491),Master3!$A:$A,"&lt;="&amp;AU491-1)</f>
        <v>0</v>
      </c>
      <c r="AR491" s="67">
        <f>SUMIFS(Master3!$J:$J,Master3!$A:$A,"&gt;"&amp;(AP491),Master3!$A:$A,"&lt;="&amp;AU491-1)</f>
        <v>0</v>
      </c>
      <c r="AS491" s="93">
        <f>SUMIFS(Master3!BO:BO,Master3!BN:BN,AO491)</f>
        <v>0</v>
      </c>
      <c r="AT491" s="100" t="str">
        <f>IFERROR(_xlfn.XLOOKUP(AU491,Master3!$A:$A,Master3!$B:$B)," ")</f>
        <v xml:space="preserve"> </v>
      </c>
      <c r="AU491" s="92" t="str">
        <f t="shared" si="91"/>
        <v/>
      </c>
      <c r="AV491" s="67">
        <f>SUMIFS(Master3!$Z:$Z,Master3!$A:$A,"&gt;"&amp;AU491,Master3!$A:$A,"&lt;="&amp; AY491)</f>
        <v>0</v>
      </c>
      <c r="AW491" s="67">
        <f>SUMIFS(Master3!$J:$J,Master3!$A:$A,"&gt;"&amp;AU491,Master3!$A:$A,"&lt;="&amp; AY491)</f>
        <v>0</v>
      </c>
      <c r="AX491" s="92">
        <f>SUMIFS(Master3!BF:BF,Master3!BE:BE,AT491)</f>
        <v>0</v>
      </c>
      <c r="AY491" s="93" t="str">
        <f t="shared" si="92"/>
        <v/>
      </c>
      <c r="AZ491" s="112" t="e">
        <f>_xlfn.XLOOKUP(BA491,Master3!B:B,Master3!A:A)</f>
        <v>#N/A</v>
      </c>
      <c r="BA491" s="103"/>
      <c r="BB491" s="107">
        <f>SUMIFS(Master3!AR:AR,Master3!$A:$A,"&gt;="&amp;(AZ491),Master3!$A:$A,"&lt;="&amp;BF491-1)</f>
        <v>0</v>
      </c>
      <c r="BC491" s="109">
        <f>SUMIFS(Master3!$K:$K,Master3!$A:$A,"&gt;="&amp;(AZ491),Master3!$A:$A,"&lt;="&amp;BF491-1)</f>
        <v>0</v>
      </c>
      <c r="BD491" s="108">
        <f>SUMIFS(Master3!BI:BI,Master3!BH:BH,BA491)</f>
        <v>0</v>
      </c>
      <c r="BE491" s="110" t="str">
        <f>IFERROR(_xlfn.XLOOKUP(BF491,Master3!$A:$A,Master3!$B:$B),"")</f>
        <v/>
      </c>
      <c r="BF491" s="107" t="str">
        <f t="shared" si="93"/>
        <v/>
      </c>
      <c r="BG491" s="107">
        <f>SUMIFS(Master3!AR:AR,Master3!$A:$A,"&gt;="&amp;(BF491),Master3!$A:$A,"&lt;="&amp;BK491-1)</f>
        <v>0</v>
      </c>
      <c r="BH491" s="109">
        <f>SUMIFS(Master3!$K:$K,Master3!$A:$A,"&gt;="&amp;(BF491),Master3!$A:$A,"&lt;="&amp;BK491-1)</f>
        <v>0</v>
      </c>
      <c r="BI491" s="108">
        <f>SUMIFS(Master3!BQ:BQ,Master3!BP:BP,BE491)</f>
        <v>0</v>
      </c>
      <c r="BJ491" s="110" t="str">
        <f>IFERROR(_xlfn.XLOOKUP(BK491,Master3!$A:$A,Master3!$B:$B)," ")</f>
        <v xml:space="preserve"> </v>
      </c>
      <c r="BK491" s="107" t="str">
        <f t="shared" si="94"/>
        <v/>
      </c>
      <c r="BL491" s="107">
        <f>SUMIFS(Master3!$AU:$AU,Master3!$A:$A,"&gt;"&amp;(BK491),Master3!$A:$A,"&lt;="&amp; BO491)</f>
        <v>0</v>
      </c>
      <c r="BM491" s="109">
        <f>SUMIFS(Master3!$K:$K,Master3!$A:$A,"&gt;"&amp;(BK491),Master3!$A:$A,"&lt;="&amp; BO491)</f>
        <v>0</v>
      </c>
      <c r="BN491" s="107">
        <f>SUMIFS(Master3!BI:BI,Master3!BH:BH,BJ491)</f>
        <v>0</v>
      </c>
      <c r="BO491" s="108" t="str">
        <f t="shared" si="95"/>
        <v/>
      </c>
    </row>
    <row r="492" spans="1:67" x14ac:dyDescent="0.25">
      <c r="A492" s="86">
        <v>44552.368055555555</v>
      </c>
      <c r="B492" s="111" t="e">
        <f>_xlfn.XLOOKUP(C492,Master3!B:B,Master3!A:A)</f>
        <v>#N/A</v>
      </c>
      <c r="C492" s="106"/>
      <c r="D492" s="91" t="str">
        <f>IFERROR(_xlfn.XLOOKUP(B492,Master3!A:A,Master3!G:G),"")</f>
        <v/>
      </c>
      <c r="E492" s="94" t="str">
        <f>IFERROR(AVERAGEIFS(Master3!$U:$U,Master3!$A:$A,"&gt;"&amp;(B492-1),Master3!$A:$A,"&lt;="&amp;S492),"")</f>
        <v/>
      </c>
      <c r="F492" s="98">
        <f>SUMIFS(Master3!$V:$V,Master3!$A:$A,"&gt;="&amp;(B492),Master3!$A:$A,"&lt;="&amp;J492-1)</f>
        <v>0</v>
      </c>
      <c r="G492" s="91">
        <f>SUMIFS(Master3!$H:$H,Master3!$A:$A,"&gt;="&amp;(B492),Master3!$A:$A,"&lt;="&amp;J492-1)</f>
        <v>0</v>
      </c>
      <c r="H492" s="99">
        <f>SUMIFS(Master3!AZ:AZ,Master3!AY:AY,C492)</f>
        <v>0</v>
      </c>
      <c r="I492" s="100" t="str">
        <f>IFERROR(_xlfn.XLOOKUP(J492,Master3!$A:$A,Master3!$B:$B),"")</f>
        <v/>
      </c>
      <c r="J492" s="92" t="str">
        <f t="shared" si="84"/>
        <v/>
      </c>
      <c r="K492" s="92">
        <f>SUMIFS(Master3!$V:$V,Master3!$A:$A,"&gt;="&amp;(J492),Master3!$A:$A,"&lt;="&amp;O492-1)</f>
        <v>0</v>
      </c>
      <c r="L492" s="92">
        <f>SUMIFS(Master3!$H:$H,Master3!$A:$A,"&gt;="&amp;(J492),Master3!$A:$A,"&lt;="&amp;O492-1)</f>
        <v>0</v>
      </c>
      <c r="M492" s="93">
        <f>SUMIFS(Master3!BK:BK,Master3!BJ:BJ,I492)</f>
        <v>0</v>
      </c>
      <c r="N492" s="100" t="str">
        <f>IFERROR(_xlfn.XLOOKUP(O492,Master3!$A:$A,Master3!$B:$B)," ")</f>
        <v xml:space="preserve"> </v>
      </c>
      <c r="O492" s="92" t="str">
        <f t="shared" si="85"/>
        <v/>
      </c>
      <c r="P492" s="92">
        <f>SUMIFS(Master3!$V:$V,Master3!$A:$A,"&gt;="&amp;O492,Master3!$A:$A,"&lt;="&amp; S492)</f>
        <v>0</v>
      </c>
      <c r="Q492" s="92">
        <f>SUMIFS(Master3!$H:$H,Master3!$A:$A,"&gt;="&amp;O492,Master3!$A:$A,"&lt;="&amp; S492)</f>
        <v>0</v>
      </c>
      <c r="R492" s="92">
        <f>SUMIFS(Master3!AZ:AZ,Master3!AY:AY,N492)</f>
        <v>0</v>
      </c>
      <c r="S492" s="93" t="str">
        <f t="shared" si="86"/>
        <v/>
      </c>
      <c r="T492" s="112" t="e">
        <f>_xlfn.XLOOKUP(U492,Master3!B:B,Master3!A:A)</f>
        <v>#N/A</v>
      </c>
      <c r="U492" s="103"/>
      <c r="V492" s="109">
        <f>SUMIFS(Master3!X:X,Master3!$A:$A,"&gt;="&amp;(T492),Master3!$A:$A,"&lt;="&amp;Z492-1)</f>
        <v>0</v>
      </c>
      <c r="W492" s="107">
        <f>SUMIFS(Master3!I:I,Master3!$A:$A,"&gt;="&amp;(T492),Master3!$A:$A,"&lt;="&amp;Z492-1)</f>
        <v>0</v>
      </c>
      <c r="X492" s="108">
        <f>SUMIFS(Master3!BC:BC,Master3!BB:BB,U492)</f>
        <v>0</v>
      </c>
      <c r="Y492" s="110" t="str">
        <f>IFERROR(_xlfn.XLOOKUP(Z492,Master3!$A:$A,Master3!$B:$B),"")</f>
        <v/>
      </c>
      <c r="Z492" s="107" t="str">
        <f t="shared" si="87"/>
        <v/>
      </c>
      <c r="AA492" s="107">
        <f>SUMIFS(Master3!$X:$X,Master3!$A:$A,"&gt;="&amp;(Z492),Master3!$A:$A,"&lt;="&amp;AE492-1)</f>
        <v>0</v>
      </c>
      <c r="AB492" s="107">
        <f>SUMIFS(Master3!$I:$I,Master3!$A:$A,"&gt;="&amp;(Z492),Master3!$A:$A,"&lt;="&amp;AE492-1)</f>
        <v>0</v>
      </c>
      <c r="AC492" s="108">
        <f>SUMIFS(Master3!BM:BM,Master3!BL:BL,Y492)</f>
        <v>0</v>
      </c>
      <c r="AD492" s="110" t="str">
        <f>IFERROR(_xlfn.XLOOKUP(AE492,Master3!$A:$A,Master3!$B:$B)," ")</f>
        <v xml:space="preserve"> </v>
      </c>
      <c r="AE492" s="107" t="str">
        <f t="shared" si="88"/>
        <v/>
      </c>
      <c r="AF492" s="109">
        <f>SUMIFS(Master3!$X:$X,Master3!$A:$A,"&gt;"&amp;(AE492),Master3!$A:$A,"&lt;="&amp; AI492)</f>
        <v>0</v>
      </c>
      <c r="AG492" s="107">
        <f>SUMIFS(Master3!$I:$I,Master3!$A:$A,"&gt;"&amp;(AE492),Master3!$A:$A,"&lt;="&amp; AI492)</f>
        <v>0</v>
      </c>
      <c r="AH492" s="107">
        <f>SUMIFS(Master3!BC:BC,Master3!BB:BB,AD492)</f>
        <v>0</v>
      </c>
      <c r="AI492" s="108" t="str">
        <f t="shared" si="89"/>
        <v/>
      </c>
      <c r="AJ492" s="112" t="e">
        <f>_xlfn.XLOOKUP(AK492,Master3!B:B,Master3!A:A)</f>
        <v>#N/A</v>
      </c>
      <c r="AK492" s="106"/>
      <c r="AL492" s="67">
        <f>SUMIFS(Master3!$Z:$Z,Master3!$A:$A,"&gt;="&amp;(AJ492),Master3!$A:$A,"&lt;="&amp;AP492-1)</f>
        <v>0</v>
      </c>
      <c r="AM492" s="67">
        <f>SUMIFS(Master3!$J:$J,Master3!$A:$A,"&gt;="&amp;(AJ492),Master3!$A:$A,"&lt;="&amp;AP492-1)</f>
        <v>0</v>
      </c>
      <c r="AN492" s="93">
        <f>SUMIFS(Master3!BF:BF,Master3!BE:BE,AK492)</f>
        <v>0</v>
      </c>
      <c r="AO492" s="100" t="str">
        <f>IFERROR(_xlfn.XLOOKUP(AP492,Master3!$A:$A,Master3!$B:$B),"")</f>
        <v/>
      </c>
      <c r="AP492" s="92" t="str">
        <f t="shared" si="90"/>
        <v/>
      </c>
      <c r="AQ492" s="67">
        <f>SUMIFS(Master3!$Z:$Z,Master3!$A:$A,"&gt;"&amp;(AP492),Master3!$A:$A,"&lt;="&amp;AU492-1)</f>
        <v>0</v>
      </c>
      <c r="AR492" s="67">
        <f>SUMIFS(Master3!$J:$J,Master3!$A:$A,"&gt;"&amp;(AP492),Master3!$A:$A,"&lt;="&amp;AU492-1)</f>
        <v>0</v>
      </c>
      <c r="AS492" s="93">
        <f>SUMIFS(Master3!BO:BO,Master3!BN:BN,AO492)</f>
        <v>0</v>
      </c>
      <c r="AT492" s="100" t="str">
        <f>IFERROR(_xlfn.XLOOKUP(AU492,Master3!$A:$A,Master3!$B:$B)," ")</f>
        <v xml:space="preserve"> </v>
      </c>
      <c r="AU492" s="92" t="str">
        <f t="shared" si="91"/>
        <v/>
      </c>
      <c r="AV492" s="67">
        <f>SUMIFS(Master3!$Z:$Z,Master3!$A:$A,"&gt;"&amp;AU492,Master3!$A:$A,"&lt;="&amp; AY492)</f>
        <v>0</v>
      </c>
      <c r="AW492" s="67">
        <f>SUMIFS(Master3!$J:$J,Master3!$A:$A,"&gt;"&amp;AU492,Master3!$A:$A,"&lt;="&amp; AY492)</f>
        <v>0</v>
      </c>
      <c r="AX492" s="92">
        <f>SUMIFS(Master3!BF:BF,Master3!BE:BE,AT492)</f>
        <v>0</v>
      </c>
      <c r="AY492" s="93" t="str">
        <f t="shared" si="92"/>
        <v/>
      </c>
      <c r="AZ492" s="112" t="e">
        <f>_xlfn.XLOOKUP(BA492,Master3!B:B,Master3!A:A)</f>
        <v>#N/A</v>
      </c>
      <c r="BA492" s="103">
        <v>44552.368055555555</v>
      </c>
      <c r="BB492" s="107">
        <f>SUMIFS(Master3!AR:AR,Master3!$A:$A,"&gt;="&amp;(AZ492),Master3!$A:$A,"&lt;="&amp;BF492-1)</f>
        <v>0</v>
      </c>
      <c r="BC492" s="109">
        <f>SUMIFS(Master3!$K:$K,Master3!$A:$A,"&gt;="&amp;(AZ492),Master3!$A:$A,"&lt;="&amp;BF492-1)</f>
        <v>0</v>
      </c>
      <c r="BD492" s="108">
        <f>SUMIFS(Master3!BI:BI,Master3!BH:BH,BA492)</f>
        <v>0</v>
      </c>
      <c r="BE492" s="110" t="str">
        <f>IFERROR(_xlfn.XLOOKUP(BF492,Master3!$A:$A,Master3!$B:$B),"")</f>
        <v/>
      </c>
      <c r="BF492" s="107" t="str">
        <f t="shared" si="93"/>
        <v/>
      </c>
      <c r="BG492" s="107">
        <f>SUMIFS(Master3!AR:AR,Master3!$A:$A,"&gt;="&amp;(BF492),Master3!$A:$A,"&lt;="&amp;BK492-1)</f>
        <v>0</v>
      </c>
      <c r="BH492" s="109">
        <f>SUMIFS(Master3!$K:$K,Master3!$A:$A,"&gt;="&amp;(BF492),Master3!$A:$A,"&lt;="&amp;BK492-1)</f>
        <v>0</v>
      </c>
      <c r="BI492" s="108">
        <f>SUMIFS(Master3!BQ:BQ,Master3!BP:BP,BE492)</f>
        <v>0</v>
      </c>
      <c r="BJ492" s="110" t="str">
        <f>IFERROR(_xlfn.XLOOKUP(BK492,Master3!$A:$A,Master3!$B:$B)," ")</f>
        <v xml:space="preserve"> </v>
      </c>
      <c r="BK492" s="107" t="str">
        <f t="shared" si="94"/>
        <v/>
      </c>
      <c r="BL492" s="107">
        <f>SUMIFS(Master3!$AU:$AU,Master3!$A:$A,"&gt;"&amp;(BK492),Master3!$A:$A,"&lt;="&amp; BO492)</f>
        <v>0</v>
      </c>
      <c r="BM492" s="109">
        <f>SUMIFS(Master3!$K:$K,Master3!$A:$A,"&gt;"&amp;(BK492),Master3!$A:$A,"&lt;="&amp; BO492)</f>
        <v>0</v>
      </c>
      <c r="BN492" s="107">
        <f>SUMIFS(Master3!BI:BI,Master3!BH:BH,BJ492)</f>
        <v>0</v>
      </c>
      <c r="BO492" s="108" t="str">
        <f t="shared" si="95"/>
        <v/>
      </c>
    </row>
    <row r="493" spans="1:67" x14ac:dyDescent="0.25">
      <c r="A493" s="86">
        <v>44552.371527777781</v>
      </c>
      <c r="B493" s="111" t="e">
        <f>_xlfn.XLOOKUP(C493,Master3!B:B,Master3!A:A)</f>
        <v>#N/A</v>
      </c>
      <c r="C493" s="106">
        <v>44552.371527777781</v>
      </c>
      <c r="D493" s="91" t="str">
        <f>IFERROR(_xlfn.XLOOKUP(B493,Master3!A:A,Master3!G:G),"")</f>
        <v/>
      </c>
      <c r="E493" s="94" t="str">
        <f>IFERROR(AVERAGEIFS(Master3!$U:$U,Master3!$A:$A,"&gt;"&amp;(B493-1),Master3!$A:$A,"&lt;="&amp;S493),"")</f>
        <v/>
      </c>
      <c r="F493" s="98">
        <f>SUMIFS(Master3!$V:$V,Master3!$A:$A,"&gt;="&amp;(B493),Master3!$A:$A,"&lt;="&amp;J493-1)</f>
        <v>0</v>
      </c>
      <c r="G493" s="91">
        <f>SUMIFS(Master3!$H:$H,Master3!$A:$A,"&gt;="&amp;(B493),Master3!$A:$A,"&lt;="&amp;J493-1)</f>
        <v>0</v>
      </c>
      <c r="H493" s="99">
        <f>SUMIFS(Master3!AZ:AZ,Master3!AY:AY,C493)</f>
        <v>0</v>
      </c>
      <c r="I493" s="100" t="str">
        <f>IFERROR(_xlfn.XLOOKUP(J493,Master3!$A:$A,Master3!$B:$B),"")</f>
        <v/>
      </c>
      <c r="J493" s="92" t="str">
        <f t="shared" si="84"/>
        <v/>
      </c>
      <c r="K493" s="92">
        <f>SUMIFS(Master3!$V:$V,Master3!$A:$A,"&gt;="&amp;(J493),Master3!$A:$A,"&lt;="&amp;O493-1)</f>
        <v>0</v>
      </c>
      <c r="L493" s="92">
        <f>SUMIFS(Master3!$H:$H,Master3!$A:$A,"&gt;="&amp;(J493),Master3!$A:$A,"&lt;="&amp;O493-1)</f>
        <v>0</v>
      </c>
      <c r="M493" s="93">
        <f>SUMIFS(Master3!BK:BK,Master3!BJ:BJ,I493)</f>
        <v>0</v>
      </c>
      <c r="N493" s="100" t="str">
        <f>IFERROR(_xlfn.XLOOKUP(O493,Master3!$A:$A,Master3!$B:$B)," ")</f>
        <v xml:space="preserve"> </v>
      </c>
      <c r="O493" s="92" t="str">
        <f t="shared" si="85"/>
        <v/>
      </c>
      <c r="P493" s="92">
        <f>SUMIFS(Master3!$V:$V,Master3!$A:$A,"&gt;="&amp;O493,Master3!$A:$A,"&lt;="&amp; S493)</f>
        <v>0</v>
      </c>
      <c r="Q493" s="92">
        <f>SUMIFS(Master3!$H:$H,Master3!$A:$A,"&gt;="&amp;O493,Master3!$A:$A,"&lt;="&amp; S493)</f>
        <v>0</v>
      </c>
      <c r="R493" s="92">
        <f>SUMIFS(Master3!AZ:AZ,Master3!AY:AY,N493)</f>
        <v>0</v>
      </c>
      <c r="S493" s="93" t="str">
        <f t="shared" si="86"/>
        <v/>
      </c>
      <c r="T493" s="112" t="e">
        <f>_xlfn.XLOOKUP(U493,Master3!B:B,Master3!A:A)</f>
        <v>#N/A</v>
      </c>
      <c r="U493" s="103">
        <v>44552.371527777781</v>
      </c>
      <c r="V493" s="109">
        <f>SUMIFS(Master3!X:X,Master3!$A:$A,"&gt;="&amp;(T493),Master3!$A:$A,"&lt;="&amp;Z493-1)</f>
        <v>0</v>
      </c>
      <c r="W493" s="107">
        <f>SUMIFS(Master3!I:I,Master3!$A:$A,"&gt;="&amp;(T493),Master3!$A:$A,"&lt;="&amp;Z493-1)</f>
        <v>0</v>
      </c>
      <c r="X493" s="108">
        <f>SUMIFS(Master3!BC:BC,Master3!BB:BB,U493)</f>
        <v>0</v>
      </c>
      <c r="Y493" s="110" t="str">
        <f>IFERROR(_xlfn.XLOOKUP(Z493,Master3!$A:$A,Master3!$B:$B),"")</f>
        <v/>
      </c>
      <c r="Z493" s="107" t="str">
        <f t="shared" si="87"/>
        <v/>
      </c>
      <c r="AA493" s="107">
        <f>SUMIFS(Master3!$X:$X,Master3!$A:$A,"&gt;="&amp;(Z493),Master3!$A:$A,"&lt;="&amp;AE493-1)</f>
        <v>0</v>
      </c>
      <c r="AB493" s="107">
        <f>SUMIFS(Master3!$I:$I,Master3!$A:$A,"&gt;="&amp;(Z493),Master3!$A:$A,"&lt;="&amp;AE493-1)</f>
        <v>0</v>
      </c>
      <c r="AC493" s="108">
        <f>SUMIFS(Master3!BM:BM,Master3!BL:BL,Y493)</f>
        <v>0</v>
      </c>
      <c r="AD493" s="110" t="str">
        <f>IFERROR(_xlfn.XLOOKUP(AE493,Master3!$A:$A,Master3!$B:$B)," ")</f>
        <v xml:space="preserve"> </v>
      </c>
      <c r="AE493" s="107" t="str">
        <f t="shared" si="88"/>
        <v/>
      </c>
      <c r="AF493" s="109">
        <f>SUMIFS(Master3!$X:$X,Master3!$A:$A,"&gt;"&amp;(AE493),Master3!$A:$A,"&lt;="&amp; AI493)</f>
        <v>0</v>
      </c>
      <c r="AG493" s="107">
        <f>SUMIFS(Master3!$I:$I,Master3!$A:$A,"&gt;"&amp;(AE493),Master3!$A:$A,"&lt;="&amp; AI493)</f>
        <v>0</v>
      </c>
      <c r="AH493" s="107">
        <f>SUMIFS(Master3!BC:BC,Master3!BB:BB,AD493)</f>
        <v>0</v>
      </c>
      <c r="AI493" s="108" t="str">
        <f t="shared" si="89"/>
        <v/>
      </c>
      <c r="AJ493" s="112" t="e">
        <f>_xlfn.XLOOKUP(AK493,Master3!B:B,Master3!A:A)</f>
        <v>#N/A</v>
      </c>
      <c r="AK493" s="106"/>
      <c r="AL493" s="67">
        <f>SUMIFS(Master3!$Z:$Z,Master3!$A:$A,"&gt;="&amp;(AJ493),Master3!$A:$A,"&lt;="&amp;AP493-1)</f>
        <v>0</v>
      </c>
      <c r="AM493" s="67">
        <f>SUMIFS(Master3!$J:$J,Master3!$A:$A,"&gt;="&amp;(AJ493),Master3!$A:$A,"&lt;="&amp;AP493-1)</f>
        <v>0</v>
      </c>
      <c r="AN493" s="93">
        <f>SUMIFS(Master3!BF:BF,Master3!BE:BE,AK493)</f>
        <v>0</v>
      </c>
      <c r="AO493" s="100" t="str">
        <f>IFERROR(_xlfn.XLOOKUP(AP493,Master3!$A:$A,Master3!$B:$B),"")</f>
        <v/>
      </c>
      <c r="AP493" s="92" t="str">
        <f t="shared" si="90"/>
        <v/>
      </c>
      <c r="AQ493" s="67">
        <f>SUMIFS(Master3!$Z:$Z,Master3!$A:$A,"&gt;"&amp;(AP493),Master3!$A:$A,"&lt;="&amp;AU493-1)</f>
        <v>0</v>
      </c>
      <c r="AR493" s="67">
        <f>SUMIFS(Master3!$J:$J,Master3!$A:$A,"&gt;"&amp;(AP493),Master3!$A:$A,"&lt;="&amp;AU493-1)</f>
        <v>0</v>
      </c>
      <c r="AS493" s="93">
        <f>SUMIFS(Master3!BO:BO,Master3!BN:BN,AO493)</f>
        <v>0</v>
      </c>
      <c r="AT493" s="100" t="str">
        <f>IFERROR(_xlfn.XLOOKUP(AU493,Master3!$A:$A,Master3!$B:$B)," ")</f>
        <v xml:space="preserve"> </v>
      </c>
      <c r="AU493" s="92" t="str">
        <f t="shared" si="91"/>
        <v/>
      </c>
      <c r="AV493" s="67">
        <f>SUMIFS(Master3!$Z:$Z,Master3!$A:$A,"&gt;"&amp;AU493,Master3!$A:$A,"&lt;="&amp; AY493)</f>
        <v>0</v>
      </c>
      <c r="AW493" s="67">
        <f>SUMIFS(Master3!$J:$J,Master3!$A:$A,"&gt;"&amp;AU493,Master3!$A:$A,"&lt;="&amp; AY493)</f>
        <v>0</v>
      </c>
      <c r="AX493" s="92">
        <f>SUMIFS(Master3!BF:BF,Master3!BE:BE,AT493)</f>
        <v>0</v>
      </c>
      <c r="AY493" s="93" t="str">
        <f t="shared" si="92"/>
        <v/>
      </c>
      <c r="AZ493" s="112" t="e">
        <f>_xlfn.XLOOKUP(BA493,Master3!B:B,Master3!A:A)</f>
        <v>#N/A</v>
      </c>
      <c r="BA493" s="103"/>
      <c r="BB493" s="107">
        <f>SUMIFS(Master3!AR:AR,Master3!$A:$A,"&gt;="&amp;(AZ493),Master3!$A:$A,"&lt;="&amp;BF493-1)</f>
        <v>0</v>
      </c>
      <c r="BC493" s="109">
        <f>SUMIFS(Master3!$K:$K,Master3!$A:$A,"&gt;="&amp;(AZ493),Master3!$A:$A,"&lt;="&amp;BF493-1)</f>
        <v>0</v>
      </c>
      <c r="BD493" s="108">
        <f>SUMIFS(Master3!BI:BI,Master3!BH:BH,BA493)</f>
        <v>0</v>
      </c>
      <c r="BE493" s="110" t="str">
        <f>IFERROR(_xlfn.XLOOKUP(BF493,Master3!$A:$A,Master3!$B:$B),"")</f>
        <v/>
      </c>
      <c r="BF493" s="107" t="str">
        <f t="shared" si="93"/>
        <v/>
      </c>
      <c r="BG493" s="107">
        <f>SUMIFS(Master3!AR:AR,Master3!$A:$A,"&gt;="&amp;(BF493),Master3!$A:$A,"&lt;="&amp;BK493-1)</f>
        <v>0</v>
      </c>
      <c r="BH493" s="109">
        <f>SUMIFS(Master3!$K:$K,Master3!$A:$A,"&gt;="&amp;(BF493),Master3!$A:$A,"&lt;="&amp;BK493-1)</f>
        <v>0</v>
      </c>
      <c r="BI493" s="108">
        <f>SUMIFS(Master3!BQ:BQ,Master3!BP:BP,BE493)</f>
        <v>0</v>
      </c>
      <c r="BJ493" s="110" t="str">
        <f>IFERROR(_xlfn.XLOOKUP(BK493,Master3!$A:$A,Master3!$B:$B)," ")</f>
        <v xml:space="preserve"> </v>
      </c>
      <c r="BK493" s="107" t="str">
        <f t="shared" si="94"/>
        <v/>
      </c>
      <c r="BL493" s="107">
        <f>SUMIFS(Master3!$AU:$AU,Master3!$A:$A,"&gt;"&amp;(BK493),Master3!$A:$A,"&lt;="&amp; BO493)</f>
        <v>0</v>
      </c>
      <c r="BM493" s="109">
        <f>SUMIFS(Master3!$K:$K,Master3!$A:$A,"&gt;"&amp;(BK493),Master3!$A:$A,"&lt;="&amp; BO493)</f>
        <v>0</v>
      </c>
      <c r="BN493" s="107">
        <f>SUMIFS(Master3!BI:BI,Master3!BH:BH,BJ493)</f>
        <v>0</v>
      </c>
      <c r="BO493" s="108" t="str">
        <f t="shared" si="95"/>
        <v/>
      </c>
    </row>
    <row r="494" spans="1:67" x14ac:dyDescent="0.25">
      <c r="A494" s="86">
        <v>44553.083333333336</v>
      </c>
      <c r="B494" s="111" t="e">
        <f>_xlfn.XLOOKUP(C494,Master3!B:B,Master3!A:A)</f>
        <v>#N/A</v>
      </c>
      <c r="C494" s="106"/>
      <c r="D494" s="91" t="str">
        <f>IFERROR(_xlfn.XLOOKUP(B494,Master3!A:A,Master3!G:G),"")</f>
        <v/>
      </c>
      <c r="E494" s="94" t="str">
        <f>IFERROR(AVERAGEIFS(Master3!$U:$U,Master3!$A:$A,"&gt;"&amp;(B494-1),Master3!$A:$A,"&lt;="&amp;S494),"")</f>
        <v/>
      </c>
      <c r="F494" s="98">
        <f>SUMIFS(Master3!$V:$V,Master3!$A:$A,"&gt;="&amp;(B494),Master3!$A:$A,"&lt;="&amp;J494-1)</f>
        <v>0</v>
      </c>
      <c r="G494" s="91">
        <f>SUMIFS(Master3!$H:$H,Master3!$A:$A,"&gt;="&amp;(B494),Master3!$A:$A,"&lt;="&amp;J494-1)</f>
        <v>0</v>
      </c>
      <c r="H494" s="99">
        <f>SUMIFS(Master3!AZ:AZ,Master3!AY:AY,C494)</f>
        <v>0</v>
      </c>
      <c r="I494" s="100" t="str">
        <f>IFERROR(_xlfn.XLOOKUP(J494,Master3!$A:$A,Master3!$B:$B),"")</f>
        <v/>
      </c>
      <c r="J494" s="92" t="str">
        <f t="shared" si="84"/>
        <v/>
      </c>
      <c r="K494" s="92">
        <f>SUMIFS(Master3!$V:$V,Master3!$A:$A,"&gt;="&amp;(J494),Master3!$A:$A,"&lt;="&amp;O494-1)</f>
        <v>0</v>
      </c>
      <c r="L494" s="92">
        <f>SUMIFS(Master3!$H:$H,Master3!$A:$A,"&gt;="&amp;(J494),Master3!$A:$A,"&lt;="&amp;O494-1)</f>
        <v>0</v>
      </c>
      <c r="M494" s="93">
        <f>SUMIFS(Master3!BK:BK,Master3!BJ:BJ,I494)</f>
        <v>0</v>
      </c>
      <c r="N494" s="100" t="str">
        <f>IFERROR(_xlfn.XLOOKUP(O494,Master3!$A:$A,Master3!$B:$B)," ")</f>
        <v xml:space="preserve"> </v>
      </c>
      <c r="O494" s="92" t="str">
        <f t="shared" si="85"/>
        <v/>
      </c>
      <c r="P494" s="92">
        <f>SUMIFS(Master3!$V:$V,Master3!$A:$A,"&gt;="&amp;O494,Master3!$A:$A,"&lt;="&amp; S494)</f>
        <v>0</v>
      </c>
      <c r="Q494" s="92">
        <f>SUMIFS(Master3!$H:$H,Master3!$A:$A,"&gt;="&amp;O494,Master3!$A:$A,"&lt;="&amp; S494)</f>
        <v>0</v>
      </c>
      <c r="R494" s="92">
        <f>SUMIFS(Master3!AZ:AZ,Master3!AY:AY,N494)</f>
        <v>0</v>
      </c>
      <c r="S494" s="93" t="str">
        <f t="shared" si="86"/>
        <v/>
      </c>
      <c r="T494" s="112" t="e">
        <f>_xlfn.XLOOKUP(U494,Master3!B:B,Master3!A:A)</f>
        <v>#N/A</v>
      </c>
      <c r="U494" s="103"/>
      <c r="V494" s="109">
        <f>SUMIFS(Master3!X:X,Master3!$A:$A,"&gt;="&amp;(T494),Master3!$A:$A,"&lt;="&amp;Z494-1)</f>
        <v>0</v>
      </c>
      <c r="W494" s="107">
        <f>SUMIFS(Master3!I:I,Master3!$A:$A,"&gt;="&amp;(T494),Master3!$A:$A,"&lt;="&amp;Z494-1)</f>
        <v>0</v>
      </c>
      <c r="X494" s="108">
        <f>SUMIFS(Master3!BC:BC,Master3!BB:BB,U494)</f>
        <v>0</v>
      </c>
      <c r="Y494" s="110" t="str">
        <f>IFERROR(_xlfn.XLOOKUP(Z494,Master3!$A:$A,Master3!$B:$B),"")</f>
        <v/>
      </c>
      <c r="Z494" s="107" t="str">
        <f t="shared" si="87"/>
        <v/>
      </c>
      <c r="AA494" s="107">
        <f>SUMIFS(Master3!$X:$X,Master3!$A:$A,"&gt;="&amp;(Z494),Master3!$A:$A,"&lt;="&amp;AE494-1)</f>
        <v>0</v>
      </c>
      <c r="AB494" s="107">
        <f>SUMIFS(Master3!$I:$I,Master3!$A:$A,"&gt;="&amp;(Z494),Master3!$A:$A,"&lt;="&amp;AE494-1)</f>
        <v>0</v>
      </c>
      <c r="AC494" s="108">
        <f>SUMIFS(Master3!BM:BM,Master3!BL:BL,Y494)</f>
        <v>0</v>
      </c>
      <c r="AD494" s="110" t="str">
        <f>IFERROR(_xlfn.XLOOKUP(AE494,Master3!$A:$A,Master3!$B:$B)," ")</f>
        <v xml:space="preserve"> </v>
      </c>
      <c r="AE494" s="107" t="str">
        <f t="shared" si="88"/>
        <v/>
      </c>
      <c r="AF494" s="109">
        <f>SUMIFS(Master3!$X:$X,Master3!$A:$A,"&gt;"&amp;(AE494),Master3!$A:$A,"&lt;="&amp; AI494)</f>
        <v>0</v>
      </c>
      <c r="AG494" s="107">
        <f>SUMIFS(Master3!$I:$I,Master3!$A:$A,"&gt;"&amp;(AE494),Master3!$A:$A,"&lt;="&amp; AI494)</f>
        <v>0</v>
      </c>
      <c r="AH494" s="107">
        <f>SUMIFS(Master3!BC:BC,Master3!BB:BB,AD494)</f>
        <v>0</v>
      </c>
      <c r="AI494" s="108" t="str">
        <f t="shared" si="89"/>
        <v/>
      </c>
      <c r="AJ494" s="112" t="e">
        <f>_xlfn.XLOOKUP(AK494,Master3!B:B,Master3!A:A)</f>
        <v>#N/A</v>
      </c>
      <c r="AK494" s="106">
        <v>44553.083333333336</v>
      </c>
      <c r="AL494" s="67">
        <f>SUMIFS(Master3!$Z:$Z,Master3!$A:$A,"&gt;="&amp;(AJ494),Master3!$A:$A,"&lt;="&amp;AP494-1)</f>
        <v>0</v>
      </c>
      <c r="AM494" s="67">
        <f>SUMIFS(Master3!$J:$J,Master3!$A:$A,"&gt;="&amp;(AJ494),Master3!$A:$A,"&lt;="&amp;AP494-1)</f>
        <v>0</v>
      </c>
      <c r="AN494" s="93">
        <f>SUMIFS(Master3!BF:BF,Master3!BE:BE,AK494)</f>
        <v>0</v>
      </c>
      <c r="AO494" s="100" t="str">
        <f>IFERROR(_xlfn.XLOOKUP(AP494,Master3!$A:$A,Master3!$B:$B),"")</f>
        <v/>
      </c>
      <c r="AP494" s="92" t="str">
        <f t="shared" si="90"/>
        <v/>
      </c>
      <c r="AQ494" s="67">
        <f>SUMIFS(Master3!$Z:$Z,Master3!$A:$A,"&gt;"&amp;(AP494),Master3!$A:$A,"&lt;="&amp;AU494-1)</f>
        <v>0</v>
      </c>
      <c r="AR494" s="67">
        <f>SUMIFS(Master3!$J:$J,Master3!$A:$A,"&gt;"&amp;(AP494),Master3!$A:$A,"&lt;="&amp;AU494-1)</f>
        <v>0</v>
      </c>
      <c r="AS494" s="93">
        <f>SUMIFS(Master3!BO:BO,Master3!BN:BN,AO494)</f>
        <v>0</v>
      </c>
      <c r="AT494" s="100" t="str">
        <f>IFERROR(_xlfn.XLOOKUP(AU494,Master3!$A:$A,Master3!$B:$B)," ")</f>
        <v xml:space="preserve"> </v>
      </c>
      <c r="AU494" s="92" t="str">
        <f t="shared" si="91"/>
        <v/>
      </c>
      <c r="AV494" s="67">
        <f>SUMIFS(Master3!$Z:$Z,Master3!$A:$A,"&gt;"&amp;AU494,Master3!$A:$A,"&lt;="&amp; AY494)</f>
        <v>0</v>
      </c>
      <c r="AW494" s="67">
        <f>SUMIFS(Master3!$J:$J,Master3!$A:$A,"&gt;"&amp;AU494,Master3!$A:$A,"&lt;="&amp; AY494)</f>
        <v>0</v>
      </c>
      <c r="AX494" s="92">
        <f>SUMIFS(Master3!BF:BF,Master3!BE:BE,AT494)</f>
        <v>0</v>
      </c>
      <c r="AY494" s="93" t="str">
        <f t="shared" si="92"/>
        <v/>
      </c>
      <c r="AZ494" s="112" t="e">
        <f>_xlfn.XLOOKUP(BA494,Master3!B:B,Master3!A:A)</f>
        <v>#N/A</v>
      </c>
      <c r="BA494" s="103"/>
      <c r="BB494" s="107">
        <f>SUMIFS(Master3!AR:AR,Master3!$A:$A,"&gt;="&amp;(AZ494),Master3!$A:$A,"&lt;="&amp;BF494-1)</f>
        <v>0</v>
      </c>
      <c r="BC494" s="109">
        <f>SUMIFS(Master3!$K:$K,Master3!$A:$A,"&gt;="&amp;(AZ494),Master3!$A:$A,"&lt;="&amp;BF494-1)</f>
        <v>0</v>
      </c>
      <c r="BD494" s="108">
        <f>SUMIFS(Master3!BI:BI,Master3!BH:BH,BA494)</f>
        <v>0</v>
      </c>
      <c r="BE494" s="110" t="str">
        <f>IFERROR(_xlfn.XLOOKUP(BF494,Master3!$A:$A,Master3!$B:$B),"")</f>
        <v/>
      </c>
      <c r="BF494" s="107" t="str">
        <f t="shared" si="93"/>
        <v/>
      </c>
      <c r="BG494" s="107">
        <f>SUMIFS(Master3!AR:AR,Master3!$A:$A,"&gt;="&amp;(BF494),Master3!$A:$A,"&lt;="&amp;BK494-1)</f>
        <v>0</v>
      </c>
      <c r="BH494" s="109">
        <f>SUMIFS(Master3!$K:$K,Master3!$A:$A,"&gt;="&amp;(BF494),Master3!$A:$A,"&lt;="&amp;BK494-1)</f>
        <v>0</v>
      </c>
      <c r="BI494" s="108">
        <f>SUMIFS(Master3!BQ:BQ,Master3!BP:BP,BE494)</f>
        <v>0</v>
      </c>
      <c r="BJ494" s="110" t="str">
        <f>IFERROR(_xlfn.XLOOKUP(BK494,Master3!$A:$A,Master3!$B:$B)," ")</f>
        <v xml:space="preserve"> </v>
      </c>
      <c r="BK494" s="107" t="str">
        <f t="shared" si="94"/>
        <v/>
      </c>
      <c r="BL494" s="107">
        <f>SUMIFS(Master3!$AU:$AU,Master3!$A:$A,"&gt;"&amp;(BK494),Master3!$A:$A,"&lt;="&amp; BO494)</f>
        <v>0</v>
      </c>
      <c r="BM494" s="109">
        <f>SUMIFS(Master3!$K:$K,Master3!$A:$A,"&gt;"&amp;(BK494),Master3!$A:$A,"&lt;="&amp; BO494)</f>
        <v>0</v>
      </c>
      <c r="BN494" s="107">
        <f>SUMIFS(Master3!BI:BI,Master3!BH:BH,BJ494)</f>
        <v>0</v>
      </c>
      <c r="BO494" s="108" t="str">
        <f t="shared" si="95"/>
        <v/>
      </c>
    </row>
    <row r="495" spans="1:67" x14ac:dyDescent="0.25">
      <c r="A495" s="86">
        <v>44553.118055555555</v>
      </c>
      <c r="B495" s="111" t="e">
        <f>_xlfn.XLOOKUP(C495,Master3!B:B,Master3!A:A)</f>
        <v>#N/A</v>
      </c>
      <c r="C495" s="106"/>
      <c r="D495" s="91" t="str">
        <f>IFERROR(_xlfn.XLOOKUP(B495,Master3!A:A,Master3!G:G),"")</f>
        <v/>
      </c>
      <c r="E495" s="94" t="str">
        <f>IFERROR(AVERAGEIFS(Master3!$U:$U,Master3!$A:$A,"&gt;"&amp;(B495-1),Master3!$A:$A,"&lt;="&amp;S495),"")</f>
        <v/>
      </c>
      <c r="F495" s="98">
        <f>SUMIFS(Master3!$V:$V,Master3!$A:$A,"&gt;="&amp;(B495),Master3!$A:$A,"&lt;="&amp;J495-1)</f>
        <v>0</v>
      </c>
      <c r="G495" s="91">
        <f>SUMIFS(Master3!$H:$H,Master3!$A:$A,"&gt;="&amp;(B495),Master3!$A:$A,"&lt;="&amp;J495-1)</f>
        <v>0</v>
      </c>
      <c r="H495" s="99">
        <f>SUMIFS(Master3!AZ:AZ,Master3!AY:AY,C495)</f>
        <v>0</v>
      </c>
      <c r="I495" s="100" t="str">
        <f>IFERROR(_xlfn.XLOOKUP(J495,Master3!$A:$A,Master3!$B:$B),"")</f>
        <v/>
      </c>
      <c r="J495" s="92" t="str">
        <f t="shared" si="84"/>
        <v/>
      </c>
      <c r="K495" s="92">
        <f>SUMIFS(Master3!$V:$V,Master3!$A:$A,"&gt;="&amp;(J495),Master3!$A:$A,"&lt;="&amp;O495-1)</f>
        <v>0</v>
      </c>
      <c r="L495" s="92">
        <f>SUMIFS(Master3!$H:$H,Master3!$A:$A,"&gt;="&amp;(J495),Master3!$A:$A,"&lt;="&amp;O495-1)</f>
        <v>0</v>
      </c>
      <c r="M495" s="93">
        <f>SUMIFS(Master3!BK:BK,Master3!BJ:BJ,I495)</f>
        <v>0</v>
      </c>
      <c r="N495" s="100" t="str">
        <f>IFERROR(_xlfn.XLOOKUP(O495,Master3!$A:$A,Master3!$B:$B)," ")</f>
        <v xml:space="preserve"> </v>
      </c>
      <c r="O495" s="92" t="str">
        <f t="shared" si="85"/>
        <v/>
      </c>
      <c r="P495" s="92">
        <f>SUMIFS(Master3!$V:$V,Master3!$A:$A,"&gt;="&amp;O495,Master3!$A:$A,"&lt;="&amp; S495)</f>
        <v>0</v>
      </c>
      <c r="Q495" s="92">
        <f>SUMIFS(Master3!$H:$H,Master3!$A:$A,"&gt;="&amp;O495,Master3!$A:$A,"&lt;="&amp; S495)</f>
        <v>0</v>
      </c>
      <c r="R495" s="92">
        <f>SUMIFS(Master3!AZ:AZ,Master3!AY:AY,N495)</f>
        <v>0</v>
      </c>
      <c r="S495" s="93" t="str">
        <f t="shared" si="86"/>
        <v/>
      </c>
      <c r="T495" s="112" t="e">
        <f>_xlfn.XLOOKUP(U495,Master3!B:B,Master3!A:A)</f>
        <v>#N/A</v>
      </c>
      <c r="U495" s="103"/>
      <c r="V495" s="109">
        <f>SUMIFS(Master3!X:X,Master3!$A:$A,"&gt;="&amp;(T495),Master3!$A:$A,"&lt;="&amp;Z495-1)</f>
        <v>0</v>
      </c>
      <c r="W495" s="107">
        <f>SUMIFS(Master3!I:I,Master3!$A:$A,"&gt;="&amp;(T495),Master3!$A:$A,"&lt;="&amp;Z495-1)</f>
        <v>0</v>
      </c>
      <c r="X495" s="108">
        <f>SUMIFS(Master3!BC:BC,Master3!BB:BB,U495)</f>
        <v>0</v>
      </c>
      <c r="Y495" s="110" t="str">
        <f>IFERROR(_xlfn.XLOOKUP(Z495,Master3!$A:$A,Master3!$B:$B),"")</f>
        <v/>
      </c>
      <c r="Z495" s="107" t="str">
        <f t="shared" si="87"/>
        <v/>
      </c>
      <c r="AA495" s="107">
        <f>SUMIFS(Master3!$X:$X,Master3!$A:$A,"&gt;="&amp;(Z495),Master3!$A:$A,"&lt;="&amp;AE495-1)</f>
        <v>0</v>
      </c>
      <c r="AB495" s="107">
        <f>SUMIFS(Master3!$I:$I,Master3!$A:$A,"&gt;="&amp;(Z495),Master3!$A:$A,"&lt;="&amp;AE495-1)</f>
        <v>0</v>
      </c>
      <c r="AC495" s="108">
        <f>SUMIFS(Master3!BM:BM,Master3!BL:BL,Y495)</f>
        <v>0</v>
      </c>
      <c r="AD495" s="110" t="str">
        <f>IFERROR(_xlfn.XLOOKUP(AE495,Master3!$A:$A,Master3!$B:$B)," ")</f>
        <v xml:space="preserve"> </v>
      </c>
      <c r="AE495" s="107" t="str">
        <f t="shared" si="88"/>
        <v/>
      </c>
      <c r="AF495" s="109">
        <f>SUMIFS(Master3!$X:$X,Master3!$A:$A,"&gt;"&amp;(AE495),Master3!$A:$A,"&lt;="&amp; AI495)</f>
        <v>0</v>
      </c>
      <c r="AG495" s="107">
        <f>SUMIFS(Master3!$I:$I,Master3!$A:$A,"&gt;"&amp;(AE495),Master3!$A:$A,"&lt;="&amp; AI495)</f>
        <v>0</v>
      </c>
      <c r="AH495" s="107">
        <f>SUMIFS(Master3!BC:BC,Master3!BB:BB,AD495)</f>
        <v>0</v>
      </c>
      <c r="AI495" s="108" t="str">
        <f t="shared" si="89"/>
        <v/>
      </c>
      <c r="AJ495" s="112" t="e">
        <f>_xlfn.XLOOKUP(AK495,Master3!B:B,Master3!A:A)</f>
        <v>#N/A</v>
      </c>
      <c r="AK495" s="106"/>
      <c r="AL495" s="67">
        <f>SUMIFS(Master3!$Z:$Z,Master3!$A:$A,"&gt;="&amp;(AJ495),Master3!$A:$A,"&lt;="&amp;AP495-1)</f>
        <v>0</v>
      </c>
      <c r="AM495" s="67">
        <f>SUMIFS(Master3!$J:$J,Master3!$A:$A,"&gt;="&amp;(AJ495),Master3!$A:$A,"&lt;="&amp;AP495-1)</f>
        <v>0</v>
      </c>
      <c r="AN495" s="93">
        <f>SUMIFS(Master3!BF:BF,Master3!BE:BE,AK495)</f>
        <v>0</v>
      </c>
      <c r="AO495" s="100" t="str">
        <f>IFERROR(_xlfn.XLOOKUP(AP495,Master3!$A:$A,Master3!$B:$B),"")</f>
        <v/>
      </c>
      <c r="AP495" s="92" t="str">
        <f t="shared" si="90"/>
        <v/>
      </c>
      <c r="AQ495" s="67">
        <f>SUMIFS(Master3!$Z:$Z,Master3!$A:$A,"&gt;"&amp;(AP495),Master3!$A:$A,"&lt;="&amp;AU495-1)</f>
        <v>0</v>
      </c>
      <c r="AR495" s="67">
        <f>SUMIFS(Master3!$J:$J,Master3!$A:$A,"&gt;"&amp;(AP495),Master3!$A:$A,"&lt;="&amp;AU495-1)</f>
        <v>0</v>
      </c>
      <c r="AS495" s="93">
        <f>SUMIFS(Master3!BO:BO,Master3!BN:BN,AO495)</f>
        <v>0</v>
      </c>
      <c r="AT495" s="100" t="str">
        <f>IFERROR(_xlfn.XLOOKUP(AU495,Master3!$A:$A,Master3!$B:$B)," ")</f>
        <v xml:space="preserve"> </v>
      </c>
      <c r="AU495" s="92" t="str">
        <f t="shared" si="91"/>
        <v/>
      </c>
      <c r="AV495" s="67">
        <f>SUMIFS(Master3!$Z:$Z,Master3!$A:$A,"&gt;"&amp;AU495,Master3!$A:$A,"&lt;="&amp; AY495)</f>
        <v>0</v>
      </c>
      <c r="AW495" s="67">
        <f>SUMIFS(Master3!$J:$J,Master3!$A:$A,"&gt;"&amp;AU495,Master3!$A:$A,"&lt;="&amp; AY495)</f>
        <v>0</v>
      </c>
      <c r="AX495" s="92">
        <f>SUMIFS(Master3!BF:BF,Master3!BE:BE,AT495)</f>
        <v>0</v>
      </c>
      <c r="AY495" s="93" t="str">
        <f t="shared" si="92"/>
        <v/>
      </c>
      <c r="AZ495" s="112" t="e">
        <f>_xlfn.XLOOKUP(BA495,Master3!B:B,Master3!A:A)</f>
        <v>#N/A</v>
      </c>
      <c r="BA495" s="103">
        <v>44553.118055555555</v>
      </c>
      <c r="BB495" s="107">
        <f>SUMIFS(Master3!AR:AR,Master3!$A:$A,"&gt;="&amp;(AZ495),Master3!$A:$A,"&lt;="&amp;BF495-1)</f>
        <v>0</v>
      </c>
      <c r="BC495" s="109">
        <f>SUMIFS(Master3!$K:$K,Master3!$A:$A,"&gt;="&amp;(AZ495),Master3!$A:$A,"&lt;="&amp;BF495-1)</f>
        <v>0</v>
      </c>
      <c r="BD495" s="108">
        <f>SUMIFS(Master3!BI:BI,Master3!BH:BH,BA495)</f>
        <v>0</v>
      </c>
      <c r="BE495" s="110" t="str">
        <f>IFERROR(_xlfn.XLOOKUP(BF495,Master3!$A:$A,Master3!$B:$B),"")</f>
        <v/>
      </c>
      <c r="BF495" s="107" t="str">
        <f t="shared" si="93"/>
        <v/>
      </c>
      <c r="BG495" s="107">
        <f>SUMIFS(Master3!AR:AR,Master3!$A:$A,"&gt;="&amp;(BF495),Master3!$A:$A,"&lt;="&amp;BK495-1)</f>
        <v>0</v>
      </c>
      <c r="BH495" s="109">
        <f>SUMIFS(Master3!$K:$K,Master3!$A:$A,"&gt;="&amp;(BF495),Master3!$A:$A,"&lt;="&amp;BK495-1)</f>
        <v>0</v>
      </c>
      <c r="BI495" s="108">
        <f>SUMIFS(Master3!BQ:BQ,Master3!BP:BP,BE495)</f>
        <v>0</v>
      </c>
      <c r="BJ495" s="110" t="str">
        <f>IFERROR(_xlfn.XLOOKUP(BK495,Master3!$A:$A,Master3!$B:$B)," ")</f>
        <v xml:space="preserve"> </v>
      </c>
      <c r="BK495" s="107" t="str">
        <f t="shared" si="94"/>
        <v/>
      </c>
      <c r="BL495" s="107">
        <f>SUMIFS(Master3!$AU:$AU,Master3!$A:$A,"&gt;"&amp;(BK495),Master3!$A:$A,"&lt;="&amp; BO495)</f>
        <v>0</v>
      </c>
      <c r="BM495" s="109">
        <f>SUMIFS(Master3!$K:$K,Master3!$A:$A,"&gt;"&amp;(BK495),Master3!$A:$A,"&lt;="&amp; BO495)</f>
        <v>0</v>
      </c>
      <c r="BN495" s="107">
        <f>SUMIFS(Master3!BI:BI,Master3!BH:BH,BJ495)</f>
        <v>0</v>
      </c>
      <c r="BO495" s="108" t="str">
        <f t="shared" si="95"/>
        <v/>
      </c>
    </row>
    <row r="496" spans="1:67" x14ac:dyDescent="0.25">
      <c r="A496" s="86">
        <v>44553.125</v>
      </c>
      <c r="B496" s="111" t="e">
        <f>_xlfn.XLOOKUP(C496,Master3!B:B,Master3!A:A)</f>
        <v>#N/A</v>
      </c>
      <c r="C496" s="106"/>
      <c r="D496" s="91" t="str">
        <f>IFERROR(_xlfn.XLOOKUP(B496,Master3!A:A,Master3!G:G),"")</f>
        <v/>
      </c>
      <c r="E496" s="94" t="str">
        <f>IFERROR(AVERAGEIFS(Master3!$U:$U,Master3!$A:$A,"&gt;"&amp;(B496-1),Master3!$A:$A,"&lt;="&amp;S496),"")</f>
        <v/>
      </c>
      <c r="F496" s="98">
        <f>SUMIFS(Master3!$V:$V,Master3!$A:$A,"&gt;="&amp;(B496),Master3!$A:$A,"&lt;="&amp;J496-1)</f>
        <v>0</v>
      </c>
      <c r="G496" s="91">
        <f>SUMIFS(Master3!$H:$H,Master3!$A:$A,"&gt;="&amp;(B496),Master3!$A:$A,"&lt;="&amp;J496-1)</f>
        <v>0</v>
      </c>
      <c r="H496" s="99">
        <f>SUMIFS(Master3!AZ:AZ,Master3!AY:AY,C496)</f>
        <v>0</v>
      </c>
      <c r="I496" s="100" t="str">
        <f>IFERROR(_xlfn.XLOOKUP(J496,Master3!$A:$A,Master3!$B:$B),"")</f>
        <v/>
      </c>
      <c r="J496" s="92" t="str">
        <f t="shared" si="84"/>
        <v/>
      </c>
      <c r="K496" s="92">
        <f>SUMIFS(Master3!$V:$V,Master3!$A:$A,"&gt;="&amp;(J496),Master3!$A:$A,"&lt;="&amp;O496-1)</f>
        <v>0</v>
      </c>
      <c r="L496" s="92">
        <f>SUMIFS(Master3!$H:$H,Master3!$A:$A,"&gt;="&amp;(J496),Master3!$A:$A,"&lt;="&amp;O496-1)</f>
        <v>0</v>
      </c>
      <c r="M496" s="93">
        <f>SUMIFS(Master3!BK:BK,Master3!BJ:BJ,I496)</f>
        <v>0</v>
      </c>
      <c r="N496" s="100" t="str">
        <f>IFERROR(_xlfn.XLOOKUP(O496,Master3!$A:$A,Master3!$B:$B)," ")</f>
        <v xml:space="preserve"> </v>
      </c>
      <c r="O496" s="92" t="str">
        <f t="shared" si="85"/>
        <v/>
      </c>
      <c r="P496" s="92">
        <f>SUMIFS(Master3!$V:$V,Master3!$A:$A,"&gt;="&amp;O496,Master3!$A:$A,"&lt;="&amp; S496)</f>
        <v>0</v>
      </c>
      <c r="Q496" s="92">
        <f>SUMIFS(Master3!$H:$H,Master3!$A:$A,"&gt;="&amp;O496,Master3!$A:$A,"&lt;="&amp; S496)</f>
        <v>0</v>
      </c>
      <c r="R496" s="92">
        <f>SUMIFS(Master3!AZ:AZ,Master3!AY:AY,N496)</f>
        <v>0</v>
      </c>
      <c r="S496" s="93" t="str">
        <f t="shared" si="86"/>
        <v/>
      </c>
      <c r="T496" s="112" t="e">
        <f>_xlfn.XLOOKUP(U496,Master3!B:B,Master3!A:A)</f>
        <v>#N/A</v>
      </c>
      <c r="U496" s="103">
        <v>44553.125</v>
      </c>
      <c r="V496" s="109">
        <f>SUMIFS(Master3!X:X,Master3!$A:$A,"&gt;="&amp;(T496),Master3!$A:$A,"&lt;="&amp;Z496-1)</f>
        <v>0</v>
      </c>
      <c r="W496" s="107">
        <f>SUMIFS(Master3!I:I,Master3!$A:$A,"&gt;="&amp;(T496),Master3!$A:$A,"&lt;="&amp;Z496-1)</f>
        <v>0</v>
      </c>
      <c r="X496" s="108">
        <f>SUMIFS(Master3!BC:BC,Master3!BB:BB,U496)</f>
        <v>0</v>
      </c>
      <c r="Y496" s="110" t="str">
        <f>IFERROR(_xlfn.XLOOKUP(Z496,Master3!$A:$A,Master3!$B:$B),"")</f>
        <v/>
      </c>
      <c r="Z496" s="107" t="str">
        <f t="shared" si="87"/>
        <v/>
      </c>
      <c r="AA496" s="107">
        <f>SUMIFS(Master3!$X:$X,Master3!$A:$A,"&gt;="&amp;(Z496),Master3!$A:$A,"&lt;="&amp;AE496-1)</f>
        <v>0</v>
      </c>
      <c r="AB496" s="107">
        <f>SUMIFS(Master3!$I:$I,Master3!$A:$A,"&gt;="&amp;(Z496),Master3!$A:$A,"&lt;="&amp;AE496-1)</f>
        <v>0</v>
      </c>
      <c r="AC496" s="108">
        <f>SUMIFS(Master3!BM:BM,Master3!BL:BL,Y496)</f>
        <v>0</v>
      </c>
      <c r="AD496" s="110" t="str">
        <f>IFERROR(_xlfn.XLOOKUP(AE496,Master3!$A:$A,Master3!$B:$B)," ")</f>
        <v xml:space="preserve"> </v>
      </c>
      <c r="AE496" s="107" t="str">
        <f t="shared" si="88"/>
        <v/>
      </c>
      <c r="AF496" s="109">
        <f>SUMIFS(Master3!$X:$X,Master3!$A:$A,"&gt;"&amp;(AE496),Master3!$A:$A,"&lt;="&amp; AI496)</f>
        <v>0</v>
      </c>
      <c r="AG496" s="107">
        <f>SUMIFS(Master3!$I:$I,Master3!$A:$A,"&gt;"&amp;(AE496),Master3!$A:$A,"&lt;="&amp; AI496)</f>
        <v>0</v>
      </c>
      <c r="AH496" s="107">
        <f>SUMIFS(Master3!BC:BC,Master3!BB:BB,AD496)</f>
        <v>0</v>
      </c>
      <c r="AI496" s="108" t="str">
        <f t="shared" si="89"/>
        <v/>
      </c>
      <c r="AJ496" s="112" t="e">
        <f>_xlfn.XLOOKUP(AK496,Master3!B:B,Master3!A:A)</f>
        <v>#N/A</v>
      </c>
      <c r="AK496" s="106"/>
      <c r="AL496" s="67">
        <f>SUMIFS(Master3!$Z:$Z,Master3!$A:$A,"&gt;="&amp;(AJ496),Master3!$A:$A,"&lt;="&amp;AP496-1)</f>
        <v>0</v>
      </c>
      <c r="AM496" s="67">
        <f>SUMIFS(Master3!$J:$J,Master3!$A:$A,"&gt;="&amp;(AJ496),Master3!$A:$A,"&lt;="&amp;AP496-1)</f>
        <v>0</v>
      </c>
      <c r="AN496" s="93">
        <f>SUMIFS(Master3!BF:BF,Master3!BE:BE,AK496)</f>
        <v>0</v>
      </c>
      <c r="AO496" s="100" t="str">
        <f>IFERROR(_xlfn.XLOOKUP(AP496,Master3!$A:$A,Master3!$B:$B),"")</f>
        <v/>
      </c>
      <c r="AP496" s="92" t="str">
        <f t="shared" si="90"/>
        <v/>
      </c>
      <c r="AQ496" s="67">
        <f>SUMIFS(Master3!$Z:$Z,Master3!$A:$A,"&gt;"&amp;(AP496),Master3!$A:$A,"&lt;="&amp;AU496-1)</f>
        <v>0</v>
      </c>
      <c r="AR496" s="67">
        <f>SUMIFS(Master3!$J:$J,Master3!$A:$A,"&gt;"&amp;(AP496),Master3!$A:$A,"&lt;="&amp;AU496-1)</f>
        <v>0</v>
      </c>
      <c r="AS496" s="93">
        <f>SUMIFS(Master3!BO:BO,Master3!BN:BN,AO496)</f>
        <v>0</v>
      </c>
      <c r="AT496" s="100" t="str">
        <f>IFERROR(_xlfn.XLOOKUP(AU496,Master3!$A:$A,Master3!$B:$B)," ")</f>
        <v xml:space="preserve"> </v>
      </c>
      <c r="AU496" s="92" t="str">
        <f t="shared" si="91"/>
        <v/>
      </c>
      <c r="AV496" s="67">
        <f>SUMIFS(Master3!$Z:$Z,Master3!$A:$A,"&gt;"&amp;AU496,Master3!$A:$A,"&lt;="&amp; AY496)</f>
        <v>0</v>
      </c>
      <c r="AW496" s="67">
        <f>SUMIFS(Master3!$J:$J,Master3!$A:$A,"&gt;"&amp;AU496,Master3!$A:$A,"&lt;="&amp; AY496)</f>
        <v>0</v>
      </c>
      <c r="AX496" s="92">
        <f>SUMIFS(Master3!BF:BF,Master3!BE:BE,AT496)</f>
        <v>0</v>
      </c>
      <c r="AY496" s="93" t="str">
        <f t="shared" si="92"/>
        <v/>
      </c>
      <c r="AZ496" s="112" t="e">
        <f>_xlfn.XLOOKUP(BA496,Master3!B:B,Master3!A:A)</f>
        <v>#N/A</v>
      </c>
      <c r="BA496" s="103"/>
      <c r="BB496" s="107">
        <f>SUMIFS(Master3!AR:AR,Master3!$A:$A,"&gt;="&amp;(AZ496),Master3!$A:$A,"&lt;="&amp;BF496-1)</f>
        <v>0</v>
      </c>
      <c r="BC496" s="109">
        <f>SUMIFS(Master3!$K:$K,Master3!$A:$A,"&gt;="&amp;(AZ496),Master3!$A:$A,"&lt;="&amp;BF496-1)</f>
        <v>0</v>
      </c>
      <c r="BD496" s="108">
        <f>SUMIFS(Master3!BI:BI,Master3!BH:BH,BA496)</f>
        <v>0</v>
      </c>
      <c r="BE496" s="110" t="str">
        <f>IFERROR(_xlfn.XLOOKUP(BF496,Master3!$A:$A,Master3!$B:$B),"")</f>
        <v/>
      </c>
      <c r="BF496" s="107" t="str">
        <f t="shared" si="93"/>
        <v/>
      </c>
      <c r="BG496" s="107">
        <f>SUMIFS(Master3!AR:AR,Master3!$A:$A,"&gt;="&amp;(BF496),Master3!$A:$A,"&lt;="&amp;BK496-1)</f>
        <v>0</v>
      </c>
      <c r="BH496" s="109">
        <f>SUMIFS(Master3!$K:$K,Master3!$A:$A,"&gt;="&amp;(BF496),Master3!$A:$A,"&lt;="&amp;BK496-1)</f>
        <v>0</v>
      </c>
      <c r="BI496" s="108">
        <f>SUMIFS(Master3!BQ:BQ,Master3!BP:BP,BE496)</f>
        <v>0</v>
      </c>
      <c r="BJ496" s="110" t="str">
        <f>IFERROR(_xlfn.XLOOKUP(BK496,Master3!$A:$A,Master3!$B:$B)," ")</f>
        <v xml:space="preserve"> </v>
      </c>
      <c r="BK496" s="107" t="str">
        <f t="shared" si="94"/>
        <v/>
      </c>
      <c r="BL496" s="107">
        <f>SUMIFS(Master3!$AU:$AU,Master3!$A:$A,"&gt;"&amp;(BK496),Master3!$A:$A,"&lt;="&amp; BO496)</f>
        <v>0</v>
      </c>
      <c r="BM496" s="109">
        <f>SUMIFS(Master3!$K:$K,Master3!$A:$A,"&gt;"&amp;(BK496),Master3!$A:$A,"&lt;="&amp; BO496)</f>
        <v>0</v>
      </c>
      <c r="BN496" s="107">
        <f>SUMIFS(Master3!BI:BI,Master3!BH:BH,BJ496)</f>
        <v>0</v>
      </c>
      <c r="BO496" s="108" t="str">
        <f t="shared" si="95"/>
        <v/>
      </c>
    </row>
    <row r="497" spans="1:67" x14ac:dyDescent="0.25">
      <c r="A497" s="86">
        <v>44553.159722222219</v>
      </c>
      <c r="B497" s="111" t="e">
        <f>_xlfn.XLOOKUP(C497,Master3!B:B,Master3!A:A)</f>
        <v>#N/A</v>
      </c>
      <c r="C497" s="106">
        <v>44553.159722222219</v>
      </c>
      <c r="D497" s="91" t="str">
        <f>IFERROR(_xlfn.XLOOKUP(B497,Master3!A:A,Master3!G:G),"")</f>
        <v/>
      </c>
      <c r="E497" s="94" t="str">
        <f>IFERROR(AVERAGEIFS(Master3!$U:$U,Master3!$A:$A,"&gt;"&amp;(B497-1),Master3!$A:$A,"&lt;="&amp;S497),"")</f>
        <v/>
      </c>
      <c r="F497" s="98">
        <f>SUMIFS(Master3!$V:$V,Master3!$A:$A,"&gt;="&amp;(B497),Master3!$A:$A,"&lt;="&amp;J497-1)</f>
        <v>0</v>
      </c>
      <c r="G497" s="91">
        <f>SUMIFS(Master3!$H:$H,Master3!$A:$A,"&gt;="&amp;(B497),Master3!$A:$A,"&lt;="&amp;J497-1)</f>
        <v>0</v>
      </c>
      <c r="H497" s="99">
        <f>SUMIFS(Master3!AZ:AZ,Master3!AY:AY,C497)</f>
        <v>0</v>
      </c>
      <c r="I497" s="100" t="str">
        <f>IFERROR(_xlfn.XLOOKUP(J497,Master3!$A:$A,Master3!$B:$B),"")</f>
        <v/>
      </c>
      <c r="J497" s="92" t="str">
        <f t="shared" si="84"/>
        <v/>
      </c>
      <c r="K497" s="92">
        <f>SUMIFS(Master3!$V:$V,Master3!$A:$A,"&gt;="&amp;(J497),Master3!$A:$A,"&lt;="&amp;O497-1)</f>
        <v>0</v>
      </c>
      <c r="L497" s="92">
        <f>SUMIFS(Master3!$H:$H,Master3!$A:$A,"&gt;="&amp;(J497),Master3!$A:$A,"&lt;="&amp;O497-1)</f>
        <v>0</v>
      </c>
      <c r="M497" s="93">
        <f>SUMIFS(Master3!BK:BK,Master3!BJ:BJ,I497)</f>
        <v>0</v>
      </c>
      <c r="N497" s="100" t="str">
        <f>IFERROR(_xlfn.XLOOKUP(O497,Master3!$A:$A,Master3!$B:$B)," ")</f>
        <v xml:space="preserve"> </v>
      </c>
      <c r="O497" s="92" t="str">
        <f t="shared" si="85"/>
        <v/>
      </c>
      <c r="P497" s="92">
        <f>SUMIFS(Master3!$V:$V,Master3!$A:$A,"&gt;="&amp;O497,Master3!$A:$A,"&lt;="&amp; S497)</f>
        <v>0</v>
      </c>
      <c r="Q497" s="92">
        <f>SUMIFS(Master3!$H:$H,Master3!$A:$A,"&gt;="&amp;O497,Master3!$A:$A,"&lt;="&amp; S497)</f>
        <v>0</v>
      </c>
      <c r="R497" s="92">
        <f>SUMIFS(Master3!AZ:AZ,Master3!AY:AY,N497)</f>
        <v>0</v>
      </c>
      <c r="S497" s="93" t="str">
        <f t="shared" si="86"/>
        <v/>
      </c>
      <c r="T497" s="112" t="e">
        <f>_xlfn.XLOOKUP(U497,Master3!B:B,Master3!A:A)</f>
        <v>#N/A</v>
      </c>
      <c r="U497" s="103"/>
      <c r="V497" s="109">
        <f>SUMIFS(Master3!X:X,Master3!$A:$A,"&gt;="&amp;(T497),Master3!$A:$A,"&lt;="&amp;Z497-1)</f>
        <v>0</v>
      </c>
      <c r="W497" s="107">
        <f>SUMIFS(Master3!I:I,Master3!$A:$A,"&gt;="&amp;(T497),Master3!$A:$A,"&lt;="&amp;Z497-1)</f>
        <v>0</v>
      </c>
      <c r="X497" s="108">
        <f>SUMIFS(Master3!BC:BC,Master3!BB:BB,U497)</f>
        <v>0</v>
      </c>
      <c r="Y497" s="110" t="str">
        <f>IFERROR(_xlfn.XLOOKUP(Z497,Master3!$A:$A,Master3!$B:$B),"")</f>
        <v/>
      </c>
      <c r="Z497" s="107" t="str">
        <f t="shared" si="87"/>
        <v/>
      </c>
      <c r="AA497" s="107">
        <f>SUMIFS(Master3!$X:$X,Master3!$A:$A,"&gt;="&amp;(Z497),Master3!$A:$A,"&lt;="&amp;AE497-1)</f>
        <v>0</v>
      </c>
      <c r="AB497" s="107">
        <f>SUMIFS(Master3!$I:$I,Master3!$A:$A,"&gt;="&amp;(Z497),Master3!$A:$A,"&lt;="&amp;AE497-1)</f>
        <v>0</v>
      </c>
      <c r="AC497" s="108">
        <f>SUMIFS(Master3!BM:BM,Master3!BL:BL,Y497)</f>
        <v>0</v>
      </c>
      <c r="AD497" s="110" t="str">
        <f>IFERROR(_xlfn.XLOOKUP(AE497,Master3!$A:$A,Master3!$B:$B)," ")</f>
        <v xml:space="preserve"> </v>
      </c>
      <c r="AE497" s="107" t="str">
        <f t="shared" si="88"/>
        <v/>
      </c>
      <c r="AF497" s="109">
        <f>SUMIFS(Master3!$X:$X,Master3!$A:$A,"&gt;"&amp;(AE497),Master3!$A:$A,"&lt;="&amp; AI497)</f>
        <v>0</v>
      </c>
      <c r="AG497" s="107">
        <f>SUMIFS(Master3!$I:$I,Master3!$A:$A,"&gt;"&amp;(AE497),Master3!$A:$A,"&lt;="&amp; AI497)</f>
        <v>0</v>
      </c>
      <c r="AH497" s="107">
        <f>SUMIFS(Master3!BC:BC,Master3!BB:BB,AD497)</f>
        <v>0</v>
      </c>
      <c r="AI497" s="108" t="str">
        <f t="shared" si="89"/>
        <v/>
      </c>
      <c r="AJ497" s="112" t="e">
        <f>_xlfn.XLOOKUP(AK497,Master3!B:B,Master3!A:A)</f>
        <v>#N/A</v>
      </c>
      <c r="AK497" s="106"/>
      <c r="AL497" s="67">
        <f>SUMIFS(Master3!$Z:$Z,Master3!$A:$A,"&gt;="&amp;(AJ497),Master3!$A:$A,"&lt;="&amp;AP497-1)</f>
        <v>0</v>
      </c>
      <c r="AM497" s="67">
        <f>SUMIFS(Master3!$J:$J,Master3!$A:$A,"&gt;="&amp;(AJ497),Master3!$A:$A,"&lt;="&amp;AP497-1)</f>
        <v>0</v>
      </c>
      <c r="AN497" s="93">
        <f>SUMIFS(Master3!BF:BF,Master3!BE:BE,AK497)</f>
        <v>0</v>
      </c>
      <c r="AO497" s="100" t="str">
        <f>IFERROR(_xlfn.XLOOKUP(AP497,Master3!$A:$A,Master3!$B:$B),"")</f>
        <v/>
      </c>
      <c r="AP497" s="92" t="str">
        <f t="shared" si="90"/>
        <v/>
      </c>
      <c r="AQ497" s="67">
        <f>SUMIFS(Master3!$Z:$Z,Master3!$A:$A,"&gt;"&amp;(AP497),Master3!$A:$A,"&lt;="&amp;AU497-1)</f>
        <v>0</v>
      </c>
      <c r="AR497" s="67">
        <f>SUMIFS(Master3!$J:$J,Master3!$A:$A,"&gt;"&amp;(AP497),Master3!$A:$A,"&lt;="&amp;AU497-1)</f>
        <v>0</v>
      </c>
      <c r="AS497" s="93">
        <f>SUMIFS(Master3!BO:BO,Master3!BN:BN,AO497)</f>
        <v>0</v>
      </c>
      <c r="AT497" s="100" t="str">
        <f>IFERROR(_xlfn.XLOOKUP(AU497,Master3!$A:$A,Master3!$B:$B)," ")</f>
        <v xml:space="preserve"> </v>
      </c>
      <c r="AU497" s="92" t="str">
        <f t="shared" si="91"/>
        <v/>
      </c>
      <c r="AV497" s="67">
        <f>SUMIFS(Master3!$Z:$Z,Master3!$A:$A,"&gt;"&amp;AU497,Master3!$A:$A,"&lt;="&amp; AY497)</f>
        <v>0</v>
      </c>
      <c r="AW497" s="67">
        <f>SUMIFS(Master3!$J:$J,Master3!$A:$A,"&gt;"&amp;AU497,Master3!$A:$A,"&lt;="&amp; AY497)</f>
        <v>0</v>
      </c>
      <c r="AX497" s="92">
        <f>SUMIFS(Master3!BF:BF,Master3!BE:BE,AT497)</f>
        <v>0</v>
      </c>
      <c r="AY497" s="93" t="str">
        <f t="shared" si="92"/>
        <v/>
      </c>
      <c r="AZ497" s="112" t="e">
        <f>_xlfn.XLOOKUP(BA497,Master3!B:B,Master3!A:A)</f>
        <v>#N/A</v>
      </c>
      <c r="BA497" s="103"/>
      <c r="BB497" s="107">
        <f>SUMIFS(Master3!AR:AR,Master3!$A:$A,"&gt;="&amp;(AZ497),Master3!$A:$A,"&lt;="&amp;BF497-1)</f>
        <v>0</v>
      </c>
      <c r="BC497" s="109">
        <f>SUMIFS(Master3!$K:$K,Master3!$A:$A,"&gt;="&amp;(AZ497),Master3!$A:$A,"&lt;="&amp;BF497-1)</f>
        <v>0</v>
      </c>
      <c r="BD497" s="108">
        <f>SUMIFS(Master3!BI:BI,Master3!BH:BH,BA497)</f>
        <v>0</v>
      </c>
      <c r="BE497" s="110" t="str">
        <f>IFERROR(_xlfn.XLOOKUP(BF497,Master3!$A:$A,Master3!$B:$B),"")</f>
        <v/>
      </c>
      <c r="BF497" s="107" t="str">
        <f t="shared" si="93"/>
        <v/>
      </c>
      <c r="BG497" s="107">
        <f>SUMIFS(Master3!AR:AR,Master3!$A:$A,"&gt;="&amp;(BF497),Master3!$A:$A,"&lt;="&amp;BK497-1)</f>
        <v>0</v>
      </c>
      <c r="BH497" s="109">
        <f>SUMIFS(Master3!$K:$K,Master3!$A:$A,"&gt;="&amp;(BF497),Master3!$A:$A,"&lt;="&amp;BK497-1)</f>
        <v>0</v>
      </c>
      <c r="BI497" s="108">
        <f>SUMIFS(Master3!BQ:BQ,Master3!BP:BP,BE497)</f>
        <v>0</v>
      </c>
      <c r="BJ497" s="110" t="str">
        <f>IFERROR(_xlfn.XLOOKUP(BK497,Master3!$A:$A,Master3!$B:$B)," ")</f>
        <v xml:space="preserve"> </v>
      </c>
      <c r="BK497" s="107" t="str">
        <f t="shared" si="94"/>
        <v/>
      </c>
      <c r="BL497" s="107">
        <f>SUMIFS(Master3!$AU:$AU,Master3!$A:$A,"&gt;"&amp;(BK497),Master3!$A:$A,"&lt;="&amp; BO497)</f>
        <v>0</v>
      </c>
      <c r="BM497" s="109">
        <f>SUMIFS(Master3!$K:$K,Master3!$A:$A,"&gt;"&amp;(BK497),Master3!$A:$A,"&lt;="&amp; BO497)</f>
        <v>0</v>
      </c>
      <c r="BN497" s="107">
        <f>SUMIFS(Master3!BI:BI,Master3!BH:BH,BJ497)</f>
        <v>0</v>
      </c>
      <c r="BO497" s="108" t="str">
        <f t="shared" si="95"/>
        <v/>
      </c>
    </row>
    <row r="498" spans="1:67" x14ac:dyDescent="0.25">
      <c r="A498" s="86">
        <v>44553.277777777781</v>
      </c>
      <c r="B498" s="111" t="e">
        <f>_xlfn.XLOOKUP(C498,Master3!B:B,Master3!A:A)</f>
        <v>#N/A</v>
      </c>
      <c r="C498" s="106"/>
      <c r="D498" s="91" t="str">
        <f>IFERROR(_xlfn.XLOOKUP(B498,Master3!A:A,Master3!G:G),"")</f>
        <v/>
      </c>
      <c r="E498" s="94" t="str">
        <f>IFERROR(AVERAGEIFS(Master3!$U:$U,Master3!$A:$A,"&gt;"&amp;(B498-1),Master3!$A:$A,"&lt;="&amp;S498),"")</f>
        <v/>
      </c>
      <c r="F498" s="98">
        <f>SUMIFS(Master3!$V:$V,Master3!$A:$A,"&gt;="&amp;(B498),Master3!$A:$A,"&lt;="&amp;J498-1)</f>
        <v>0</v>
      </c>
      <c r="G498" s="91">
        <f>SUMIFS(Master3!$H:$H,Master3!$A:$A,"&gt;="&amp;(B498),Master3!$A:$A,"&lt;="&amp;J498-1)</f>
        <v>0</v>
      </c>
      <c r="H498" s="99">
        <f>SUMIFS(Master3!AZ:AZ,Master3!AY:AY,C498)</f>
        <v>0</v>
      </c>
      <c r="I498" s="100" t="str">
        <f>IFERROR(_xlfn.XLOOKUP(J498,Master3!$A:$A,Master3!$B:$B),"")</f>
        <v/>
      </c>
      <c r="J498" s="92" t="str">
        <f t="shared" si="84"/>
        <v/>
      </c>
      <c r="K498" s="92">
        <f>SUMIFS(Master3!$V:$V,Master3!$A:$A,"&gt;="&amp;(J498),Master3!$A:$A,"&lt;="&amp;O498-1)</f>
        <v>0</v>
      </c>
      <c r="L498" s="92">
        <f>SUMIFS(Master3!$H:$H,Master3!$A:$A,"&gt;="&amp;(J498),Master3!$A:$A,"&lt;="&amp;O498-1)</f>
        <v>0</v>
      </c>
      <c r="M498" s="93">
        <f>SUMIFS(Master3!BK:BK,Master3!BJ:BJ,I498)</f>
        <v>0</v>
      </c>
      <c r="N498" s="100" t="str">
        <f>IFERROR(_xlfn.XLOOKUP(O498,Master3!$A:$A,Master3!$B:$B)," ")</f>
        <v xml:space="preserve"> </v>
      </c>
      <c r="O498" s="92" t="str">
        <f t="shared" si="85"/>
        <v/>
      </c>
      <c r="P498" s="92">
        <f>SUMIFS(Master3!$V:$V,Master3!$A:$A,"&gt;="&amp;O498,Master3!$A:$A,"&lt;="&amp; S498)</f>
        <v>0</v>
      </c>
      <c r="Q498" s="92">
        <f>SUMIFS(Master3!$H:$H,Master3!$A:$A,"&gt;="&amp;O498,Master3!$A:$A,"&lt;="&amp; S498)</f>
        <v>0</v>
      </c>
      <c r="R498" s="92">
        <f>SUMIFS(Master3!AZ:AZ,Master3!AY:AY,N498)</f>
        <v>0</v>
      </c>
      <c r="S498" s="93" t="str">
        <f t="shared" si="86"/>
        <v/>
      </c>
      <c r="T498" s="112" t="e">
        <f>_xlfn.XLOOKUP(U498,Master3!B:B,Master3!A:A)</f>
        <v>#N/A</v>
      </c>
      <c r="U498" s="103"/>
      <c r="V498" s="109">
        <f>SUMIFS(Master3!X:X,Master3!$A:$A,"&gt;="&amp;(T498),Master3!$A:$A,"&lt;="&amp;Z498-1)</f>
        <v>0</v>
      </c>
      <c r="W498" s="107">
        <f>SUMIFS(Master3!I:I,Master3!$A:$A,"&gt;="&amp;(T498),Master3!$A:$A,"&lt;="&amp;Z498-1)</f>
        <v>0</v>
      </c>
      <c r="X498" s="108">
        <f>SUMIFS(Master3!BC:BC,Master3!BB:BB,U498)</f>
        <v>0</v>
      </c>
      <c r="Y498" s="110" t="str">
        <f>IFERROR(_xlfn.XLOOKUP(Z498,Master3!$A:$A,Master3!$B:$B),"")</f>
        <v/>
      </c>
      <c r="Z498" s="107" t="str">
        <f t="shared" si="87"/>
        <v/>
      </c>
      <c r="AA498" s="107">
        <f>SUMIFS(Master3!$X:$X,Master3!$A:$A,"&gt;="&amp;(Z498),Master3!$A:$A,"&lt;="&amp;AE498-1)</f>
        <v>0</v>
      </c>
      <c r="AB498" s="107">
        <f>SUMIFS(Master3!$I:$I,Master3!$A:$A,"&gt;="&amp;(Z498),Master3!$A:$A,"&lt;="&amp;AE498-1)</f>
        <v>0</v>
      </c>
      <c r="AC498" s="108">
        <f>SUMIFS(Master3!BM:BM,Master3!BL:BL,Y498)</f>
        <v>0</v>
      </c>
      <c r="AD498" s="110" t="str">
        <f>IFERROR(_xlfn.XLOOKUP(AE498,Master3!$A:$A,Master3!$B:$B)," ")</f>
        <v xml:space="preserve"> </v>
      </c>
      <c r="AE498" s="107" t="str">
        <f t="shared" si="88"/>
        <v/>
      </c>
      <c r="AF498" s="109">
        <f>SUMIFS(Master3!$X:$X,Master3!$A:$A,"&gt;"&amp;(AE498),Master3!$A:$A,"&lt;="&amp; AI498)</f>
        <v>0</v>
      </c>
      <c r="AG498" s="107">
        <f>SUMIFS(Master3!$I:$I,Master3!$A:$A,"&gt;"&amp;(AE498),Master3!$A:$A,"&lt;="&amp; AI498)</f>
        <v>0</v>
      </c>
      <c r="AH498" s="107">
        <f>SUMIFS(Master3!BC:BC,Master3!BB:BB,AD498)</f>
        <v>0</v>
      </c>
      <c r="AI498" s="108" t="str">
        <f t="shared" si="89"/>
        <v/>
      </c>
      <c r="AJ498" s="112" t="e">
        <f>_xlfn.XLOOKUP(AK498,Master3!B:B,Master3!A:A)</f>
        <v>#N/A</v>
      </c>
      <c r="AK498" s="106">
        <v>44553.277777777781</v>
      </c>
      <c r="AL498" s="67">
        <f>SUMIFS(Master3!$Z:$Z,Master3!$A:$A,"&gt;="&amp;(AJ498),Master3!$A:$A,"&lt;="&amp;AP498-1)</f>
        <v>0</v>
      </c>
      <c r="AM498" s="67">
        <f>SUMIFS(Master3!$J:$J,Master3!$A:$A,"&gt;="&amp;(AJ498),Master3!$A:$A,"&lt;="&amp;AP498-1)</f>
        <v>0</v>
      </c>
      <c r="AN498" s="93">
        <f>SUMIFS(Master3!BF:BF,Master3!BE:BE,AK498)</f>
        <v>0</v>
      </c>
      <c r="AO498" s="100" t="str">
        <f>IFERROR(_xlfn.XLOOKUP(AP498,Master3!$A:$A,Master3!$B:$B),"")</f>
        <v/>
      </c>
      <c r="AP498" s="92" t="str">
        <f t="shared" si="90"/>
        <v/>
      </c>
      <c r="AQ498" s="67">
        <f>SUMIFS(Master3!$Z:$Z,Master3!$A:$A,"&gt;"&amp;(AP498),Master3!$A:$A,"&lt;="&amp;AU498-1)</f>
        <v>0</v>
      </c>
      <c r="AR498" s="67">
        <f>SUMIFS(Master3!$J:$J,Master3!$A:$A,"&gt;"&amp;(AP498),Master3!$A:$A,"&lt;="&amp;AU498-1)</f>
        <v>0</v>
      </c>
      <c r="AS498" s="93">
        <f>SUMIFS(Master3!BO:BO,Master3!BN:BN,AO498)</f>
        <v>0</v>
      </c>
      <c r="AT498" s="100" t="str">
        <f>IFERROR(_xlfn.XLOOKUP(AU498,Master3!$A:$A,Master3!$B:$B)," ")</f>
        <v xml:space="preserve"> </v>
      </c>
      <c r="AU498" s="92" t="str">
        <f t="shared" si="91"/>
        <v/>
      </c>
      <c r="AV498" s="67">
        <f>SUMIFS(Master3!$Z:$Z,Master3!$A:$A,"&gt;"&amp;AU498,Master3!$A:$A,"&lt;="&amp; AY498)</f>
        <v>0</v>
      </c>
      <c r="AW498" s="67">
        <f>SUMIFS(Master3!$J:$J,Master3!$A:$A,"&gt;"&amp;AU498,Master3!$A:$A,"&lt;="&amp; AY498)</f>
        <v>0</v>
      </c>
      <c r="AX498" s="92">
        <f>SUMIFS(Master3!BF:BF,Master3!BE:BE,AT498)</f>
        <v>0</v>
      </c>
      <c r="AY498" s="93" t="str">
        <f t="shared" si="92"/>
        <v/>
      </c>
      <c r="AZ498" s="112" t="e">
        <f>_xlfn.XLOOKUP(BA498,Master3!B:B,Master3!A:A)</f>
        <v>#N/A</v>
      </c>
      <c r="BA498" s="103"/>
      <c r="BB498" s="107">
        <f>SUMIFS(Master3!AR:AR,Master3!$A:$A,"&gt;="&amp;(AZ498),Master3!$A:$A,"&lt;="&amp;BF498-1)</f>
        <v>0</v>
      </c>
      <c r="BC498" s="109">
        <f>SUMIFS(Master3!$K:$K,Master3!$A:$A,"&gt;="&amp;(AZ498),Master3!$A:$A,"&lt;="&amp;BF498-1)</f>
        <v>0</v>
      </c>
      <c r="BD498" s="108">
        <f>SUMIFS(Master3!BI:BI,Master3!BH:BH,BA498)</f>
        <v>0</v>
      </c>
      <c r="BE498" s="110" t="str">
        <f>IFERROR(_xlfn.XLOOKUP(BF498,Master3!$A:$A,Master3!$B:$B),"")</f>
        <v/>
      </c>
      <c r="BF498" s="107" t="str">
        <f t="shared" si="93"/>
        <v/>
      </c>
      <c r="BG498" s="107">
        <f>SUMIFS(Master3!AR:AR,Master3!$A:$A,"&gt;="&amp;(BF498),Master3!$A:$A,"&lt;="&amp;BK498-1)</f>
        <v>0</v>
      </c>
      <c r="BH498" s="109">
        <f>SUMIFS(Master3!$K:$K,Master3!$A:$A,"&gt;="&amp;(BF498),Master3!$A:$A,"&lt;="&amp;BK498-1)</f>
        <v>0</v>
      </c>
      <c r="BI498" s="108">
        <f>SUMIFS(Master3!BQ:BQ,Master3!BP:BP,BE498)</f>
        <v>0</v>
      </c>
      <c r="BJ498" s="110" t="str">
        <f>IFERROR(_xlfn.XLOOKUP(BK498,Master3!$A:$A,Master3!$B:$B)," ")</f>
        <v xml:space="preserve"> </v>
      </c>
      <c r="BK498" s="107" t="str">
        <f t="shared" si="94"/>
        <v/>
      </c>
      <c r="BL498" s="107">
        <f>SUMIFS(Master3!$AU:$AU,Master3!$A:$A,"&gt;"&amp;(BK498),Master3!$A:$A,"&lt;="&amp; BO498)</f>
        <v>0</v>
      </c>
      <c r="BM498" s="109">
        <f>SUMIFS(Master3!$K:$K,Master3!$A:$A,"&gt;"&amp;(BK498),Master3!$A:$A,"&lt;="&amp; BO498)</f>
        <v>0</v>
      </c>
      <c r="BN498" s="107">
        <f>SUMIFS(Master3!BI:BI,Master3!BH:BH,BJ498)</f>
        <v>0</v>
      </c>
      <c r="BO498" s="108" t="str">
        <f t="shared" si="95"/>
        <v/>
      </c>
    </row>
    <row r="499" spans="1:67" x14ac:dyDescent="0.25">
      <c r="A499" s="86">
        <v>44553.322916666664</v>
      </c>
      <c r="B499" s="111" t="e">
        <f>_xlfn.XLOOKUP(C499,Master3!B:B,Master3!A:A)</f>
        <v>#N/A</v>
      </c>
      <c r="C499" s="106">
        <v>44553.322916666664</v>
      </c>
      <c r="D499" s="91" t="str">
        <f>IFERROR(_xlfn.XLOOKUP(B499,Master3!A:A,Master3!G:G),"")</f>
        <v/>
      </c>
      <c r="E499" s="94" t="str">
        <f>IFERROR(AVERAGEIFS(Master3!$U:$U,Master3!$A:$A,"&gt;"&amp;(B499-1),Master3!$A:$A,"&lt;="&amp;S499),"")</f>
        <v/>
      </c>
      <c r="F499" s="98">
        <f>SUMIFS(Master3!$V:$V,Master3!$A:$A,"&gt;="&amp;(B499),Master3!$A:$A,"&lt;="&amp;J499-1)</f>
        <v>0</v>
      </c>
      <c r="G499" s="91">
        <f>SUMIFS(Master3!$H:$H,Master3!$A:$A,"&gt;="&amp;(B499),Master3!$A:$A,"&lt;="&amp;J499-1)</f>
        <v>0</v>
      </c>
      <c r="H499" s="99">
        <f>SUMIFS(Master3!AZ:AZ,Master3!AY:AY,C499)</f>
        <v>0</v>
      </c>
      <c r="I499" s="100" t="str">
        <f>IFERROR(_xlfn.XLOOKUP(J499,Master3!$A:$A,Master3!$B:$B),"")</f>
        <v/>
      </c>
      <c r="J499" s="92" t="str">
        <f t="shared" si="84"/>
        <v/>
      </c>
      <c r="K499" s="92">
        <f>SUMIFS(Master3!$V:$V,Master3!$A:$A,"&gt;="&amp;(J499),Master3!$A:$A,"&lt;="&amp;O499-1)</f>
        <v>0</v>
      </c>
      <c r="L499" s="92">
        <f>SUMIFS(Master3!$H:$H,Master3!$A:$A,"&gt;="&amp;(J499),Master3!$A:$A,"&lt;="&amp;O499-1)</f>
        <v>0</v>
      </c>
      <c r="M499" s="93">
        <f>SUMIFS(Master3!BK:BK,Master3!BJ:BJ,I499)</f>
        <v>0</v>
      </c>
      <c r="N499" s="100" t="str">
        <f>IFERROR(_xlfn.XLOOKUP(O499,Master3!$A:$A,Master3!$B:$B)," ")</f>
        <v xml:space="preserve"> </v>
      </c>
      <c r="O499" s="92" t="str">
        <f t="shared" si="85"/>
        <v/>
      </c>
      <c r="P499" s="92">
        <f>SUMIFS(Master3!$V:$V,Master3!$A:$A,"&gt;="&amp;O499,Master3!$A:$A,"&lt;="&amp; S499)</f>
        <v>0</v>
      </c>
      <c r="Q499" s="92">
        <f>SUMIFS(Master3!$H:$H,Master3!$A:$A,"&gt;="&amp;O499,Master3!$A:$A,"&lt;="&amp; S499)</f>
        <v>0</v>
      </c>
      <c r="R499" s="92">
        <f>SUMIFS(Master3!AZ:AZ,Master3!AY:AY,N499)</f>
        <v>0</v>
      </c>
      <c r="S499" s="93" t="str">
        <f t="shared" si="86"/>
        <v/>
      </c>
      <c r="T499" s="112" t="e">
        <f>_xlfn.XLOOKUP(U499,Master3!B:B,Master3!A:A)</f>
        <v>#N/A</v>
      </c>
      <c r="U499" s="103">
        <v>44553.322916666664</v>
      </c>
      <c r="V499" s="109">
        <f>SUMIFS(Master3!X:X,Master3!$A:$A,"&gt;="&amp;(T499),Master3!$A:$A,"&lt;="&amp;Z499-1)</f>
        <v>0</v>
      </c>
      <c r="W499" s="107">
        <f>SUMIFS(Master3!I:I,Master3!$A:$A,"&gt;="&amp;(T499),Master3!$A:$A,"&lt;="&amp;Z499-1)</f>
        <v>0</v>
      </c>
      <c r="X499" s="108">
        <f>SUMIFS(Master3!BC:BC,Master3!BB:BB,U499)</f>
        <v>0</v>
      </c>
      <c r="Y499" s="110" t="str">
        <f>IFERROR(_xlfn.XLOOKUP(Z499,Master3!$A:$A,Master3!$B:$B),"")</f>
        <v/>
      </c>
      <c r="Z499" s="107" t="str">
        <f t="shared" si="87"/>
        <v/>
      </c>
      <c r="AA499" s="107">
        <f>SUMIFS(Master3!$X:$X,Master3!$A:$A,"&gt;="&amp;(Z499),Master3!$A:$A,"&lt;="&amp;AE499-1)</f>
        <v>0</v>
      </c>
      <c r="AB499" s="107">
        <f>SUMIFS(Master3!$I:$I,Master3!$A:$A,"&gt;="&amp;(Z499),Master3!$A:$A,"&lt;="&amp;AE499-1)</f>
        <v>0</v>
      </c>
      <c r="AC499" s="108">
        <f>SUMIFS(Master3!BM:BM,Master3!BL:BL,Y499)</f>
        <v>0</v>
      </c>
      <c r="AD499" s="110" t="str">
        <f>IFERROR(_xlfn.XLOOKUP(AE499,Master3!$A:$A,Master3!$B:$B)," ")</f>
        <v xml:space="preserve"> </v>
      </c>
      <c r="AE499" s="107" t="str">
        <f t="shared" si="88"/>
        <v/>
      </c>
      <c r="AF499" s="109">
        <f>SUMIFS(Master3!$X:$X,Master3!$A:$A,"&gt;"&amp;(AE499),Master3!$A:$A,"&lt;="&amp; AI499)</f>
        <v>0</v>
      </c>
      <c r="AG499" s="107">
        <f>SUMIFS(Master3!$I:$I,Master3!$A:$A,"&gt;"&amp;(AE499),Master3!$A:$A,"&lt;="&amp; AI499)</f>
        <v>0</v>
      </c>
      <c r="AH499" s="107">
        <f>SUMIFS(Master3!BC:BC,Master3!BB:BB,AD499)</f>
        <v>0</v>
      </c>
      <c r="AI499" s="108" t="str">
        <f t="shared" si="89"/>
        <v/>
      </c>
      <c r="AJ499" s="112" t="e">
        <f>_xlfn.XLOOKUP(AK499,Master3!B:B,Master3!A:A)</f>
        <v>#N/A</v>
      </c>
      <c r="AK499" s="106"/>
      <c r="AL499" s="67">
        <f>SUMIFS(Master3!$Z:$Z,Master3!$A:$A,"&gt;="&amp;(AJ499),Master3!$A:$A,"&lt;="&amp;AP499-1)</f>
        <v>0</v>
      </c>
      <c r="AM499" s="67">
        <f>SUMIFS(Master3!$J:$J,Master3!$A:$A,"&gt;="&amp;(AJ499),Master3!$A:$A,"&lt;="&amp;AP499-1)</f>
        <v>0</v>
      </c>
      <c r="AN499" s="93">
        <f>SUMIFS(Master3!BF:BF,Master3!BE:BE,AK499)</f>
        <v>0</v>
      </c>
      <c r="AO499" s="100" t="str">
        <f>IFERROR(_xlfn.XLOOKUP(AP499,Master3!$A:$A,Master3!$B:$B),"")</f>
        <v/>
      </c>
      <c r="AP499" s="92" t="str">
        <f t="shared" si="90"/>
        <v/>
      </c>
      <c r="AQ499" s="67">
        <f>SUMIFS(Master3!$Z:$Z,Master3!$A:$A,"&gt;"&amp;(AP499),Master3!$A:$A,"&lt;="&amp;AU499-1)</f>
        <v>0</v>
      </c>
      <c r="AR499" s="67">
        <f>SUMIFS(Master3!$J:$J,Master3!$A:$A,"&gt;"&amp;(AP499),Master3!$A:$A,"&lt;="&amp;AU499-1)</f>
        <v>0</v>
      </c>
      <c r="AS499" s="93">
        <f>SUMIFS(Master3!BO:BO,Master3!BN:BN,AO499)</f>
        <v>0</v>
      </c>
      <c r="AT499" s="100" t="str">
        <f>IFERROR(_xlfn.XLOOKUP(AU499,Master3!$A:$A,Master3!$B:$B)," ")</f>
        <v xml:space="preserve"> </v>
      </c>
      <c r="AU499" s="92" t="str">
        <f t="shared" si="91"/>
        <v/>
      </c>
      <c r="AV499" s="67">
        <f>SUMIFS(Master3!$Z:$Z,Master3!$A:$A,"&gt;"&amp;AU499,Master3!$A:$A,"&lt;="&amp; AY499)</f>
        <v>0</v>
      </c>
      <c r="AW499" s="67">
        <f>SUMIFS(Master3!$J:$J,Master3!$A:$A,"&gt;"&amp;AU499,Master3!$A:$A,"&lt;="&amp; AY499)</f>
        <v>0</v>
      </c>
      <c r="AX499" s="92">
        <f>SUMIFS(Master3!BF:BF,Master3!BE:BE,AT499)</f>
        <v>0</v>
      </c>
      <c r="AY499" s="93" t="str">
        <f t="shared" si="92"/>
        <v/>
      </c>
      <c r="AZ499" s="112" t="e">
        <f>_xlfn.XLOOKUP(BA499,Master3!B:B,Master3!A:A)</f>
        <v>#N/A</v>
      </c>
      <c r="BA499" s="103"/>
      <c r="BB499" s="107">
        <f>SUMIFS(Master3!AR:AR,Master3!$A:$A,"&gt;="&amp;(AZ499),Master3!$A:$A,"&lt;="&amp;BF499-1)</f>
        <v>0</v>
      </c>
      <c r="BC499" s="109">
        <f>SUMIFS(Master3!$K:$K,Master3!$A:$A,"&gt;="&amp;(AZ499),Master3!$A:$A,"&lt;="&amp;BF499-1)</f>
        <v>0</v>
      </c>
      <c r="BD499" s="108">
        <f>SUMIFS(Master3!BI:BI,Master3!BH:BH,BA499)</f>
        <v>0</v>
      </c>
      <c r="BE499" s="110" t="str">
        <f>IFERROR(_xlfn.XLOOKUP(BF499,Master3!$A:$A,Master3!$B:$B),"")</f>
        <v/>
      </c>
      <c r="BF499" s="107" t="str">
        <f t="shared" si="93"/>
        <v/>
      </c>
      <c r="BG499" s="107">
        <f>SUMIFS(Master3!AR:AR,Master3!$A:$A,"&gt;="&amp;(BF499),Master3!$A:$A,"&lt;="&amp;BK499-1)</f>
        <v>0</v>
      </c>
      <c r="BH499" s="109">
        <f>SUMIFS(Master3!$K:$K,Master3!$A:$A,"&gt;="&amp;(BF499),Master3!$A:$A,"&lt;="&amp;BK499-1)</f>
        <v>0</v>
      </c>
      <c r="BI499" s="108">
        <f>SUMIFS(Master3!BQ:BQ,Master3!BP:BP,BE499)</f>
        <v>0</v>
      </c>
      <c r="BJ499" s="110" t="str">
        <f>IFERROR(_xlfn.XLOOKUP(BK499,Master3!$A:$A,Master3!$B:$B)," ")</f>
        <v xml:space="preserve"> </v>
      </c>
      <c r="BK499" s="107" t="str">
        <f t="shared" si="94"/>
        <v/>
      </c>
      <c r="BL499" s="107">
        <f>SUMIFS(Master3!$AU:$AU,Master3!$A:$A,"&gt;"&amp;(BK499),Master3!$A:$A,"&lt;="&amp; BO499)</f>
        <v>0</v>
      </c>
      <c r="BM499" s="109">
        <f>SUMIFS(Master3!$K:$K,Master3!$A:$A,"&gt;"&amp;(BK499),Master3!$A:$A,"&lt;="&amp; BO499)</f>
        <v>0</v>
      </c>
      <c r="BN499" s="107">
        <f>SUMIFS(Master3!BI:BI,Master3!BH:BH,BJ499)</f>
        <v>0</v>
      </c>
      <c r="BO499" s="108" t="str">
        <f t="shared" si="95"/>
        <v/>
      </c>
    </row>
    <row r="500" spans="1:67" x14ac:dyDescent="0.25">
      <c r="A500" s="86">
        <v>44553.326388888891</v>
      </c>
      <c r="B500" s="111" t="e">
        <f>_xlfn.XLOOKUP(C500,Master3!B:B,Master3!A:A)</f>
        <v>#N/A</v>
      </c>
      <c r="C500" s="106"/>
      <c r="D500" s="91" t="str">
        <f>IFERROR(_xlfn.XLOOKUP(B500,Master3!A:A,Master3!G:G),"")</f>
        <v/>
      </c>
      <c r="E500" s="94" t="str">
        <f>IFERROR(AVERAGEIFS(Master3!$U:$U,Master3!$A:$A,"&gt;"&amp;(B500-1),Master3!$A:$A,"&lt;="&amp;S500),"")</f>
        <v/>
      </c>
      <c r="F500" s="98">
        <f>SUMIFS(Master3!$V:$V,Master3!$A:$A,"&gt;="&amp;(B500),Master3!$A:$A,"&lt;="&amp;J500-1)</f>
        <v>0</v>
      </c>
      <c r="G500" s="91">
        <f>SUMIFS(Master3!$H:$H,Master3!$A:$A,"&gt;="&amp;(B500),Master3!$A:$A,"&lt;="&amp;J500-1)</f>
        <v>0</v>
      </c>
      <c r="H500" s="99">
        <f>SUMIFS(Master3!AZ:AZ,Master3!AY:AY,C500)</f>
        <v>0</v>
      </c>
      <c r="I500" s="100" t="str">
        <f>IFERROR(_xlfn.XLOOKUP(J500,Master3!$A:$A,Master3!$B:$B),"")</f>
        <v/>
      </c>
      <c r="J500" s="92" t="str">
        <f t="shared" si="84"/>
        <v/>
      </c>
      <c r="K500" s="92">
        <f>SUMIFS(Master3!$V:$V,Master3!$A:$A,"&gt;="&amp;(J500),Master3!$A:$A,"&lt;="&amp;O500-1)</f>
        <v>0</v>
      </c>
      <c r="L500" s="92">
        <f>SUMIFS(Master3!$H:$H,Master3!$A:$A,"&gt;="&amp;(J500),Master3!$A:$A,"&lt;="&amp;O500-1)</f>
        <v>0</v>
      </c>
      <c r="M500" s="93">
        <f>SUMIFS(Master3!BK:BK,Master3!BJ:BJ,I500)</f>
        <v>0</v>
      </c>
      <c r="N500" s="100" t="str">
        <f>IFERROR(_xlfn.XLOOKUP(O500,Master3!$A:$A,Master3!$B:$B)," ")</f>
        <v xml:space="preserve"> </v>
      </c>
      <c r="O500" s="92" t="str">
        <f t="shared" si="85"/>
        <v/>
      </c>
      <c r="P500" s="92">
        <f>SUMIFS(Master3!$V:$V,Master3!$A:$A,"&gt;="&amp;O500,Master3!$A:$A,"&lt;="&amp; S500)</f>
        <v>0</v>
      </c>
      <c r="Q500" s="92">
        <f>SUMIFS(Master3!$H:$H,Master3!$A:$A,"&gt;="&amp;O500,Master3!$A:$A,"&lt;="&amp; S500)</f>
        <v>0</v>
      </c>
      <c r="R500" s="92">
        <f>SUMIFS(Master3!AZ:AZ,Master3!AY:AY,N500)</f>
        <v>0</v>
      </c>
      <c r="S500" s="93" t="str">
        <f t="shared" si="86"/>
        <v/>
      </c>
      <c r="T500" s="112" t="e">
        <f>_xlfn.XLOOKUP(U500,Master3!B:B,Master3!A:A)</f>
        <v>#N/A</v>
      </c>
      <c r="U500" s="103"/>
      <c r="V500" s="109">
        <f>SUMIFS(Master3!X:X,Master3!$A:$A,"&gt;="&amp;(T500),Master3!$A:$A,"&lt;="&amp;Z500-1)</f>
        <v>0</v>
      </c>
      <c r="W500" s="107">
        <f>SUMIFS(Master3!I:I,Master3!$A:$A,"&gt;="&amp;(T500),Master3!$A:$A,"&lt;="&amp;Z500-1)</f>
        <v>0</v>
      </c>
      <c r="X500" s="108">
        <f>SUMIFS(Master3!BC:BC,Master3!BB:BB,U500)</f>
        <v>0</v>
      </c>
      <c r="Y500" s="110" t="str">
        <f>IFERROR(_xlfn.XLOOKUP(Z500,Master3!$A:$A,Master3!$B:$B),"")</f>
        <v/>
      </c>
      <c r="Z500" s="107" t="str">
        <f t="shared" si="87"/>
        <v/>
      </c>
      <c r="AA500" s="107">
        <f>SUMIFS(Master3!$X:$X,Master3!$A:$A,"&gt;="&amp;(Z500),Master3!$A:$A,"&lt;="&amp;AE500-1)</f>
        <v>0</v>
      </c>
      <c r="AB500" s="107">
        <f>SUMIFS(Master3!$I:$I,Master3!$A:$A,"&gt;="&amp;(Z500),Master3!$A:$A,"&lt;="&amp;AE500-1)</f>
        <v>0</v>
      </c>
      <c r="AC500" s="108">
        <f>SUMIFS(Master3!BM:BM,Master3!BL:BL,Y500)</f>
        <v>0</v>
      </c>
      <c r="AD500" s="110" t="str">
        <f>IFERROR(_xlfn.XLOOKUP(AE500,Master3!$A:$A,Master3!$B:$B)," ")</f>
        <v xml:space="preserve"> </v>
      </c>
      <c r="AE500" s="107" t="str">
        <f t="shared" si="88"/>
        <v/>
      </c>
      <c r="AF500" s="109">
        <f>SUMIFS(Master3!$X:$X,Master3!$A:$A,"&gt;"&amp;(AE500),Master3!$A:$A,"&lt;="&amp; AI500)</f>
        <v>0</v>
      </c>
      <c r="AG500" s="107">
        <f>SUMIFS(Master3!$I:$I,Master3!$A:$A,"&gt;"&amp;(AE500),Master3!$A:$A,"&lt;="&amp; AI500)</f>
        <v>0</v>
      </c>
      <c r="AH500" s="107">
        <f>SUMIFS(Master3!BC:BC,Master3!BB:BB,AD500)</f>
        <v>0</v>
      </c>
      <c r="AI500" s="108" t="str">
        <f t="shared" si="89"/>
        <v/>
      </c>
      <c r="AJ500" s="112" t="e">
        <f>_xlfn.XLOOKUP(AK500,Master3!B:B,Master3!A:A)</f>
        <v>#N/A</v>
      </c>
      <c r="AK500" s="106"/>
      <c r="AL500" s="67">
        <f>SUMIFS(Master3!$Z:$Z,Master3!$A:$A,"&gt;="&amp;(AJ500),Master3!$A:$A,"&lt;="&amp;AP500-1)</f>
        <v>0</v>
      </c>
      <c r="AM500" s="67">
        <f>SUMIFS(Master3!$J:$J,Master3!$A:$A,"&gt;="&amp;(AJ500),Master3!$A:$A,"&lt;="&amp;AP500-1)</f>
        <v>0</v>
      </c>
      <c r="AN500" s="93">
        <f>SUMIFS(Master3!BF:BF,Master3!BE:BE,AK500)</f>
        <v>0</v>
      </c>
      <c r="AO500" s="100" t="str">
        <f>IFERROR(_xlfn.XLOOKUP(AP500,Master3!$A:$A,Master3!$B:$B),"")</f>
        <v/>
      </c>
      <c r="AP500" s="92" t="str">
        <f t="shared" si="90"/>
        <v/>
      </c>
      <c r="AQ500" s="67">
        <f>SUMIFS(Master3!$Z:$Z,Master3!$A:$A,"&gt;"&amp;(AP500),Master3!$A:$A,"&lt;="&amp;AU500-1)</f>
        <v>0</v>
      </c>
      <c r="AR500" s="67">
        <f>SUMIFS(Master3!$J:$J,Master3!$A:$A,"&gt;"&amp;(AP500),Master3!$A:$A,"&lt;="&amp;AU500-1)</f>
        <v>0</v>
      </c>
      <c r="AS500" s="93">
        <f>SUMIFS(Master3!BO:BO,Master3!BN:BN,AO500)</f>
        <v>0</v>
      </c>
      <c r="AT500" s="100" t="str">
        <f>IFERROR(_xlfn.XLOOKUP(AU500,Master3!$A:$A,Master3!$B:$B)," ")</f>
        <v xml:space="preserve"> </v>
      </c>
      <c r="AU500" s="92" t="str">
        <f t="shared" si="91"/>
        <v/>
      </c>
      <c r="AV500" s="67">
        <f>SUMIFS(Master3!$Z:$Z,Master3!$A:$A,"&gt;"&amp;AU500,Master3!$A:$A,"&lt;="&amp; AY500)</f>
        <v>0</v>
      </c>
      <c r="AW500" s="67">
        <f>SUMIFS(Master3!$J:$J,Master3!$A:$A,"&gt;"&amp;AU500,Master3!$A:$A,"&lt;="&amp; AY500)</f>
        <v>0</v>
      </c>
      <c r="AX500" s="92">
        <f>SUMIFS(Master3!BF:BF,Master3!BE:BE,AT500)</f>
        <v>0</v>
      </c>
      <c r="AY500" s="93" t="str">
        <f t="shared" si="92"/>
        <v/>
      </c>
      <c r="AZ500" s="112" t="e">
        <f>_xlfn.XLOOKUP(BA500,Master3!B:B,Master3!A:A)</f>
        <v>#N/A</v>
      </c>
      <c r="BA500" s="103">
        <v>44553.326388888891</v>
      </c>
      <c r="BB500" s="107">
        <f>SUMIFS(Master3!AR:AR,Master3!$A:$A,"&gt;="&amp;(AZ500),Master3!$A:$A,"&lt;="&amp;BF500-1)</f>
        <v>0</v>
      </c>
      <c r="BC500" s="109">
        <f>SUMIFS(Master3!$K:$K,Master3!$A:$A,"&gt;="&amp;(AZ500),Master3!$A:$A,"&lt;="&amp;BF500-1)</f>
        <v>0</v>
      </c>
      <c r="BD500" s="108">
        <f>SUMIFS(Master3!BI:BI,Master3!BH:BH,BA500)</f>
        <v>0</v>
      </c>
      <c r="BE500" s="110" t="str">
        <f>IFERROR(_xlfn.XLOOKUP(BF500,Master3!$A:$A,Master3!$B:$B),"")</f>
        <v/>
      </c>
      <c r="BF500" s="107" t="str">
        <f t="shared" si="93"/>
        <v/>
      </c>
      <c r="BG500" s="107">
        <f>SUMIFS(Master3!AR:AR,Master3!$A:$A,"&gt;="&amp;(BF500),Master3!$A:$A,"&lt;="&amp;BK500-1)</f>
        <v>0</v>
      </c>
      <c r="BH500" s="109">
        <f>SUMIFS(Master3!$K:$K,Master3!$A:$A,"&gt;="&amp;(BF500),Master3!$A:$A,"&lt;="&amp;BK500-1)</f>
        <v>0</v>
      </c>
      <c r="BI500" s="108">
        <f>SUMIFS(Master3!BQ:BQ,Master3!BP:BP,BE500)</f>
        <v>0</v>
      </c>
      <c r="BJ500" s="110" t="str">
        <f>IFERROR(_xlfn.XLOOKUP(BK500,Master3!$A:$A,Master3!$B:$B)," ")</f>
        <v xml:space="preserve"> </v>
      </c>
      <c r="BK500" s="107" t="str">
        <f t="shared" si="94"/>
        <v/>
      </c>
      <c r="BL500" s="107">
        <f>SUMIFS(Master3!$AU:$AU,Master3!$A:$A,"&gt;"&amp;(BK500),Master3!$A:$A,"&lt;="&amp; BO500)</f>
        <v>0</v>
      </c>
      <c r="BM500" s="109">
        <f>SUMIFS(Master3!$K:$K,Master3!$A:$A,"&gt;"&amp;(BK500),Master3!$A:$A,"&lt;="&amp; BO500)</f>
        <v>0</v>
      </c>
      <c r="BN500" s="107">
        <f>SUMIFS(Master3!BI:BI,Master3!BH:BH,BJ500)</f>
        <v>0</v>
      </c>
      <c r="BO500" s="108" t="str">
        <f t="shared" si="95"/>
        <v/>
      </c>
    </row>
    <row r="501" spans="1:67" x14ac:dyDescent="0.25">
      <c r="A501" s="86">
        <v>44554.083333333336</v>
      </c>
      <c r="B501" s="111" t="e">
        <f>_xlfn.XLOOKUP(C501,Master3!B:B,Master3!A:A)</f>
        <v>#N/A</v>
      </c>
      <c r="C501" s="106"/>
      <c r="D501" s="91" t="str">
        <f>IFERROR(_xlfn.XLOOKUP(B501,Master3!A:A,Master3!G:G),"")</f>
        <v/>
      </c>
      <c r="E501" s="94" t="str">
        <f>IFERROR(AVERAGEIFS(Master3!$U:$U,Master3!$A:$A,"&gt;"&amp;(B501-1),Master3!$A:$A,"&lt;="&amp;S501),"")</f>
        <v/>
      </c>
      <c r="F501" s="98">
        <f>SUMIFS(Master3!$V:$V,Master3!$A:$A,"&gt;="&amp;(B501),Master3!$A:$A,"&lt;="&amp;J501-1)</f>
        <v>0</v>
      </c>
      <c r="G501" s="91">
        <f>SUMIFS(Master3!$H:$H,Master3!$A:$A,"&gt;="&amp;(B501),Master3!$A:$A,"&lt;="&amp;J501-1)</f>
        <v>0</v>
      </c>
      <c r="H501" s="99">
        <f>SUMIFS(Master3!AZ:AZ,Master3!AY:AY,C501)</f>
        <v>0</v>
      </c>
      <c r="I501" s="100" t="str">
        <f>IFERROR(_xlfn.XLOOKUP(J501,Master3!$A:$A,Master3!$B:$B),"")</f>
        <v/>
      </c>
      <c r="J501" s="92" t="str">
        <f t="shared" si="84"/>
        <v/>
      </c>
      <c r="K501" s="92">
        <f>SUMIFS(Master3!$V:$V,Master3!$A:$A,"&gt;="&amp;(J501),Master3!$A:$A,"&lt;="&amp;O501-1)</f>
        <v>0</v>
      </c>
      <c r="L501" s="92">
        <f>SUMIFS(Master3!$H:$H,Master3!$A:$A,"&gt;="&amp;(J501),Master3!$A:$A,"&lt;="&amp;O501-1)</f>
        <v>0</v>
      </c>
      <c r="M501" s="93">
        <f>SUMIFS(Master3!BK:BK,Master3!BJ:BJ,I501)</f>
        <v>0</v>
      </c>
      <c r="N501" s="100" t="str">
        <f>IFERROR(_xlfn.XLOOKUP(O501,Master3!$A:$A,Master3!$B:$B)," ")</f>
        <v xml:space="preserve"> </v>
      </c>
      <c r="O501" s="92" t="str">
        <f t="shared" si="85"/>
        <v/>
      </c>
      <c r="P501" s="92">
        <f>SUMIFS(Master3!$V:$V,Master3!$A:$A,"&gt;="&amp;O501,Master3!$A:$A,"&lt;="&amp; S501)</f>
        <v>0</v>
      </c>
      <c r="Q501" s="92">
        <f>SUMIFS(Master3!$H:$H,Master3!$A:$A,"&gt;="&amp;O501,Master3!$A:$A,"&lt;="&amp; S501)</f>
        <v>0</v>
      </c>
      <c r="R501" s="92">
        <f>SUMIFS(Master3!AZ:AZ,Master3!AY:AY,N501)</f>
        <v>0</v>
      </c>
      <c r="S501" s="93" t="str">
        <f t="shared" si="86"/>
        <v/>
      </c>
      <c r="T501" s="112" t="e">
        <f>_xlfn.XLOOKUP(U501,Master3!B:B,Master3!A:A)</f>
        <v>#N/A</v>
      </c>
      <c r="U501" s="103"/>
      <c r="V501" s="109">
        <f>SUMIFS(Master3!X:X,Master3!$A:$A,"&gt;="&amp;(T501),Master3!$A:$A,"&lt;="&amp;Z501-1)</f>
        <v>0</v>
      </c>
      <c r="W501" s="107">
        <f>SUMIFS(Master3!I:I,Master3!$A:$A,"&gt;="&amp;(T501),Master3!$A:$A,"&lt;="&amp;Z501-1)</f>
        <v>0</v>
      </c>
      <c r="X501" s="108">
        <f>SUMIFS(Master3!BC:BC,Master3!BB:BB,U501)</f>
        <v>0</v>
      </c>
      <c r="Y501" s="110" t="str">
        <f>IFERROR(_xlfn.XLOOKUP(Z501,Master3!$A:$A,Master3!$B:$B),"")</f>
        <v/>
      </c>
      <c r="Z501" s="107" t="str">
        <f t="shared" si="87"/>
        <v/>
      </c>
      <c r="AA501" s="107">
        <f>SUMIFS(Master3!$X:$X,Master3!$A:$A,"&gt;="&amp;(Z501),Master3!$A:$A,"&lt;="&amp;AE501-1)</f>
        <v>0</v>
      </c>
      <c r="AB501" s="107">
        <f>SUMIFS(Master3!$I:$I,Master3!$A:$A,"&gt;="&amp;(Z501),Master3!$A:$A,"&lt;="&amp;AE501-1)</f>
        <v>0</v>
      </c>
      <c r="AC501" s="108">
        <f>SUMIFS(Master3!BM:BM,Master3!BL:BL,Y501)</f>
        <v>0</v>
      </c>
      <c r="AD501" s="110" t="str">
        <f>IFERROR(_xlfn.XLOOKUP(AE501,Master3!$A:$A,Master3!$B:$B)," ")</f>
        <v xml:space="preserve"> </v>
      </c>
      <c r="AE501" s="107" t="str">
        <f t="shared" si="88"/>
        <v/>
      </c>
      <c r="AF501" s="109">
        <f>SUMIFS(Master3!$X:$X,Master3!$A:$A,"&gt;"&amp;(AE501),Master3!$A:$A,"&lt;="&amp; AI501)</f>
        <v>0</v>
      </c>
      <c r="AG501" s="107">
        <f>SUMIFS(Master3!$I:$I,Master3!$A:$A,"&gt;"&amp;(AE501),Master3!$A:$A,"&lt;="&amp; AI501)</f>
        <v>0</v>
      </c>
      <c r="AH501" s="107">
        <f>SUMIFS(Master3!BC:BC,Master3!BB:BB,AD501)</f>
        <v>0</v>
      </c>
      <c r="AI501" s="108" t="str">
        <f t="shared" si="89"/>
        <v/>
      </c>
      <c r="AJ501" s="112" t="e">
        <f>_xlfn.XLOOKUP(AK501,Master3!B:B,Master3!A:A)</f>
        <v>#N/A</v>
      </c>
      <c r="AK501" s="106">
        <v>44554.083333333336</v>
      </c>
      <c r="AL501" s="67">
        <f>SUMIFS(Master3!$Z:$Z,Master3!$A:$A,"&gt;="&amp;(AJ501),Master3!$A:$A,"&lt;="&amp;AP501-1)</f>
        <v>0</v>
      </c>
      <c r="AM501" s="67">
        <f>SUMIFS(Master3!$J:$J,Master3!$A:$A,"&gt;="&amp;(AJ501),Master3!$A:$A,"&lt;="&amp;AP501-1)</f>
        <v>0</v>
      </c>
      <c r="AN501" s="93">
        <f>SUMIFS(Master3!BF:BF,Master3!BE:BE,AK501)</f>
        <v>0</v>
      </c>
      <c r="AO501" s="100" t="str">
        <f>IFERROR(_xlfn.XLOOKUP(AP501,Master3!$A:$A,Master3!$B:$B),"")</f>
        <v/>
      </c>
      <c r="AP501" s="92" t="str">
        <f t="shared" si="90"/>
        <v/>
      </c>
      <c r="AQ501" s="67">
        <f>SUMIFS(Master3!$Z:$Z,Master3!$A:$A,"&gt;"&amp;(AP501),Master3!$A:$A,"&lt;="&amp;AU501-1)</f>
        <v>0</v>
      </c>
      <c r="AR501" s="67">
        <f>SUMIFS(Master3!$J:$J,Master3!$A:$A,"&gt;"&amp;(AP501),Master3!$A:$A,"&lt;="&amp;AU501-1)</f>
        <v>0</v>
      </c>
      <c r="AS501" s="93">
        <f>SUMIFS(Master3!BO:BO,Master3!BN:BN,AO501)</f>
        <v>0</v>
      </c>
      <c r="AT501" s="100" t="str">
        <f>IFERROR(_xlfn.XLOOKUP(AU501,Master3!$A:$A,Master3!$B:$B)," ")</f>
        <v xml:space="preserve"> </v>
      </c>
      <c r="AU501" s="92" t="str">
        <f t="shared" si="91"/>
        <v/>
      </c>
      <c r="AV501" s="67">
        <f>SUMIFS(Master3!$Z:$Z,Master3!$A:$A,"&gt;"&amp;AU501,Master3!$A:$A,"&lt;="&amp; AY501)</f>
        <v>0</v>
      </c>
      <c r="AW501" s="67">
        <f>SUMIFS(Master3!$J:$J,Master3!$A:$A,"&gt;"&amp;AU501,Master3!$A:$A,"&lt;="&amp; AY501)</f>
        <v>0</v>
      </c>
      <c r="AX501" s="92">
        <f>SUMIFS(Master3!BF:BF,Master3!BE:BE,AT501)</f>
        <v>0</v>
      </c>
      <c r="AY501" s="93" t="str">
        <f t="shared" si="92"/>
        <v/>
      </c>
      <c r="AZ501" s="112" t="e">
        <f>_xlfn.XLOOKUP(BA501,Master3!B:B,Master3!A:A)</f>
        <v>#N/A</v>
      </c>
      <c r="BA501" s="103"/>
      <c r="BB501" s="107">
        <f>SUMIFS(Master3!AR:AR,Master3!$A:$A,"&gt;="&amp;(AZ501),Master3!$A:$A,"&lt;="&amp;BF501-1)</f>
        <v>0</v>
      </c>
      <c r="BC501" s="109">
        <f>SUMIFS(Master3!$K:$K,Master3!$A:$A,"&gt;="&amp;(AZ501),Master3!$A:$A,"&lt;="&amp;BF501-1)</f>
        <v>0</v>
      </c>
      <c r="BD501" s="108">
        <f>SUMIFS(Master3!BI:BI,Master3!BH:BH,BA501)</f>
        <v>0</v>
      </c>
      <c r="BE501" s="110" t="str">
        <f>IFERROR(_xlfn.XLOOKUP(BF501,Master3!$A:$A,Master3!$B:$B),"")</f>
        <v/>
      </c>
      <c r="BF501" s="107" t="str">
        <f t="shared" si="93"/>
        <v/>
      </c>
      <c r="BG501" s="107">
        <f>SUMIFS(Master3!AR:AR,Master3!$A:$A,"&gt;="&amp;(BF501),Master3!$A:$A,"&lt;="&amp;BK501-1)</f>
        <v>0</v>
      </c>
      <c r="BH501" s="109">
        <f>SUMIFS(Master3!$K:$K,Master3!$A:$A,"&gt;="&amp;(BF501),Master3!$A:$A,"&lt;="&amp;BK501-1)</f>
        <v>0</v>
      </c>
      <c r="BI501" s="108">
        <f>SUMIFS(Master3!BQ:BQ,Master3!BP:BP,BE501)</f>
        <v>0</v>
      </c>
      <c r="BJ501" s="110" t="str">
        <f>IFERROR(_xlfn.XLOOKUP(BK501,Master3!$A:$A,Master3!$B:$B)," ")</f>
        <v xml:space="preserve"> </v>
      </c>
      <c r="BK501" s="107" t="str">
        <f t="shared" si="94"/>
        <v/>
      </c>
      <c r="BL501" s="107">
        <f>SUMIFS(Master3!$AU:$AU,Master3!$A:$A,"&gt;"&amp;(BK501),Master3!$A:$A,"&lt;="&amp; BO501)</f>
        <v>0</v>
      </c>
      <c r="BM501" s="109">
        <f>SUMIFS(Master3!$K:$K,Master3!$A:$A,"&gt;"&amp;(BK501),Master3!$A:$A,"&lt;="&amp; BO501)</f>
        <v>0</v>
      </c>
      <c r="BN501" s="107">
        <f>SUMIFS(Master3!BI:BI,Master3!BH:BH,BJ501)</f>
        <v>0</v>
      </c>
      <c r="BO501" s="108" t="str">
        <f t="shared" si="95"/>
        <v/>
      </c>
    </row>
    <row r="502" spans="1:67" x14ac:dyDescent="0.25">
      <c r="A502" s="86">
        <v>44554.118055555555</v>
      </c>
      <c r="B502" s="111" t="e">
        <f>_xlfn.XLOOKUP(C502,Master3!B:B,Master3!A:A)</f>
        <v>#N/A</v>
      </c>
      <c r="C502" s="106"/>
      <c r="D502" s="91" t="str">
        <f>IFERROR(_xlfn.XLOOKUP(B502,Master3!A:A,Master3!G:G),"")</f>
        <v/>
      </c>
      <c r="E502" s="94" t="str">
        <f>IFERROR(AVERAGEIFS(Master3!$U:$U,Master3!$A:$A,"&gt;"&amp;(B502-1),Master3!$A:$A,"&lt;="&amp;S502),"")</f>
        <v/>
      </c>
      <c r="F502" s="98">
        <f>SUMIFS(Master3!$V:$V,Master3!$A:$A,"&gt;="&amp;(B502),Master3!$A:$A,"&lt;="&amp;J502-1)</f>
        <v>0</v>
      </c>
      <c r="G502" s="91">
        <f>SUMIFS(Master3!$H:$H,Master3!$A:$A,"&gt;="&amp;(B502),Master3!$A:$A,"&lt;="&amp;J502-1)</f>
        <v>0</v>
      </c>
      <c r="H502" s="99">
        <f>SUMIFS(Master3!AZ:AZ,Master3!AY:AY,C502)</f>
        <v>0</v>
      </c>
      <c r="I502" s="100" t="str">
        <f>IFERROR(_xlfn.XLOOKUP(J502,Master3!$A:$A,Master3!$B:$B),"")</f>
        <v/>
      </c>
      <c r="J502" s="92" t="str">
        <f t="shared" si="84"/>
        <v/>
      </c>
      <c r="K502" s="92">
        <f>SUMIFS(Master3!$V:$V,Master3!$A:$A,"&gt;="&amp;(J502),Master3!$A:$A,"&lt;="&amp;O502-1)</f>
        <v>0</v>
      </c>
      <c r="L502" s="92">
        <f>SUMIFS(Master3!$H:$H,Master3!$A:$A,"&gt;="&amp;(J502),Master3!$A:$A,"&lt;="&amp;O502-1)</f>
        <v>0</v>
      </c>
      <c r="M502" s="93">
        <f>SUMIFS(Master3!BK:BK,Master3!BJ:BJ,I502)</f>
        <v>0</v>
      </c>
      <c r="N502" s="100" t="str">
        <f>IFERROR(_xlfn.XLOOKUP(O502,Master3!$A:$A,Master3!$B:$B)," ")</f>
        <v xml:space="preserve"> </v>
      </c>
      <c r="O502" s="92" t="str">
        <f t="shared" si="85"/>
        <v/>
      </c>
      <c r="P502" s="92">
        <f>SUMIFS(Master3!$V:$V,Master3!$A:$A,"&gt;="&amp;O502,Master3!$A:$A,"&lt;="&amp; S502)</f>
        <v>0</v>
      </c>
      <c r="Q502" s="92">
        <f>SUMIFS(Master3!$H:$H,Master3!$A:$A,"&gt;="&amp;O502,Master3!$A:$A,"&lt;="&amp; S502)</f>
        <v>0</v>
      </c>
      <c r="R502" s="92">
        <f>SUMIFS(Master3!AZ:AZ,Master3!AY:AY,N502)</f>
        <v>0</v>
      </c>
      <c r="S502" s="93" t="str">
        <f t="shared" si="86"/>
        <v/>
      </c>
      <c r="T502" s="112" t="e">
        <f>_xlfn.XLOOKUP(U502,Master3!B:B,Master3!A:A)</f>
        <v>#N/A</v>
      </c>
      <c r="U502" s="103"/>
      <c r="V502" s="109">
        <f>SUMIFS(Master3!X:X,Master3!$A:$A,"&gt;="&amp;(T502),Master3!$A:$A,"&lt;="&amp;Z502-1)</f>
        <v>0</v>
      </c>
      <c r="W502" s="107">
        <f>SUMIFS(Master3!I:I,Master3!$A:$A,"&gt;="&amp;(T502),Master3!$A:$A,"&lt;="&amp;Z502-1)</f>
        <v>0</v>
      </c>
      <c r="X502" s="108">
        <f>SUMIFS(Master3!BC:BC,Master3!BB:BB,U502)</f>
        <v>0</v>
      </c>
      <c r="Y502" s="110" t="str">
        <f>IFERROR(_xlfn.XLOOKUP(Z502,Master3!$A:$A,Master3!$B:$B),"")</f>
        <v/>
      </c>
      <c r="Z502" s="107" t="str">
        <f t="shared" si="87"/>
        <v/>
      </c>
      <c r="AA502" s="107">
        <f>SUMIFS(Master3!$X:$X,Master3!$A:$A,"&gt;="&amp;(Z502),Master3!$A:$A,"&lt;="&amp;AE502-1)</f>
        <v>0</v>
      </c>
      <c r="AB502" s="107">
        <f>SUMIFS(Master3!$I:$I,Master3!$A:$A,"&gt;="&amp;(Z502),Master3!$A:$A,"&lt;="&amp;AE502-1)</f>
        <v>0</v>
      </c>
      <c r="AC502" s="108">
        <f>SUMIFS(Master3!BM:BM,Master3!BL:BL,Y502)</f>
        <v>0</v>
      </c>
      <c r="AD502" s="110" t="str">
        <f>IFERROR(_xlfn.XLOOKUP(AE502,Master3!$A:$A,Master3!$B:$B)," ")</f>
        <v xml:space="preserve"> </v>
      </c>
      <c r="AE502" s="107" t="str">
        <f t="shared" si="88"/>
        <v/>
      </c>
      <c r="AF502" s="109">
        <f>SUMIFS(Master3!$X:$X,Master3!$A:$A,"&gt;"&amp;(AE502),Master3!$A:$A,"&lt;="&amp; AI502)</f>
        <v>0</v>
      </c>
      <c r="AG502" s="107">
        <f>SUMIFS(Master3!$I:$I,Master3!$A:$A,"&gt;"&amp;(AE502),Master3!$A:$A,"&lt;="&amp; AI502)</f>
        <v>0</v>
      </c>
      <c r="AH502" s="107">
        <f>SUMIFS(Master3!BC:BC,Master3!BB:BB,AD502)</f>
        <v>0</v>
      </c>
      <c r="AI502" s="108" t="str">
        <f t="shared" si="89"/>
        <v/>
      </c>
      <c r="AJ502" s="112" t="e">
        <f>_xlfn.XLOOKUP(AK502,Master3!B:B,Master3!A:A)</f>
        <v>#N/A</v>
      </c>
      <c r="AK502" s="106"/>
      <c r="AL502" s="67">
        <f>SUMIFS(Master3!$Z:$Z,Master3!$A:$A,"&gt;="&amp;(AJ502),Master3!$A:$A,"&lt;="&amp;AP502-1)</f>
        <v>0</v>
      </c>
      <c r="AM502" s="67">
        <f>SUMIFS(Master3!$J:$J,Master3!$A:$A,"&gt;="&amp;(AJ502),Master3!$A:$A,"&lt;="&amp;AP502-1)</f>
        <v>0</v>
      </c>
      <c r="AN502" s="93">
        <f>SUMIFS(Master3!BF:BF,Master3!BE:BE,AK502)</f>
        <v>0</v>
      </c>
      <c r="AO502" s="100" t="str">
        <f>IFERROR(_xlfn.XLOOKUP(AP502,Master3!$A:$A,Master3!$B:$B),"")</f>
        <v/>
      </c>
      <c r="AP502" s="92" t="str">
        <f t="shared" si="90"/>
        <v/>
      </c>
      <c r="AQ502" s="67">
        <f>SUMIFS(Master3!$Z:$Z,Master3!$A:$A,"&gt;"&amp;(AP502),Master3!$A:$A,"&lt;="&amp;AU502-1)</f>
        <v>0</v>
      </c>
      <c r="AR502" s="67">
        <f>SUMIFS(Master3!$J:$J,Master3!$A:$A,"&gt;"&amp;(AP502),Master3!$A:$A,"&lt;="&amp;AU502-1)</f>
        <v>0</v>
      </c>
      <c r="AS502" s="93">
        <f>SUMIFS(Master3!BO:BO,Master3!BN:BN,AO502)</f>
        <v>0</v>
      </c>
      <c r="AT502" s="100" t="str">
        <f>IFERROR(_xlfn.XLOOKUP(AU502,Master3!$A:$A,Master3!$B:$B)," ")</f>
        <v xml:space="preserve"> </v>
      </c>
      <c r="AU502" s="92" t="str">
        <f t="shared" si="91"/>
        <v/>
      </c>
      <c r="AV502" s="67">
        <f>SUMIFS(Master3!$Z:$Z,Master3!$A:$A,"&gt;"&amp;AU502,Master3!$A:$A,"&lt;="&amp; AY502)</f>
        <v>0</v>
      </c>
      <c r="AW502" s="67">
        <f>SUMIFS(Master3!$J:$J,Master3!$A:$A,"&gt;"&amp;AU502,Master3!$A:$A,"&lt;="&amp; AY502)</f>
        <v>0</v>
      </c>
      <c r="AX502" s="92">
        <f>SUMIFS(Master3!BF:BF,Master3!BE:BE,AT502)</f>
        <v>0</v>
      </c>
      <c r="AY502" s="93" t="str">
        <f t="shared" si="92"/>
        <v/>
      </c>
      <c r="AZ502" s="112" t="e">
        <f>_xlfn.XLOOKUP(BA502,Master3!B:B,Master3!A:A)</f>
        <v>#N/A</v>
      </c>
      <c r="BA502" s="103">
        <v>44554.118055555555</v>
      </c>
      <c r="BB502" s="107">
        <f>SUMIFS(Master3!AR:AR,Master3!$A:$A,"&gt;="&amp;(AZ502),Master3!$A:$A,"&lt;="&amp;BF502-1)</f>
        <v>0</v>
      </c>
      <c r="BC502" s="109">
        <f>SUMIFS(Master3!$K:$K,Master3!$A:$A,"&gt;="&amp;(AZ502),Master3!$A:$A,"&lt;="&amp;BF502-1)</f>
        <v>0</v>
      </c>
      <c r="BD502" s="108">
        <f>SUMIFS(Master3!BI:BI,Master3!BH:BH,BA502)</f>
        <v>0</v>
      </c>
      <c r="BE502" s="110" t="str">
        <f>IFERROR(_xlfn.XLOOKUP(BF502,Master3!$A:$A,Master3!$B:$B),"")</f>
        <v/>
      </c>
      <c r="BF502" s="107" t="str">
        <f t="shared" si="93"/>
        <v/>
      </c>
      <c r="BG502" s="107">
        <f>SUMIFS(Master3!AR:AR,Master3!$A:$A,"&gt;="&amp;(BF502),Master3!$A:$A,"&lt;="&amp;BK502-1)</f>
        <v>0</v>
      </c>
      <c r="BH502" s="109">
        <f>SUMIFS(Master3!$K:$K,Master3!$A:$A,"&gt;="&amp;(BF502),Master3!$A:$A,"&lt;="&amp;BK502-1)</f>
        <v>0</v>
      </c>
      <c r="BI502" s="108">
        <f>SUMIFS(Master3!BQ:BQ,Master3!BP:BP,BE502)</f>
        <v>0</v>
      </c>
      <c r="BJ502" s="110" t="str">
        <f>IFERROR(_xlfn.XLOOKUP(BK502,Master3!$A:$A,Master3!$B:$B)," ")</f>
        <v xml:space="preserve"> </v>
      </c>
      <c r="BK502" s="107" t="str">
        <f t="shared" si="94"/>
        <v/>
      </c>
      <c r="BL502" s="107">
        <f>SUMIFS(Master3!$AU:$AU,Master3!$A:$A,"&gt;"&amp;(BK502),Master3!$A:$A,"&lt;="&amp; BO502)</f>
        <v>0</v>
      </c>
      <c r="BM502" s="109">
        <f>SUMIFS(Master3!$K:$K,Master3!$A:$A,"&gt;"&amp;(BK502),Master3!$A:$A,"&lt;="&amp; BO502)</f>
        <v>0</v>
      </c>
      <c r="BN502" s="107">
        <f>SUMIFS(Master3!BI:BI,Master3!BH:BH,BJ502)</f>
        <v>0</v>
      </c>
      <c r="BO502" s="108" t="str">
        <f t="shared" si="95"/>
        <v/>
      </c>
    </row>
    <row r="503" spans="1:67" x14ac:dyDescent="0.25">
      <c r="A503" s="86">
        <v>44554.125</v>
      </c>
      <c r="B503" s="111" t="e">
        <f>_xlfn.XLOOKUP(C503,Master3!B:B,Master3!A:A)</f>
        <v>#N/A</v>
      </c>
      <c r="C503" s="106">
        <v>44554.125</v>
      </c>
      <c r="D503" s="91" t="str">
        <f>IFERROR(_xlfn.XLOOKUP(B503,Master3!A:A,Master3!G:G),"")</f>
        <v/>
      </c>
      <c r="E503" s="94" t="str">
        <f>IFERROR(AVERAGEIFS(Master3!$U:$U,Master3!$A:$A,"&gt;"&amp;(B503-1),Master3!$A:$A,"&lt;="&amp;S503),"")</f>
        <v/>
      </c>
      <c r="F503" s="98">
        <f>SUMIFS(Master3!$V:$V,Master3!$A:$A,"&gt;="&amp;(B503),Master3!$A:$A,"&lt;="&amp;J503-1)</f>
        <v>0</v>
      </c>
      <c r="G503" s="91">
        <f>SUMIFS(Master3!$H:$H,Master3!$A:$A,"&gt;="&amp;(B503),Master3!$A:$A,"&lt;="&amp;J503-1)</f>
        <v>0</v>
      </c>
      <c r="H503" s="99">
        <f>SUMIFS(Master3!AZ:AZ,Master3!AY:AY,C503)</f>
        <v>0</v>
      </c>
      <c r="I503" s="100" t="str">
        <f>IFERROR(_xlfn.XLOOKUP(J503,Master3!$A:$A,Master3!$B:$B),"")</f>
        <v/>
      </c>
      <c r="J503" s="92" t="str">
        <f t="shared" si="84"/>
        <v/>
      </c>
      <c r="K503" s="92">
        <f>SUMIFS(Master3!$V:$V,Master3!$A:$A,"&gt;="&amp;(J503),Master3!$A:$A,"&lt;="&amp;O503-1)</f>
        <v>0</v>
      </c>
      <c r="L503" s="92">
        <f>SUMIFS(Master3!$H:$H,Master3!$A:$A,"&gt;="&amp;(J503),Master3!$A:$A,"&lt;="&amp;O503-1)</f>
        <v>0</v>
      </c>
      <c r="M503" s="93">
        <f>SUMIFS(Master3!BK:BK,Master3!BJ:BJ,I503)</f>
        <v>0</v>
      </c>
      <c r="N503" s="100" t="str">
        <f>IFERROR(_xlfn.XLOOKUP(O503,Master3!$A:$A,Master3!$B:$B)," ")</f>
        <v xml:space="preserve"> </v>
      </c>
      <c r="O503" s="92" t="str">
        <f t="shared" si="85"/>
        <v/>
      </c>
      <c r="P503" s="92">
        <f>SUMIFS(Master3!$V:$V,Master3!$A:$A,"&gt;="&amp;O503,Master3!$A:$A,"&lt;="&amp; S503)</f>
        <v>0</v>
      </c>
      <c r="Q503" s="92">
        <f>SUMIFS(Master3!$H:$H,Master3!$A:$A,"&gt;="&amp;O503,Master3!$A:$A,"&lt;="&amp; S503)</f>
        <v>0</v>
      </c>
      <c r="R503" s="92">
        <f>SUMIFS(Master3!AZ:AZ,Master3!AY:AY,N503)</f>
        <v>0</v>
      </c>
      <c r="S503" s="93" t="str">
        <f t="shared" si="86"/>
        <v/>
      </c>
      <c r="T503" s="112" t="e">
        <f>_xlfn.XLOOKUP(U503,Master3!B:B,Master3!A:A)</f>
        <v>#N/A</v>
      </c>
      <c r="U503" s="103">
        <v>44554.125</v>
      </c>
      <c r="V503" s="109">
        <f>SUMIFS(Master3!X:X,Master3!$A:$A,"&gt;="&amp;(T503),Master3!$A:$A,"&lt;="&amp;Z503-1)</f>
        <v>0</v>
      </c>
      <c r="W503" s="107">
        <f>SUMIFS(Master3!I:I,Master3!$A:$A,"&gt;="&amp;(T503),Master3!$A:$A,"&lt;="&amp;Z503-1)</f>
        <v>0</v>
      </c>
      <c r="X503" s="108">
        <f>SUMIFS(Master3!BC:BC,Master3!BB:BB,U503)</f>
        <v>0</v>
      </c>
      <c r="Y503" s="110" t="str">
        <f>IFERROR(_xlfn.XLOOKUP(Z503,Master3!$A:$A,Master3!$B:$B),"")</f>
        <v/>
      </c>
      <c r="Z503" s="107" t="str">
        <f t="shared" si="87"/>
        <v/>
      </c>
      <c r="AA503" s="107">
        <f>SUMIFS(Master3!$X:$X,Master3!$A:$A,"&gt;="&amp;(Z503),Master3!$A:$A,"&lt;="&amp;AE503-1)</f>
        <v>0</v>
      </c>
      <c r="AB503" s="107">
        <f>SUMIFS(Master3!$I:$I,Master3!$A:$A,"&gt;="&amp;(Z503),Master3!$A:$A,"&lt;="&amp;AE503-1)</f>
        <v>0</v>
      </c>
      <c r="AC503" s="108">
        <f>SUMIFS(Master3!BM:BM,Master3!BL:BL,Y503)</f>
        <v>0</v>
      </c>
      <c r="AD503" s="110" t="str">
        <f>IFERROR(_xlfn.XLOOKUP(AE503,Master3!$A:$A,Master3!$B:$B)," ")</f>
        <v xml:space="preserve"> </v>
      </c>
      <c r="AE503" s="107" t="str">
        <f t="shared" si="88"/>
        <v/>
      </c>
      <c r="AF503" s="109">
        <f>SUMIFS(Master3!$X:$X,Master3!$A:$A,"&gt;"&amp;(AE503),Master3!$A:$A,"&lt;="&amp; AI503)</f>
        <v>0</v>
      </c>
      <c r="AG503" s="107">
        <f>SUMIFS(Master3!$I:$I,Master3!$A:$A,"&gt;"&amp;(AE503),Master3!$A:$A,"&lt;="&amp; AI503)</f>
        <v>0</v>
      </c>
      <c r="AH503" s="107">
        <f>SUMIFS(Master3!BC:BC,Master3!BB:BB,AD503)</f>
        <v>0</v>
      </c>
      <c r="AI503" s="108" t="str">
        <f t="shared" si="89"/>
        <v/>
      </c>
      <c r="AJ503" s="112" t="e">
        <f>_xlfn.XLOOKUP(AK503,Master3!B:B,Master3!A:A)</f>
        <v>#N/A</v>
      </c>
      <c r="AK503" s="106"/>
      <c r="AL503" s="67">
        <f>SUMIFS(Master3!$Z:$Z,Master3!$A:$A,"&gt;="&amp;(AJ503),Master3!$A:$A,"&lt;="&amp;AP503-1)</f>
        <v>0</v>
      </c>
      <c r="AM503" s="67">
        <f>SUMIFS(Master3!$J:$J,Master3!$A:$A,"&gt;="&amp;(AJ503),Master3!$A:$A,"&lt;="&amp;AP503-1)</f>
        <v>0</v>
      </c>
      <c r="AN503" s="93">
        <f>SUMIFS(Master3!BF:BF,Master3!BE:BE,AK503)</f>
        <v>0</v>
      </c>
      <c r="AO503" s="100" t="str">
        <f>IFERROR(_xlfn.XLOOKUP(AP503,Master3!$A:$A,Master3!$B:$B),"")</f>
        <v/>
      </c>
      <c r="AP503" s="92" t="str">
        <f t="shared" si="90"/>
        <v/>
      </c>
      <c r="AQ503" s="67">
        <f>SUMIFS(Master3!$Z:$Z,Master3!$A:$A,"&gt;"&amp;(AP503),Master3!$A:$A,"&lt;="&amp;AU503-1)</f>
        <v>0</v>
      </c>
      <c r="AR503" s="67">
        <f>SUMIFS(Master3!$J:$J,Master3!$A:$A,"&gt;"&amp;(AP503),Master3!$A:$A,"&lt;="&amp;AU503-1)</f>
        <v>0</v>
      </c>
      <c r="AS503" s="93">
        <f>SUMIFS(Master3!BO:BO,Master3!BN:BN,AO503)</f>
        <v>0</v>
      </c>
      <c r="AT503" s="100" t="str">
        <f>IFERROR(_xlfn.XLOOKUP(AU503,Master3!$A:$A,Master3!$B:$B)," ")</f>
        <v xml:space="preserve"> </v>
      </c>
      <c r="AU503" s="92" t="str">
        <f t="shared" si="91"/>
        <v/>
      </c>
      <c r="AV503" s="67">
        <f>SUMIFS(Master3!$Z:$Z,Master3!$A:$A,"&gt;"&amp;AU503,Master3!$A:$A,"&lt;="&amp; AY503)</f>
        <v>0</v>
      </c>
      <c r="AW503" s="67">
        <f>SUMIFS(Master3!$J:$J,Master3!$A:$A,"&gt;"&amp;AU503,Master3!$A:$A,"&lt;="&amp; AY503)</f>
        <v>0</v>
      </c>
      <c r="AX503" s="92">
        <f>SUMIFS(Master3!BF:BF,Master3!BE:BE,AT503)</f>
        <v>0</v>
      </c>
      <c r="AY503" s="93" t="str">
        <f t="shared" si="92"/>
        <v/>
      </c>
      <c r="AZ503" s="112" t="e">
        <f>_xlfn.XLOOKUP(BA503,Master3!B:B,Master3!A:A)</f>
        <v>#N/A</v>
      </c>
      <c r="BA503" s="103"/>
      <c r="BB503" s="107">
        <f>SUMIFS(Master3!AR:AR,Master3!$A:$A,"&gt;="&amp;(AZ503),Master3!$A:$A,"&lt;="&amp;BF503-1)</f>
        <v>0</v>
      </c>
      <c r="BC503" s="109">
        <f>SUMIFS(Master3!$K:$K,Master3!$A:$A,"&gt;="&amp;(AZ503),Master3!$A:$A,"&lt;="&amp;BF503-1)</f>
        <v>0</v>
      </c>
      <c r="BD503" s="108">
        <f>SUMIFS(Master3!BI:BI,Master3!BH:BH,BA503)</f>
        <v>0</v>
      </c>
      <c r="BE503" s="110" t="str">
        <f>IFERROR(_xlfn.XLOOKUP(BF503,Master3!$A:$A,Master3!$B:$B),"")</f>
        <v/>
      </c>
      <c r="BF503" s="107" t="str">
        <f t="shared" si="93"/>
        <v/>
      </c>
      <c r="BG503" s="107">
        <f>SUMIFS(Master3!AR:AR,Master3!$A:$A,"&gt;="&amp;(BF503),Master3!$A:$A,"&lt;="&amp;BK503-1)</f>
        <v>0</v>
      </c>
      <c r="BH503" s="109">
        <f>SUMIFS(Master3!$K:$K,Master3!$A:$A,"&gt;="&amp;(BF503),Master3!$A:$A,"&lt;="&amp;BK503-1)</f>
        <v>0</v>
      </c>
      <c r="BI503" s="108">
        <f>SUMIFS(Master3!BQ:BQ,Master3!BP:BP,BE503)</f>
        <v>0</v>
      </c>
      <c r="BJ503" s="110" t="str">
        <f>IFERROR(_xlfn.XLOOKUP(BK503,Master3!$A:$A,Master3!$B:$B)," ")</f>
        <v xml:space="preserve"> </v>
      </c>
      <c r="BK503" s="107" t="str">
        <f t="shared" si="94"/>
        <v/>
      </c>
      <c r="BL503" s="107">
        <f>SUMIFS(Master3!$AU:$AU,Master3!$A:$A,"&gt;"&amp;(BK503),Master3!$A:$A,"&lt;="&amp; BO503)</f>
        <v>0</v>
      </c>
      <c r="BM503" s="109">
        <f>SUMIFS(Master3!$K:$K,Master3!$A:$A,"&gt;"&amp;(BK503),Master3!$A:$A,"&lt;="&amp; BO503)</f>
        <v>0</v>
      </c>
      <c r="BN503" s="107">
        <f>SUMIFS(Master3!BI:BI,Master3!BH:BH,BJ503)</f>
        <v>0</v>
      </c>
      <c r="BO503" s="108" t="str">
        <f t="shared" si="95"/>
        <v/>
      </c>
    </row>
    <row r="504" spans="1:67" x14ac:dyDescent="0.25">
      <c r="A504" s="86">
        <v>44556.121527777781</v>
      </c>
      <c r="B504" s="111" t="e">
        <f>_xlfn.XLOOKUP(C504,Master3!B:B,Master3!A:A)</f>
        <v>#N/A</v>
      </c>
      <c r="C504" s="106"/>
      <c r="D504" s="91" t="str">
        <f>IFERROR(_xlfn.XLOOKUP(B504,Master3!A:A,Master3!G:G),"")</f>
        <v/>
      </c>
      <c r="E504" s="94" t="str">
        <f>IFERROR(AVERAGEIFS(Master3!$U:$U,Master3!$A:$A,"&gt;"&amp;(B504-1),Master3!$A:$A,"&lt;="&amp;S504),"")</f>
        <v/>
      </c>
      <c r="F504" s="98">
        <f>SUMIFS(Master3!$V:$V,Master3!$A:$A,"&gt;="&amp;(B504),Master3!$A:$A,"&lt;="&amp;J504-1)</f>
        <v>0</v>
      </c>
      <c r="G504" s="91">
        <f>SUMIFS(Master3!$H:$H,Master3!$A:$A,"&gt;="&amp;(B504),Master3!$A:$A,"&lt;="&amp;J504-1)</f>
        <v>0</v>
      </c>
      <c r="H504" s="99">
        <f>SUMIFS(Master3!AZ:AZ,Master3!AY:AY,C504)</f>
        <v>0</v>
      </c>
      <c r="I504" s="100" t="str">
        <f>IFERROR(_xlfn.XLOOKUP(J504,Master3!$A:$A,Master3!$B:$B),"")</f>
        <v/>
      </c>
      <c r="J504" s="92" t="str">
        <f t="shared" si="84"/>
        <v/>
      </c>
      <c r="K504" s="92">
        <f>SUMIFS(Master3!$V:$V,Master3!$A:$A,"&gt;="&amp;(J504),Master3!$A:$A,"&lt;="&amp;O504-1)</f>
        <v>0</v>
      </c>
      <c r="L504" s="92">
        <f>SUMIFS(Master3!$H:$H,Master3!$A:$A,"&gt;="&amp;(J504),Master3!$A:$A,"&lt;="&amp;O504-1)</f>
        <v>0</v>
      </c>
      <c r="M504" s="93">
        <f>SUMIFS(Master3!BK:BK,Master3!BJ:BJ,I504)</f>
        <v>0</v>
      </c>
      <c r="N504" s="100" t="str">
        <f>IFERROR(_xlfn.XLOOKUP(O504,Master3!$A:$A,Master3!$B:$B)," ")</f>
        <v xml:space="preserve"> </v>
      </c>
      <c r="O504" s="92" t="str">
        <f t="shared" si="85"/>
        <v/>
      </c>
      <c r="P504" s="92">
        <f>SUMIFS(Master3!$V:$V,Master3!$A:$A,"&gt;="&amp;O504,Master3!$A:$A,"&lt;="&amp; S504)</f>
        <v>0</v>
      </c>
      <c r="Q504" s="92">
        <f>SUMIFS(Master3!$H:$H,Master3!$A:$A,"&gt;="&amp;O504,Master3!$A:$A,"&lt;="&amp; S504)</f>
        <v>0</v>
      </c>
      <c r="R504" s="92">
        <f>SUMIFS(Master3!AZ:AZ,Master3!AY:AY,N504)</f>
        <v>0</v>
      </c>
      <c r="S504" s="93" t="str">
        <f t="shared" si="86"/>
        <v/>
      </c>
      <c r="T504" s="112" t="e">
        <f>_xlfn.XLOOKUP(U504,Master3!B:B,Master3!A:A)</f>
        <v>#N/A</v>
      </c>
      <c r="U504" s="103"/>
      <c r="V504" s="109">
        <f>SUMIFS(Master3!X:X,Master3!$A:$A,"&gt;="&amp;(T504),Master3!$A:$A,"&lt;="&amp;Z504-1)</f>
        <v>0</v>
      </c>
      <c r="W504" s="107">
        <f>SUMIFS(Master3!I:I,Master3!$A:$A,"&gt;="&amp;(T504),Master3!$A:$A,"&lt;="&amp;Z504-1)</f>
        <v>0</v>
      </c>
      <c r="X504" s="108">
        <f>SUMIFS(Master3!BC:BC,Master3!BB:BB,U504)</f>
        <v>0</v>
      </c>
      <c r="Y504" s="110" t="str">
        <f>IFERROR(_xlfn.XLOOKUP(Z504,Master3!$A:$A,Master3!$B:$B),"")</f>
        <v/>
      </c>
      <c r="Z504" s="107" t="str">
        <f t="shared" si="87"/>
        <v/>
      </c>
      <c r="AA504" s="107">
        <f>SUMIFS(Master3!$X:$X,Master3!$A:$A,"&gt;="&amp;(Z504),Master3!$A:$A,"&lt;="&amp;AE504-1)</f>
        <v>0</v>
      </c>
      <c r="AB504" s="107">
        <f>SUMIFS(Master3!$I:$I,Master3!$A:$A,"&gt;="&amp;(Z504),Master3!$A:$A,"&lt;="&amp;AE504-1)</f>
        <v>0</v>
      </c>
      <c r="AC504" s="108">
        <f>SUMIFS(Master3!BM:BM,Master3!BL:BL,Y504)</f>
        <v>0</v>
      </c>
      <c r="AD504" s="110" t="str">
        <f>IFERROR(_xlfn.XLOOKUP(AE504,Master3!$A:$A,Master3!$B:$B)," ")</f>
        <v xml:space="preserve"> </v>
      </c>
      <c r="AE504" s="107" t="str">
        <f t="shared" si="88"/>
        <v/>
      </c>
      <c r="AF504" s="109">
        <f>SUMIFS(Master3!$X:$X,Master3!$A:$A,"&gt;"&amp;(AE504),Master3!$A:$A,"&lt;="&amp; AI504)</f>
        <v>0</v>
      </c>
      <c r="AG504" s="107">
        <f>SUMIFS(Master3!$I:$I,Master3!$A:$A,"&gt;"&amp;(AE504),Master3!$A:$A,"&lt;="&amp; AI504)</f>
        <v>0</v>
      </c>
      <c r="AH504" s="107">
        <f>SUMIFS(Master3!BC:BC,Master3!BB:BB,AD504)</f>
        <v>0</v>
      </c>
      <c r="AI504" s="108" t="str">
        <f t="shared" si="89"/>
        <v/>
      </c>
      <c r="AJ504" s="112" t="e">
        <f>_xlfn.XLOOKUP(AK504,Master3!B:B,Master3!A:A)</f>
        <v>#N/A</v>
      </c>
      <c r="AK504" s="106">
        <v>44556.121527777781</v>
      </c>
      <c r="AL504" s="67">
        <f>SUMIFS(Master3!$Z:$Z,Master3!$A:$A,"&gt;="&amp;(AJ504),Master3!$A:$A,"&lt;="&amp;AP504-1)</f>
        <v>0</v>
      </c>
      <c r="AM504" s="67">
        <f>SUMIFS(Master3!$J:$J,Master3!$A:$A,"&gt;="&amp;(AJ504),Master3!$A:$A,"&lt;="&amp;AP504-1)</f>
        <v>0</v>
      </c>
      <c r="AN504" s="93">
        <f>SUMIFS(Master3!BF:BF,Master3!BE:BE,AK504)</f>
        <v>0</v>
      </c>
      <c r="AO504" s="100" t="str">
        <f>IFERROR(_xlfn.XLOOKUP(AP504,Master3!$A:$A,Master3!$B:$B),"")</f>
        <v/>
      </c>
      <c r="AP504" s="92" t="str">
        <f t="shared" si="90"/>
        <v/>
      </c>
      <c r="AQ504" s="67">
        <f>SUMIFS(Master3!$Z:$Z,Master3!$A:$A,"&gt;"&amp;(AP504),Master3!$A:$A,"&lt;="&amp;AU504-1)</f>
        <v>0</v>
      </c>
      <c r="AR504" s="67">
        <f>SUMIFS(Master3!$J:$J,Master3!$A:$A,"&gt;"&amp;(AP504),Master3!$A:$A,"&lt;="&amp;AU504-1)</f>
        <v>0</v>
      </c>
      <c r="AS504" s="93">
        <f>SUMIFS(Master3!BO:BO,Master3!BN:BN,AO504)</f>
        <v>0</v>
      </c>
      <c r="AT504" s="100" t="str">
        <f>IFERROR(_xlfn.XLOOKUP(AU504,Master3!$A:$A,Master3!$B:$B)," ")</f>
        <v xml:space="preserve"> </v>
      </c>
      <c r="AU504" s="92" t="str">
        <f t="shared" si="91"/>
        <v/>
      </c>
      <c r="AV504" s="67">
        <f>SUMIFS(Master3!$Z:$Z,Master3!$A:$A,"&gt;"&amp;AU504,Master3!$A:$A,"&lt;="&amp; AY504)</f>
        <v>0</v>
      </c>
      <c r="AW504" s="67">
        <f>SUMIFS(Master3!$J:$J,Master3!$A:$A,"&gt;"&amp;AU504,Master3!$A:$A,"&lt;="&amp; AY504)</f>
        <v>0</v>
      </c>
      <c r="AX504" s="92">
        <f>SUMIFS(Master3!BF:BF,Master3!BE:BE,AT504)</f>
        <v>0</v>
      </c>
      <c r="AY504" s="93" t="str">
        <f t="shared" si="92"/>
        <v/>
      </c>
      <c r="AZ504" s="112" t="e">
        <f>_xlfn.XLOOKUP(BA504,Master3!B:B,Master3!A:A)</f>
        <v>#N/A</v>
      </c>
      <c r="BA504" s="103"/>
      <c r="BB504" s="107">
        <f>SUMIFS(Master3!AR:AR,Master3!$A:$A,"&gt;="&amp;(AZ504),Master3!$A:$A,"&lt;="&amp;BF504-1)</f>
        <v>0</v>
      </c>
      <c r="BC504" s="109">
        <f>SUMIFS(Master3!$K:$K,Master3!$A:$A,"&gt;="&amp;(AZ504),Master3!$A:$A,"&lt;="&amp;BF504-1)</f>
        <v>0</v>
      </c>
      <c r="BD504" s="108">
        <f>SUMIFS(Master3!BI:BI,Master3!BH:BH,BA504)</f>
        <v>0</v>
      </c>
      <c r="BE504" s="110" t="str">
        <f>IFERROR(_xlfn.XLOOKUP(BF504,Master3!$A:$A,Master3!$B:$B),"")</f>
        <v/>
      </c>
      <c r="BF504" s="107" t="str">
        <f t="shared" si="93"/>
        <v/>
      </c>
      <c r="BG504" s="107">
        <f>SUMIFS(Master3!AR:AR,Master3!$A:$A,"&gt;="&amp;(BF504),Master3!$A:$A,"&lt;="&amp;BK504-1)</f>
        <v>0</v>
      </c>
      <c r="BH504" s="109">
        <f>SUMIFS(Master3!$K:$K,Master3!$A:$A,"&gt;="&amp;(BF504),Master3!$A:$A,"&lt;="&amp;BK504-1)</f>
        <v>0</v>
      </c>
      <c r="BI504" s="108">
        <f>SUMIFS(Master3!BQ:BQ,Master3!BP:BP,BE504)</f>
        <v>0</v>
      </c>
      <c r="BJ504" s="110" t="str">
        <f>IFERROR(_xlfn.XLOOKUP(BK504,Master3!$A:$A,Master3!$B:$B)," ")</f>
        <v xml:space="preserve"> </v>
      </c>
      <c r="BK504" s="107" t="str">
        <f t="shared" si="94"/>
        <v/>
      </c>
      <c r="BL504" s="107">
        <f>SUMIFS(Master3!$AU:$AU,Master3!$A:$A,"&gt;"&amp;(BK504),Master3!$A:$A,"&lt;="&amp; BO504)</f>
        <v>0</v>
      </c>
      <c r="BM504" s="109">
        <f>SUMIFS(Master3!$K:$K,Master3!$A:$A,"&gt;"&amp;(BK504),Master3!$A:$A,"&lt;="&amp; BO504)</f>
        <v>0</v>
      </c>
      <c r="BN504" s="107">
        <f>SUMIFS(Master3!BI:BI,Master3!BH:BH,BJ504)</f>
        <v>0</v>
      </c>
      <c r="BO504" s="108" t="str">
        <f t="shared" si="95"/>
        <v/>
      </c>
    </row>
    <row r="505" spans="1:67" x14ac:dyDescent="0.25">
      <c r="A505" s="86">
        <v>44556.201388888891</v>
      </c>
      <c r="B505" s="111" t="e">
        <f>_xlfn.XLOOKUP(C505,Master3!B:B,Master3!A:A)</f>
        <v>#N/A</v>
      </c>
      <c r="C505" s="106"/>
      <c r="D505" s="91" t="str">
        <f>IFERROR(_xlfn.XLOOKUP(B505,Master3!A:A,Master3!G:G),"")</f>
        <v/>
      </c>
      <c r="E505" s="94" t="str">
        <f>IFERROR(AVERAGEIFS(Master3!$U:$U,Master3!$A:$A,"&gt;"&amp;(B505-1),Master3!$A:$A,"&lt;="&amp;S505),"")</f>
        <v/>
      </c>
      <c r="F505" s="98">
        <f>SUMIFS(Master3!$V:$V,Master3!$A:$A,"&gt;="&amp;(B505),Master3!$A:$A,"&lt;="&amp;J505-1)</f>
        <v>0</v>
      </c>
      <c r="G505" s="91">
        <f>SUMIFS(Master3!$H:$H,Master3!$A:$A,"&gt;="&amp;(B505),Master3!$A:$A,"&lt;="&amp;J505-1)</f>
        <v>0</v>
      </c>
      <c r="H505" s="99">
        <f>SUMIFS(Master3!AZ:AZ,Master3!AY:AY,C505)</f>
        <v>0</v>
      </c>
      <c r="I505" s="100" t="str">
        <f>IFERROR(_xlfn.XLOOKUP(J505,Master3!$A:$A,Master3!$B:$B),"")</f>
        <v/>
      </c>
      <c r="J505" s="92" t="str">
        <f t="shared" si="84"/>
        <v/>
      </c>
      <c r="K505" s="92">
        <f>SUMIFS(Master3!$V:$V,Master3!$A:$A,"&gt;="&amp;(J505),Master3!$A:$A,"&lt;="&amp;O505-1)</f>
        <v>0</v>
      </c>
      <c r="L505" s="92">
        <f>SUMIFS(Master3!$H:$H,Master3!$A:$A,"&gt;="&amp;(J505),Master3!$A:$A,"&lt;="&amp;O505-1)</f>
        <v>0</v>
      </c>
      <c r="M505" s="93">
        <f>SUMIFS(Master3!BK:BK,Master3!BJ:BJ,I505)</f>
        <v>0</v>
      </c>
      <c r="N505" s="100" t="str">
        <f>IFERROR(_xlfn.XLOOKUP(O505,Master3!$A:$A,Master3!$B:$B)," ")</f>
        <v xml:space="preserve"> </v>
      </c>
      <c r="O505" s="92" t="str">
        <f t="shared" si="85"/>
        <v/>
      </c>
      <c r="P505" s="92">
        <f>SUMIFS(Master3!$V:$V,Master3!$A:$A,"&gt;="&amp;O505,Master3!$A:$A,"&lt;="&amp; S505)</f>
        <v>0</v>
      </c>
      <c r="Q505" s="92">
        <f>SUMIFS(Master3!$H:$H,Master3!$A:$A,"&gt;="&amp;O505,Master3!$A:$A,"&lt;="&amp; S505)</f>
        <v>0</v>
      </c>
      <c r="R505" s="92">
        <f>SUMIFS(Master3!AZ:AZ,Master3!AY:AY,N505)</f>
        <v>0</v>
      </c>
      <c r="S505" s="93" t="str">
        <f t="shared" si="86"/>
        <v/>
      </c>
      <c r="T505" s="112" t="e">
        <f>_xlfn.XLOOKUP(U505,Master3!B:B,Master3!A:A)</f>
        <v>#N/A</v>
      </c>
      <c r="U505" s="103"/>
      <c r="V505" s="109">
        <f>SUMIFS(Master3!X:X,Master3!$A:$A,"&gt;="&amp;(T505),Master3!$A:$A,"&lt;="&amp;Z505-1)</f>
        <v>0</v>
      </c>
      <c r="W505" s="107">
        <f>SUMIFS(Master3!I:I,Master3!$A:$A,"&gt;="&amp;(T505),Master3!$A:$A,"&lt;="&amp;Z505-1)</f>
        <v>0</v>
      </c>
      <c r="X505" s="108">
        <f>SUMIFS(Master3!BC:BC,Master3!BB:BB,U505)</f>
        <v>0</v>
      </c>
      <c r="Y505" s="110" t="str">
        <f>IFERROR(_xlfn.XLOOKUP(Z505,Master3!$A:$A,Master3!$B:$B),"")</f>
        <v/>
      </c>
      <c r="Z505" s="107" t="str">
        <f t="shared" si="87"/>
        <v/>
      </c>
      <c r="AA505" s="107">
        <f>SUMIFS(Master3!$X:$X,Master3!$A:$A,"&gt;="&amp;(Z505),Master3!$A:$A,"&lt;="&amp;AE505-1)</f>
        <v>0</v>
      </c>
      <c r="AB505" s="107">
        <f>SUMIFS(Master3!$I:$I,Master3!$A:$A,"&gt;="&amp;(Z505),Master3!$A:$A,"&lt;="&amp;AE505-1)</f>
        <v>0</v>
      </c>
      <c r="AC505" s="108">
        <f>SUMIFS(Master3!BM:BM,Master3!BL:BL,Y505)</f>
        <v>0</v>
      </c>
      <c r="AD505" s="110" t="str">
        <f>IFERROR(_xlfn.XLOOKUP(AE505,Master3!$A:$A,Master3!$B:$B)," ")</f>
        <v xml:space="preserve"> </v>
      </c>
      <c r="AE505" s="107" t="str">
        <f t="shared" si="88"/>
        <v/>
      </c>
      <c r="AF505" s="109">
        <f>SUMIFS(Master3!$X:$X,Master3!$A:$A,"&gt;"&amp;(AE505),Master3!$A:$A,"&lt;="&amp; AI505)</f>
        <v>0</v>
      </c>
      <c r="AG505" s="107">
        <f>SUMIFS(Master3!$I:$I,Master3!$A:$A,"&gt;"&amp;(AE505),Master3!$A:$A,"&lt;="&amp; AI505)</f>
        <v>0</v>
      </c>
      <c r="AH505" s="107">
        <f>SUMIFS(Master3!BC:BC,Master3!BB:BB,AD505)</f>
        <v>0</v>
      </c>
      <c r="AI505" s="108" t="str">
        <f t="shared" si="89"/>
        <v/>
      </c>
      <c r="AJ505" s="112" t="e">
        <f>_xlfn.XLOOKUP(AK505,Master3!B:B,Master3!A:A)</f>
        <v>#N/A</v>
      </c>
      <c r="AK505" s="106"/>
      <c r="AL505" s="67">
        <f>SUMIFS(Master3!$Z:$Z,Master3!$A:$A,"&gt;="&amp;(AJ505),Master3!$A:$A,"&lt;="&amp;AP505-1)</f>
        <v>0</v>
      </c>
      <c r="AM505" s="67">
        <f>SUMIFS(Master3!$J:$J,Master3!$A:$A,"&gt;="&amp;(AJ505),Master3!$A:$A,"&lt;="&amp;AP505-1)</f>
        <v>0</v>
      </c>
      <c r="AN505" s="93">
        <f>SUMIFS(Master3!BF:BF,Master3!BE:BE,AK505)</f>
        <v>0</v>
      </c>
      <c r="AO505" s="100" t="str">
        <f>IFERROR(_xlfn.XLOOKUP(AP505,Master3!$A:$A,Master3!$B:$B),"")</f>
        <v/>
      </c>
      <c r="AP505" s="92" t="str">
        <f t="shared" si="90"/>
        <v/>
      </c>
      <c r="AQ505" s="67">
        <f>SUMIFS(Master3!$Z:$Z,Master3!$A:$A,"&gt;"&amp;(AP505),Master3!$A:$A,"&lt;="&amp;AU505-1)</f>
        <v>0</v>
      </c>
      <c r="AR505" s="67">
        <f>SUMIFS(Master3!$J:$J,Master3!$A:$A,"&gt;"&amp;(AP505),Master3!$A:$A,"&lt;="&amp;AU505-1)</f>
        <v>0</v>
      </c>
      <c r="AS505" s="93">
        <f>SUMIFS(Master3!BO:BO,Master3!BN:BN,AO505)</f>
        <v>0</v>
      </c>
      <c r="AT505" s="100" t="str">
        <f>IFERROR(_xlfn.XLOOKUP(AU505,Master3!$A:$A,Master3!$B:$B)," ")</f>
        <v xml:space="preserve"> </v>
      </c>
      <c r="AU505" s="92" t="str">
        <f t="shared" si="91"/>
        <v/>
      </c>
      <c r="AV505" s="67">
        <f>SUMIFS(Master3!$Z:$Z,Master3!$A:$A,"&gt;"&amp;AU505,Master3!$A:$A,"&lt;="&amp; AY505)</f>
        <v>0</v>
      </c>
      <c r="AW505" s="67">
        <f>SUMIFS(Master3!$J:$J,Master3!$A:$A,"&gt;"&amp;AU505,Master3!$A:$A,"&lt;="&amp; AY505)</f>
        <v>0</v>
      </c>
      <c r="AX505" s="92">
        <f>SUMIFS(Master3!BF:BF,Master3!BE:BE,AT505)</f>
        <v>0</v>
      </c>
      <c r="AY505" s="93" t="str">
        <f t="shared" si="92"/>
        <v/>
      </c>
      <c r="AZ505" s="112" t="e">
        <f>_xlfn.XLOOKUP(BA505,Master3!B:B,Master3!A:A)</f>
        <v>#N/A</v>
      </c>
      <c r="BA505" s="103">
        <v>44556.201388888891</v>
      </c>
      <c r="BB505" s="107">
        <f>SUMIFS(Master3!AR:AR,Master3!$A:$A,"&gt;="&amp;(AZ505),Master3!$A:$A,"&lt;="&amp;BF505-1)</f>
        <v>0</v>
      </c>
      <c r="BC505" s="109">
        <f>SUMIFS(Master3!$K:$K,Master3!$A:$A,"&gt;="&amp;(AZ505),Master3!$A:$A,"&lt;="&amp;BF505-1)</f>
        <v>0</v>
      </c>
      <c r="BD505" s="108">
        <f>SUMIFS(Master3!BI:BI,Master3!BH:BH,BA505)</f>
        <v>0</v>
      </c>
      <c r="BE505" s="110" t="str">
        <f>IFERROR(_xlfn.XLOOKUP(BF505,Master3!$A:$A,Master3!$B:$B),"")</f>
        <v/>
      </c>
      <c r="BF505" s="107" t="str">
        <f t="shared" si="93"/>
        <v/>
      </c>
      <c r="BG505" s="107">
        <f>SUMIFS(Master3!AR:AR,Master3!$A:$A,"&gt;="&amp;(BF505),Master3!$A:$A,"&lt;="&amp;BK505-1)</f>
        <v>0</v>
      </c>
      <c r="BH505" s="109">
        <f>SUMIFS(Master3!$K:$K,Master3!$A:$A,"&gt;="&amp;(BF505),Master3!$A:$A,"&lt;="&amp;BK505-1)</f>
        <v>0</v>
      </c>
      <c r="BI505" s="108">
        <f>SUMIFS(Master3!BQ:BQ,Master3!BP:BP,BE505)</f>
        <v>0</v>
      </c>
      <c r="BJ505" s="110" t="str">
        <f>IFERROR(_xlfn.XLOOKUP(BK505,Master3!$A:$A,Master3!$B:$B)," ")</f>
        <v xml:space="preserve"> </v>
      </c>
      <c r="BK505" s="107" t="str">
        <f t="shared" si="94"/>
        <v/>
      </c>
      <c r="BL505" s="107">
        <f>SUMIFS(Master3!$AU:$AU,Master3!$A:$A,"&gt;"&amp;(BK505),Master3!$A:$A,"&lt;="&amp; BO505)</f>
        <v>0</v>
      </c>
      <c r="BM505" s="109">
        <f>SUMIFS(Master3!$K:$K,Master3!$A:$A,"&gt;"&amp;(BK505),Master3!$A:$A,"&lt;="&amp; BO505)</f>
        <v>0</v>
      </c>
      <c r="BN505" s="107">
        <f>SUMIFS(Master3!BI:BI,Master3!BH:BH,BJ505)</f>
        <v>0</v>
      </c>
      <c r="BO505" s="108" t="str">
        <f t="shared" si="95"/>
        <v/>
      </c>
    </row>
    <row r="506" spans="1:67" x14ac:dyDescent="0.25">
      <c r="A506" s="86">
        <v>44556.204861111109</v>
      </c>
      <c r="B506" s="111" t="e">
        <f>_xlfn.XLOOKUP(C506,Master3!B:B,Master3!A:A)</f>
        <v>#N/A</v>
      </c>
      <c r="C506" s="106">
        <v>44556.204861111109</v>
      </c>
      <c r="D506" s="91" t="str">
        <f>IFERROR(_xlfn.XLOOKUP(B506,Master3!A:A,Master3!G:G),"")</f>
        <v/>
      </c>
      <c r="E506" s="94" t="str">
        <f>IFERROR(AVERAGEIFS(Master3!$U:$U,Master3!$A:$A,"&gt;"&amp;(B506-1),Master3!$A:$A,"&lt;="&amp;S506),"")</f>
        <v/>
      </c>
      <c r="F506" s="98">
        <f>SUMIFS(Master3!$V:$V,Master3!$A:$A,"&gt;="&amp;(B506),Master3!$A:$A,"&lt;="&amp;J506-1)</f>
        <v>0</v>
      </c>
      <c r="G506" s="91">
        <f>SUMIFS(Master3!$H:$H,Master3!$A:$A,"&gt;="&amp;(B506),Master3!$A:$A,"&lt;="&amp;J506-1)</f>
        <v>0</v>
      </c>
      <c r="H506" s="99">
        <f>SUMIFS(Master3!AZ:AZ,Master3!AY:AY,C506)</f>
        <v>0</v>
      </c>
      <c r="I506" s="100" t="str">
        <f>IFERROR(_xlfn.XLOOKUP(J506,Master3!$A:$A,Master3!$B:$B),"")</f>
        <v/>
      </c>
      <c r="J506" s="92" t="str">
        <f t="shared" si="84"/>
        <v/>
      </c>
      <c r="K506" s="92">
        <f>SUMIFS(Master3!$V:$V,Master3!$A:$A,"&gt;="&amp;(J506),Master3!$A:$A,"&lt;="&amp;O506-1)</f>
        <v>0</v>
      </c>
      <c r="L506" s="92">
        <f>SUMIFS(Master3!$H:$H,Master3!$A:$A,"&gt;="&amp;(J506),Master3!$A:$A,"&lt;="&amp;O506-1)</f>
        <v>0</v>
      </c>
      <c r="M506" s="93">
        <f>SUMIFS(Master3!BK:BK,Master3!BJ:BJ,I506)</f>
        <v>0</v>
      </c>
      <c r="N506" s="100" t="str">
        <f>IFERROR(_xlfn.XLOOKUP(O506,Master3!$A:$A,Master3!$B:$B)," ")</f>
        <v xml:space="preserve"> </v>
      </c>
      <c r="O506" s="92" t="str">
        <f t="shared" si="85"/>
        <v/>
      </c>
      <c r="P506" s="92">
        <f>SUMIFS(Master3!$V:$V,Master3!$A:$A,"&gt;="&amp;O506,Master3!$A:$A,"&lt;="&amp; S506)</f>
        <v>0</v>
      </c>
      <c r="Q506" s="92">
        <f>SUMIFS(Master3!$H:$H,Master3!$A:$A,"&gt;="&amp;O506,Master3!$A:$A,"&lt;="&amp; S506)</f>
        <v>0</v>
      </c>
      <c r="R506" s="92">
        <f>SUMIFS(Master3!AZ:AZ,Master3!AY:AY,N506)</f>
        <v>0</v>
      </c>
      <c r="S506" s="93" t="str">
        <f t="shared" si="86"/>
        <v/>
      </c>
      <c r="T506" s="112" t="e">
        <f>_xlfn.XLOOKUP(U506,Master3!B:B,Master3!A:A)</f>
        <v>#N/A</v>
      </c>
      <c r="U506" s="103">
        <v>44556.204861111109</v>
      </c>
      <c r="V506" s="109">
        <f>SUMIFS(Master3!X:X,Master3!$A:$A,"&gt;="&amp;(T506),Master3!$A:$A,"&lt;="&amp;Z506-1)</f>
        <v>0</v>
      </c>
      <c r="W506" s="107">
        <f>SUMIFS(Master3!I:I,Master3!$A:$A,"&gt;="&amp;(T506),Master3!$A:$A,"&lt;="&amp;Z506-1)</f>
        <v>0</v>
      </c>
      <c r="X506" s="108">
        <f>SUMIFS(Master3!BC:BC,Master3!BB:BB,U506)</f>
        <v>0</v>
      </c>
      <c r="Y506" s="110" t="str">
        <f>IFERROR(_xlfn.XLOOKUP(Z506,Master3!$A:$A,Master3!$B:$B),"")</f>
        <v/>
      </c>
      <c r="Z506" s="107" t="str">
        <f t="shared" si="87"/>
        <v/>
      </c>
      <c r="AA506" s="107">
        <f>SUMIFS(Master3!$X:$X,Master3!$A:$A,"&gt;="&amp;(Z506),Master3!$A:$A,"&lt;="&amp;AE506-1)</f>
        <v>0</v>
      </c>
      <c r="AB506" s="107">
        <f>SUMIFS(Master3!$I:$I,Master3!$A:$A,"&gt;="&amp;(Z506),Master3!$A:$A,"&lt;="&amp;AE506-1)</f>
        <v>0</v>
      </c>
      <c r="AC506" s="108">
        <f>SUMIFS(Master3!BM:BM,Master3!BL:BL,Y506)</f>
        <v>0</v>
      </c>
      <c r="AD506" s="110" t="str">
        <f>IFERROR(_xlfn.XLOOKUP(AE506,Master3!$A:$A,Master3!$B:$B)," ")</f>
        <v xml:space="preserve"> </v>
      </c>
      <c r="AE506" s="107" t="str">
        <f t="shared" si="88"/>
        <v/>
      </c>
      <c r="AF506" s="109">
        <f>SUMIFS(Master3!$X:$X,Master3!$A:$A,"&gt;"&amp;(AE506),Master3!$A:$A,"&lt;="&amp; AI506)</f>
        <v>0</v>
      </c>
      <c r="AG506" s="107">
        <f>SUMIFS(Master3!$I:$I,Master3!$A:$A,"&gt;"&amp;(AE506),Master3!$A:$A,"&lt;="&amp; AI506)</f>
        <v>0</v>
      </c>
      <c r="AH506" s="107">
        <f>SUMIFS(Master3!BC:BC,Master3!BB:BB,AD506)</f>
        <v>0</v>
      </c>
      <c r="AI506" s="108" t="str">
        <f t="shared" si="89"/>
        <v/>
      </c>
      <c r="AJ506" s="112" t="e">
        <f>_xlfn.XLOOKUP(AK506,Master3!B:B,Master3!A:A)</f>
        <v>#N/A</v>
      </c>
      <c r="AK506" s="106"/>
      <c r="AL506" s="67">
        <f>SUMIFS(Master3!$Z:$Z,Master3!$A:$A,"&gt;="&amp;(AJ506),Master3!$A:$A,"&lt;="&amp;AP506-1)</f>
        <v>0</v>
      </c>
      <c r="AM506" s="67">
        <f>SUMIFS(Master3!$J:$J,Master3!$A:$A,"&gt;="&amp;(AJ506),Master3!$A:$A,"&lt;="&amp;AP506-1)</f>
        <v>0</v>
      </c>
      <c r="AN506" s="93">
        <f>SUMIFS(Master3!BF:BF,Master3!BE:BE,AK506)</f>
        <v>0</v>
      </c>
      <c r="AO506" s="100" t="str">
        <f>IFERROR(_xlfn.XLOOKUP(AP506,Master3!$A:$A,Master3!$B:$B),"")</f>
        <v/>
      </c>
      <c r="AP506" s="92" t="str">
        <f t="shared" si="90"/>
        <v/>
      </c>
      <c r="AQ506" s="67">
        <f>SUMIFS(Master3!$Z:$Z,Master3!$A:$A,"&gt;"&amp;(AP506),Master3!$A:$A,"&lt;="&amp;AU506-1)</f>
        <v>0</v>
      </c>
      <c r="AR506" s="67">
        <f>SUMIFS(Master3!$J:$J,Master3!$A:$A,"&gt;"&amp;(AP506),Master3!$A:$A,"&lt;="&amp;AU506-1)</f>
        <v>0</v>
      </c>
      <c r="AS506" s="93">
        <f>SUMIFS(Master3!BO:BO,Master3!BN:BN,AO506)</f>
        <v>0</v>
      </c>
      <c r="AT506" s="100" t="str">
        <f>IFERROR(_xlfn.XLOOKUP(AU506,Master3!$A:$A,Master3!$B:$B)," ")</f>
        <v xml:space="preserve"> </v>
      </c>
      <c r="AU506" s="92" t="str">
        <f t="shared" si="91"/>
        <v/>
      </c>
      <c r="AV506" s="67">
        <f>SUMIFS(Master3!$Z:$Z,Master3!$A:$A,"&gt;"&amp;AU506,Master3!$A:$A,"&lt;="&amp; AY506)</f>
        <v>0</v>
      </c>
      <c r="AW506" s="67">
        <f>SUMIFS(Master3!$J:$J,Master3!$A:$A,"&gt;"&amp;AU506,Master3!$A:$A,"&lt;="&amp; AY506)</f>
        <v>0</v>
      </c>
      <c r="AX506" s="92">
        <f>SUMIFS(Master3!BF:BF,Master3!BE:BE,AT506)</f>
        <v>0</v>
      </c>
      <c r="AY506" s="93" t="str">
        <f t="shared" si="92"/>
        <v/>
      </c>
      <c r="AZ506" s="112" t="e">
        <f>_xlfn.XLOOKUP(BA506,Master3!B:B,Master3!A:A)</f>
        <v>#N/A</v>
      </c>
      <c r="BA506" s="103"/>
      <c r="BB506" s="107">
        <f>SUMIFS(Master3!AR:AR,Master3!$A:$A,"&gt;="&amp;(AZ506),Master3!$A:$A,"&lt;="&amp;BF506-1)</f>
        <v>0</v>
      </c>
      <c r="BC506" s="109">
        <f>SUMIFS(Master3!$K:$K,Master3!$A:$A,"&gt;="&amp;(AZ506),Master3!$A:$A,"&lt;="&amp;BF506-1)</f>
        <v>0</v>
      </c>
      <c r="BD506" s="108">
        <f>SUMIFS(Master3!BI:BI,Master3!BH:BH,BA506)</f>
        <v>0</v>
      </c>
      <c r="BE506" s="110" t="str">
        <f>IFERROR(_xlfn.XLOOKUP(BF506,Master3!$A:$A,Master3!$B:$B),"")</f>
        <v/>
      </c>
      <c r="BF506" s="107" t="str">
        <f t="shared" si="93"/>
        <v/>
      </c>
      <c r="BG506" s="107">
        <f>SUMIFS(Master3!AR:AR,Master3!$A:$A,"&gt;="&amp;(BF506),Master3!$A:$A,"&lt;="&amp;BK506-1)</f>
        <v>0</v>
      </c>
      <c r="BH506" s="109">
        <f>SUMIFS(Master3!$K:$K,Master3!$A:$A,"&gt;="&amp;(BF506),Master3!$A:$A,"&lt;="&amp;BK506-1)</f>
        <v>0</v>
      </c>
      <c r="BI506" s="108">
        <f>SUMIFS(Master3!BQ:BQ,Master3!BP:BP,BE506)</f>
        <v>0</v>
      </c>
      <c r="BJ506" s="110" t="str">
        <f>IFERROR(_xlfn.XLOOKUP(BK506,Master3!$A:$A,Master3!$B:$B)," ")</f>
        <v xml:space="preserve"> </v>
      </c>
      <c r="BK506" s="107" t="str">
        <f t="shared" si="94"/>
        <v/>
      </c>
      <c r="BL506" s="107">
        <f>SUMIFS(Master3!$AU:$AU,Master3!$A:$A,"&gt;"&amp;(BK506),Master3!$A:$A,"&lt;="&amp; BO506)</f>
        <v>0</v>
      </c>
      <c r="BM506" s="109">
        <f>SUMIFS(Master3!$K:$K,Master3!$A:$A,"&gt;"&amp;(BK506),Master3!$A:$A,"&lt;="&amp; BO506)</f>
        <v>0</v>
      </c>
      <c r="BN506" s="107">
        <f>SUMIFS(Master3!BI:BI,Master3!BH:BH,BJ506)</f>
        <v>0</v>
      </c>
      <c r="BO506" s="108" t="str">
        <f t="shared" si="95"/>
        <v/>
      </c>
    </row>
    <row r="507" spans="1:67" x14ac:dyDescent="0.25">
      <c r="A507" s="86">
        <v>44557.277777777781</v>
      </c>
      <c r="B507" s="111" t="e">
        <f>_xlfn.XLOOKUP(C507,Master3!B:B,Master3!A:A)</f>
        <v>#N/A</v>
      </c>
      <c r="C507" s="106"/>
      <c r="D507" s="91" t="str">
        <f>IFERROR(_xlfn.XLOOKUP(B507,Master3!A:A,Master3!G:G),"")</f>
        <v/>
      </c>
      <c r="E507" s="94" t="str">
        <f>IFERROR(AVERAGEIFS(Master3!$U:$U,Master3!$A:$A,"&gt;"&amp;(B507-1),Master3!$A:$A,"&lt;="&amp;S507),"")</f>
        <v/>
      </c>
      <c r="F507" s="98">
        <f>SUMIFS(Master3!$V:$V,Master3!$A:$A,"&gt;="&amp;(B507),Master3!$A:$A,"&lt;="&amp;J507-1)</f>
        <v>0</v>
      </c>
      <c r="G507" s="91">
        <f>SUMIFS(Master3!$H:$H,Master3!$A:$A,"&gt;="&amp;(B507),Master3!$A:$A,"&lt;="&amp;J507-1)</f>
        <v>0</v>
      </c>
      <c r="H507" s="99">
        <f>SUMIFS(Master3!AZ:AZ,Master3!AY:AY,C507)</f>
        <v>0</v>
      </c>
      <c r="I507" s="100" t="str">
        <f>IFERROR(_xlfn.XLOOKUP(J507,Master3!$A:$A,Master3!$B:$B),"")</f>
        <v/>
      </c>
      <c r="J507" s="92" t="str">
        <f t="shared" si="84"/>
        <v/>
      </c>
      <c r="K507" s="92">
        <f>SUMIFS(Master3!$V:$V,Master3!$A:$A,"&gt;="&amp;(J507),Master3!$A:$A,"&lt;="&amp;O507-1)</f>
        <v>0</v>
      </c>
      <c r="L507" s="92">
        <f>SUMIFS(Master3!$H:$H,Master3!$A:$A,"&gt;="&amp;(J507),Master3!$A:$A,"&lt;="&amp;O507-1)</f>
        <v>0</v>
      </c>
      <c r="M507" s="93">
        <f>SUMIFS(Master3!BK:BK,Master3!BJ:BJ,I507)</f>
        <v>0</v>
      </c>
      <c r="N507" s="100" t="str">
        <f>IFERROR(_xlfn.XLOOKUP(O507,Master3!$A:$A,Master3!$B:$B)," ")</f>
        <v xml:space="preserve"> </v>
      </c>
      <c r="O507" s="92" t="str">
        <f t="shared" si="85"/>
        <v/>
      </c>
      <c r="P507" s="92">
        <f>SUMIFS(Master3!$V:$V,Master3!$A:$A,"&gt;="&amp;O507,Master3!$A:$A,"&lt;="&amp; S507)</f>
        <v>0</v>
      </c>
      <c r="Q507" s="92">
        <f>SUMIFS(Master3!$H:$H,Master3!$A:$A,"&gt;="&amp;O507,Master3!$A:$A,"&lt;="&amp; S507)</f>
        <v>0</v>
      </c>
      <c r="R507" s="92">
        <f>SUMIFS(Master3!AZ:AZ,Master3!AY:AY,N507)</f>
        <v>0</v>
      </c>
      <c r="S507" s="93" t="str">
        <f t="shared" si="86"/>
        <v/>
      </c>
      <c r="T507" s="112" t="e">
        <f>_xlfn.XLOOKUP(U507,Master3!B:B,Master3!A:A)</f>
        <v>#N/A</v>
      </c>
      <c r="U507" s="103"/>
      <c r="V507" s="109">
        <f>SUMIFS(Master3!X:X,Master3!$A:$A,"&gt;="&amp;(T507),Master3!$A:$A,"&lt;="&amp;Z507-1)</f>
        <v>0</v>
      </c>
      <c r="W507" s="107">
        <f>SUMIFS(Master3!I:I,Master3!$A:$A,"&gt;="&amp;(T507),Master3!$A:$A,"&lt;="&amp;Z507-1)</f>
        <v>0</v>
      </c>
      <c r="X507" s="108">
        <f>SUMIFS(Master3!BC:BC,Master3!BB:BB,U507)</f>
        <v>0</v>
      </c>
      <c r="Y507" s="110" t="str">
        <f>IFERROR(_xlfn.XLOOKUP(Z507,Master3!$A:$A,Master3!$B:$B),"")</f>
        <v/>
      </c>
      <c r="Z507" s="107" t="str">
        <f t="shared" si="87"/>
        <v/>
      </c>
      <c r="AA507" s="107">
        <f>SUMIFS(Master3!$X:$X,Master3!$A:$A,"&gt;="&amp;(Z507),Master3!$A:$A,"&lt;="&amp;AE507-1)</f>
        <v>0</v>
      </c>
      <c r="AB507" s="107">
        <f>SUMIFS(Master3!$I:$I,Master3!$A:$A,"&gt;="&amp;(Z507),Master3!$A:$A,"&lt;="&amp;AE507-1)</f>
        <v>0</v>
      </c>
      <c r="AC507" s="108">
        <f>SUMIFS(Master3!BM:BM,Master3!BL:BL,Y507)</f>
        <v>0</v>
      </c>
      <c r="AD507" s="110" t="str">
        <f>IFERROR(_xlfn.XLOOKUP(AE507,Master3!$A:$A,Master3!$B:$B)," ")</f>
        <v xml:space="preserve"> </v>
      </c>
      <c r="AE507" s="107" t="str">
        <f t="shared" si="88"/>
        <v/>
      </c>
      <c r="AF507" s="109">
        <f>SUMIFS(Master3!$X:$X,Master3!$A:$A,"&gt;"&amp;(AE507),Master3!$A:$A,"&lt;="&amp; AI507)</f>
        <v>0</v>
      </c>
      <c r="AG507" s="107">
        <f>SUMIFS(Master3!$I:$I,Master3!$A:$A,"&gt;"&amp;(AE507),Master3!$A:$A,"&lt;="&amp; AI507)</f>
        <v>0</v>
      </c>
      <c r="AH507" s="107">
        <f>SUMIFS(Master3!BC:BC,Master3!BB:BB,AD507)</f>
        <v>0</v>
      </c>
      <c r="AI507" s="108" t="str">
        <f t="shared" si="89"/>
        <v/>
      </c>
      <c r="AJ507" s="112" t="e">
        <f>_xlfn.XLOOKUP(AK507,Master3!B:B,Master3!A:A)</f>
        <v>#N/A</v>
      </c>
      <c r="AK507" s="106">
        <v>44557.277777777781</v>
      </c>
      <c r="AL507" s="67">
        <f>SUMIFS(Master3!$Z:$Z,Master3!$A:$A,"&gt;="&amp;(AJ507),Master3!$A:$A,"&lt;="&amp;AP507-1)</f>
        <v>0</v>
      </c>
      <c r="AM507" s="67">
        <f>SUMIFS(Master3!$J:$J,Master3!$A:$A,"&gt;="&amp;(AJ507),Master3!$A:$A,"&lt;="&amp;AP507-1)</f>
        <v>0</v>
      </c>
      <c r="AN507" s="93">
        <f>SUMIFS(Master3!BF:BF,Master3!BE:BE,AK507)</f>
        <v>0</v>
      </c>
      <c r="AO507" s="100" t="str">
        <f>IFERROR(_xlfn.XLOOKUP(AP507,Master3!$A:$A,Master3!$B:$B),"")</f>
        <v/>
      </c>
      <c r="AP507" s="92" t="str">
        <f t="shared" si="90"/>
        <v/>
      </c>
      <c r="AQ507" s="67">
        <f>SUMIFS(Master3!$Z:$Z,Master3!$A:$A,"&gt;"&amp;(AP507),Master3!$A:$A,"&lt;="&amp;AU507-1)</f>
        <v>0</v>
      </c>
      <c r="AR507" s="67">
        <f>SUMIFS(Master3!$J:$J,Master3!$A:$A,"&gt;"&amp;(AP507),Master3!$A:$A,"&lt;="&amp;AU507-1)</f>
        <v>0</v>
      </c>
      <c r="AS507" s="93">
        <f>SUMIFS(Master3!BO:BO,Master3!BN:BN,AO507)</f>
        <v>0</v>
      </c>
      <c r="AT507" s="100" t="str">
        <f>IFERROR(_xlfn.XLOOKUP(AU507,Master3!$A:$A,Master3!$B:$B)," ")</f>
        <v xml:space="preserve"> </v>
      </c>
      <c r="AU507" s="92" t="str">
        <f t="shared" si="91"/>
        <v/>
      </c>
      <c r="AV507" s="67">
        <f>SUMIFS(Master3!$Z:$Z,Master3!$A:$A,"&gt;"&amp;AU507,Master3!$A:$A,"&lt;="&amp; AY507)</f>
        <v>0</v>
      </c>
      <c r="AW507" s="67">
        <f>SUMIFS(Master3!$J:$J,Master3!$A:$A,"&gt;"&amp;AU507,Master3!$A:$A,"&lt;="&amp; AY507)</f>
        <v>0</v>
      </c>
      <c r="AX507" s="92">
        <f>SUMIFS(Master3!BF:BF,Master3!BE:BE,AT507)</f>
        <v>0</v>
      </c>
      <c r="AY507" s="93" t="str">
        <f t="shared" si="92"/>
        <v/>
      </c>
      <c r="AZ507" s="112" t="e">
        <f>_xlfn.XLOOKUP(BA507,Master3!B:B,Master3!A:A)</f>
        <v>#N/A</v>
      </c>
      <c r="BA507" s="103"/>
      <c r="BB507" s="107">
        <f>SUMIFS(Master3!AR:AR,Master3!$A:$A,"&gt;="&amp;(AZ507),Master3!$A:$A,"&lt;="&amp;BF507-1)</f>
        <v>0</v>
      </c>
      <c r="BC507" s="109">
        <f>SUMIFS(Master3!$K:$K,Master3!$A:$A,"&gt;="&amp;(AZ507),Master3!$A:$A,"&lt;="&amp;BF507-1)</f>
        <v>0</v>
      </c>
      <c r="BD507" s="108">
        <f>SUMIFS(Master3!BI:BI,Master3!BH:BH,BA507)</f>
        <v>0</v>
      </c>
      <c r="BE507" s="110" t="str">
        <f>IFERROR(_xlfn.XLOOKUP(BF507,Master3!$A:$A,Master3!$B:$B),"")</f>
        <v/>
      </c>
      <c r="BF507" s="107" t="str">
        <f t="shared" si="93"/>
        <v/>
      </c>
      <c r="BG507" s="107">
        <f>SUMIFS(Master3!AR:AR,Master3!$A:$A,"&gt;="&amp;(BF507),Master3!$A:$A,"&lt;="&amp;BK507-1)</f>
        <v>0</v>
      </c>
      <c r="BH507" s="109">
        <f>SUMIFS(Master3!$K:$K,Master3!$A:$A,"&gt;="&amp;(BF507),Master3!$A:$A,"&lt;="&amp;BK507-1)</f>
        <v>0</v>
      </c>
      <c r="BI507" s="108">
        <f>SUMIFS(Master3!BQ:BQ,Master3!BP:BP,BE507)</f>
        <v>0</v>
      </c>
      <c r="BJ507" s="110" t="str">
        <f>IFERROR(_xlfn.XLOOKUP(BK507,Master3!$A:$A,Master3!$B:$B)," ")</f>
        <v xml:space="preserve"> </v>
      </c>
      <c r="BK507" s="107" t="str">
        <f t="shared" si="94"/>
        <v/>
      </c>
      <c r="BL507" s="107">
        <f>SUMIFS(Master3!$AU:$AU,Master3!$A:$A,"&gt;"&amp;(BK507),Master3!$A:$A,"&lt;="&amp; BO507)</f>
        <v>0</v>
      </c>
      <c r="BM507" s="109">
        <f>SUMIFS(Master3!$K:$K,Master3!$A:$A,"&gt;"&amp;(BK507),Master3!$A:$A,"&lt;="&amp; BO507)</f>
        <v>0</v>
      </c>
      <c r="BN507" s="107">
        <f>SUMIFS(Master3!BI:BI,Master3!BH:BH,BJ507)</f>
        <v>0</v>
      </c>
      <c r="BO507" s="108" t="str">
        <f t="shared" si="95"/>
        <v/>
      </c>
    </row>
    <row r="508" spans="1:67" x14ac:dyDescent="0.25">
      <c r="A508" s="86">
        <v>44557.326388888891</v>
      </c>
      <c r="B508" s="111" t="e">
        <f>_xlfn.XLOOKUP(C508,Master3!B:B,Master3!A:A)</f>
        <v>#N/A</v>
      </c>
      <c r="C508" s="106">
        <v>44557.326388888891</v>
      </c>
      <c r="D508" s="91" t="str">
        <f>IFERROR(_xlfn.XLOOKUP(B508,Master3!A:A,Master3!G:G),"")</f>
        <v/>
      </c>
      <c r="E508" s="94" t="str">
        <f>IFERROR(AVERAGEIFS(Master3!$U:$U,Master3!$A:$A,"&gt;"&amp;(B508-1),Master3!$A:$A,"&lt;="&amp;S508),"")</f>
        <v/>
      </c>
      <c r="F508" s="98">
        <f>SUMIFS(Master3!$V:$V,Master3!$A:$A,"&gt;="&amp;(B508),Master3!$A:$A,"&lt;="&amp;J508-1)</f>
        <v>0</v>
      </c>
      <c r="G508" s="91">
        <f>SUMIFS(Master3!$H:$H,Master3!$A:$A,"&gt;="&amp;(B508),Master3!$A:$A,"&lt;="&amp;J508-1)</f>
        <v>0</v>
      </c>
      <c r="H508" s="99">
        <f>SUMIFS(Master3!AZ:AZ,Master3!AY:AY,C508)</f>
        <v>0</v>
      </c>
      <c r="I508" s="100" t="str">
        <f>IFERROR(_xlfn.XLOOKUP(J508,Master3!$A:$A,Master3!$B:$B),"")</f>
        <v/>
      </c>
      <c r="J508" s="92" t="str">
        <f t="shared" si="84"/>
        <v/>
      </c>
      <c r="K508" s="92">
        <f>SUMIFS(Master3!$V:$V,Master3!$A:$A,"&gt;="&amp;(J508),Master3!$A:$A,"&lt;="&amp;O508-1)</f>
        <v>0</v>
      </c>
      <c r="L508" s="92">
        <f>SUMIFS(Master3!$H:$H,Master3!$A:$A,"&gt;="&amp;(J508),Master3!$A:$A,"&lt;="&amp;O508-1)</f>
        <v>0</v>
      </c>
      <c r="M508" s="93">
        <f>SUMIFS(Master3!BK:BK,Master3!BJ:BJ,I508)</f>
        <v>0</v>
      </c>
      <c r="N508" s="100" t="str">
        <f>IFERROR(_xlfn.XLOOKUP(O508,Master3!$A:$A,Master3!$B:$B)," ")</f>
        <v xml:space="preserve"> </v>
      </c>
      <c r="O508" s="92" t="str">
        <f t="shared" si="85"/>
        <v/>
      </c>
      <c r="P508" s="92">
        <f>SUMIFS(Master3!$V:$V,Master3!$A:$A,"&gt;="&amp;O508,Master3!$A:$A,"&lt;="&amp; S508)</f>
        <v>0</v>
      </c>
      <c r="Q508" s="92">
        <f>SUMIFS(Master3!$H:$H,Master3!$A:$A,"&gt;="&amp;O508,Master3!$A:$A,"&lt;="&amp; S508)</f>
        <v>0</v>
      </c>
      <c r="R508" s="92">
        <f>SUMIFS(Master3!AZ:AZ,Master3!AY:AY,N508)</f>
        <v>0</v>
      </c>
      <c r="S508" s="93" t="str">
        <f t="shared" si="86"/>
        <v/>
      </c>
      <c r="T508" s="112" t="e">
        <f>_xlfn.XLOOKUP(U508,Master3!B:B,Master3!A:A)</f>
        <v>#N/A</v>
      </c>
      <c r="U508" s="103"/>
      <c r="V508" s="109">
        <f>SUMIFS(Master3!X:X,Master3!$A:$A,"&gt;="&amp;(T508),Master3!$A:$A,"&lt;="&amp;Z508-1)</f>
        <v>0</v>
      </c>
      <c r="W508" s="107">
        <f>SUMIFS(Master3!I:I,Master3!$A:$A,"&gt;="&amp;(T508),Master3!$A:$A,"&lt;="&amp;Z508-1)</f>
        <v>0</v>
      </c>
      <c r="X508" s="108">
        <f>SUMIFS(Master3!BC:BC,Master3!BB:BB,U508)</f>
        <v>0</v>
      </c>
      <c r="Y508" s="110" t="str">
        <f>IFERROR(_xlfn.XLOOKUP(Z508,Master3!$A:$A,Master3!$B:$B),"")</f>
        <v/>
      </c>
      <c r="Z508" s="107" t="str">
        <f t="shared" si="87"/>
        <v/>
      </c>
      <c r="AA508" s="107">
        <f>SUMIFS(Master3!$X:$X,Master3!$A:$A,"&gt;="&amp;(Z508),Master3!$A:$A,"&lt;="&amp;AE508-1)</f>
        <v>0</v>
      </c>
      <c r="AB508" s="107">
        <f>SUMIFS(Master3!$I:$I,Master3!$A:$A,"&gt;="&amp;(Z508),Master3!$A:$A,"&lt;="&amp;AE508-1)</f>
        <v>0</v>
      </c>
      <c r="AC508" s="108">
        <f>SUMIFS(Master3!BM:BM,Master3!BL:BL,Y508)</f>
        <v>0</v>
      </c>
      <c r="AD508" s="110" t="str">
        <f>IFERROR(_xlfn.XLOOKUP(AE508,Master3!$A:$A,Master3!$B:$B)," ")</f>
        <v xml:space="preserve"> </v>
      </c>
      <c r="AE508" s="107" t="str">
        <f t="shared" si="88"/>
        <v/>
      </c>
      <c r="AF508" s="109">
        <f>SUMIFS(Master3!$X:$X,Master3!$A:$A,"&gt;"&amp;(AE508),Master3!$A:$A,"&lt;="&amp; AI508)</f>
        <v>0</v>
      </c>
      <c r="AG508" s="107">
        <f>SUMIFS(Master3!$I:$I,Master3!$A:$A,"&gt;"&amp;(AE508),Master3!$A:$A,"&lt;="&amp; AI508)</f>
        <v>0</v>
      </c>
      <c r="AH508" s="107">
        <f>SUMIFS(Master3!BC:BC,Master3!BB:BB,AD508)</f>
        <v>0</v>
      </c>
      <c r="AI508" s="108" t="str">
        <f t="shared" si="89"/>
        <v/>
      </c>
      <c r="AJ508" s="112" t="e">
        <f>_xlfn.XLOOKUP(AK508,Master3!B:B,Master3!A:A)</f>
        <v>#N/A</v>
      </c>
      <c r="AK508" s="106"/>
      <c r="AL508" s="67">
        <f>SUMIFS(Master3!$Z:$Z,Master3!$A:$A,"&gt;="&amp;(AJ508),Master3!$A:$A,"&lt;="&amp;AP508-1)</f>
        <v>0</v>
      </c>
      <c r="AM508" s="67">
        <f>SUMIFS(Master3!$J:$J,Master3!$A:$A,"&gt;="&amp;(AJ508),Master3!$A:$A,"&lt;="&amp;AP508-1)</f>
        <v>0</v>
      </c>
      <c r="AN508" s="93">
        <f>SUMIFS(Master3!BF:BF,Master3!BE:BE,AK508)</f>
        <v>0</v>
      </c>
      <c r="AO508" s="100" t="str">
        <f>IFERROR(_xlfn.XLOOKUP(AP508,Master3!$A:$A,Master3!$B:$B),"")</f>
        <v/>
      </c>
      <c r="AP508" s="92" t="str">
        <f t="shared" si="90"/>
        <v/>
      </c>
      <c r="AQ508" s="67">
        <f>SUMIFS(Master3!$Z:$Z,Master3!$A:$A,"&gt;"&amp;(AP508),Master3!$A:$A,"&lt;="&amp;AU508-1)</f>
        <v>0</v>
      </c>
      <c r="AR508" s="67">
        <f>SUMIFS(Master3!$J:$J,Master3!$A:$A,"&gt;"&amp;(AP508),Master3!$A:$A,"&lt;="&amp;AU508-1)</f>
        <v>0</v>
      </c>
      <c r="AS508" s="93">
        <f>SUMIFS(Master3!BO:BO,Master3!BN:BN,AO508)</f>
        <v>0</v>
      </c>
      <c r="AT508" s="100" t="str">
        <f>IFERROR(_xlfn.XLOOKUP(AU508,Master3!$A:$A,Master3!$B:$B)," ")</f>
        <v xml:space="preserve"> </v>
      </c>
      <c r="AU508" s="92" t="str">
        <f t="shared" si="91"/>
        <v/>
      </c>
      <c r="AV508" s="67">
        <f>SUMIFS(Master3!$Z:$Z,Master3!$A:$A,"&gt;"&amp;AU508,Master3!$A:$A,"&lt;="&amp; AY508)</f>
        <v>0</v>
      </c>
      <c r="AW508" s="67">
        <f>SUMIFS(Master3!$J:$J,Master3!$A:$A,"&gt;"&amp;AU508,Master3!$A:$A,"&lt;="&amp; AY508)</f>
        <v>0</v>
      </c>
      <c r="AX508" s="92">
        <f>SUMIFS(Master3!BF:BF,Master3!BE:BE,AT508)</f>
        <v>0</v>
      </c>
      <c r="AY508" s="93" t="str">
        <f t="shared" si="92"/>
        <v/>
      </c>
      <c r="AZ508" s="112" t="e">
        <f>_xlfn.XLOOKUP(BA508,Master3!B:B,Master3!A:A)</f>
        <v>#N/A</v>
      </c>
      <c r="BA508" s="103"/>
      <c r="BB508" s="107">
        <f>SUMIFS(Master3!AR:AR,Master3!$A:$A,"&gt;="&amp;(AZ508),Master3!$A:$A,"&lt;="&amp;BF508-1)</f>
        <v>0</v>
      </c>
      <c r="BC508" s="109">
        <f>SUMIFS(Master3!$K:$K,Master3!$A:$A,"&gt;="&amp;(AZ508),Master3!$A:$A,"&lt;="&amp;BF508-1)</f>
        <v>0</v>
      </c>
      <c r="BD508" s="108">
        <f>SUMIFS(Master3!BI:BI,Master3!BH:BH,BA508)</f>
        <v>0</v>
      </c>
      <c r="BE508" s="110" t="str">
        <f>IFERROR(_xlfn.XLOOKUP(BF508,Master3!$A:$A,Master3!$B:$B),"")</f>
        <v/>
      </c>
      <c r="BF508" s="107" t="str">
        <f t="shared" si="93"/>
        <v/>
      </c>
      <c r="BG508" s="107">
        <f>SUMIFS(Master3!AR:AR,Master3!$A:$A,"&gt;="&amp;(BF508),Master3!$A:$A,"&lt;="&amp;BK508-1)</f>
        <v>0</v>
      </c>
      <c r="BH508" s="109">
        <f>SUMIFS(Master3!$K:$K,Master3!$A:$A,"&gt;="&amp;(BF508),Master3!$A:$A,"&lt;="&amp;BK508-1)</f>
        <v>0</v>
      </c>
      <c r="BI508" s="108">
        <f>SUMIFS(Master3!BQ:BQ,Master3!BP:BP,BE508)</f>
        <v>0</v>
      </c>
      <c r="BJ508" s="110" t="str">
        <f>IFERROR(_xlfn.XLOOKUP(BK508,Master3!$A:$A,Master3!$B:$B)," ")</f>
        <v xml:space="preserve"> </v>
      </c>
      <c r="BK508" s="107" t="str">
        <f t="shared" si="94"/>
        <v/>
      </c>
      <c r="BL508" s="107">
        <f>SUMIFS(Master3!$AU:$AU,Master3!$A:$A,"&gt;"&amp;(BK508),Master3!$A:$A,"&lt;="&amp; BO508)</f>
        <v>0</v>
      </c>
      <c r="BM508" s="109">
        <f>SUMIFS(Master3!$K:$K,Master3!$A:$A,"&gt;"&amp;(BK508),Master3!$A:$A,"&lt;="&amp; BO508)</f>
        <v>0</v>
      </c>
      <c r="BN508" s="107">
        <f>SUMIFS(Master3!BI:BI,Master3!BH:BH,BJ508)</f>
        <v>0</v>
      </c>
      <c r="BO508" s="108" t="str">
        <f t="shared" si="95"/>
        <v/>
      </c>
    </row>
    <row r="509" spans="1:67" x14ac:dyDescent="0.25">
      <c r="A509" s="86">
        <v>44557.336805555555</v>
      </c>
      <c r="B509" s="111" t="e">
        <f>_xlfn.XLOOKUP(C509,Master3!B:B,Master3!A:A)</f>
        <v>#N/A</v>
      </c>
      <c r="C509" s="106"/>
      <c r="D509" s="91" t="str">
        <f>IFERROR(_xlfn.XLOOKUP(B509,Master3!A:A,Master3!G:G),"")</f>
        <v/>
      </c>
      <c r="E509" s="94" t="str">
        <f>IFERROR(AVERAGEIFS(Master3!$U:$U,Master3!$A:$A,"&gt;"&amp;(B509-1),Master3!$A:$A,"&lt;="&amp;S509),"")</f>
        <v/>
      </c>
      <c r="F509" s="98">
        <f>SUMIFS(Master3!$V:$V,Master3!$A:$A,"&gt;="&amp;(B509),Master3!$A:$A,"&lt;="&amp;J509-1)</f>
        <v>0</v>
      </c>
      <c r="G509" s="91">
        <f>SUMIFS(Master3!$H:$H,Master3!$A:$A,"&gt;="&amp;(B509),Master3!$A:$A,"&lt;="&amp;J509-1)</f>
        <v>0</v>
      </c>
      <c r="H509" s="99">
        <f>SUMIFS(Master3!AZ:AZ,Master3!AY:AY,C509)</f>
        <v>0</v>
      </c>
      <c r="I509" s="100" t="str">
        <f>IFERROR(_xlfn.XLOOKUP(J509,Master3!$A:$A,Master3!$B:$B),"")</f>
        <v/>
      </c>
      <c r="J509" s="92" t="str">
        <f t="shared" si="84"/>
        <v/>
      </c>
      <c r="K509" s="92">
        <f>SUMIFS(Master3!$V:$V,Master3!$A:$A,"&gt;="&amp;(J509),Master3!$A:$A,"&lt;="&amp;O509-1)</f>
        <v>0</v>
      </c>
      <c r="L509" s="92">
        <f>SUMIFS(Master3!$H:$H,Master3!$A:$A,"&gt;="&amp;(J509),Master3!$A:$A,"&lt;="&amp;O509-1)</f>
        <v>0</v>
      </c>
      <c r="M509" s="93">
        <f>SUMIFS(Master3!BK:BK,Master3!BJ:BJ,I509)</f>
        <v>0</v>
      </c>
      <c r="N509" s="100" t="str">
        <f>IFERROR(_xlfn.XLOOKUP(O509,Master3!$A:$A,Master3!$B:$B)," ")</f>
        <v xml:space="preserve"> </v>
      </c>
      <c r="O509" s="92" t="str">
        <f t="shared" si="85"/>
        <v/>
      </c>
      <c r="P509" s="92">
        <f>SUMIFS(Master3!$V:$V,Master3!$A:$A,"&gt;="&amp;O509,Master3!$A:$A,"&lt;="&amp; S509)</f>
        <v>0</v>
      </c>
      <c r="Q509" s="92">
        <f>SUMIFS(Master3!$H:$H,Master3!$A:$A,"&gt;="&amp;O509,Master3!$A:$A,"&lt;="&amp; S509)</f>
        <v>0</v>
      </c>
      <c r="R509" s="92">
        <f>SUMIFS(Master3!AZ:AZ,Master3!AY:AY,N509)</f>
        <v>0</v>
      </c>
      <c r="S509" s="93" t="str">
        <f t="shared" si="86"/>
        <v/>
      </c>
      <c r="T509" s="112" t="e">
        <f>_xlfn.XLOOKUP(U509,Master3!B:B,Master3!A:A)</f>
        <v>#N/A</v>
      </c>
      <c r="U509" s="103"/>
      <c r="V509" s="109">
        <f>SUMIFS(Master3!X:X,Master3!$A:$A,"&gt;="&amp;(T509),Master3!$A:$A,"&lt;="&amp;Z509-1)</f>
        <v>0</v>
      </c>
      <c r="W509" s="107">
        <f>SUMIFS(Master3!I:I,Master3!$A:$A,"&gt;="&amp;(T509),Master3!$A:$A,"&lt;="&amp;Z509-1)</f>
        <v>0</v>
      </c>
      <c r="X509" s="108">
        <f>SUMIFS(Master3!BC:BC,Master3!BB:BB,U509)</f>
        <v>0</v>
      </c>
      <c r="Y509" s="110" t="str">
        <f>IFERROR(_xlfn.XLOOKUP(Z509,Master3!$A:$A,Master3!$B:$B),"")</f>
        <v/>
      </c>
      <c r="Z509" s="107" t="str">
        <f t="shared" si="87"/>
        <v/>
      </c>
      <c r="AA509" s="107">
        <f>SUMIFS(Master3!$X:$X,Master3!$A:$A,"&gt;="&amp;(Z509),Master3!$A:$A,"&lt;="&amp;AE509-1)</f>
        <v>0</v>
      </c>
      <c r="AB509" s="107">
        <f>SUMIFS(Master3!$I:$I,Master3!$A:$A,"&gt;="&amp;(Z509),Master3!$A:$A,"&lt;="&amp;AE509-1)</f>
        <v>0</v>
      </c>
      <c r="AC509" s="108">
        <f>SUMIFS(Master3!BM:BM,Master3!BL:BL,Y509)</f>
        <v>0</v>
      </c>
      <c r="AD509" s="110" t="str">
        <f>IFERROR(_xlfn.XLOOKUP(AE509,Master3!$A:$A,Master3!$B:$B)," ")</f>
        <v xml:space="preserve"> </v>
      </c>
      <c r="AE509" s="107" t="str">
        <f t="shared" si="88"/>
        <v/>
      </c>
      <c r="AF509" s="109">
        <f>SUMIFS(Master3!$X:$X,Master3!$A:$A,"&gt;"&amp;(AE509),Master3!$A:$A,"&lt;="&amp; AI509)</f>
        <v>0</v>
      </c>
      <c r="AG509" s="107">
        <f>SUMIFS(Master3!$I:$I,Master3!$A:$A,"&gt;"&amp;(AE509),Master3!$A:$A,"&lt;="&amp; AI509)</f>
        <v>0</v>
      </c>
      <c r="AH509" s="107">
        <f>SUMIFS(Master3!BC:BC,Master3!BB:BB,AD509)</f>
        <v>0</v>
      </c>
      <c r="AI509" s="108" t="str">
        <f t="shared" si="89"/>
        <v/>
      </c>
      <c r="AJ509" s="112" t="e">
        <f>_xlfn.XLOOKUP(AK509,Master3!B:B,Master3!A:A)</f>
        <v>#N/A</v>
      </c>
      <c r="AK509" s="106"/>
      <c r="AL509" s="67">
        <f>SUMIFS(Master3!$Z:$Z,Master3!$A:$A,"&gt;="&amp;(AJ509),Master3!$A:$A,"&lt;="&amp;AP509-1)</f>
        <v>0</v>
      </c>
      <c r="AM509" s="67">
        <f>SUMIFS(Master3!$J:$J,Master3!$A:$A,"&gt;="&amp;(AJ509),Master3!$A:$A,"&lt;="&amp;AP509-1)</f>
        <v>0</v>
      </c>
      <c r="AN509" s="93">
        <f>SUMIFS(Master3!BF:BF,Master3!BE:BE,AK509)</f>
        <v>0</v>
      </c>
      <c r="AO509" s="100" t="str">
        <f>IFERROR(_xlfn.XLOOKUP(AP509,Master3!$A:$A,Master3!$B:$B),"")</f>
        <v/>
      </c>
      <c r="AP509" s="92" t="str">
        <f t="shared" si="90"/>
        <v/>
      </c>
      <c r="AQ509" s="67">
        <f>SUMIFS(Master3!$Z:$Z,Master3!$A:$A,"&gt;"&amp;(AP509),Master3!$A:$A,"&lt;="&amp;AU509-1)</f>
        <v>0</v>
      </c>
      <c r="AR509" s="67">
        <f>SUMIFS(Master3!$J:$J,Master3!$A:$A,"&gt;"&amp;(AP509),Master3!$A:$A,"&lt;="&amp;AU509-1)</f>
        <v>0</v>
      </c>
      <c r="AS509" s="93">
        <f>SUMIFS(Master3!BO:BO,Master3!BN:BN,AO509)</f>
        <v>0</v>
      </c>
      <c r="AT509" s="100" t="str">
        <f>IFERROR(_xlfn.XLOOKUP(AU509,Master3!$A:$A,Master3!$B:$B)," ")</f>
        <v xml:space="preserve"> </v>
      </c>
      <c r="AU509" s="92" t="str">
        <f t="shared" si="91"/>
        <v/>
      </c>
      <c r="AV509" s="67">
        <f>SUMIFS(Master3!$Z:$Z,Master3!$A:$A,"&gt;"&amp;AU509,Master3!$A:$A,"&lt;="&amp; AY509)</f>
        <v>0</v>
      </c>
      <c r="AW509" s="67">
        <f>SUMIFS(Master3!$J:$J,Master3!$A:$A,"&gt;"&amp;AU509,Master3!$A:$A,"&lt;="&amp; AY509)</f>
        <v>0</v>
      </c>
      <c r="AX509" s="92">
        <f>SUMIFS(Master3!BF:BF,Master3!BE:BE,AT509)</f>
        <v>0</v>
      </c>
      <c r="AY509" s="93" t="str">
        <f t="shared" si="92"/>
        <v/>
      </c>
      <c r="AZ509" s="112" t="e">
        <f>_xlfn.XLOOKUP(BA509,Master3!B:B,Master3!A:A)</f>
        <v>#N/A</v>
      </c>
      <c r="BA509" s="103">
        <v>44557.336805555555</v>
      </c>
      <c r="BB509" s="107">
        <f>SUMIFS(Master3!AR:AR,Master3!$A:$A,"&gt;="&amp;(AZ509),Master3!$A:$A,"&lt;="&amp;BF509-1)</f>
        <v>0</v>
      </c>
      <c r="BC509" s="109">
        <f>SUMIFS(Master3!$K:$K,Master3!$A:$A,"&gt;="&amp;(AZ509),Master3!$A:$A,"&lt;="&amp;BF509-1)</f>
        <v>0</v>
      </c>
      <c r="BD509" s="108">
        <f>SUMIFS(Master3!BI:BI,Master3!BH:BH,BA509)</f>
        <v>0</v>
      </c>
      <c r="BE509" s="110" t="str">
        <f>IFERROR(_xlfn.XLOOKUP(BF509,Master3!$A:$A,Master3!$B:$B),"")</f>
        <v/>
      </c>
      <c r="BF509" s="107" t="str">
        <f t="shared" si="93"/>
        <v/>
      </c>
      <c r="BG509" s="107">
        <f>SUMIFS(Master3!AR:AR,Master3!$A:$A,"&gt;="&amp;(BF509),Master3!$A:$A,"&lt;="&amp;BK509-1)</f>
        <v>0</v>
      </c>
      <c r="BH509" s="109">
        <f>SUMIFS(Master3!$K:$K,Master3!$A:$A,"&gt;="&amp;(BF509),Master3!$A:$A,"&lt;="&amp;BK509-1)</f>
        <v>0</v>
      </c>
      <c r="BI509" s="108">
        <f>SUMIFS(Master3!BQ:BQ,Master3!BP:BP,BE509)</f>
        <v>0</v>
      </c>
      <c r="BJ509" s="110" t="str">
        <f>IFERROR(_xlfn.XLOOKUP(BK509,Master3!$A:$A,Master3!$B:$B)," ")</f>
        <v xml:space="preserve"> </v>
      </c>
      <c r="BK509" s="107" t="str">
        <f t="shared" si="94"/>
        <v/>
      </c>
      <c r="BL509" s="107">
        <f>SUMIFS(Master3!$AU:$AU,Master3!$A:$A,"&gt;"&amp;(BK509),Master3!$A:$A,"&lt;="&amp; BO509)</f>
        <v>0</v>
      </c>
      <c r="BM509" s="109">
        <f>SUMIFS(Master3!$K:$K,Master3!$A:$A,"&gt;"&amp;(BK509),Master3!$A:$A,"&lt;="&amp; BO509)</f>
        <v>0</v>
      </c>
      <c r="BN509" s="107">
        <f>SUMIFS(Master3!BI:BI,Master3!BH:BH,BJ509)</f>
        <v>0</v>
      </c>
      <c r="BO509" s="108" t="str">
        <f t="shared" si="95"/>
        <v/>
      </c>
    </row>
    <row r="510" spans="1:67" x14ac:dyDescent="0.25">
      <c r="A510" s="86">
        <v>44557.375</v>
      </c>
      <c r="B510" s="111" t="e">
        <f>_xlfn.XLOOKUP(C510,Master3!B:B,Master3!A:A)</f>
        <v>#N/A</v>
      </c>
      <c r="C510" s="106"/>
      <c r="D510" s="91" t="str">
        <f>IFERROR(_xlfn.XLOOKUP(B510,Master3!A:A,Master3!G:G),"")</f>
        <v/>
      </c>
      <c r="E510" s="94" t="str">
        <f>IFERROR(AVERAGEIFS(Master3!$U:$U,Master3!$A:$A,"&gt;"&amp;(B510-1),Master3!$A:$A,"&lt;="&amp;S510),"")</f>
        <v/>
      </c>
      <c r="F510" s="98">
        <f>SUMIFS(Master3!$V:$V,Master3!$A:$A,"&gt;="&amp;(B510),Master3!$A:$A,"&lt;="&amp;J510-1)</f>
        <v>0</v>
      </c>
      <c r="G510" s="91">
        <f>SUMIFS(Master3!$H:$H,Master3!$A:$A,"&gt;="&amp;(B510),Master3!$A:$A,"&lt;="&amp;J510-1)</f>
        <v>0</v>
      </c>
      <c r="H510" s="99">
        <f>SUMIFS(Master3!AZ:AZ,Master3!AY:AY,C510)</f>
        <v>0</v>
      </c>
      <c r="I510" s="100" t="str">
        <f>IFERROR(_xlfn.XLOOKUP(J510,Master3!$A:$A,Master3!$B:$B),"")</f>
        <v/>
      </c>
      <c r="J510" s="92" t="str">
        <f t="shared" si="84"/>
        <v/>
      </c>
      <c r="K510" s="92">
        <f>SUMIFS(Master3!$V:$V,Master3!$A:$A,"&gt;="&amp;(J510),Master3!$A:$A,"&lt;="&amp;O510-1)</f>
        <v>0</v>
      </c>
      <c r="L510" s="92">
        <f>SUMIFS(Master3!$H:$H,Master3!$A:$A,"&gt;="&amp;(J510),Master3!$A:$A,"&lt;="&amp;O510-1)</f>
        <v>0</v>
      </c>
      <c r="M510" s="93">
        <f>SUMIFS(Master3!BK:BK,Master3!BJ:BJ,I510)</f>
        <v>0</v>
      </c>
      <c r="N510" s="100" t="str">
        <f>IFERROR(_xlfn.XLOOKUP(O510,Master3!$A:$A,Master3!$B:$B)," ")</f>
        <v xml:space="preserve"> </v>
      </c>
      <c r="O510" s="92" t="str">
        <f t="shared" si="85"/>
        <v/>
      </c>
      <c r="P510" s="92">
        <f>SUMIFS(Master3!$V:$V,Master3!$A:$A,"&gt;="&amp;O510,Master3!$A:$A,"&lt;="&amp; S510)</f>
        <v>0</v>
      </c>
      <c r="Q510" s="92">
        <f>SUMIFS(Master3!$H:$H,Master3!$A:$A,"&gt;="&amp;O510,Master3!$A:$A,"&lt;="&amp; S510)</f>
        <v>0</v>
      </c>
      <c r="R510" s="92">
        <f>SUMIFS(Master3!AZ:AZ,Master3!AY:AY,N510)</f>
        <v>0</v>
      </c>
      <c r="S510" s="93" t="str">
        <f t="shared" si="86"/>
        <v/>
      </c>
      <c r="T510" s="112" t="e">
        <f>_xlfn.XLOOKUP(U510,Master3!B:B,Master3!A:A)</f>
        <v>#N/A</v>
      </c>
      <c r="U510" s="103">
        <v>44557.375</v>
      </c>
      <c r="V510" s="109">
        <f>SUMIFS(Master3!X:X,Master3!$A:$A,"&gt;="&amp;(T510),Master3!$A:$A,"&lt;="&amp;Z510-1)</f>
        <v>0</v>
      </c>
      <c r="W510" s="107">
        <f>SUMIFS(Master3!I:I,Master3!$A:$A,"&gt;="&amp;(T510),Master3!$A:$A,"&lt;="&amp;Z510-1)</f>
        <v>0</v>
      </c>
      <c r="X510" s="108">
        <f>SUMIFS(Master3!BC:BC,Master3!BB:BB,U510)</f>
        <v>0</v>
      </c>
      <c r="Y510" s="110" t="str">
        <f>IFERROR(_xlfn.XLOOKUP(Z510,Master3!$A:$A,Master3!$B:$B),"")</f>
        <v/>
      </c>
      <c r="Z510" s="107" t="str">
        <f t="shared" si="87"/>
        <v/>
      </c>
      <c r="AA510" s="107">
        <f>SUMIFS(Master3!$X:$X,Master3!$A:$A,"&gt;="&amp;(Z510),Master3!$A:$A,"&lt;="&amp;AE510-1)</f>
        <v>0</v>
      </c>
      <c r="AB510" s="107">
        <f>SUMIFS(Master3!$I:$I,Master3!$A:$A,"&gt;="&amp;(Z510),Master3!$A:$A,"&lt;="&amp;AE510-1)</f>
        <v>0</v>
      </c>
      <c r="AC510" s="108">
        <f>SUMIFS(Master3!BM:BM,Master3!BL:BL,Y510)</f>
        <v>0</v>
      </c>
      <c r="AD510" s="110" t="str">
        <f>IFERROR(_xlfn.XLOOKUP(AE510,Master3!$A:$A,Master3!$B:$B)," ")</f>
        <v xml:space="preserve"> </v>
      </c>
      <c r="AE510" s="107" t="str">
        <f t="shared" si="88"/>
        <v/>
      </c>
      <c r="AF510" s="109">
        <f>SUMIFS(Master3!$X:$X,Master3!$A:$A,"&gt;"&amp;(AE510),Master3!$A:$A,"&lt;="&amp; AI510)</f>
        <v>0</v>
      </c>
      <c r="AG510" s="107">
        <f>SUMIFS(Master3!$I:$I,Master3!$A:$A,"&gt;"&amp;(AE510),Master3!$A:$A,"&lt;="&amp; AI510)</f>
        <v>0</v>
      </c>
      <c r="AH510" s="107">
        <f>SUMIFS(Master3!BC:BC,Master3!BB:BB,AD510)</f>
        <v>0</v>
      </c>
      <c r="AI510" s="108" t="str">
        <f t="shared" si="89"/>
        <v/>
      </c>
      <c r="AJ510" s="112" t="e">
        <f>_xlfn.XLOOKUP(AK510,Master3!B:B,Master3!A:A)</f>
        <v>#N/A</v>
      </c>
      <c r="AK510" s="106"/>
      <c r="AL510" s="67">
        <f>SUMIFS(Master3!$Z:$Z,Master3!$A:$A,"&gt;="&amp;(AJ510),Master3!$A:$A,"&lt;="&amp;AP510-1)</f>
        <v>0</v>
      </c>
      <c r="AM510" s="67">
        <f>SUMIFS(Master3!$J:$J,Master3!$A:$A,"&gt;="&amp;(AJ510),Master3!$A:$A,"&lt;="&amp;AP510-1)</f>
        <v>0</v>
      </c>
      <c r="AN510" s="93">
        <f>SUMIFS(Master3!BF:BF,Master3!BE:BE,AK510)</f>
        <v>0</v>
      </c>
      <c r="AO510" s="100" t="str">
        <f>IFERROR(_xlfn.XLOOKUP(AP510,Master3!$A:$A,Master3!$B:$B),"")</f>
        <v/>
      </c>
      <c r="AP510" s="92" t="str">
        <f t="shared" si="90"/>
        <v/>
      </c>
      <c r="AQ510" s="67">
        <f>SUMIFS(Master3!$Z:$Z,Master3!$A:$A,"&gt;"&amp;(AP510),Master3!$A:$A,"&lt;="&amp;AU510-1)</f>
        <v>0</v>
      </c>
      <c r="AR510" s="67">
        <f>SUMIFS(Master3!$J:$J,Master3!$A:$A,"&gt;"&amp;(AP510),Master3!$A:$A,"&lt;="&amp;AU510-1)</f>
        <v>0</v>
      </c>
      <c r="AS510" s="93">
        <f>SUMIFS(Master3!BO:BO,Master3!BN:BN,AO510)</f>
        <v>0</v>
      </c>
      <c r="AT510" s="100" t="str">
        <f>IFERROR(_xlfn.XLOOKUP(AU510,Master3!$A:$A,Master3!$B:$B)," ")</f>
        <v xml:space="preserve"> </v>
      </c>
      <c r="AU510" s="92" t="str">
        <f t="shared" si="91"/>
        <v/>
      </c>
      <c r="AV510" s="67">
        <f>SUMIFS(Master3!$Z:$Z,Master3!$A:$A,"&gt;"&amp;AU510,Master3!$A:$A,"&lt;="&amp; AY510)</f>
        <v>0</v>
      </c>
      <c r="AW510" s="67">
        <f>SUMIFS(Master3!$J:$J,Master3!$A:$A,"&gt;"&amp;AU510,Master3!$A:$A,"&lt;="&amp; AY510)</f>
        <v>0</v>
      </c>
      <c r="AX510" s="92">
        <f>SUMIFS(Master3!BF:BF,Master3!BE:BE,AT510)</f>
        <v>0</v>
      </c>
      <c r="AY510" s="93" t="str">
        <f t="shared" si="92"/>
        <v/>
      </c>
      <c r="AZ510" s="112" t="e">
        <f>_xlfn.XLOOKUP(BA510,Master3!B:B,Master3!A:A)</f>
        <v>#N/A</v>
      </c>
      <c r="BA510" s="103"/>
      <c r="BB510" s="107">
        <f>SUMIFS(Master3!AR:AR,Master3!$A:$A,"&gt;="&amp;(AZ510),Master3!$A:$A,"&lt;="&amp;BF510-1)</f>
        <v>0</v>
      </c>
      <c r="BC510" s="109">
        <f>SUMIFS(Master3!$K:$K,Master3!$A:$A,"&gt;="&amp;(AZ510),Master3!$A:$A,"&lt;="&amp;BF510-1)</f>
        <v>0</v>
      </c>
      <c r="BD510" s="108">
        <f>SUMIFS(Master3!BI:BI,Master3!BH:BH,BA510)</f>
        <v>0</v>
      </c>
      <c r="BE510" s="110" t="str">
        <f>IFERROR(_xlfn.XLOOKUP(BF510,Master3!$A:$A,Master3!$B:$B),"")</f>
        <v/>
      </c>
      <c r="BF510" s="107" t="str">
        <f t="shared" si="93"/>
        <v/>
      </c>
      <c r="BG510" s="107">
        <f>SUMIFS(Master3!AR:AR,Master3!$A:$A,"&gt;="&amp;(BF510),Master3!$A:$A,"&lt;="&amp;BK510-1)</f>
        <v>0</v>
      </c>
      <c r="BH510" s="109">
        <f>SUMIFS(Master3!$K:$K,Master3!$A:$A,"&gt;="&amp;(BF510),Master3!$A:$A,"&lt;="&amp;BK510-1)</f>
        <v>0</v>
      </c>
      <c r="BI510" s="108">
        <f>SUMIFS(Master3!BQ:BQ,Master3!BP:BP,BE510)</f>
        <v>0</v>
      </c>
      <c r="BJ510" s="110" t="str">
        <f>IFERROR(_xlfn.XLOOKUP(BK510,Master3!$A:$A,Master3!$B:$B)," ")</f>
        <v xml:space="preserve"> </v>
      </c>
      <c r="BK510" s="107" t="str">
        <f t="shared" si="94"/>
        <v/>
      </c>
      <c r="BL510" s="107">
        <f>SUMIFS(Master3!$AU:$AU,Master3!$A:$A,"&gt;"&amp;(BK510),Master3!$A:$A,"&lt;="&amp; BO510)</f>
        <v>0</v>
      </c>
      <c r="BM510" s="109">
        <f>SUMIFS(Master3!$K:$K,Master3!$A:$A,"&gt;"&amp;(BK510),Master3!$A:$A,"&lt;="&amp; BO510)</f>
        <v>0</v>
      </c>
      <c r="BN510" s="107">
        <f>SUMIFS(Master3!BI:BI,Master3!BH:BH,BJ510)</f>
        <v>0</v>
      </c>
      <c r="BO510" s="108" t="str">
        <f t="shared" si="95"/>
        <v/>
      </c>
    </row>
    <row r="511" spans="1:67" x14ac:dyDescent="0.25">
      <c r="A511" s="86">
        <v>44558.159722222219</v>
      </c>
      <c r="B511" s="111" t="e">
        <f>_xlfn.XLOOKUP(C511,Master3!B:B,Master3!A:A)</f>
        <v>#N/A</v>
      </c>
      <c r="C511" s="106"/>
      <c r="D511" s="91" t="str">
        <f>IFERROR(_xlfn.XLOOKUP(B511,Master3!A:A,Master3!G:G),"")</f>
        <v/>
      </c>
      <c r="E511" s="94" t="str">
        <f>IFERROR(AVERAGEIFS(Master3!$U:$U,Master3!$A:$A,"&gt;"&amp;(B511-1),Master3!$A:$A,"&lt;="&amp;S511),"")</f>
        <v/>
      </c>
      <c r="F511" s="98">
        <f>SUMIFS(Master3!$V:$V,Master3!$A:$A,"&gt;="&amp;(B511),Master3!$A:$A,"&lt;="&amp;J511-1)</f>
        <v>0</v>
      </c>
      <c r="G511" s="91">
        <f>SUMIFS(Master3!$H:$H,Master3!$A:$A,"&gt;="&amp;(B511),Master3!$A:$A,"&lt;="&amp;J511-1)</f>
        <v>0</v>
      </c>
      <c r="H511" s="99">
        <f>SUMIFS(Master3!AZ:AZ,Master3!AY:AY,C511)</f>
        <v>0</v>
      </c>
      <c r="I511" s="100" t="str">
        <f>IFERROR(_xlfn.XLOOKUP(J511,Master3!$A:$A,Master3!$B:$B),"")</f>
        <v/>
      </c>
      <c r="J511" s="92" t="str">
        <f t="shared" si="84"/>
        <v/>
      </c>
      <c r="K511" s="92">
        <f>SUMIFS(Master3!$V:$V,Master3!$A:$A,"&gt;="&amp;(J511),Master3!$A:$A,"&lt;="&amp;O511-1)</f>
        <v>0</v>
      </c>
      <c r="L511" s="92">
        <f>SUMIFS(Master3!$H:$H,Master3!$A:$A,"&gt;="&amp;(J511),Master3!$A:$A,"&lt;="&amp;O511-1)</f>
        <v>0</v>
      </c>
      <c r="M511" s="93">
        <f>SUMIFS(Master3!BK:BK,Master3!BJ:BJ,I511)</f>
        <v>0</v>
      </c>
      <c r="N511" s="100" t="str">
        <f>IFERROR(_xlfn.XLOOKUP(O511,Master3!$A:$A,Master3!$B:$B)," ")</f>
        <v xml:space="preserve"> </v>
      </c>
      <c r="O511" s="92" t="str">
        <f t="shared" si="85"/>
        <v/>
      </c>
      <c r="P511" s="92">
        <f>SUMIFS(Master3!$V:$V,Master3!$A:$A,"&gt;="&amp;O511,Master3!$A:$A,"&lt;="&amp; S511)</f>
        <v>0</v>
      </c>
      <c r="Q511" s="92">
        <f>SUMIFS(Master3!$H:$H,Master3!$A:$A,"&gt;="&amp;O511,Master3!$A:$A,"&lt;="&amp; S511)</f>
        <v>0</v>
      </c>
      <c r="R511" s="92">
        <f>SUMIFS(Master3!AZ:AZ,Master3!AY:AY,N511)</f>
        <v>0</v>
      </c>
      <c r="S511" s="93" t="str">
        <f t="shared" si="86"/>
        <v/>
      </c>
      <c r="T511" s="112" t="e">
        <f>_xlfn.XLOOKUP(U511,Master3!B:B,Master3!A:A)</f>
        <v>#N/A</v>
      </c>
      <c r="U511" s="103"/>
      <c r="V511" s="109">
        <f>SUMIFS(Master3!X:X,Master3!$A:$A,"&gt;="&amp;(T511),Master3!$A:$A,"&lt;="&amp;Z511-1)</f>
        <v>0</v>
      </c>
      <c r="W511" s="107">
        <f>SUMIFS(Master3!I:I,Master3!$A:$A,"&gt;="&amp;(T511),Master3!$A:$A,"&lt;="&amp;Z511-1)</f>
        <v>0</v>
      </c>
      <c r="X511" s="108">
        <f>SUMIFS(Master3!BC:BC,Master3!BB:BB,U511)</f>
        <v>0</v>
      </c>
      <c r="Y511" s="110" t="str">
        <f>IFERROR(_xlfn.XLOOKUP(Z511,Master3!$A:$A,Master3!$B:$B),"")</f>
        <v/>
      </c>
      <c r="Z511" s="107" t="str">
        <f t="shared" si="87"/>
        <v/>
      </c>
      <c r="AA511" s="107">
        <f>SUMIFS(Master3!$X:$X,Master3!$A:$A,"&gt;="&amp;(Z511),Master3!$A:$A,"&lt;="&amp;AE511-1)</f>
        <v>0</v>
      </c>
      <c r="AB511" s="107">
        <f>SUMIFS(Master3!$I:$I,Master3!$A:$A,"&gt;="&amp;(Z511),Master3!$A:$A,"&lt;="&amp;AE511-1)</f>
        <v>0</v>
      </c>
      <c r="AC511" s="108">
        <f>SUMIFS(Master3!BM:BM,Master3!BL:BL,Y511)</f>
        <v>0</v>
      </c>
      <c r="AD511" s="110" t="str">
        <f>IFERROR(_xlfn.XLOOKUP(AE511,Master3!$A:$A,Master3!$B:$B)," ")</f>
        <v xml:space="preserve"> </v>
      </c>
      <c r="AE511" s="107" t="str">
        <f t="shared" si="88"/>
        <v/>
      </c>
      <c r="AF511" s="109">
        <f>SUMIFS(Master3!$X:$X,Master3!$A:$A,"&gt;"&amp;(AE511),Master3!$A:$A,"&lt;="&amp; AI511)</f>
        <v>0</v>
      </c>
      <c r="AG511" s="107">
        <f>SUMIFS(Master3!$I:$I,Master3!$A:$A,"&gt;"&amp;(AE511),Master3!$A:$A,"&lt;="&amp; AI511)</f>
        <v>0</v>
      </c>
      <c r="AH511" s="107">
        <f>SUMIFS(Master3!BC:BC,Master3!BB:BB,AD511)</f>
        <v>0</v>
      </c>
      <c r="AI511" s="108" t="str">
        <f t="shared" si="89"/>
        <v/>
      </c>
      <c r="AJ511" s="112" t="e">
        <f>_xlfn.XLOOKUP(AK511,Master3!B:B,Master3!A:A)</f>
        <v>#N/A</v>
      </c>
      <c r="AK511" s="106">
        <v>44558.159722222219</v>
      </c>
      <c r="AL511" s="67">
        <f>SUMIFS(Master3!$Z:$Z,Master3!$A:$A,"&gt;="&amp;(AJ511),Master3!$A:$A,"&lt;="&amp;AP511-1)</f>
        <v>0</v>
      </c>
      <c r="AM511" s="67">
        <f>SUMIFS(Master3!$J:$J,Master3!$A:$A,"&gt;="&amp;(AJ511),Master3!$A:$A,"&lt;="&amp;AP511-1)</f>
        <v>0</v>
      </c>
      <c r="AN511" s="93">
        <f>SUMIFS(Master3!BF:BF,Master3!BE:BE,AK511)</f>
        <v>0</v>
      </c>
      <c r="AO511" s="100" t="str">
        <f>IFERROR(_xlfn.XLOOKUP(AP511,Master3!$A:$A,Master3!$B:$B),"")</f>
        <v/>
      </c>
      <c r="AP511" s="92" t="str">
        <f t="shared" si="90"/>
        <v/>
      </c>
      <c r="AQ511" s="67">
        <f>SUMIFS(Master3!$Z:$Z,Master3!$A:$A,"&gt;"&amp;(AP511),Master3!$A:$A,"&lt;="&amp;AU511-1)</f>
        <v>0</v>
      </c>
      <c r="AR511" s="67">
        <f>SUMIFS(Master3!$J:$J,Master3!$A:$A,"&gt;"&amp;(AP511),Master3!$A:$A,"&lt;="&amp;AU511-1)</f>
        <v>0</v>
      </c>
      <c r="AS511" s="93">
        <f>SUMIFS(Master3!BO:BO,Master3!BN:BN,AO511)</f>
        <v>0</v>
      </c>
      <c r="AT511" s="100" t="str">
        <f>IFERROR(_xlfn.XLOOKUP(AU511,Master3!$A:$A,Master3!$B:$B)," ")</f>
        <v xml:space="preserve"> </v>
      </c>
      <c r="AU511" s="92" t="str">
        <f t="shared" si="91"/>
        <v/>
      </c>
      <c r="AV511" s="67">
        <f>SUMIFS(Master3!$Z:$Z,Master3!$A:$A,"&gt;"&amp;AU511,Master3!$A:$A,"&lt;="&amp; AY511)</f>
        <v>0</v>
      </c>
      <c r="AW511" s="67">
        <f>SUMIFS(Master3!$J:$J,Master3!$A:$A,"&gt;"&amp;AU511,Master3!$A:$A,"&lt;="&amp; AY511)</f>
        <v>0</v>
      </c>
      <c r="AX511" s="92">
        <f>SUMIFS(Master3!BF:BF,Master3!BE:BE,AT511)</f>
        <v>0</v>
      </c>
      <c r="AY511" s="93" t="str">
        <f t="shared" si="92"/>
        <v/>
      </c>
      <c r="AZ511" s="112" t="e">
        <f>_xlfn.XLOOKUP(BA511,Master3!B:B,Master3!A:A)</f>
        <v>#N/A</v>
      </c>
      <c r="BA511" s="103"/>
      <c r="BB511" s="107">
        <f>SUMIFS(Master3!AR:AR,Master3!$A:$A,"&gt;="&amp;(AZ511),Master3!$A:$A,"&lt;="&amp;BF511-1)</f>
        <v>0</v>
      </c>
      <c r="BC511" s="109">
        <f>SUMIFS(Master3!$K:$K,Master3!$A:$A,"&gt;="&amp;(AZ511),Master3!$A:$A,"&lt;="&amp;BF511-1)</f>
        <v>0</v>
      </c>
      <c r="BD511" s="108">
        <f>SUMIFS(Master3!BI:BI,Master3!BH:BH,BA511)</f>
        <v>0</v>
      </c>
      <c r="BE511" s="110" t="str">
        <f>IFERROR(_xlfn.XLOOKUP(BF511,Master3!$A:$A,Master3!$B:$B),"")</f>
        <v/>
      </c>
      <c r="BF511" s="107" t="str">
        <f t="shared" si="93"/>
        <v/>
      </c>
      <c r="BG511" s="107">
        <f>SUMIFS(Master3!AR:AR,Master3!$A:$A,"&gt;="&amp;(BF511),Master3!$A:$A,"&lt;="&amp;BK511-1)</f>
        <v>0</v>
      </c>
      <c r="BH511" s="109">
        <f>SUMIFS(Master3!$K:$K,Master3!$A:$A,"&gt;="&amp;(BF511),Master3!$A:$A,"&lt;="&amp;BK511-1)</f>
        <v>0</v>
      </c>
      <c r="BI511" s="108">
        <f>SUMIFS(Master3!BQ:BQ,Master3!BP:BP,BE511)</f>
        <v>0</v>
      </c>
      <c r="BJ511" s="110" t="str">
        <f>IFERROR(_xlfn.XLOOKUP(BK511,Master3!$A:$A,Master3!$B:$B)," ")</f>
        <v xml:space="preserve"> </v>
      </c>
      <c r="BK511" s="107" t="str">
        <f t="shared" si="94"/>
        <v/>
      </c>
      <c r="BL511" s="107">
        <f>SUMIFS(Master3!$AU:$AU,Master3!$A:$A,"&gt;"&amp;(BK511),Master3!$A:$A,"&lt;="&amp; BO511)</f>
        <v>0</v>
      </c>
      <c r="BM511" s="109">
        <f>SUMIFS(Master3!$K:$K,Master3!$A:$A,"&gt;"&amp;(BK511),Master3!$A:$A,"&lt;="&amp; BO511)</f>
        <v>0</v>
      </c>
      <c r="BN511" s="107">
        <f>SUMIFS(Master3!BI:BI,Master3!BH:BH,BJ511)</f>
        <v>0</v>
      </c>
      <c r="BO511" s="108" t="str">
        <f t="shared" si="95"/>
        <v/>
      </c>
    </row>
    <row r="512" spans="1:67" x14ac:dyDescent="0.25">
      <c r="A512" s="86">
        <v>44558.208333333336</v>
      </c>
      <c r="B512" s="111" t="e">
        <f>_xlfn.XLOOKUP(C512,Master3!B:B,Master3!A:A)</f>
        <v>#N/A</v>
      </c>
      <c r="C512" s="106"/>
      <c r="D512" s="91" t="str">
        <f>IFERROR(_xlfn.XLOOKUP(B512,Master3!A:A,Master3!G:G),"")</f>
        <v/>
      </c>
      <c r="E512" s="94" t="str">
        <f>IFERROR(AVERAGEIFS(Master3!$U:$U,Master3!$A:$A,"&gt;"&amp;(B512-1),Master3!$A:$A,"&lt;="&amp;S512),"")</f>
        <v/>
      </c>
      <c r="F512" s="98">
        <f>SUMIFS(Master3!$V:$V,Master3!$A:$A,"&gt;="&amp;(B512),Master3!$A:$A,"&lt;="&amp;J512-1)</f>
        <v>0</v>
      </c>
      <c r="G512" s="91">
        <f>SUMIFS(Master3!$H:$H,Master3!$A:$A,"&gt;="&amp;(B512),Master3!$A:$A,"&lt;="&amp;J512-1)</f>
        <v>0</v>
      </c>
      <c r="H512" s="99">
        <f>SUMIFS(Master3!AZ:AZ,Master3!AY:AY,C512)</f>
        <v>0</v>
      </c>
      <c r="I512" s="100" t="str">
        <f>IFERROR(_xlfn.XLOOKUP(J512,Master3!$A:$A,Master3!$B:$B),"")</f>
        <v/>
      </c>
      <c r="J512" s="92" t="str">
        <f t="shared" si="84"/>
        <v/>
      </c>
      <c r="K512" s="92">
        <f>SUMIFS(Master3!$V:$V,Master3!$A:$A,"&gt;="&amp;(J512),Master3!$A:$A,"&lt;="&amp;O512-1)</f>
        <v>0</v>
      </c>
      <c r="L512" s="92">
        <f>SUMIFS(Master3!$H:$H,Master3!$A:$A,"&gt;="&amp;(J512),Master3!$A:$A,"&lt;="&amp;O512-1)</f>
        <v>0</v>
      </c>
      <c r="M512" s="93">
        <f>SUMIFS(Master3!BK:BK,Master3!BJ:BJ,I512)</f>
        <v>0</v>
      </c>
      <c r="N512" s="100" t="str">
        <f>IFERROR(_xlfn.XLOOKUP(O512,Master3!$A:$A,Master3!$B:$B)," ")</f>
        <v xml:space="preserve"> </v>
      </c>
      <c r="O512" s="92" t="str">
        <f t="shared" si="85"/>
        <v/>
      </c>
      <c r="P512" s="92">
        <f>SUMIFS(Master3!$V:$V,Master3!$A:$A,"&gt;="&amp;O512,Master3!$A:$A,"&lt;="&amp; S512)</f>
        <v>0</v>
      </c>
      <c r="Q512" s="92">
        <f>SUMIFS(Master3!$H:$H,Master3!$A:$A,"&gt;="&amp;O512,Master3!$A:$A,"&lt;="&amp; S512)</f>
        <v>0</v>
      </c>
      <c r="R512" s="92">
        <f>SUMIFS(Master3!AZ:AZ,Master3!AY:AY,N512)</f>
        <v>0</v>
      </c>
      <c r="S512" s="93" t="str">
        <f t="shared" si="86"/>
        <v/>
      </c>
      <c r="T512" s="112" t="e">
        <f>_xlfn.XLOOKUP(U512,Master3!B:B,Master3!A:A)</f>
        <v>#N/A</v>
      </c>
      <c r="U512" s="103"/>
      <c r="V512" s="109">
        <f>SUMIFS(Master3!X:X,Master3!$A:$A,"&gt;="&amp;(T512),Master3!$A:$A,"&lt;="&amp;Z512-1)</f>
        <v>0</v>
      </c>
      <c r="W512" s="107">
        <f>SUMIFS(Master3!I:I,Master3!$A:$A,"&gt;="&amp;(T512),Master3!$A:$A,"&lt;="&amp;Z512-1)</f>
        <v>0</v>
      </c>
      <c r="X512" s="108">
        <f>SUMIFS(Master3!BC:BC,Master3!BB:BB,U512)</f>
        <v>0</v>
      </c>
      <c r="Y512" s="110" t="str">
        <f>IFERROR(_xlfn.XLOOKUP(Z512,Master3!$A:$A,Master3!$B:$B),"")</f>
        <v/>
      </c>
      <c r="Z512" s="107" t="str">
        <f t="shared" si="87"/>
        <v/>
      </c>
      <c r="AA512" s="107">
        <f>SUMIFS(Master3!$X:$X,Master3!$A:$A,"&gt;="&amp;(Z512),Master3!$A:$A,"&lt;="&amp;AE512-1)</f>
        <v>0</v>
      </c>
      <c r="AB512" s="107">
        <f>SUMIFS(Master3!$I:$I,Master3!$A:$A,"&gt;="&amp;(Z512),Master3!$A:$A,"&lt;="&amp;AE512-1)</f>
        <v>0</v>
      </c>
      <c r="AC512" s="108">
        <f>SUMIFS(Master3!BM:BM,Master3!BL:BL,Y512)</f>
        <v>0</v>
      </c>
      <c r="AD512" s="110" t="str">
        <f>IFERROR(_xlfn.XLOOKUP(AE512,Master3!$A:$A,Master3!$B:$B)," ")</f>
        <v xml:space="preserve"> </v>
      </c>
      <c r="AE512" s="107" t="str">
        <f t="shared" si="88"/>
        <v/>
      </c>
      <c r="AF512" s="109">
        <f>SUMIFS(Master3!$X:$X,Master3!$A:$A,"&gt;"&amp;(AE512),Master3!$A:$A,"&lt;="&amp; AI512)</f>
        <v>0</v>
      </c>
      <c r="AG512" s="107">
        <f>SUMIFS(Master3!$I:$I,Master3!$A:$A,"&gt;"&amp;(AE512),Master3!$A:$A,"&lt;="&amp; AI512)</f>
        <v>0</v>
      </c>
      <c r="AH512" s="107">
        <f>SUMIFS(Master3!BC:BC,Master3!BB:BB,AD512)</f>
        <v>0</v>
      </c>
      <c r="AI512" s="108" t="str">
        <f t="shared" si="89"/>
        <v/>
      </c>
      <c r="AJ512" s="112" t="e">
        <f>_xlfn.XLOOKUP(AK512,Master3!B:B,Master3!A:A)</f>
        <v>#N/A</v>
      </c>
      <c r="AK512" s="106"/>
      <c r="AL512" s="67">
        <f>SUMIFS(Master3!$Z:$Z,Master3!$A:$A,"&gt;="&amp;(AJ512),Master3!$A:$A,"&lt;="&amp;AP512-1)</f>
        <v>0</v>
      </c>
      <c r="AM512" s="67">
        <f>SUMIFS(Master3!$J:$J,Master3!$A:$A,"&gt;="&amp;(AJ512),Master3!$A:$A,"&lt;="&amp;AP512-1)</f>
        <v>0</v>
      </c>
      <c r="AN512" s="93">
        <f>SUMIFS(Master3!BF:BF,Master3!BE:BE,AK512)</f>
        <v>0</v>
      </c>
      <c r="AO512" s="100" t="str">
        <f>IFERROR(_xlfn.XLOOKUP(AP512,Master3!$A:$A,Master3!$B:$B),"")</f>
        <v/>
      </c>
      <c r="AP512" s="92" t="str">
        <f t="shared" si="90"/>
        <v/>
      </c>
      <c r="AQ512" s="67">
        <f>SUMIFS(Master3!$Z:$Z,Master3!$A:$A,"&gt;"&amp;(AP512),Master3!$A:$A,"&lt;="&amp;AU512-1)</f>
        <v>0</v>
      </c>
      <c r="AR512" s="67">
        <f>SUMIFS(Master3!$J:$J,Master3!$A:$A,"&gt;"&amp;(AP512),Master3!$A:$A,"&lt;="&amp;AU512-1)</f>
        <v>0</v>
      </c>
      <c r="AS512" s="93">
        <f>SUMIFS(Master3!BO:BO,Master3!BN:BN,AO512)</f>
        <v>0</v>
      </c>
      <c r="AT512" s="100" t="str">
        <f>IFERROR(_xlfn.XLOOKUP(AU512,Master3!$A:$A,Master3!$B:$B)," ")</f>
        <v xml:space="preserve"> </v>
      </c>
      <c r="AU512" s="92" t="str">
        <f t="shared" si="91"/>
        <v/>
      </c>
      <c r="AV512" s="67">
        <f>SUMIFS(Master3!$Z:$Z,Master3!$A:$A,"&gt;"&amp;AU512,Master3!$A:$A,"&lt;="&amp; AY512)</f>
        <v>0</v>
      </c>
      <c r="AW512" s="67">
        <f>SUMIFS(Master3!$J:$J,Master3!$A:$A,"&gt;"&amp;AU512,Master3!$A:$A,"&lt;="&amp; AY512)</f>
        <v>0</v>
      </c>
      <c r="AX512" s="92">
        <f>SUMIFS(Master3!BF:BF,Master3!BE:BE,AT512)</f>
        <v>0</v>
      </c>
      <c r="AY512" s="93" t="str">
        <f t="shared" si="92"/>
        <v/>
      </c>
      <c r="AZ512" s="112" t="e">
        <f>_xlfn.XLOOKUP(BA512,Master3!B:B,Master3!A:A)</f>
        <v>#N/A</v>
      </c>
      <c r="BA512" s="103">
        <v>44558.208333333336</v>
      </c>
      <c r="BB512" s="107">
        <f>SUMIFS(Master3!AR:AR,Master3!$A:$A,"&gt;="&amp;(AZ512),Master3!$A:$A,"&lt;="&amp;BF512-1)</f>
        <v>0</v>
      </c>
      <c r="BC512" s="109">
        <f>SUMIFS(Master3!$K:$K,Master3!$A:$A,"&gt;="&amp;(AZ512),Master3!$A:$A,"&lt;="&amp;BF512-1)</f>
        <v>0</v>
      </c>
      <c r="BD512" s="108">
        <f>SUMIFS(Master3!BI:BI,Master3!BH:BH,BA512)</f>
        <v>0</v>
      </c>
      <c r="BE512" s="110" t="str">
        <f>IFERROR(_xlfn.XLOOKUP(BF512,Master3!$A:$A,Master3!$B:$B),"")</f>
        <v/>
      </c>
      <c r="BF512" s="107" t="str">
        <f t="shared" si="93"/>
        <v/>
      </c>
      <c r="BG512" s="107">
        <f>SUMIFS(Master3!AR:AR,Master3!$A:$A,"&gt;="&amp;(BF512),Master3!$A:$A,"&lt;="&amp;BK512-1)</f>
        <v>0</v>
      </c>
      <c r="BH512" s="109">
        <f>SUMIFS(Master3!$K:$K,Master3!$A:$A,"&gt;="&amp;(BF512),Master3!$A:$A,"&lt;="&amp;BK512-1)</f>
        <v>0</v>
      </c>
      <c r="BI512" s="108">
        <f>SUMIFS(Master3!BQ:BQ,Master3!BP:BP,BE512)</f>
        <v>0</v>
      </c>
      <c r="BJ512" s="110" t="str">
        <f>IFERROR(_xlfn.XLOOKUP(BK512,Master3!$A:$A,Master3!$B:$B)," ")</f>
        <v xml:space="preserve"> </v>
      </c>
      <c r="BK512" s="107" t="str">
        <f t="shared" si="94"/>
        <v/>
      </c>
      <c r="BL512" s="107">
        <f>SUMIFS(Master3!$AU:$AU,Master3!$A:$A,"&gt;"&amp;(BK512),Master3!$A:$A,"&lt;="&amp; BO512)</f>
        <v>0</v>
      </c>
      <c r="BM512" s="109">
        <f>SUMIFS(Master3!$K:$K,Master3!$A:$A,"&gt;"&amp;(BK512),Master3!$A:$A,"&lt;="&amp; BO512)</f>
        <v>0</v>
      </c>
      <c r="BN512" s="107">
        <f>SUMIFS(Master3!BI:BI,Master3!BH:BH,BJ512)</f>
        <v>0</v>
      </c>
      <c r="BO512" s="108" t="str">
        <f t="shared" si="95"/>
        <v/>
      </c>
    </row>
    <row r="513" spans="1:67" x14ac:dyDescent="0.25">
      <c r="A513" s="86">
        <v>44558.243055555555</v>
      </c>
      <c r="B513" s="111" t="e">
        <f>_xlfn.XLOOKUP(C513,Master3!B:B,Master3!A:A)</f>
        <v>#N/A</v>
      </c>
      <c r="C513" s="106">
        <v>44558.243055555555</v>
      </c>
      <c r="D513" s="91" t="str">
        <f>IFERROR(_xlfn.XLOOKUP(B513,Master3!A:A,Master3!G:G),"")</f>
        <v/>
      </c>
      <c r="E513" s="94" t="str">
        <f>IFERROR(AVERAGEIFS(Master3!$U:$U,Master3!$A:$A,"&gt;"&amp;(B513-1),Master3!$A:$A,"&lt;="&amp;S513),"")</f>
        <v/>
      </c>
      <c r="F513" s="98">
        <f>SUMIFS(Master3!$V:$V,Master3!$A:$A,"&gt;="&amp;(B513),Master3!$A:$A,"&lt;="&amp;J513-1)</f>
        <v>0</v>
      </c>
      <c r="G513" s="91">
        <f>SUMIFS(Master3!$H:$H,Master3!$A:$A,"&gt;="&amp;(B513),Master3!$A:$A,"&lt;="&amp;J513-1)</f>
        <v>0</v>
      </c>
      <c r="H513" s="99">
        <f>SUMIFS(Master3!AZ:AZ,Master3!AY:AY,C513)</f>
        <v>0</v>
      </c>
      <c r="I513" s="100" t="str">
        <f>IFERROR(_xlfn.XLOOKUP(J513,Master3!$A:$A,Master3!$B:$B),"")</f>
        <v/>
      </c>
      <c r="J513" s="92" t="str">
        <f t="shared" si="84"/>
        <v/>
      </c>
      <c r="K513" s="92">
        <f>SUMIFS(Master3!$V:$V,Master3!$A:$A,"&gt;="&amp;(J513),Master3!$A:$A,"&lt;="&amp;O513-1)</f>
        <v>0</v>
      </c>
      <c r="L513" s="92">
        <f>SUMIFS(Master3!$H:$H,Master3!$A:$A,"&gt;="&amp;(J513),Master3!$A:$A,"&lt;="&amp;O513-1)</f>
        <v>0</v>
      </c>
      <c r="M513" s="93">
        <f>SUMIFS(Master3!BK:BK,Master3!BJ:BJ,I513)</f>
        <v>0</v>
      </c>
      <c r="N513" s="100" t="str">
        <f>IFERROR(_xlfn.XLOOKUP(O513,Master3!$A:$A,Master3!$B:$B)," ")</f>
        <v xml:space="preserve"> </v>
      </c>
      <c r="O513" s="92" t="str">
        <f t="shared" si="85"/>
        <v/>
      </c>
      <c r="P513" s="92">
        <f>SUMIFS(Master3!$V:$V,Master3!$A:$A,"&gt;="&amp;O513,Master3!$A:$A,"&lt;="&amp; S513)</f>
        <v>0</v>
      </c>
      <c r="Q513" s="92">
        <f>SUMIFS(Master3!$H:$H,Master3!$A:$A,"&gt;="&amp;O513,Master3!$A:$A,"&lt;="&amp; S513)</f>
        <v>0</v>
      </c>
      <c r="R513" s="92">
        <f>SUMIFS(Master3!AZ:AZ,Master3!AY:AY,N513)</f>
        <v>0</v>
      </c>
      <c r="S513" s="93" t="str">
        <f t="shared" si="86"/>
        <v/>
      </c>
      <c r="T513" s="112" t="e">
        <f>_xlfn.XLOOKUP(U513,Master3!B:B,Master3!A:A)</f>
        <v>#N/A</v>
      </c>
      <c r="U513" s="103"/>
      <c r="V513" s="109">
        <f>SUMIFS(Master3!X:X,Master3!$A:$A,"&gt;="&amp;(T513),Master3!$A:$A,"&lt;="&amp;Z513-1)</f>
        <v>0</v>
      </c>
      <c r="W513" s="107">
        <f>SUMIFS(Master3!I:I,Master3!$A:$A,"&gt;="&amp;(T513),Master3!$A:$A,"&lt;="&amp;Z513-1)</f>
        <v>0</v>
      </c>
      <c r="X513" s="108">
        <f>SUMIFS(Master3!BC:BC,Master3!BB:BB,U513)</f>
        <v>0</v>
      </c>
      <c r="Y513" s="110" t="str">
        <f>IFERROR(_xlfn.XLOOKUP(Z513,Master3!$A:$A,Master3!$B:$B),"")</f>
        <v/>
      </c>
      <c r="Z513" s="107" t="str">
        <f t="shared" si="87"/>
        <v/>
      </c>
      <c r="AA513" s="107">
        <f>SUMIFS(Master3!$X:$X,Master3!$A:$A,"&gt;="&amp;(Z513),Master3!$A:$A,"&lt;="&amp;AE513-1)</f>
        <v>0</v>
      </c>
      <c r="AB513" s="107">
        <f>SUMIFS(Master3!$I:$I,Master3!$A:$A,"&gt;="&amp;(Z513),Master3!$A:$A,"&lt;="&amp;AE513-1)</f>
        <v>0</v>
      </c>
      <c r="AC513" s="108">
        <f>SUMIFS(Master3!BM:BM,Master3!BL:BL,Y513)</f>
        <v>0</v>
      </c>
      <c r="AD513" s="110" t="str">
        <f>IFERROR(_xlfn.XLOOKUP(AE513,Master3!$A:$A,Master3!$B:$B)," ")</f>
        <v xml:space="preserve"> </v>
      </c>
      <c r="AE513" s="107" t="str">
        <f t="shared" si="88"/>
        <v/>
      </c>
      <c r="AF513" s="109">
        <f>SUMIFS(Master3!$X:$X,Master3!$A:$A,"&gt;"&amp;(AE513),Master3!$A:$A,"&lt;="&amp; AI513)</f>
        <v>0</v>
      </c>
      <c r="AG513" s="107">
        <f>SUMIFS(Master3!$I:$I,Master3!$A:$A,"&gt;"&amp;(AE513),Master3!$A:$A,"&lt;="&amp; AI513)</f>
        <v>0</v>
      </c>
      <c r="AH513" s="107">
        <f>SUMIFS(Master3!BC:BC,Master3!BB:BB,AD513)</f>
        <v>0</v>
      </c>
      <c r="AI513" s="108" t="str">
        <f t="shared" si="89"/>
        <v/>
      </c>
      <c r="AJ513" s="112" t="e">
        <f>_xlfn.XLOOKUP(AK513,Master3!B:B,Master3!A:A)</f>
        <v>#N/A</v>
      </c>
      <c r="AK513" s="106"/>
      <c r="AL513" s="67">
        <f>SUMIFS(Master3!$Z:$Z,Master3!$A:$A,"&gt;="&amp;(AJ513),Master3!$A:$A,"&lt;="&amp;AP513-1)</f>
        <v>0</v>
      </c>
      <c r="AM513" s="67">
        <f>SUMIFS(Master3!$J:$J,Master3!$A:$A,"&gt;="&amp;(AJ513),Master3!$A:$A,"&lt;="&amp;AP513-1)</f>
        <v>0</v>
      </c>
      <c r="AN513" s="93">
        <f>SUMIFS(Master3!BF:BF,Master3!BE:BE,AK513)</f>
        <v>0</v>
      </c>
      <c r="AO513" s="100" t="str">
        <f>IFERROR(_xlfn.XLOOKUP(AP513,Master3!$A:$A,Master3!$B:$B),"")</f>
        <v/>
      </c>
      <c r="AP513" s="92" t="str">
        <f t="shared" si="90"/>
        <v/>
      </c>
      <c r="AQ513" s="67">
        <f>SUMIFS(Master3!$Z:$Z,Master3!$A:$A,"&gt;"&amp;(AP513),Master3!$A:$A,"&lt;="&amp;AU513-1)</f>
        <v>0</v>
      </c>
      <c r="AR513" s="67">
        <f>SUMIFS(Master3!$J:$J,Master3!$A:$A,"&gt;"&amp;(AP513),Master3!$A:$A,"&lt;="&amp;AU513-1)</f>
        <v>0</v>
      </c>
      <c r="AS513" s="93">
        <f>SUMIFS(Master3!BO:BO,Master3!BN:BN,AO513)</f>
        <v>0</v>
      </c>
      <c r="AT513" s="100" t="str">
        <f>IFERROR(_xlfn.XLOOKUP(AU513,Master3!$A:$A,Master3!$B:$B)," ")</f>
        <v xml:space="preserve"> </v>
      </c>
      <c r="AU513" s="92" t="str">
        <f t="shared" si="91"/>
        <v/>
      </c>
      <c r="AV513" s="67">
        <f>SUMIFS(Master3!$Z:$Z,Master3!$A:$A,"&gt;"&amp;AU513,Master3!$A:$A,"&lt;="&amp; AY513)</f>
        <v>0</v>
      </c>
      <c r="AW513" s="67">
        <f>SUMIFS(Master3!$J:$J,Master3!$A:$A,"&gt;"&amp;AU513,Master3!$A:$A,"&lt;="&amp; AY513)</f>
        <v>0</v>
      </c>
      <c r="AX513" s="92">
        <f>SUMIFS(Master3!BF:BF,Master3!BE:BE,AT513)</f>
        <v>0</v>
      </c>
      <c r="AY513" s="93" t="str">
        <f t="shared" si="92"/>
        <v/>
      </c>
      <c r="AZ513" s="112" t="e">
        <f>_xlfn.XLOOKUP(BA513,Master3!B:B,Master3!A:A)</f>
        <v>#N/A</v>
      </c>
      <c r="BA513" s="103"/>
      <c r="BB513" s="107">
        <f>SUMIFS(Master3!AR:AR,Master3!$A:$A,"&gt;="&amp;(AZ513),Master3!$A:$A,"&lt;="&amp;BF513-1)</f>
        <v>0</v>
      </c>
      <c r="BC513" s="109">
        <f>SUMIFS(Master3!$K:$K,Master3!$A:$A,"&gt;="&amp;(AZ513),Master3!$A:$A,"&lt;="&amp;BF513-1)</f>
        <v>0</v>
      </c>
      <c r="BD513" s="108">
        <f>SUMIFS(Master3!BI:BI,Master3!BH:BH,BA513)</f>
        <v>0</v>
      </c>
      <c r="BE513" s="110" t="str">
        <f>IFERROR(_xlfn.XLOOKUP(BF513,Master3!$A:$A,Master3!$B:$B),"")</f>
        <v/>
      </c>
      <c r="BF513" s="107" t="str">
        <f t="shared" si="93"/>
        <v/>
      </c>
      <c r="BG513" s="107">
        <f>SUMIFS(Master3!AR:AR,Master3!$A:$A,"&gt;="&amp;(BF513),Master3!$A:$A,"&lt;="&amp;BK513-1)</f>
        <v>0</v>
      </c>
      <c r="BH513" s="109">
        <f>SUMIFS(Master3!$K:$K,Master3!$A:$A,"&gt;="&amp;(BF513),Master3!$A:$A,"&lt;="&amp;BK513-1)</f>
        <v>0</v>
      </c>
      <c r="BI513" s="108">
        <f>SUMIFS(Master3!BQ:BQ,Master3!BP:BP,BE513)</f>
        <v>0</v>
      </c>
      <c r="BJ513" s="110" t="str">
        <f>IFERROR(_xlfn.XLOOKUP(BK513,Master3!$A:$A,Master3!$B:$B)," ")</f>
        <v xml:space="preserve"> </v>
      </c>
      <c r="BK513" s="107" t="str">
        <f t="shared" si="94"/>
        <v/>
      </c>
      <c r="BL513" s="107">
        <f>SUMIFS(Master3!$AU:$AU,Master3!$A:$A,"&gt;"&amp;(BK513),Master3!$A:$A,"&lt;="&amp; BO513)</f>
        <v>0</v>
      </c>
      <c r="BM513" s="109">
        <f>SUMIFS(Master3!$K:$K,Master3!$A:$A,"&gt;"&amp;(BK513),Master3!$A:$A,"&lt;="&amp; BO513)</f>
        <v>0</v>
      </c>
      <c r="BN513" s="107">
        <f>SUMIFS(Master3!BI:BI,Master3!BH:BH,BJ513)</f>
        <v>0</v>
      </c>
      <c r="BO513" s="108" t="str">
        <f t="shared" si="95"/>
        <v/>
      </c>
    </row>
    <row r="514" spans="1:67" x14ac:dyDescent="0.25">
      <c r="A514" s="86">
        <v>44559.125</v>
      </c>
      <c r="B514" s="111" t="e">
        <f>_xlfn.XLOOKUP(C514,Master3!B:B,Master3!A:A)</f>
        <v>#N/A</v>
      </c>
      <c r="C514" s="106"/>
      <c r="D514" s="91" t="str">
        <f>IFERROR(_xlfn.XLOOKUP(B514,Master3!A:A,Master3!G:G),"")</f>
        <v/>
      </c>
      <c r="E514" s="94" t="str">
        <f>IFERROR(AVERAGEIFS(Master3!$U:$U,Master3!$A:$A,"&gt;"&amp;(B514-1),Master3!$A:$A,"&lt;="&amp;S514),"")</f>
        <v/>
      </c>
      <c r="F514" s="98">
        <f>SUMIFS(Master3!$V:$V,Master3!$A:$A,"&gt;="&amp;(B514),Master3!$A:$A,"&lt;="&amp;J514-1)</f>
        <v>0</v>
      </c>
      <c r="G514" s="91">
        <f>SUMIFS(Master3!$H:$H,Master3!$A:$A,"&gt;="&amp;(B514),Master3!$A:$A,"&lt;="&amp;J514-1)</f>
        <v>0</v>
      </c>
      <c r="H514" s="99">
        <f>SUMIFS(Master3!AZ:AZ,Master3!AY:AY,C514)</f>
        <v>0</v>
      </c>
      <c r="I514" s="100" t="str">
        <f>IFERROR(_xlfn.XLOOKUP(J514,Master3!$A:$A,Master3!$B:$B),"")</f>
        <v/>
      </c>
      <c r="J514" s="92" t="str">
        <f t="shared" ref="J514:J524" si="96">IFERROR((B514+H514),"")</f>
        <v/>
      </c>
      <c r="K514" s="92">
        <f>SUMIFS(Master3!$V:$V,Master3!$A:$A,"&gt;="&amp;(J514),Master3!$A:$A,"&lt;="&amp;O514-1)</f>
        <v>0</v>
      </c>
      <c r="L514" s="92">
        <f>SUMIFS(Master3!$H:$H,Master3!$A:$A,"&gt;="&amp;(J514),Master3!$A:$A,"&lt;="&amp;O514-1)</f>
        <v>0</v>
      </c>
      <c r="M514" s="93">
        <f>SUMIFS(Master3!BK:BK,Master3!BJ:BJ,I514)</f>
        <v>0</v>
      </c>
      <c r="N514" s="100" t="str">
        <f>IFERROR(_xlfn.XLOOKUP(O514,Master3!$A:$A,Master3!$B:$B)," ")</f>
        <v xml:space="preserve"> </v>
      </c>
      <c r="O514" s="92" t="str">
        <f t="shared" ref="O514:O524" si="97">IFERROR(J514+M514,"")</f>
        <v/>
      </c>
      <c r="P514" s="92">
        <f>SUMIFS(Master3!$V:$V,Master3!$A:$A,"&gt;="&amp;O514,Master3!$A:$A,"&lt;="&amp; S514)</f>
        <v>0</v>
      </c>
      <c r="Q514" s="92">
        <f>SUMIFS(Master3!$H:$H,Master3!$A:$A,"&gt;="&amp;O514,Master3!$A:$A,"&lt;="&amp; S514)</f>
        <v>0</v>
      </c>
      <c r="R514" s="92">
        <f>SUMIFS(Master3!AZ:AZ,Master3!AY:AY,N514)</f>
        <v>0</v>
      </c>
      <c r="S514" s="93" t="str">
        <f t="shared" ref="S514:S524" si="98">IFERROR(O514+R514,"")</f>
        <v/>
      </c>
      <c r="T514" s="112" t="e">
        <f>_xlfn.XLOOKUP(U514,Master3!B:B,Master3!A:A)</f>
        <v>#N/A</v>
      </c>
      <c r="U514" s="103"/>
      <c r="V514" s="109">
        <f>SUMIFS(Master3!X:X,Master3!$A:$A,"&gt;="&amp;(T514),Master3!$A:$A,"&lt;="&amp;Z514-1)</f>
        <v>0</v>
      </c>
      <c r="W514" s="107">
        <f>SUMIFS(Master3!I:I,Master3!$A:$A,"&gt;="&amp;(T514),Master3!$A:$A,"&lt;="&amp;Z514-1)</f>
        <v>0</v>
      </c>
      <c r="X514" s="108">
        <f>SUMIFS(Master3!BC:BC,Master3!BB:BB,U514)</f>
        <v>0</v>
      </c>
      <c r="Y514" s="110" t="str">
        <f>IFERROR(_xlfn.XLOOKUP(Z514,Master3!$A:$A,Master3!$B:$B),"")</f>
        <v/>
      </c>
      <c r="Z514" s="107" t="str">
        <f t="shared" ref="Z514:Z524" si="99">IFERROR((T514+X514),"")</f>
        <v/>
      </c>
      <c r="AA514" s="107">
        <f>SUMIFS(Master3!$X:$X,Master3!$A:$A,"&gt;="&amp;(Z514),Master3!$A:$A,"&lt;="&amp;AE514-1)</f>
        <v>0</v>
      </c>
      <c r="AB514" s="107">
        <f>SUMIFS(Master3!$I:$I,Master3!$A:$A,"&gt;="&amp;(Z514),Master3!$A:$A,"&lt;="&amp;AE514-1)</f>
        <v>0</v>
      </c>
      <c r="AC514" s="108">
        <f>SUMIFS(Master3!BM:BM,Master3!BL:BL,Y514)</f>
        <v>0</v>
      </c>
      <c r="AD514" s="110" t="str">
        <f>IFERROR(_xlfn.XLOOKUP(AE514,Master3!$A:$A,Master3!$B:$B)," ")</f>
        <v xml:space="preserve"> </v>
      </c>
      <c r="AE514" s="107" t="str">
        <f t="shared" ref="AE514:AE524" si="100">IFERROR(Z514+AC514,"")</f>
        <v/>
      </c>
      <c r="AF514" s="109">
        <f>SUMIFS(Master3!$X:$X,Master3!$A:$A,"&gt;"&amp;(AE514),Master3!$A:$A,"&lt;="&amp; AI514)</f>
        <v>0</v>
      </c>
      <c r="AG514" s="107">
        <f>SUMIFS(Master3!$I:$I,Master3!$A:$A,"&gt;"&amp;(AE514),Master3!$A:$A,"&lt;="&amp; AI514)</f>
        <v>0</v>
      </c>
      <c r="AH514" s="107">
        <f>SUMIFS(Master3!BC:BC,Master3!BB:BB,AD514)</f>
        <v>0</v>
      </c>
      <c r="AI514" s="108" t="str">
        <f t="shared" ref="AI514:AI524" si="101">IFERROR(AE514+AH514,"")</f>
        <v/>
      </c>
      <c r="AJ514" s="112" t="e">
        <f>_xlfn.XLOOKUP(AK514,Master3!B:B,Master3!A:A)</f>
        <v>#N/A</v>
      </c>
      <c r="AK514" s="106">
        <v>44559.125</v>
      </c>
      <c r="AL514" s="67">
        <f>SUMIFS(Master3!$Z:$Z,Master3!$A:$A,"&gt;="&amp;(AJ514),Master3!$A:$A,"&lt;="&amp;AP514-1)</f>
        <v>0</v>
      </c>
      <c r="AM514" s="67">
        <f>SUMIFS(Master3!$J:$J,Master3!$A:$A,"&gt;="&amp;(AJ514),Master3!$A:$A,"&lt;="&amp;AP514-1)</f>
        <v>0</v>
      </c>
      <c r="AN514" s="93">
        <f>SUMIFS(Master3!BF:BF,Master3!BE:BE,AK514)</f>
        <v>0</v>
      </c>
      <c r="AO514" s="100" t="str">
        <f>IFERROR(_xlfn.XLOOKUP(AP514,Master3!$A:$A,Master3!$B:$B),"")</f>
        <v/>
      </c>
      <c r="AP514" s="92" t="str">
        <f t="shared" ref="AP514:AP524" si="102">IFERROR((AJ514+AN514),"")</f>
        <v/>
      </c>
      <c r="AQ514" s="67">
        <f>SUMIFS(Master3!$Z:$Z,Master3!$A:$A,"&gt;"&amp;(AP514),Master3!$A:$A,"&lt;="&amp;AU514-1)</f>
        <v>0</v>
      </c>
      <c r="AR514" s="67">
        <f>SUMIFS(Master3!$J:$J,Master3!$A:$A,"&gt;"&amp;(AP514),Master3!$A:$A,"&lt;="&amp;AU514-1)</f>
        <v>0</v>
      </c>
      <c r="AS514" s="93">
        <f>SUMIFS(Master3!BO:BO,Master3!BN:BN,AO514)</f>
        <v>0</v>
      </c>
      <c r="AT514" s="100" t="str">
        <f>IFERROR(_xlfn.XLOOKUP(AU514,Master3!$A:$A,Master3!$B:$B)," ")</f>
        <v xml:space="preserve"> </v>
      </c>
      <c r="AU514" s="92" t="str">
        <f t="shared" ref="AU514:AU524" si="103">IFERROR(AP514+AS514,"")</f>
        <v/>
      </c>
      <c r="AV514" s="67">
        <f>SUMIFS(Master3!$Z:$Z,Master3!$A:$A,"&gt;"&amp;AU514,Master3!$A:$A,"&lt;="&amp; AY514)</f>
        <v>0</v>
      </c>
      <c r="AW514" s="67">
        <f>SUMIFS(Master3!$J:$J,Master3!$A:$A,"&gt;"&amp;AU514,Master3!$A:$A,"&lt;="&amp; AY514)</f>
        <v>0</v>
      </c>
      <c r="AX514" s="92">
        <f>SUMIFS(Master3!BF:BF,Master3!BE:BE,AT514)</f>
        <v>0</v>
      </c>
      <c r="AY514" s="93" t="str">
        <f t="shared" ref="AY514:AY524" si="104">IFERROR(AU514+AX514,"")</f>
        <v/>
      </c>
      <c r="AZ514" s="112" t="e">
        <f>_xlfn.XLOOKUP(BA514,Master3!B:B,Master3!A:A)</f>
        <v>#N/A</v>
      </c>
      <c r="BA514" s="103"/>
      <c r="BB514" s="107">
        <f>SUMIFS(Master3!AR:AR,Master3!$A:$A,"&gt;="&amp;(AZ514),Master3!$A:$A,"&lt;="&amp;BF514-1)</f>
        <v>0</v>
      </c>
      <c r="BC514" s="109">
        <f>SUMIFS(Master3!$K:$K,Master3!$A:$A,"&gt;="&amp;(AZ514),Master3!$A:$A,"&lt;="&amp;BF514-1)</f>
        <v>0</v>
      </c>
      <c r="BD514" s="108">
        <f>SUMIFS(Master3!BI:BI,Master3!BH:BH,BA514)</f>
        <v>0</v>
      </c>
      <c r="BE514" s="110" t="str">
        <f>IFERROR(_xlfn.XLOOKUP(BF514,Master3!$A:$A,Master3!$B:$B),"")</f>
        <v/>
      </c>
      <c r="BF514" s="107" t="str">
        <f t="shared" ref="BF514:BF524" si="105">IFERROR((AZ514+BD514),"")</f>
        <v/>
      </c>
      <c r="BG514" s="107">
        <f>SUMIFS(Master3!AR:AR,Master3!$A:$A,"&gt;="&amp;(BF514),Master3!$A:$A,"&lt;="&amp;BK514-1)</f>
        <v>0</v>
      </c>
      <c r="BH514" s="109">
        <f>SUMIFS(Master3!$K:$K,Master3!$A:$A,"&gt;="&amp;(BF514),Master3!$A:$A,"&lt;="&amp;BK514-1)</f>
        <v>0</v>
      </c>
      <c r="BI514" s="108">
        <f>SUMIFS(Master3!BQ:BQ,Master3!BP:BP,BE514)</f>
        <v>0</v>
      </c>
      <c r="BJ514" s="110" t="str">
        <f>IFERROR(_xlfn.XLOOKUP(BK514,Master3!$A:$A,Master3!$B:$B)," ")</f>
        <v xml:space="preserve"> </v>
      </c>
      <c r="BK514" s="107" t="str">
        <f t="shared" ref="BK514:BK524" si="106">IFERROR(BF514+BI514,"")</f>
        <v/>
      </c>
      <c r="BL514" s="107">
        <f>SUMIFS(Master3!$AU:$AU,Master3!$A:$A,"&gt;"&amp;(BK514),Master3!$A:$A,"&lt;="&amp; BO514)</f>
        <v>0</v>
      </c>
      <c r="BM514" s="109">
        <f>SUMIFS(Master3!$K:$K,Master3!$A:$A,"&gt;"&amp;(BK514),Master3!$A:$A,"&lt;="&amp; BO514)</f>
        <v>0</v>
      </c>
      <c r="BN514" s="107">
        <f>SUMIFS(Master3!BI:BI,Master3!BH:BH,BJ514)</f>
        <v>0</v>
      </c>
      <c r="BO514" s="108" t="str">
        <f t="shared" ref="BO514:BO524" si="107">IFERROR(BK514+BN514,"")</f>
        <v/>
      </c>
    </row>
    <row r="515" spans="1:67" x14ac:dyDescent="0.25">
      <c r="A515" s="86">
        <v>44559.152777777781</v>
      </c>
      <c r="B515" s="111" t="e">
        <f>_xlfn.XLOOKUP(C515,Master3!B:B,Master3!A:A)</f>
        <v>#N/A</v>
      </c>
      <c r="C515" s="106"/>
      <c r="D515" s="91" t="str">
        <f>IFERROR(_xlfn.XLOOKUP(B515,Master3!A:A,Master3!G:G),"")</f>
        <v/>
      </c>
      <c r="E515" s="94" t="str">
        <f>IFERROR(AVERAGEIFS(Master3!$U:$U,Master3!$A:$A,"&gt;"&amp;(B515-1),Master3!$A:$A,"&lt;="&amp;S515),"")</f>
        <v/>
      </c>
      <c r="F515" s="98">
        <f>SUMIFS(Master3!$V:$V,Master3!$A:$A,"&gt;="&amp;(B515),Master3!$A:$A,"&lt;="&amp;J515-1)</f>
        <v>0</v>
      </c>
      <c r="G515" s="91">
        <f>SUMIFS(Master3!$H:$H,Master3!$A:$A,"&gt;="&amp;(B515),Master3!$A:$A,"&lt;="&amp;J515-1)</f>
        <v>0</v>
      </c>
      <c r="H515" s="99">
        <f>SUMIFS(Master3!AZ:AZ,Master3!AY:AY,C515)</f>
        <v>0</v>
      </c>
      <c r="I515" s="100" t="str">
        <f>IFERROR(_xlfn.XLOOKUP(J515,Master3!$A:$A,Master3!$B:$B),"")</f>
        <v/>
      </c>
      <c r="J515" s="92" t="str">
        <f t="shared" si="96"/>
        <v/>
      </c>
      <c r="K515" s="92">
        <f>SUMIFS(Master3!$V:$V,Master3!$A:$A,"&gt;="&amp;(J515),Master3!$A:$A,"&lt;="&amp;O515-1)</f>
        <v>0</v>
      </c>
      <c r="L515" s="92">
        <f>SUMIFS(Master3!$H:$H,Master3!$A:$A,"&gt;="&amp;(J515),Master3!$A:$A,"&lt;="&amp;O515-1)</f>
        <v>0</v>
      </c>
      <c r="M515" s="93">
        <f>SUMIFS(Master3!BK:BK,Master3!BJ:BJ,I515)</f>
        <v>0</v>
      </c>
      <c r="N515" s="100" t="str">
        <f>IFERROR(_xlfn.XLOOKUP(O515,Master3!$A:$A,Master3!$B:$B)," ")</f>
        <v xml:space="preserve"> </v>
      </c>
      <c r="O515" s="92" t="str">
        <f t="shared" si="97"/>
        <v/>
      </c>
      <c r="P515" s="92">
        <f>SUMIFS(Master3!$V:$V,Master3!$A:$A,"&gt;="&amp;O515,Master3!$A:$A,"&lt;="&amp; S515)</f>
        <v>0</v>
      </c>
      <c r="Q515" s="92">
        <f>SUMIFS(Master3!$H:$H,Master3!$A:$A,"&gt;="&amp;O515,Master3!$A:$A,"&lt;="&amp; S515)</f>
        <v>0</v>
      </c>
      <c r="R515" s="92">
        <f>SUMIFS(Master3!AZ:AZ,Master3!AY:AY,N515)</f>
        <v>0</v>
      </c>
      <c r="S515" s="93" t="str">
        <f t="shared" si="98"/>
        <v/>
      </c>
      <c r="T515" s="112" t="e">
        <f>_xlfn.XLOOKUP(U515,Master3!B:B,Master3!A:A)</f>
        <v>#N/A</v>
      </c>
      <c r="U515" s="103">
        <v>44559.152777777781</v>
      </c>
      <c r="V515" s="109">
        <f>SUMIFS(Master3!X:X,Master3!$A:$A,"&gt;="&amp;(T515),Master3!$A:$A,"&lt;="&amp;Z515-1)</f>
        <v>0</v>
      </c>
      <c r="W515" s="107">
        <f>SUMIFS(Master3!I:I,Master3!$A:$A,"&gt;="&amp;(T515),Master3!$A:$A,"&lt;="&amp;Z515-1)</f>
        <v>0</v>
      </c>
      <c r="X515" s="108">
        <f>SUMIFS(Master3!BC:BC,Master3!BB:BB,U515)</f>
        <v>0</v>
      </c>
      <c r="Y515" s="110" t="str">
        <f>IFERROR(_xlfn.XLOOKUP(Z515,Master3!$A:$A,Master3!$B:$B),"")</f>
        <v/>
      </c>
      <c r="Z515" s="107" t="str">
        <f t="shared" si="99"/>
        <v/>
      </c>
      <c r="AA515" s="107">
        <f>SUMIFS(Master3!$X:$X,Master3!$A:$A,"&gt;="&amp;(Z515),Master3!$A:$A,"&lt;="&amp;AE515-1)</f>
        <v>0</v>
      </c>
      <c r="AB515" s="107">
        <f>SUMIFS(Master3!$I:$I,Master3!$A:$A,"&gt;="&amp;(Z515),Master3!$A:$A,"&lt;="&amp;AE515-1)</f>
        <v>0</v>
      </c>
      <c r="AC515" s="108">
        <f>SUMIFS(Master3!BM:BM,Master3!BL:BL,Y515)</f>
        <v>0</v>
      </c>
      <c r="AD515" s="110" t="str">
        <f>IFERROR(_xlfn.XLOOKUP(AE515,Master3!$A:$A,Master3!$B:$B)," ")</f>
        <v xml:space="preserve"> </v>
      </c>
      <c r="AE515" s="107" t="str">
        <f t="shared" si="100"/>
        <v/>
      </c>
      <c r="AF515" s="109">
        <f>SUMIFS(Master3!$X:$X,Master3!$A:$A,"&gt;"&amp;(AE515),Master3!$A:$A,"&lt;="&amp; AI515)</f>
        <v>0</v>
      </c>
      <c r="AG515" s="107">
        <f>SUMIFS(Master3!$I:$I,Master3!$A:$A,"&gt;"&amp;(AE515),Master3!$A:$A,"&lt;="&amp; AI515)</f>
        <v>0</v>
      </c>
      <c r="AH515" s="107">
        <f>SUMIFS(Master3!BC:BC,Master3!BB:BB,AD515)</f>
        <v>0</v>
      </c>
      <c r="AI515" s="108" t="str">
        <f t="shared" si="101"/>
        <v/>
      </c>
      <c r="AJ515" s="112" t="e">
        <f>_xlfn.XLOOKUP(AK515,Master3!B:B,Master3!A:A)</f>
        <v>#N/A</v>
      </c>
      <c r="AK515" s="106"/>
      <c r="AL515" s="67">
        <f>SUMIFS(Master3!$Z:$Z,Master3!$A:$A,"&gt;="&amp;(AJ515),Master3!$A:$A,"&lt;="&amp;AP515-1)</f>
        <v>0</v>
      </c>
      <c r="AM515" s="67">
        <f>SUMIFS(Master3!$J:$J,Master3!$A:$A,"&gt;="&amp;(AJ515),Master3!$A:$A,"&lt;="&amp;AP515-1)</f>
        <v>0</v>
      </c>
      <c r="AN515" s="93">
        <f>SUMIFS(Master3!BF:BF,Master3!BE:BE,AK515)</f>
        <v>0</v>
      </c>
      <c r="AO515" s="100" t="str">
        <f>IFERROR(_xlfn.XLOOKUP(AP515,Master3!$A:$A,Master3!$B:$B),"")</f>
        <v/>
      </c>
      <c r="AP515" s="92" t="str">
        <f t="shared" si="102"/>
        <v/>
      </c>
      <c r="AQ515" s="67">
        <f>SUMIFS(Master3!$Z:$Z,Master3!$A:$A,"&gt;"&amp;(AP515),Master3!$A:$A,"&lt;="&amp;AU515-1)</f>
        <v>0</v>
      </c>
      <c r="AR515" s="67">
        <f>SUMIFS(Master3!$J:$J,Master3!$A:$A,"&gt;"&amp;(AP515),Master3!$A:$A,"&lt;="&amp;AU515-1)</f>
        <v>0</v>
      </c>
      <c r="AS515" s="93">
        <f>SUMIFS(Master3!BO:BO,Master3!BN:BN,AO515)</f>
        <v>0</v>
      </c>
      <c r="AT515" s="100" t="str">
        <f>IFERROR(_xlfn.XLOOKUP(AU515,Master3!$A:$A,Master3!$B:$B)," ")</f>
        <v xml:space="preserve"> </v>
      </c>
      <c r="AU515" s="92" t="str">
        <f t="shared" si="103"/>
        <v/>
      </c>
      <c r="AV515" s="67">
        <f>SUMIFS(Master3!$Z:$Z,Master3!$A:$A,"&gt;"&amp;AU515,Master3!$A:$A,"&lt;="&amp; AY515)</f>
        <v>0</v>
      </c>
      <c r="AW515" s="67">
        <f>SUMIFS(Master3!$J:$J,Master3!$A:$A,"&gt;"&amp;AU515,Master3!$A:$A,"&lt;="&amp; AY515)</f>
        <v>0</v>
      </c>
      <c r="AX515" s="92">
        <f>SUMIFS(Master3!BF:BF,Master3!BE:BE,AT515)</f>
        <v>0</v>
      </c>
      <c r="AY515" s="93" t="str">
        <f t="shared" si="104"/>
        <v/>
      </c>
      <c r="AZ515" s="112" t="e">
        <f>_xlfn.XLOOKUP(BA515,Master3!B:B,Master3!A:A)</f>
        <v>#N/A</v>
      </c>
      <c r="BA515" s="103"/>
      <c r="BB515" s="107">
        <f>SUMIFS(Master3!AR:AR,Master3!$A:$A,"&gt;="&amp;(AZ515),Master3!$A:$A,"&lt;="&amp;BF515-1)</f>
        <v>0</v>
      </c>
      <c r="BC515" s="109">
        <f>SUMIFS(Master3!$K:$K,Master3!$A:$A,"&gt;="&amp;(AZ515),Master3!$A:$A,"&lt;="&amp;BF515-1)</f>
        <v>0</v>
      </c>
      <c r="BD515" s="108">
        <f>SUMIFS(Master3!BI:BI,Master3!BH:BH,BA515)</f>
        <v>0</v>
      </c>
      <c r="BE515" s="110" t="str">
        <f>IFERROR(_xlfn.XLOOKUP(BF515,Master3!$A:$A,Master3!$B:$B),"")</f>
        <v/>
      </c>
      <c r="BF515" s="107" t="str">
        <f t="shared" si="105"/>
        <v/>
      </c>
      <c r="BG515" s="107">
        <f>SUMIFS(Master3!AR:AR,Master3!$A:$A,"&gt;="&amp;(BF515),Master3!$A:$A,"&lt;="&amp;BK515-1)</f>
        <v>0</v>
      </c>
      <c r="BH515" s="109">
        <f>SUMIFS(Master3!$K:$K,Master3!$A:$A,"&gt;="&amp;(BF515),Master3!$A:$A,"&lt;="&amp;BK515-1)</f>
        <v>0</v>
      </c>
      <c r="BI515" s="108">
        <f>SUMIFS(Master3!BQ:BQ,Master3!BP:BP,BE515)</f>
        <v>0</v>
      </c>
      <c r="BJ515" s="110" t="str">
        <f>IFERROR(_xlfn.XLOOKUP(BK515,Master3!$A:$A,Master3!$B:$B)," ")</f>
        <v xml:space="preserve"> </v>
      </c>
      <c r="BK515" s="107" t="str">
        <f t="shared" si="106"/>
        <v/>
      </c>
      <c r="BL515" s="107">
        <f>SUMIFS(Master3!$AU:$AU,Master3!$A:$A,"&gt;"&amp;(BK515),Master3!$A:$A,"&lt;="&amp; BO515)</f>
        <v>0</v>
      </c>
      <c r="BM515" s="109">
        <f>SUMIFS(Master3!$K:$K,Master3!$A:$A,"&gt;"&amp;(BK515),Master3!$A:$A,"&lt;="&amp; BO515)</f>
        <v>0</v>
      </c>
      <c r="BN515" s="107">
        <f>SUMIFS(Master3!BI:BI,Master3!BH:BH,BJ515)</f>
        <v>0</v>
      </c>
      <c r="BO515" s="108" t="str">
        <f t="shared" si="107"/>
        <v/>
      </c>
    </row>
    <row r="516" spans="1:67" x14ac:dyDescent="0.25">
      <c r="A516" s="86">
        <v>44559.166666666664</v>
      </c>
      <c r="B516" s="111" t="e">
        <f>_xlfn.XLOOKUP(C516,Master3!B:B,Master3!A:A)</f>
        <v>#N/A</v>
      </c>
      <c r="C516" s="106">
        <v>44559.166666666664</v>
      </c>
      <c r="D516" s="91" t="str">
        <f>IFERROR(_xlfn.XLOOKUP(B516,Master3!A:A,Master3!G:G),"")</f>
        <v/>
      </c>
      <c r="E516" s="94" t="str">
        <f>IFERROR(AVERAGEIFS(Master3!$U:$U,Master3!$A:$A,"&gt;"&amp;(B516-1),Master3!$A:$A,"&lt;="&amp;S516),"")</f>
        <v/>
      </c>
      <c r="F516" s="98">
        <f>SUMIFS(Master3!$V:$V,Master3!$A:$A,"&gt;="&amp;(B516),Master3!$A:$A,"&lt;="&amp;J516-1)</f>
        <v>0</v>
      </c>
      <c r="G516" s="91">
        <f>SUMIFS(Master3!$H:$H,Master3!$A:$A,"&gt;="&amp;(B516),Master3!$A:$A,"&lt;="&amp;J516-1)</f>
        <v>0</v>
      </c>
      <c r="H516" s="99">
        <f>SUMIFS(Master3!AZ:AZ,Master3!AY:AY,C516)</f>
        <v>0</v>
      </c>
      <c r="I516" s="100" t="str">
        <f>IFERROR(_xlfn.XLOOKUP(J516,Master3!$A:$A,Master3!$B:$B),"")</f>
        <v/>
      </c>
      <c r="J516" s="92" t="str">
        <f t="shared" si="96"/>
        <v/>
      </c>
      <c r="K516" s="92">
        <f>SUMIFS(Master3!$V:$V,Master3!$A:$A,"&gt;="&amp;(J516),Master3!$A:$A,"&lt;="&amp;O516-1)</f>
        <v>0</v>
      </c>
      <c r="L516" s="92">
        <f>SUMIFS(Master3!$H:$H,Master3!$A:$A,"&gt;="&amp;(J516),Master3!$A:$A,"&lt;="&amp;O516-1)</f>
        <v>0</v>
      </c>
      <c r="M516" s="93">
        <f>SUMIFS(Master3!BK:BK,Master3!BJ:BJ,I516)</f>
        <v>0</v>
      </c>
      <c r="N516" s="100" t="str">
        <f>IFERROR(_xlfn.XLOOKUP(O516,Master3!$A:$A,Master3!$B:$B)," ")</f>
        <v xml:space="preserve"> </v>
      </c>
      <c r="O516" s="92" t="str">
        <f t="shared" si="97"/>
        <v/>
      </c>
      <c r="P516" s="92">
        <f>SUMIFS(Master3!$V:$V,Master3!$A:$A,"&gt;="&amp;O516,Master3!$A:$A,"&lt;="&amp; S516)</f>
        <v>0</v>
      </c>
      <c r="Q516" s="92">
        <f>SUMIFS(Master3!$H:$H,Master3!$A:$A,"&gt;="&amp;O516,Master3!$A:$A,"&lt;="&amp; S516)</f>
        <v>0</v>
      </c>
      <c r="R516" s="92">
        <f>SUMIFS(Master3!AZ:AZ,Master3!AY:AY,N516)</f>
        <v>0</v>
      </c>
      <c r="S516" s="93" t="str">
        <f t="shared" si="98"/>
        <v/>
      </c>
      <c r="T516" s="112" t="e">
        <f>_xlfn.XLOOKUP(U516,Master3!B:B,Master3!A:A)</f>
        <v>#N/A</v>
      </c>
      <c r="U516" s="103"/>
      <c r="V516" s="109">
        <f>SUMIFS(Master3!X:X,Master3!$A:$A,"&gt;="&amp;(T516),Master3!$A:$A,"&lt;="&amp;Z516-1)</f>
        <v>0</v>
      </c>
      <c r="W516" s="107">
        <f>SUMIFS(Master3!I:I,Master3!$A:$A,"&gt;="&amp;(T516),Master3!$A:$A,"&lt;="&amp;Z516-1)</f>
        <v>0</v>
      </c>
      <c r="X516" s="108">
        <f>SUMIFS(Master3!BC:BC,Master3!BB:BB,U516)</f>
        <v>0</v>
      </c>
      <c r="Y516" s="110" t="str">
        <f>IFERROR(_xlfn.XLOOKUP(Z516,Master3!$A:$A,Master3!$B:$B),"")</f>
        <v/>
      </c>
      <c r="Z516" s="107" t="str">
        <f t="shared" si="99"/>
        <v/>
      </c>
      <c r="AA516" s="107">
        <f>SUMIFS(Master3!$X:$X,Master3!$A:$A,"&gt;="&amp;(Z516),Master3!$A:$A,"&lt;="&amp;AE516-1)</f>
        <v>0</v>
      </c>
      <c r="AB516" s="107">
        <f>SUMIFS(Master3!$I:$I,Master3!$A:$A,"&gt;="&amp;(Z516),Master3!$A:$A,"&lt;="&amp;AE516-1)</f>
        <v>0</v>
      </c>
      <c r="AC516" s="108">
        <f>SUMIFS(Master3!BM:BM,Master3!BL:BL,Y516)</f>
        <v>0</v>
      </c>
      <c r="AD516" s="110" t="str">
        <f>IFERROR(_xlfn.XLOOKUP(AE516,Master3!$A:$A,Master3!$B:$B)," ")</f>
        <v xml:space="preserve"> </v>
      </c>
      <c r="AE516" s="107" t="str">
        <f t="shared" si="100"/>
        <v/>
      </c>
      <c r="AF516" s="109">
        <f>SUMIFS(Master3!$X:$X,Master3!$A:$A,"&gt;"&amp;(AE516),Master3!$A:$A,"&lt;="&amp; AI516)</f>
        <v>0</v>
      </c>
      <c r="AG516" s="107">
        <f>SUMIFS(Master3!$I:$I,Master3!$A:$A,"&gt;"&amp;(AE516),Master3!$A:$A,"&lt;="&amp; AI516)</f>
        <v>0</v>
      </c>
      <c r="AH516" s="107">
        <f>SUMIFS(Master3!BC:BC,Master3!BB:BB,AD516)</f>
        <v>0</v>
      </c>
      <c r="AI516" s="108" t="str">
        <f t="shared" si="101"/>
        <v/>
      </c>
      <c r="AJ516" s="112" t="e">
        <f>_xlfn.XLOOKUP(AK516,Master3!B:B,Master3!A:A)</f>
        <v>#N/A</v>
      </c>
      <c r="AK516" s="106"/>
      <c r="AL516" s="67">
        <f>SUMIFS(Master3!$Z:$Z,Master3!$A:$A,"&gt;="&amp;(AJ516),Master3!$A:$A,"&lt;="&amp;AP516-1)</f>
        <v>0</v>
      </c>
      <c r="AM516" s="67">
        <f>SUMIFS(Master3!$J:$J,Master3!$A:$A,"&gt;="&amp;(AJ516),Master3!$A:$A,"&lt;="&amp;AP516-1)</f>
        <v>0</v>
      </c>
      <c r="AN516" s="93">
        <f>SUMIFS(Master3!BF:BF,Master3!BE:BE,AK516)</f>
        <v>0</v>
      </c>
      <c r="AO516" s="100" t="str">
        <f>IFERROR(_xlfn.XLOOKUP(AP516,Master3!$A:$A,Master3!$B:$B),"")</f>
        <v/>
      </c>
      <c r="AP516" s="92" t="str">
        <f t="shared" si="102"/>
        <v/>
      </c>
      <c r="AQ516" s="67">
        <f>SUMIFS(Master3!$Z:$Z,Master3!$A:$A,"&gt;"&amp;(AP516),Master3!$A:$A,"&lt;="&amp;AU516-1)</f>
        <v>0</v>
      </c>
      <c r="AR516" s="67">
        <f>SUMIFS(Master3!$J:$J,Master3!$A:$A,"&gt;"&amp;(AP516),Master3!$A:$A,"&lt;="&amp;AU516-1)</f>
        <v>0</v>
      </c>
      <c r="AS516" s="93">
        <f>SUMIFS(Master3!BO:BO,Master3!BN:BN,AO516)</f>
        <v>0</v>
      </c>
      <c r="AT516" s="100" t="str">
        <f>IFERROR(_xlfn.XLOOKUP(AU516,Master3!$A:$A,Master3!$B:$B)," ")</f>
        <v xml:space="preserve"> </v>
      </c>
      <c r="AU516" s="92" t="str">
        <f t="shared" si="103"/>
        <v/>
      </c>
      <c r="AV516" s="67">
        <f>SUMIFS(Master3!$Z:$Z,Master3!$A:$A,"&gt;"&amp;AU516,Master3!$A:$A,"&lt;="&amp; AY516)</f>
        <v>0</v>
      </c>
      <c r="AW516" s="67">
        <f>SUMIFS(Master3!$J:$J,Master3!$A:$A,"&gt;"&amp;AU516,Master3!$A:$A,"&lt;="&amp; AY516)</f>
        <v>0</v>
      </c>
      <c r="AX516" s="92">
        <f>SUMIFS(Master3!BF:BF,Master3!BE:BE,AT516)</f>
        <v>0</v>
      </c>
      <c r="AY516" s="93" t="str">
        <f t="shared" si="104"/>
        <v/>
      </c>
      <c r="AZ516" s="112" t="e">
        <f>_xlfn.XLOOKUP(BA516,Master3!B:B,Master3!A:A)</f>
        <v>#N/A</v>
      </c>
      <c r="BA516" s="103"/>
      <c r="BB516" s="107">
        <f>SUMIFS(Master3!AR:AR,Master3!$A:$A,"&gt;="&amp;(AZ516),Master3!$A:$A,"&lt;="&amp;BF516-1)</f>
        <v>0</v>
      </c>
      <c r="BC516" s="109">
        <f>SUMIFS(Master3!$K:$K,Master3!$A:$A,"&gt;="&amp;(AZ516),Master3!$A:$A,"&lt;="&amp;BF516-1)</f>
        <v>0</v>
      </c>
      <c r="BD516" s="108">
        <f>SUMIFS(Master3!BI:BI,Master3!BH:BH,BA516)</f>
        <v>0</v>
      </c>
      <c r="BE516" s="110" t="str">
        <f>IFERROR(_xlfn.XLOOKUP(BF516,Master3!$A:$A,Master3!$B:$B),"")</f>
        <v/>
      </c>
      <c r="BF516" s="107" t="str">
        <f t="shared" si="105"/>
        <v/>
      </c>
      <c r="BG516" s="107">
        <f>SUMIFS(Master3!AR:AR,Master3!$A:$A,"&gt;="&amp;(BF516),Master3!$A:$A,"&lt;="&amp;BK516-1)</f>
        <v>0</v>
      </c>
      <c r="BH516" s="109">
        <f>SUMIFS(Master3!$K:$K,Master3!$A:$A,"&gt;="&amp;(BF516),Master3!$A:$A,"&lt;="&amp;BK516-1)</f>
        <v>0</v>
      </c>
      <c r="BI516" s="108">
        <f>SUMIFS(Master3!BQ:BQ,Master3!BP:BP,BE516)</f>
        <v>0</v>
      </c>
      <c r="BJ516" s="110" t="str">
        <f>IFERROR(_xlfn.XLOOKUP(BK516,Master3!$A:$A,Master3!$B:$B)," ")</f>
        <v xml:space="preserve"> </v>
      </c>
      <c r="BK516" s="107" t="str">
        <f t="shared" si="106"/>
        <v/>
      </c>
      <c r="BL516" s="107">
        <f>SUMIFS(Master3!$AU:$AU,Master3!$A:$A,"&gt;"&amp;(BK516),Master3!$A:$A,"&lt;="&amp; BO516)</f>
        <v>0</v>
      </c>
      <c r="BM516" s="109">
        <f>SUMIFS(Master3!$K:$K,Master3!$A:$A,"&gt;"&amp;(BK516),Master3!$A:$A,"&lt;="&amp; BO516)</f>
        <v>0</v>
      </c>
      <c r="BN516" s="107">
        <f>SUMIFS(Master3!BI:BI,Master3!BH:BH,BJ516)</f>
        <v>0</v>
      </c>
      <c r="BO516" s="108" t="str">
        <f t="shared" si="107"/>
        <v/>
      </c>
    </row>
    <row r="517" spans="1:67" x14ac:dyDescent="0.25">
      <c r="A517" s="86">
        <v>44559.170138888891</v>
      </c>
      <c r="B517" s="111" t="e">
        <f>_xlfn.XLOOKUP(C517,Master3!B:B,Master3!A:A)</f>
        <v>#N/A</v>
      </c>
      <c r="C517" s="106"/>
      <c r="D517" s="91" t="str">
        <f>IFERROR(_xlfn.XLOOKUP(B517,Master3!A:A,Master3!G:G),"")</f>
        <v/>
      </c>
      <c r="E517" s="94" t="str">
        <f>IFERROR(AVERAGEIFS(Master3!$U:$U,Master3!$A:$A,"&gt;"&amp;(B517-1),Master3!$A:$A,"&lt;="&amp;S517),"")</f>
        <v/>
      </c>
      <c r="F517" s="98">
        <f>SUMIFS(Master3!$V:$V,Master3!$A:$A,"&gt;="&amp;(B517),Master3!$A:$A,"&lt;="&amp;J517-1)</f>
        <v>0</v>
      </c>
      <c r="G517" s="91">
        <f>SUMIFS(Master3!$H:$H,Master3!$A:$A,"&gt;="&amp;(B517),Master3!$A:$A,"&lt;="&amp;J517-1)</f>
        <v>0</v>
      </c>
      <c r="H517" s="99">
        <f>SUMIFS(Master3!AZ:AZ,Master3!AY:AY,C517)</f>
        <v>0</v>
      </c>
      <c r="I517" s="100" t="str">
        <f>IFERROR(_xlfn.XLOOKUP(J517,Master3!$A:$A,Master3!$B:$B),"")</f>
        <v/>
      </c>
      <c r="J517" s="92" t="str">
        <f t="shared" si="96"/>
        <v/>
      </c>
      <c r="K517" s="92">
        <f>SUMIFS(Master3!$V:$V,Master3!$A:$A,"&gt;="&amp;(J517),Master3!$A:$A,"&lt;="&amp;O517-1)</f>
        <v>0</v>
      </c>
      <c r="L517" s="92">
        <f>SUMIFS(Master3!$H:$H,Master3!$A:$A,"&gt;="&amp;(J517),Master3!$A:$A,"&lt;="&amp;O517-1)</f>
        <v>0</v>
      </c>
      <c r="M517" s="93">
        <f>SUMIFS(Master3!BK:BK,Master3!BJ:BJ,I517)</f>
        <v>0</v>
      </c>
      <c r="N517" s="100" t="str">
        <f>IFERROR(_xlfn.XLOOKUP(O517,Master3!$A:$A,Master3!$B:$B)," ")</f>
        <v xml:space="preserve"> </v>
      </c>
      <c r="O517" s="92" t="str">
        <f t="shared" si="97"/>
        <v/>
      </c>
      <c r="P517" s="92">
        <f>SUMIFS(Master3!$V:$V,Master3!$A:$A,"&gt;="&amp;O517,Master3!$A:$A,"&lt;="&amp; S517)</f>
        <v>0</v>
      </c>
      <c r="Q517" s="92">
        <f>SUMIFS(Master3!$H:$H,Master3!$A:$A,"&gt;="&amp;O517,Master3!$A:$A,"&lt;="&amp; S517)</f>
        <v>0</v>
      </c>
      <c r="R517" s="92">
        <f>SUMIFS(Master3!AZ:AZ,Master3!AY:AY,N517)</f>
        <v>0</v>
      </c>
      <c r="S517" s="93" t="str">
        <f t="shared" si="98"/>
        <v/>
      </c>
      <c r="T517" s="112" t="e">
        <f>_xlfn.XLOOKUP(U517,Master3!B:B,Master3!A:A)</f>
        <v>#N/A</v>
      </c>
      <c r="U517" s="103"/>
      <c r="V517" s="109">
        <f>SUMIFS(Master3!X:X,Master3!$A:$A,"&gt;="&amp;(T517),Master3!$A:$A,"&lt;="&amp;Z517-1)</f>
        <v>0</v>
      </c>
      <c r="W517" s="107">
        <f>SUMIFS(Master3!I:I,Master3!$A:$A,"&gt;="&amp;(T517),Master3!$A:$A,"&lt;="&amp;Z517-1)</f>
        <v>0</v>
      </c>
      <c r="X517" s="108">
        <f>SUMIFS(Master3!BC:BC,Master3!BB:BB,U517)</f>
        <v>0</v>
      </c>
      <c r="Y517" s="110" t="str">
        <f>IFERROR(_xlfn.XLOOKUP(Z517,Master3!$A:$A,Master3!$B:$B),"")</f>
        <v/>
      </c>
      <c r="Z517" s="107" t="str">
        <f t="shared" si="99"/>
        <v/>
      </c>
      <c r="AA517" s="107">
        <f>SUMIFS(Master3!$X:$X,Master3!$A:$A,"&gt;="&amp;(Z517),Master3!$A:$A,"&lt;="&amp;AE517-1)</f>
        <v>0</v>
      </c>
      <c r="AB517" s="107">
        <f>SUMIFS(Master3!$I:$I,Master3!$A:$A,"&gt;="&amp;(Z517),Master3!$A:$A,"&lt;="&amp;AE517-1)</f>
        <v>0</v>
      </c>
      <c r="AC517" s="108">
        <f>SUMIFS(Master3!BM:BM,Master3!BL:BL,Y517)</f>
        <v>0</v>
      </c>
      <c r="AD517" s="110" t="str">
        <f>IFERROR(_xlfn.XLOOKUP(AE517,Master3!$A:$A,Master3!$B:$B)," ")</f>
        <v xml:space="preserve"> </v>
      </c>
      <c r="AE517" s="107" t="str">
        <f t="shared" si="100"/>
        <v/>
      </c>
      <c r="AF517" s="109">
        <f>SUMIFS(Master3!$X:$X,Master3!$A:$A,"&gt;"&amp;(AE517),Master3!$A:$A,"&lt;="&amp; AI517)</f>
        <v>0</v>
      </c>
      <c r="AG517" s="107">
        <f>SUMIFS(Master3!$I:$I,Master3!$A:$A,"&gt;"&amp;(AE517),Master3!$A:$A,"&lt;="&amp; AI517)</f>
        <v>0</v>
      </c>
      <c r="AH517" s="107">
        <f>SUMIFS(Master3!BC:BC,Master3!BB:BB,AD517)</f>
        <v>0</v>
      </c>
      <c r="AI517" s="108" t="str">
        <f t="shared" si="101"/>
        <v/>
      </c>
      <c r="AJ517" s="112" t="e">
        <f>_xlfn.XLOOKUP(AK517,Master3!B:B,Master3!A:A)</f>
        <v>#N/A</v>
      </c>
      <c r="AK517" s="106"/>
      <c r="AL517" s="67">
        <f>SUMIFS(Master3!$Z:$Z,Master3!$A:$A,"&gt;="&amp;(AJ517),Master3!$A:$A,"&lt;="&amp;AP517-1)</f>
        <v>0</v>
      </c>
      <c r="AM517" s="67">
        <f>SUMIFS(Master3!$J:$J,Master3!$A:$A,"&gt;="&amp;(AJ517),Master3!$A:$A,"&lt;="&amp;AP517-1)</f>
        <v>0</v>
      </c>
      <c r="AN517" s="93">
        <f>SUMIFS(Master3!BF:BF,Master3!BE:BE,AK517)</f>
        <v>0</v>
      </c>
      <c r="AO517" s="100" t="str">
        <f>IFERROR(_xlfn.XLOOKUP(AP517,Master3!$A:$A,Master3!$B:$B),"")</f>
        <v/>
      </c>
      <c r="AP517" s="92" t="str">
        <f t="shared" si="102"/>
        <v/>
      </c>
      <c r="AQ517" s="67">
        <f>SUMIFS(Master3!$Z:$Z,Master3!$A:$A,"&gt;"&amp;(AP517),Master3!$A:$A,"&lt;="&amp;AU517-1)</f>
        <v>0</v>
      </c>
      <c r="AR517" s="67">
        <f>SUMIFS(Master3!$J:$J,Master3!$A:$A,"&gt;"&amp;(AP517),Master3!$A:$A,"&lt;="&amp;AU517-1)</f>
        <v>0</v>
      </c>
      <c r="AS517" s="93">
        <f>SUMIFS(Master3!BO:BO,Master3!BN:BN,AO517)</f>
        <v>0</v>
      </c>
      <c r="AT517" s="100" t="str">
        <f>IFERROR(_xlfn.XLOOKUP(AU517,Master3!$A:$A,Master3!$B:$B)," ")</f>
        <v xml:space="preserve"> </v>
      </c>
      <c r="AU517" s="92" t="str">
        <f t="shared" si="103"/>
        <v/>
      </c>
      <c r="AV517" s="67">
        <f>SUMIFS(Master3!$Z:$Z,Master3!$A:$A,"&gt;"&amp;AU517,Master3!$A:$A,"&lt;="&amp; AY517)</f>
        <v>0</v>
      </c>
      <c r="AW517" s="67">
        <f>SUMIFS(Master3!$J:$J,Master3!$A:$A,"&gt;"&amp;AU517,Master3!$A:$A,"&lt;="&amp; AY517)</f>
        <v>0</v>
      </c>
      <c r="AX517" s="92">
        <f>SUMIFS(Master3!BF:BF,Master3!BE:BE,AT517)</f>
        <v>0</v>
      </c>
      <c r="AY517" s="93" t="str">
        <f t="shared" si="104"/>
        <v/>
      </c>
      <c r="AZ517" s="112" t="e">
        <f>_xlfn.XLOOKUP(BA517,Master3!B:B,Master3!A:A)</f>
        <v>#N/A</v>
      </c>
      <c r="BA517" s="103">
        <v>44559.170138888891</v>
      </c>
      <c r="BB517" s="107">
        <f>SUMIFS(Master3!AR:AR,Master3!$A:$A,"&gt;="&amp;(AZ517),Master3!$A:$A,"&lt;="&amp;BF517-1)</f>
        <v>0</v>
      </c>
      <c r="BC517" s="109">
        <f>SUMIFS(Master3!$K:$K,Master3!$A:$A,"&gt;="&amp;(AZ517),Master3!$A:$A,"&lt;="&amp;BF517-1)</f>
        <v>0</v>
      </c>
      <c r="BD517" s="108">
        <f>SUMIFS(Master3!BI:BI,Master3!BH:BH,BA517)</f>
        <v>0</v>
      </c>
      <c r="BE517" s="110" t="str">
        <f>IFERROR(_xlfn.XLOOKUP(BF517,Master3!$A:$A,Master3!$B:$B),"")</f>
        <v/>
      </c>
      <c r="BF517" s="107" t="str">
        <f t="shared" si="105"/>
        <v/>
      </c>
      <c r="BG517" s="107">
        <f>SUMIFS(Master3!AR:AR,Master3!$A:$A,"&gt;="&amp;(BF517),Master3!$A:$A,"&lt;="&amp;BK517-1)</f>
        <v>0</v>
      </c>
      <c r="BH517" s="109">
        <f>SUMIFS(Master3!$K:$K,Master3!$A:$A,"&gt;="&amp;(BF517),Master3!$A:$A,"&lt;="&amp;BK517-1)</f>
        <v>0</v>
      </c>
      <c r="BI517" s="108">
        <f>SUMIFS(Master3!BQ:BQ,Master3!BP:BP,BE517)</f>
        <v>0</v>
      </c>
      <c r="BJ517" s="110" t="str">
        <f>IFERROR(_xlfn.XLOOKUP(BK517,Master3!$A:$A,Master3!$B:$B)," ")</f>
        <v xml:space="preserve"> </v>
      </c>
      <c r="BK517" s="107" t="str">
        <f t="shared" si="106"/>
        <v/>
      </c>
      <c r="BL517" s="107">
        <f>SUMIFS(Master3!$AU:$AU,Master3!$A:$A,"&gt;"&amp;(BK517),Master3!$A:$A,"&lt;="&amp; BO517)</f>
        <v>0</v>
      </c>
      <c r="BM517" s="109">
        <f>SUMIFS(Master3!$K:$K,Master3!$A:$A,"&gt;"&amp;(BK517),Master3!$A:$A,"&lt;="&amp; BO517)</f>
        <v>0</v>
      </c>
      <c r="BN517" s="107">
        <f>SUMIFS(Master3!BI:BI,Master3!BH:BH,BJ517)</f>
        <v>0</v>
      </c>
      <c r="BO517" s="108" t="str">
        <f t="shared" si="107"/>
        <v/>
      </c>
    </row>
    <row r="518" spans="1:67" x14ac:dyDescent="0.25">
      <c r="A518" s="86">
        <v>44560.15625</v>
      </c>
      <c r="B518" s="111" t="e">
        <f>_xlfn.XLOOKUP(C518,Master3!B:B,Master3!A:A)</f>
        <v>#N/A</v>
      </c>
      <c r="C518" s="106"/>
      <c r="D518" s="91" t="str">
        <f>IFERROR(_xlfn.XLOOKUP(B518,Master3!A:A,Master3!G:G),"")</f>
        <v/>
      </c>
      <c r="E518" s="94" t="str">
        <f>IFERROR(AVERAGEIFS(Master3!$U:$U,Master3!$A:$A,"&gt;"&amp;(B518-1),Master3!$A:$A,"&lt;="&amp;S518),"")</f>
        <v/>
      </c>
      <c r="F518" s="98">
        <f>SUMIFS(Master3!$V:$V,Master3!$A:$A,"&gt;="&amp;(B518),Master3!$A:$A,"&lt;="&amp;J518-1)</f>
        <v>0</v>
      </c>
      <c r="G518" s="91">
        <f>SUMIFS(Master3!$H:$H,Master3!$A:$A,"&gt;="&amp;(B518),Master3!$A:$A,"&lt;="&amp;J518-1)</f>
        <v>0</v>
      </c>
      <c r="H518" s="99">
        <f>SUMIFS(Master3!AZ:AZ,Master3!AY:AY,C518)</f>
        <v>0</v>
      </c>
      <c r="I518" s="100" t="str">
        <f>IFERROR(_xlfn.XLOOKUP(J518,Master3!$A:$A,Master3!$B:$B),"")</f>
        <v/>
      </c>
      <c r="J518" s="92" t="str">
        <f t="shared" si="96"/>
        <v/>
      </c>
      <c r="K518" s="92">
        <f>SUMIFS(Master3!$V:$V,Master3!$A:$A,"&gt;="&amp;(J518),Master3!$A:$A,"&lt;="&amp;O518-1)</f>
        <v>0</v>
      </c>
      <c r="L518" s="92">
        <f>SUMIFS(Master3!$H:$H,Master3!$A:$A,"&gt;="&amp;(J518),Master3!$A:$A,"&lt;="&amp;O518-1)</f>
        <v>0</v>
      </c>
      <c r="M518" s="93">
        <f>SUMIFS(Master3!BK:BK,Master3!BJ:BJ,I518)</f>
        <v>0</v>
      </c>
      <c r="N518" s="100" t="str">
        <f>IFERROR(_xlfn.XLOOKUP(O518,Master3!$A:$A,Master3!$B:$B)," ")</f>
        <v xml:space="preserve"> </v>
      </c>
      <c r="O518" s="92" t="str">
        <f t="shared" si="97"/>
        <v/>
      </c>
      <c r="P518" s="92">
        <f>SUMIFS(Master3!$V:$V,Master3!$A:$A,"&gt;="&amp;O518,Master3!$A:$A,"&lt;="&amp; S518)</f>
        <v>0</v>
      </c>
      <c r="Q518" s="92">
        <f>SUMIFS(Master3!$H:$H,Master3!$A:$A,"&gt;="&amp;O518,Master3!$A:$A,"&lt;="&amp; S518)</f>
        <v>0</v>
      </c>
      <c r="R518" s="92">
        <f>SUMIFS(Master3!AZ:AZ,Master3!AY:AY,N518)</f>
        <v>0</v>
      </c>
      <c r="S518" s="93" t="str">
        <f t="shared" si="98"/>
        <v/>
      </c>
      <c r="T518" s="112" t="e">
        <f>_xlfn.XLOOKUP(U518,Master3!B:B,Master3!A:A)</f>
        <v>#N/A</v>
      </c>
      <c r="U518" s="103"/>
      <c r="V518" s="109">
        <f>SUMIFS(Master3!X:X,Master3!$A:$A,"&gt;="&amp;(T518),Master3!$A:$A,"&lt;="&amp;Z518-1)</f>
        <v>0</v>
      </c>
      <c r="W518" s="107">
        <f>SUMIFS(Master3!I:I,Master3!$A:$A,"&gt;="&amp;(T518),Master3!$A:$A,"&lt;="&amp;Z518-1)</f>
        <v>0</v>
      </c>
      <c r="X518" s="108">
        <f>SUMIFS(Master3!BC:BC,Master3!BB:BB,U518)</f>
        <v>0</v>
      </c>
      <c r="Y518" s="110" t="str">
        <f>IFERROR(_xlfn.XLOOKUP(Z518,Master3!$A:$A,Master3!$B:$B),"")</f>
        <v/>
      </c>
      <c r="Z518" s="107" t="str">
        <f t="shared" si="99"/>
        <v/>
      </c>
      <c r="AA518" s="107">
        <f>SUMIFS(Master3!$X:$X,Master3!$A:$A,"&gt;="&amp;(Z518),Master3!$A:$A,"&lt;="&amp;AE518-1)</f>
        <v>0</v>
      </c>
      <c r="AB518" s="107">
        <f>SUMIFS(Master3!$I:$I,Master3!$A:$A,"&gt;="&amp;(Z518),Master3!$A:$A,"&lt;="&amp;AE518-1)</f>
        <v>0</v>
      </c>
      <c r="AC518" s="108">
        <f>SUMIFS(Master3!BM:BM,Master3!BL:BL,Y518)</f>
        <v>0</v>
      </c>
      <c r="AD518" s="110" t="str">
        <f>IFERROR(_xlfn.XLOOKUP(AE518,Master3!$A:$A,Master3!$B:$B)," ")</f>
        <v xml:space="preserve"> </v>
      </c>
      <c r="AE518" s="107" t="str">
        <f t="shared" si="100"/>
        <v/>
      </c>
      <c r="AF518" s="109">
        <f>SUMIFS(Master3!$X:$X,Master3!$A:$A,"&gt;"&amp;(AE518),Master3!$A:$A,"&lt;="&amp; AI518)</f>
        <v>0</v>
      </c>
      <c r="AG518" s="107">
        <f>SUMIFS(Master3!$I:$I,Master3!$A:$A,"&gt;"&amp;(AE518),Master3!$A:$A,"&lt;="&amp; AI518)</f>
        <v>0</v>
      </c>
      <c r="AH518" s="107">
        <f>SUMIFS(Master3!BC:BC,Master3!BB:BB,AD518)</f>
        <v>0</v>
      </c>
      <c r="AI518" s="108" t="str">
        <f t="shared" si="101"/>
        <v/>
      </c>
      <c r="AJ518" s="112" t="e">
        <f>_xlfn.XLOOKUP(AK518,Master3!B:B,Master3!A:A)</f>
        <v>#N/A</v>
      </c>
      <c r="AK518" s="106">
        <v>44560.15625</v>
      </c>
      <c r="AL518" s="67">
        <f>SUMIFS(Master3!$Z:$Z,Master3!$A:$A,"&gt;="&amp;(AJ518),Master3!$A:$A,"&lt;="&amp;AP518-1)</f>
        <v>0</v>
      </c>
      <c r="AM518" s="67">
        <f>SUMIFS(Master3!$J:$J,Master3!$A:$A,"&gt;="&amp;(AJ518),Master3!$A:$A,"&lt;="&amp;AP518-1)</f>
        <v>0</v>
      </c>
      <c r="AN518" s="93">
        <f>SUMIFS(Master3!BF:BF,Master3!BE:BE,AK518)</f>
        <v>0</v>
      </c>
      <c r="AO518" s="100" t="str">
        <f>IFERROR(_xlfn.XLOOKUP(AP518,Master3!$A:$A,Master3!$B:$B),"")</f>
        <v/>
      </c>
      <c r="AP518" s="92" t="str">
        <f t="shared" si="102"/>
        <v/>
      </c>
      <c r="AQ518" s="67">
        <f>SUMIFS(Master3!$Z:$Z,Master3!$A:$A,"&gt;"&amp;(AP518),Master3!$A:$A,"&lt;="&amp;AU518-1)</f>
        <v>0</v>
      </c>
      <c r="AR518" s="67">
        <f>SUMIFS(Master3!$J:$J,Master3!$A:$A,"&gt;"&amp;(AP518),Master3!$A:$A,"&lt;="&amp;AU518-1)</f>
        <v>0</v>
      </c>
      <c r="AS518" s="93">
        <f>SUMIFS(Master3!BO:BO,Master3!BN:BN,AO518)</f>
        <v>0</v>
      </c>
      <c r="AT518" s="100" t="str">
        <f>IFERROR(_xlfn.XLOOKUP(AU518,Master3!$A:$A,Master3!$B:$B)," ")</f>
        <v xml:space="preserve"> </v>
      </c>
      <c r="AU518" s="92" t="str">
        <f t="shared" si="103"/>
        <v/>
      </c>
      <c r="AV518" s="67">
        <f>SUMIFS(Master3!$Z:$Z,Master3!$A:$A,"&gt;"&amp;AU518,Master3!$A:$A,"&lt;="&amp; AY518)</f>
        <v>0</v>
      </c>
      <c r="AW518" s="67">
        <f>SUMIFS(Master3!$J:$J,Master3!$A:$A,"&gt;"&amp;AU518,Master3!$A:$A,"&lt;="&amp; AY518)</f>
        <v>0</v>
      </c>
      <c r="AX518" s="92">
        <f>SUMIFS(Master3!BF:BF,Master3!BE:BE,AT518)</f>
        <v>0</v>
      </c>
      <c r="AY518" s="93" t="str">
        <f t="shared" si="104"/>
        <v/>
      </c>
      <c r="AZ518" s="112" t="e">
        <f>_xlfn.XLOOKUP(BA518,Master3!B:B,Master3!A:A)</f>
        <v>#N/A</v>
      </c>
      <c r="BA518" s="103"/>
      <c r="BB518" s="107">
        <f>SUMIFS(Master3!AR:AR,Master3!$A:$A,"&gt;="&amp;(AZ518),Master3!$A:$A,"&lt;="&amp;BF518-1)</f>
        <v>0</v>
      </c>
      <c r="BC518" s="109">
        <f>SUMIFS(Master3!$K:$K,Master3!$A:$A,"&gt;="&amp;(AZ518),Master3!$A:$A,"&lt;="&amp;BF518-1)</f>
        <v>0</v>
      </c>
      <c r="BD518" s="108">
        <f>SUMIFS(Master3!BI:BI,Master3!BH:BH,BA518)</f>
        <v>0</v>
      </c>
      <c r="BE518" s="110" t="str">
        <f>IFERROR(_xlfn.XLOOKUP(BF518,Master3!$A:$A,Master3!$B:$B),"")</f>
        <v/>
      </c>
      <c r="BF518" s="107" t="str">
        <f t="shared" si="105"/>
        <v/>
      </c>
      <c r="BG518" s="107">
        <f>SUMIFS(Master3!AR:AR,Master3!$A:$A,"&gt;="&amp;(BF518),Master3!$A:$A,"&lt;="&amp;BK518-1)</f>
        <v>0</v>
      </c>
      <c r="BH518" s="109">
        <f>SUMIFS(Master3!$K:$K,Master3!$A:$A,"&gt;="&amp;(BF518),Master3!$A:$A,"&lt;="&amp;BK518-1)</f>
        <v>0</v>
      </c>
      <c r="BI518" s="108">
        <f>SUMIFS(Master3!BQ:BQ,Master3!BP:BP,BE518)</f>
        <v>0</v>
      </c>
      <c r="BJ518" s="110" t="str">
        <f>IFERROR(_xlfn.XLOOKUP(BK518,Master3!$A:$A,Master3!$B:$B)," ")</f>
        <v xml:space="preserve"> </v>
      </c>
      <c r="BK518" s="107" t="str">
        <f t="shared" si="106"/>
        <v/>
      </c>
      <c r="BL518" s="107">
        <f>SUMIFS(Master3!$AU:$AU,Master3!$A:$A,"&gt;"&amp;(BK518),Master3!$A:$A,"&lt;="&amp; BO518)</f>
        <v>0</v>
      </c>
      <c r="BM518" s="109">
        <f>SUMIFS(Master3!$K:$K,Master3!$A:$A,"&gt;"&amp;(BK518),Master3!$A:$A,"&lt;="&amp; BO518)</f>
        <v>0</v>
      </c>
      <c r="BN518" s="107">
        <f>SUMIFS(Master3!BI:BI,Master3!BH:BH,BJ518)</f>
        <v>0</v>
      </c>
      <c r="BO518" s="108" t="str">
        <f t="shared" si="107"/>
        <v/>
      </c>
    </row>
    <row r="519" spans="1:67" x14ac:dyDescent="0.25">
      <c r="A519" s="86">
        <v>44560.201388888891</v>
      </c>
      <c r="B519" s="111" t="e">
        <f>_xlfn.XLOOKUP(C519,Master3!B:B,Master3!A:A)</f>
        <v>#N/A</v>
      </c>
      <c r="C519" s="106"/>
      <c r="D519" s="91" t="str">
        <f>IFERROR(_xlfn.XLOOKUP(B519,Master3!A:A,Master3!G:G),"")</f>
        <v/>
      </c>
      <c r="E519" s="94" t="str">
        <f>IFERROR(AVERAGEIFS(Master3!$U:$U,Master3!$A:$A,"&gt;"&amp;(B519-1),Master3!$A:$A,"&lt;="&amp;S519),"")</f>
        <v/>
      </c>
      <c r="F519" s="98">
        <f>SUMIFS(Master3!$V:$V,Master3!$A:$A,"&gt;="&amp;(B519),Master3!$A:$A,"&lt;="&amp;J519-1)</f>
        <v>0</v>
      </c>
      <c r="G519" s="91">
        <f>SUMIFS(Master3!$H:$H,Master3!$A:$A,"&gt;="&amp;(B519),Master3!$A:$A,"&lt;="&amp;J519-1)</f>
        <v>0</v>
      </c>
      <c r="H519" s="99">
        <f>SUMIFS(Master3!AZ:AZ,Master3!AY:AY,C519)</f>
        <v>0</v>
      </c>
      <c r="I519" s="100" t="str">
        <f>IFERROR(_xlfn.XLOOKUP(J519,Master3!$A:$A,Master3!$B:$B),"")</f>
        <v/>
      </c>
      <c r="J519" s="92" t="str">
        <f t="shared" si="96"/>
        <v/>
      </c>
      <c r="K519" s="92">
        <f>SUMIFS(Master3!$V:$V,Master3!$A:$A,"&gt;="&amp;(J519),Master3!$A:$A,"&lt;="&amp;O519-1)</f>
        <v>0</v>
      </c>
      <c r="L519" s="92">
        <f>SUMIFS(Master3!$H:$H,Master3!$A:$A,"&gt;="&amp;(J519),Master3!$A:$A,"&lt;="&amp;O519-1)</f>
        <v>0</v>
      </c>
      <c r="M519" s="93">
        <f>SUMIFS(Master3!BK:BK,Master3!BJ:BJ,I519)</f>
        <v>0</v>
      </c>
      <c r="N519" s="100" t="str">
        <f>IFERROR(_xlfn.XLOOKUP(O519,Master3!$A:$A,Master3!$B:$B)," ")</f>
        <v xml:space="preserve"> </v>
      </c>
      <c r="O519" s="92" t="str">
        <f t="shared" si="97"/>
        <v/>
      </c>
      <c r="P519" s="92">
        <f>SUMIFS(Master3!$V:$V,Master3!$A:$A,"&gt;="&amp;O519,Master3!$A:$A,"&lt;="&amp; S519)</f>
        <v>0</v>
      </c>
      <c r="Q519" s="92">
        <f>SUMIFS(Master3!$H:$H,Master3!$A:$A,"&gt;="&amp;O519,Master3!$A:$A,"&lt;="&amp; S519)</f>
        <v>0</v>
      </c>
      <c r="R519" s="92">
        <f>SUMIFS(Master3!AZ:AZ,Master3!AY:AY,N519)</f>
        <v>0</v>
      </c>
      <c r="S519" s="93" t="str">
        <f t="shared" si="98"/>
        <v/>
      </c>
      <c r="T519" s="112" t="e">
        <f>_xlfn.XLOOKUP(U519,Master3!B:B,Master3!A:A)</f>
        <v>#N/A</v>
      </c>
      <c r="U519" s="103"/>
      <c r="V519" s="109">
        <f>SUMIFS(Master3!X:X,Master3!$A:$A,"&gt;="&amp;(T519),Master3!$A:$A,"&lt;="&amp;Z519-1)</f>
        <v>0</v>
      </c>
      <c r="W519" s="107">
        <f>SUMIFS(Master3!I:I,Master3!$A:$A,"&gt;="&amp;(T519),Master3!$A:$A,"&lt;="&amp;Z519-1)</f>
        <v>0</v>
      </c>
      <c r="X519" s="108">
        <f>SUMIFS(Master3!BC:BC,Master3!BB:BB,U519)</f>
        <v>0</v>
      </c>
      <c r="Y519" s="110" t="str">
        <f>IFERROR(_xlfn.XLOOKUP(Z519,Master3!$A:$A,Master3!$B:$B),"")</f>
        <v/>
      </c>
      <c r="Z519" s="107" t="str">
        <f t="shared" si="99"/>
        <v/>
      </c>
      <c r="AA519" s="107">
        <f>SUMIFS(Master3!$X:$X,Master3!$A:$A,"&gt;="&amp;(Z519),Master3!$A:$A,"&lt;="&amp;AE519-1)</f>
        <v>0</v>
      </c>
      <c r="AB519" s="107">
        <f>SUMIFS(Master3!$I:$I,Master3!$A:$A,"&gt;="&amp;(Z519),Master3!$A:$A,"&lt;="&amp;AE519-1)</f>
        <v>0</v>
      </c>
      <c r="AC519" s="108">
        <f>SUMIFS(Master3!BM:BM,Master3!BL:BL,Y519)</f>
        <v>0</v>
      </c>
      <c r="AD519" s="110" t="str">
        <f>IFERROR(_xlfn.XLOOKUP(AE519,Master3!$A:$A,Master3!$B:$B)," ")</f>
        <v xml:space="preserve"> </v>
      </c>
      <c r="AE519" s="107" t="str">
        <f t="shared" si="100"/>
        <v/>
      </c>
      <c r="AF519" s="109">
        <f>SUMIFS(Master3!$X:$X,Master3!$A:$A,"&gt;"&amp;(AE519),Master3!$A:$A,"&lt;="&amp; AI519)</f>
        <v>0</v>
      </c>
      <c r="AG519" s="107">
        <f>SUMIFS(Master3!$I:$I,Master3!$A:$A,"&gt;"&amp;(AE519),Master3!$A:$A,"&lt;="&amp; AI519)</f>
        <v>0</v>
      </c>
      <c r="AH519" s="107">
        <f>SUMIFS(Master3!BC:BC,Master3!BB:BB,AD519)</f>
        <v>0</v>
      </c>
      <c r="AI519" s="108" t="str">
        <f t="shared" si="101"/>
        <v/>
      </c>
      <c r="AJ519" s="112" t="e">
        <f>_xlfn.XLOOKUP(AK519,Master3!B:B,Master3!A:A)</f>
        <v>#N/A</v>
      </c>
      <c r="AK519" s="106"/>
      <c r="AL519" s="67">
        <f>SUMIFS(Master3!$Z:$Z,Master3!$A:$A,"&gt;="&amp;(AJ519),Master3!$A:$A,"&lt;="&amp;AP519-1)</f>
        <v>0</v>
      </c>
      <c r="AM519" s="67">
        <f>SUMIFS(Master3!$J:$J,Master3!$A:$A,"&gt;="&amp;(AJ519),Master3!$A:$A,"&lt;="&amp;AP519-1)</f>
        <v>0</v>
      </c>
      <c r="AN519" s="93">
        <f>SUMIFS(Master3!BF:BF,Master3!BE:BE,AK519)</f>
        <v>0</v>
      </c>
      <c r="AO519" s="100" t="str">
        <f>IFERROR(_xlfn.XLOOKUP(AP519,Master3!$A:$A,Master3!$B:$B),"")</f>
        <v/>
      </c>
      <c r="AP519" s="92" t="str">
        <f t="shared" si="102"/>
        <v/>
      </c>
      <c r="AQ519" s="67">
        <f>SUMIFS(Master3!$Z:$Z,Master3!$A:$A,"&gt;"&amp;(AP519),Master3!$A:$A,"&lt;="&amp;AU519-1)</f>
        <v>0</v>
      </c>
      <c r="AR519" s="67">
        <f>SUMIFS(Master3!$J:$J,Master3!$A:$A,"&gt;"&amp;(AP519),Master3!$A:$A,"&lt;="&amp;AU519-1)</f>
        <v>0</v>
      </c>
      <c r="AS519" s="93">
        <f>SUMIFS(Master3!BO:BO,Master3!BN:BN,AO519)</f>
        <v>0</v>
      </c>
      <c r="AT519" s="100" t="str">
        <f>IFERROR(_xlfn.XLOOKUP(AU519,Master3!$A:$A,Master3!$B:$B)," ")</f>
        <v xml:space="preserve"> </v>
      </c>
      <c r="AU519" s="92" t="str">
        <f t="shared" si="103"/>
        <v/>
      </c>
      <c r="AV519" s="67">
        <f>SUMIFS(Master3!$Z:$Z,Master3!$A:$A,"&gt;"&amp;AU519,Master3!$A:$A,"&lt;="&amp; AY519)</f>
        <v>0</v>
      </c>
      <c r="AW519" s="67">
        <f>SUMIFS(Master3!$J:$J,Master3!$A:$A,"&gt;"&amp;AU519,Master3!$A:$A,"&lt;="&amp; AY519)</f>
        <v>0</v>
      </c>
      <c r="AX519" s="92">
        <f>SUMIFS(Master3!BF:BF,Master3!BE:BE,AT519)</f>
        <v>0</v>
      </c>
      <c r="AY519" s="93" t="str">
        <f t="shared" si="104"/>
        <v/>
      </c>
      <c r="AZ519" s="112" t="e">
        <f>_xlfn.XLOOKUP(BA519,Master3!B:B,Master3!A:A)</f>
        <v>#N/A</v>
      </c>
      <c r="BA519" s="103">
        <v>44560.201388888891</v>
      </c>
      <c r="BB519" s="107">
        <f>SUMIFS(Master3!AR:AR,Master3!$A:$A,"&gt;="&amp;(AZ519),Master3!$A:$A,"&lt;="&amp;BF519-1)</f>
        <v>0</v>
      </c>
      <c r="BC519" s="109">
        <f>SUMIFS(Master3!$K:$K,Master3!$A:$A,"&gt;="&amp;(AZ519),Master3!$A:$A,"&lt;="&amp;BF519-1)</f>
        <v>0</v>
      </c>
      <c r="BD519" s="108">
        <f>SUMIFS(Master3!BI:BI,Master3!BH:BH,BA519)</f>
        <v>0</v>
      </c>
      <c r="BE519" s="110" t="str">
        <f>IFERROR(_xlfn.XLOOKUP(BF519,Master3!$A:$A,Master3!$B:$B),"")</f>
        <v/>
      </c>
      <c r="BF519" s="107" t="str">
        <f t="shared" si="105"/>
        <v/>
      </c>
      <c r="BG519" s="107">
        <f>SUMIFS(Master3!AR:AR,Master3!$A:$A,"&gt;="&amp;(BF519),Master3!$A:$A,"&lt;="&amp;BK519-1)</f>
        <v>0</v>
      </c>
      <c r="BH519" s="109">
        <f>SUMIFS(Master3!$K:$K,Master3!$A:$A,"&gt;="&amp;(BF519),Master3!$A:$A,"&lt;="&amp;BK519-1)</f>
        <v>0</v>
      </c>
      <c r="BI519" s="108">
        <f>SUMIFS(Master3!BQ:BQ,Master3!BP:BP,BE519)</f>
        <v>0</v>
      </c>
      <c r="BJ519" s="110" t="str">
        <f>IFERROR(_xlfn.XLOOKUP(BK519,Master3!$A:$A,Master3!$B:$B)," ")</f>
        <v xml:space="preserve"> </v>
      </c>
      <c r="BK519" s="107" t="str">
        <f t="shared" si="106"/>
        <v/>
      </c>
      <c r="BL519" s="107">
        <f>SUMIFS(Master3!$AU:$AU,Master3!$A:$A,"&gt;"&amp;(BK519),Master3!$A:$A,"&lt;="&amp; BO519)</f>
        <v>0</v>
      </c>
      <c r="BM519" s="109">
        <f>SUMIFS(Master3!$K:$K,Master3!$A:$A,"&gt;"&amp;(BK519),Master3!$A:$A,"&lt;="&amp; BO519)</f>
        <v>0</v>
      </c>
      <c r="BN519" s="107">
        <f>SUMIFS(Master3!BI:BI,Master3!BH:BH,BJ519)</f>
        <v>0</v>
      </c>
      <c r="BO519" s="108" t="str">
        <f t="shared" si="107"/>
        <v/>
      </c>
    </row>
    <row r="520" spans="1:67" x14ac:dyDescent="0.25">
      <c r="A520" s="86">
        <v>44560.208333333336</v>
      </c>
      <c r="B520" s="111" t="e">
        <f>_xlfn.XLOOKUP(C520,Master3!B:B,Master3!A:A)</f>
        <v>#N/A</v>
      </c>
      <c r="C520" s="106">
        <v>44560.208333333336</v>
      </c>
      <c r="D520" s="91" t="str">
        <f>IFERROR(_xlfn.XLOOKUP(B520,Master3!A:A,Master3!G:G),"")</f>
        <v/>
      </c>
      <c r="E520" s="94" t="str">
        <f>IFERROR(AVERAGEIFS(Master3!$U:$U,Master3!$A:$A,"&gt;"&amp;(B520-1),Master3!$A:$A,"&lt;="&amp;S520),"")</f>
        <v/>
      </c>
      <c r="F520" s="98">
        <f>SUMIFS(Master3!$V:$V,Master3!$A:$A,"&gt;="&amp;(B520),Master3!$A:$A,"&lt;="&amp;J520-1)</f>
        <v>0</v>
      </c>
      <c r="G520" s="91">
        <f>SUMIFS(Master3!$H:$H,Master3!$A:$A,"&gt;="&amp;(B520),Master3!$A:$A,"&lt;="&amp;J520-1)</f>
        <v>0</v>
      </c>
      <c r="H520" s="99">
        <f>SUMIFS(Master3!AZ:AZ,Master3!AY:AY,C520)</f>
        <v>0</v>
      </c>
      <c r="I520" s="100" t="str">
        <f>IFERROR(_xlfn.XLOOKUP(J520,Master3!$A:$A,Master3!$B:$B),"")</f>
        <v/>
      </c>
      <c r="J520" s="92" t="str">
        <f t="shared" si="96"/>
        <v/>
      </c>
      <c r="K520" s="92">
        <f>SUMIFS(Master3!$V:$V,Master3!$A:$A,"&gt;="&amp;(J520),Master3!$A:$A,"&lt;="&amp;O520-1)</f>
        <v>0</v>
      </c>
      <c r="L520" s="92">
        <f>SUMIFS(Master3!$H:$H,Master3!$A:$A,"&gt;="&amp;(J520),Master3!$A:$A,"&lt;="&amp;O520-1)</f>
        <v>0</v>
      </c>
      <c r="M520" s="93">
        <f>SUMIFS(Master3!BK:BK,Master3!BJ:BJ,I520)</f>
        <v>0</v>
      </c>
      <c r="N520" s="100" t="str">
        <f>IFERROR(_xlfn.XLOOKUP(O520,Master3!$A:$A,Master3!$B:$B)," ")</f>
        <v xml:space="preserve"> </v>
      </c>
      <c r="O520" s="92" t="str">
        <f t="shared" si="97"/>
        <v/>
      </c>
      <c r="P520" s="92">
        <f>SUMIFS(Master3!$V:$V,Master3!$A:$A,"&gt;="&amp;O520,Master3!$A:$A,"&lt;="&amp; S520)</f>
        <v>0</v>
      </c>
      <c r="Q520" s="92">
        <f>SUMIFS(Master3!$H:$H,Master3!$A:$A,"&gt;="&amp;O520,Master3!$A:$A,"&lt;="&amp; S520)</f>
        <v>0</v>
      </c>
      <c r="R520" s="92">
        <f>SUMIFS(Master3!AZ:AZ,Master3!AY:AY,N520)</f>
        <v>0</v>
      </c>
      <c r="S520" s="93" t="str">
        <f t="shared" si="98"/>
        <v/>
      </c>
      <c r="T520" s="112" t="e">
        <f>_xlfn.XLOOKUP(U520,Master3!B:B,Master3!A:A)</f>
        <v>#N/A</v>
      </c>
      <c r="U520" s="103">
        <v>44560.208333333336</v>
      </c>
      <c r="V520" s="109">
        <f>SUMIFS(Master3!X:X,Master3!$A:$A,"&gt;="&amp;(T520),Master3!$A:$A,"&lt;="&amp;Z520-1)</f>
        <v>0</v>
      </c>
      <c r="W520" s="107">
        <f>SUMIFS(Master3!I:I,Master3!$A:$A,"&gt;="&amp;(T520),Master3!$A:$A,"&lt;="&amp;Z520-1)</f>
        <v>0</v>
      </c>
      <c r="X520" s="108">
        <f>SUMIFS(Master3!BC:BC,Master3!BB:BB,U520)</f>
        <v>0</v>
      </c>
      <c r="Y520" s="110" t="str">
        <f>IFERROR(_xlfn.XLOOKUP(Z520,Master3!$A:$A,Master3!$B:$B),"")</f>
        <v/>
      </c>
      <c r="Z520" s="107" t="str">
        <f t="shared" si="99"/>
        <v/>
      </c>
      <c r="AA520" s="107">
        <f>SUMIFS(Master3!$X:$X,Master3!$A:$A,"&gt;="&amp;(Z520),Master3!$A:$A,"&lt;="&amp;AE520-1)</f>
        <v>0</v>
      </c>
      <c r="AB520" s="107">
        <f>SUMIFS(Master3!$I:$I,Master3!$A:$A,"&gt;="&amp;(Z520),Master3!$A:$A,"&lt;="&amp;AE520-1)</f>
        <v>0</v>
      </c>
      <c r="AC520" s="108">
        <f>SUMIFS(Master3!BM:BM,Master3!BL:BL,Y520)</f>
        <v>0</v>
      </c>
      <c r="AD520" s="110" t="str">
        <f>IFERROR(_xlfn.XLOOKUP(AE520,Master3!$A:$A,Master3!$B:$B)," ")</f>
        <v xml:space="preserve"> </v>
      </c>
      <c r="AE520" s="107" t="str">
        <f t="shared" si="100"/>
        <v/>
      </c>
      <c r="AF520" s="109">
        <f>SUMIFS(Master3!$X:$X,Master3!$A:$A,"&gt;"&amp;(AE520),Master3!$A:$A,"&lt;="&amp; AI520)</f>
        <v>0</v>
      </c>
      <c r="AG520" s="107">
        <f>SUMIFS(Master3!$I:$I,Master3!$A:$A,"&gt;"&amp;(AE520),Master3!$A:$A,"&lt;="&amp; AI520)</f>
        <v>0</v>
      </c>
      <c r="AH520" s="107">
        <f>SUMIFS(Master3!BC:BC,Master3!BB:BB,AD520)</f>
        <v>0</v>
      </c>
      <c r="AI520" s="108" t="str">
        <f t="shared" si="101"/>
        <v/>
      </c>
      <c r="AJ520" s="112" t="e">
        <f>_xlfn.XLOOKUP(AK520,Master3!B:B,Master3!A:A)</f>
        <v>#N/A</v>
      </c>
      <c r="AK520" s="106"/>
      <c r="AL520" s="67">
        <f>SUMIFS(Master3!$Z:$Z,Master3!$A:$A,"&gt;="&amp;(AJ520),Master3!$A:$A,"&lt;="&amp;AP520-1)</f>
        <v>0</v>
      </c>
      <c r="AM520" s="67">
        <f>SUMIFS(Master3!$J:$J,Master3!$A:$A,"&gt;="&amp;(AJ520),Master3!$A:$A,"&lt;="&amp;AP520-1)</f>
        <v>0</v>
      </c>
      <c r="AN520" s="93">
        <f>SUMIFS(Master3!BF:BF,Master3!BE:BE,AK520)</f>
        <v>0</v>
      </c>
      <c r="AO520" s="100" t="str">
        <f>IFERROR(_xlfn.XLOOKUP(AP520,Master3!$A:$A,Master3!$B:$B),"")</f>
        <v/>
      </c>
      <c r="AP520" s="92" t="str">
        <f t="shared" si="102"/>
        <v/>
      </c>
      <c r="AQ520" s="67">
        <f>SUMIFS(Master3!$Z:$Z,Master3!$A:$A,"&gt;"&amp;(AP520),Master3!$A:$A,"&lt;="&amp;AU520-1)</f>
        <v>0</v>
      </c>
      <c r="AR520" s="67">
        <f>SUMIFS(Master3!$J:$J,Master3!$A:$A,"&gt;"&amp;(AP520),Master3!$A:$A,"&lt;="&amp;AU520-1)</f>
        <v>0</v>
      </c>
      <c r="AS520" s="93">
        <f>SUMIFS(Master3!BO:BO,Master3!BN:BN,AO520)</f>
        <v>0</v>
      </c>
      <c r="AT520" s="100" t="str">
        <f>IFERROR(_xlfn.XLOOKUP(AU520,Master3!$A:$A,Master3!$B:$B)," ")</f>
        <v xml:space="preserve"> </v>
      </c>
      <c r="AU520" s="92" t="str">
        <f t="shared" si="103"/>
        <v/>
      </c>
      <c r="AV520" s="67">
        <f>SUMIFS(Master3!$Z:$Z,Master3!$A:$A,"&gt;"&amp;AU520,Master3!$A:$A,"&lt;="&amp; AY520)</f>
        <v>0</v>
      </c>
      <c r="AW520" s="67">
        <f>SUMIFS(Master3!$J:$J,Master3!$A:$A,"&gt;"&amp;AU520,Master3!$A:$A,"&lt;="&amp; AY520)</f>
        <v>0</v>
      </c>
      <c r="AX520" s="92">
        <f>SUMIFS(Master3!BF:BF,Master3!BE:BE,AT520)</f>
        <v>0</v>
      </c>
      <c r="AY520" s="93" t="str">
        <f t="shared" si="104"/>
        <v/>
      </c>
      <c r="AZ520" s="112" t="e">
        <f>_xlfn.XLOOKUP(BA520,Master3!B:B,Master3!A:A)</f>
        <v>#N/A</v>
      </c>
      <c r="BA520" s="103"/>
      <c r="BB520" s="107">
        <f>SUMIFS(Master3!AR:AR,Master3!$A:$A,"&gt;="&amp;(AZ520),Master3!$A:$A,"&lt;="&amp;BF520-1)</f>
        <v>0</v>
      </c>
      <c r="BC520" s="109">
        <f>SUMIFS(Master3!$K:$K,Master3!$A:$A,"&gt;="&amp;(AZ520),Master3!$A:$A,"&lt;="&amp;BF520-1)</f>
        <v>0</v>
      </c>
      <c r="BD520" s="108">
        <f>SUMIFS(Master3!BI:BI,Master3!BH:BH,BA520)</f>
        <v>0</v>
      </c>
      <c r="BE520" s="110" t="str">
        <f>IFERROR(_xlfn.XLOOKUP(BF520,Master3!$A:$A,Master3!$B:$B),"")</f>
        <v/>
      </c>
      <c r="BF520" s="107" t="str">
        <f t="shared" si="105"/>
        <v/>
      </c>
      <c r="BG520" s="107">
        <f>SUMIFS(Master3!AR:AR,Master3!$A:$A,"&gt;="&amp;(BF520),Master3!$A:$A,"&lt;="&amp;BK520-1)</f>
        <v>0</v>
      </c>
      <c r="BH520" s="109">
        <f>SUMIFS(Master3!$K:$K,Master3!$A:$A,"&gt;="&amp;(BF520),Master3!$A:$A,"&lt;="&amp;BK520-1)</f>
        <v>0</v>
      </c>
      <c r="BI520" s="108">
        <f>SUMIFS(Master3!BQ:BQ,Master3!BP:BP,BE520)</f>
        <v>0</v>
      </c>
      <c r="BJ520" s="110" t="str">
        <f>IFERROR(_xlfn.XLOOKUP(BK520,Master3!$A:$A,Master3!$B:$B)," ")</f>
        <v xml:space="preserve"> </v>
      </c>
      <c r="BK520" s="107" t="str">
        <f t="shared" si="106"/>
        <v/>
      </c>
      <c r="BL520" s="107">
        <f>SUMIFS(Master3!$AU:$AU,Master3!$A:$A,"&gt;"&amp;(BK520),Master3!$A:$A,"&lt;="&amp; BO520)</f>
        <v>0</v>
      </c>
      <c r="BM520" s="109">
        <f>SUMIFS(Master3!$K:$K,Master3!$A:$A,"&gt;"&amp;(BK520),Master3!$A:$A,"&lt;="&amp; BO520)</f>
        <v>0</v>
      </c>
      <c r="BN520" s="107">
        <f>SUMIFS(Master3!BI:BI,Master3!BH:BH,BJ520)</f>
        <v>0</v>
      </c>
      <c r="BO520" s="108" t="str">
        <f t="shared" si="107"/>
        <v/>
      </c>
    </row>
    <row r="521" spans="1:67" x14ac:dyDescent="0.25">
      <c r="A521" s="86">
        <v>44561.239583333336</v>
      </c>
      <c r="B521" s="111" t="e">
        <f>_xlfn.XLOOKUP(C521,Master3!B:B,Master3!A:A)</f>
        <v>#N/A</v>
      </c>
      <c r="C521" s="106"/>
      <c r="D521" s="91" t="str">
        <f>IFERROR(_xlfn.XLOOKUP(B521,Master3!A:A,Master3!G:G),"")</f>
        <v/>
      </c>
      <c r="E521" s="94" t="str">
        <f>IFERROR(AVERAGEIFS(Master3!$U:$U,Master3!$A:$A,"&gt;"&amp;(B521-1),Master3!$A:$A,"&lt;="&amp;S521),"")</f>
        <v/>
      </c>
      <c r="F521" s="98">
        <f>SUMIFS(Master3!$V:$V,Master3!$A:$A,"&gt;="&amp;(B521),Master3!$A:$A,"&lt;="&amp;J521-1)</f>
        <v>0</v>
      </c>
      <c r="G521" s="91">
        <f>SUMIFS(Master3!$H:$H,Master3!$A:$A,"&gt;="&amp;(B521),Master3!$A:$A,"&lt;="&amp;J521-1)</f>
        <v>0</v>
      </c>
      <c r="H521" s="99">
        <f>SUMIFS(Master3!AZ:AZ,Master3!AY:AY,C521)</f>
        <v>0</v>
      </c>
      <c r="I521" s="100" t="str">
        <f>IFERROR(_xlfn.XLOOKUP(J521,Master3!$A:$A,Master3!$B:$B),"")</f>
        <v/>
      </c>
      <c r="J521" s="92" t="str">
        <f t="shared" si="96"/>
        <v/>
      </c>
      <c r="K521" s="92">
        <f>SUMIFS(Master3!$V:$V,Master3!$A:$A,"&gt;="&amp;(J521),Master3!$A:$A,"&lt;="&amp;O521-1)</f>
        <v>0</v>
      </c>
      <c r="L521" s="92">
        <f>SUMIFS(Master3!$H:$H,Master3!$A:$A,"&gt;="&amp;(J521),Master3!$A:$A,"&lt;="&amp;O521-1)</f>
        <v>0</v>
      </c>
      <c r="M521" s="93">
        <f>SUMIFS(Master3!BK:BK,Master3!BJ:BJ,I521)</f>
        <v>0</v>
      </c>
      <c r="N521" s="100" t="str">
        <f>IFERROR(_xlfn.XLOOKUP(O521,Master3!$A:$A,Master3!$B:$B)," ")</f>
        <v xml:space="preserve"> </v>
      </c>
      <c r="O521" s="92" t="str">
        <f t="shared" si="97"/>
        <v/>
      </c>
      <c r="P521" s="92">
        <f>SUMIFS(Master3!$V:$V,Master3!$A:$A,"&gt;="&amp;O521,Master3!$A:$A,"&lt;="&amp; S521)</f>
        <v>0</v>
      </c>
      <c r="Q521" s="92">
        <f>SUMIFS(Master3!$H:$H,Master3!$A:$A,"&gt;="&amp;O521,Master3!$A:$A,"&lt;="&amp; S521)</f>
        <v>0</v>
      </c>
      <c r="R521" s="92">
        <f>SUMIFS(Master3!AZ:AZ,Master3!AY:AY,N521)</f>
        <v>0</v>
      </c>
      <c r="S521" s="93" t="str">
        <f t="shared" si="98"/>
        <v/>
      </c>
      <c r="T521" s="112" t="e">
        <f>_xlfn.XLOOKUP(U521,Master3!B:B,Master3!A:A)</f>
        <v>#N/A</v>
      </c>
      <c r="U521" s="103"/>
      <c r="V521" s="109">
        <f>SUMIFS(Master3!X:X,Master3!$A:$A,"&gt;="&amp;(T521),Master3!$A:$A,"&lt;="&amp;Z521-1)</f>
        <v>0</v>
      </c>
      <c r="W521" s="107">
        <f>SUMIFS(Master3!I:I,Master3!$A:$A,"&gt;="&amp;(T521),Master3!$A:$A,"&lt;="&amp;Z521-1)</f>
        <v>0</v>
      </c>
      <c r="X521" s="108">
        <f>SUMIFS(Master3!BC:BC,Master3!BB:BB,U521)</f>
        <v>0</v>
      </c>
      <c r="Y521" s="110" t="str">
        <f>IFERROR(_xlfn.XLOOKUP(Z521,Master3!$A:$A,Master3!$B:$B),"")</f>
        <v/>
      </c>
      <c r="Z521" s="107" t="str">
        <f t="shared" si="99"/>
        <v/>
      </c>
      <c r="AA521" s="107">
        <f>SUMIFS(Master3!$X:$X,Master3!$A:$A,"&gt;="&amp;(Z521),Master3!$A:$A,"&lt;="&amp;AE521-1)</f>
        <v>0</v>
      </c>
      <c r="AB521" s="107">
        <f>SUMIFS(Master3!$I:$I,Master3!$A:$A,"&gt;="&amp;(Z521),Master3!$A:$A,"&lt;="&amp;AE521-1)</f>
        <v>0</v>
      </c>
      <c r="AC521" s="108">
        <f>SUMIFS(Master3!BM:BM,Master3!BL:BL,Y521)</f>
        <v>0</v>
      </c>
      <c r="AD521" s="110" t="str">
        <f>IFERROR(_xlfn.XLOOKUP(AE521,Master3!$A:$A,Master3!$B:$B)," ")</f>
        <v xml:space="preserve"> </v>
      </c>
      <c r="AE521" s="107" t="str">
        <f t="shared" si="100"/>
        <v/>
      </c>
      <c r="AF521" s="109">
        <f>SUMIFS(Master3!$X:$X,Master3!$A:$A,"&gt;"&amp;(AE521),Master3!$A:$A,"&lt;="&amp; AI521)</f>
        <v>0</v>
      </c>
      <c r="AG521" s="107">
        <f>SUMIFS(Master3!$I:$I,Master3!$A:$A,"&gt;"&amp;(AE521),Master3!$A:$A,"&lt;="&amp; AI521)</f>
        <v>0</v>
      </c>
      <c r="AH521" s="107">
        <f>SUMIFS(Master3!BC:BC,Master3!BB:BB,AD521)</f>
        <v>0</v>
      </c>
      <c r="AI521" s="108" t="str">
        <f t="shared" si="101"/>
        <v/>
      </c>
      <c r="AJ521" s="112" t="e">
        <f>_xlfn.XLOOKUP(AK521,Master3!B:B,Master3!A:A)</f>
        <v>#N/A</v>
      </c>
      <c r="AK521" s="106">
        <v>44561.239583333336</v>
      </c>
      <c r="AL521" s="67">
        <f>SUMIFS(Master3!$Z:$Z,Master3!$A:$A,"&gt;="&amp;(AJ521),Master3!$A:$A,"&lt;="&amp;AP521-1)</f>
        <v>0</v>
      </c>
      <c r="AM521" s="67">
        <f>SUMIFS(Master3!$J:$J,Master3!$A:$A,"&gt;="&amp;(AJ521),Master3!$A:$A,"&lt;="&amp;AP521-1)</f>
        <v>0</v>
      </c>
      <c r="AN521" s="93">
        <f>SUMIFS(Master3!BF:BF,Master3!BE:BE,AK521)</f>
        <v>0</v>
      </c>
      <c r="AO521" s="100" t="str">
        <f>IFERROR(_xlfn.XLOOKUP(AP521,Master3!$A:$A,Master3!$B:$B),"")</f>
        <v/>
      </c>
      <c r="AP521" s="92" t="str">
        <f t="shared" si="102"/>
        <v/>
      </c>
      <c r="AQ521" s="67">
        <f>SUMIFS(Master3!$Z:$Z,Master3!$A:$A,"&gt;"&amp;(AP521),Master3!$A:$A,"&lt;="&amp;AU521-1)</f>
        <v>0</v>
      </c>
      <c r="AR521" s="67">
        <f>SUMIFS(Master3!$J:$J,Master3!$A:$A,"&gt;"&amp;(AP521),Master3!$A:$A,"&lt;="&amp;AU521-1)</f>
        <v>0</v>
      </c>
      <c r="AS521" s="93">
        <f>SUMIFS(Master3!BO:BO,Master3!BN:BN,AO521)</f>
        <v>0</v>
      </c>
      <c r="AT521" s="100" t="str">
        <f>IFERROR(_xlfn.XLOOKUP(AU521,Master3!$A:$A,Master3!$B:$B)," ")</f>
        <v xml:space="preserve"> </v>
      </c>
      <c r="AU521" s="92" t="str">
        <f t="shared" si="103"/>
        <v/>
      </c>
      <c r="AV521" s="67">
        <f>SUMIFS(Master3!$Z:$Z,Master3!$A:$A,"&gt;"&amp;AU521,Master3!$A:$A,"&lt;="&amp; AY521)</f>
        <v>0</v>
      </c>
      <c r="AW521" s="67">
        <f>SUMIFS(Master3!$J:$J,Master3!$A:$A,"&gt;"&amp;AU521,Master3!$A:$A,"&lt;="&amp; AY521)</f>
        <v>0</v>
      </c>
      <c r="AX521" s="92">
        <f>SUMIFS(Master3!BF:BF,Master3!BE:BE,AT521)</f>
        <v>0</v>
      </c>
      <c r="AY521" s="93" t="str">
        <f t="shared" si="104"/>
        <v/>
      </c>
      <c r="AZ521" s="112" t="e">
        <f>_xlfn.XLOOKUP(BA521,Master3!B:B,Master3!A:A)</f>
        <v>#N/A</v>
      </c>
      <c r="BA521" s="103"/>
      <c r="BB521" s="107">
        <f>SUMIFS(Master3!AR:AR,Master3!$A:$A,"&gt;="&amp;(AZ521),Master3!$A:$A,"&lt;="&amp;BF521-1)</f>
        <v>0</v>
      </c>
      <c r="BC521" s="109">
        <f>SUMIFS(Master3!$K:$K,Master3!$A:$A,"&gt;="&amp;(AZ521),Master3!$A:$A,"&lt;="&amp;BF521-1)</f>
        <v>0</v>
      </c>
      <c r="BD521" s="108">
        <f>SUMIFS(Master3!BI:BI,Master3!BH:BH,BA521)</f>
        <v>0</v>
      </c>
      <c r="BE521" s="110" t="str">
        <f>IFERROR(_xlfn.XLOOKUP(BF521,Master3!$A:$A,Master3!$B:$B),"")</f>
        <v/>
      </c>
      <c r="BF521" s="107" t="str">
        <f t="shared" si="105"/>
        <v/>
      </c>
      <c r="BG521" s="107">
        <f>SUMIFS(Master3!AR:AR,Master3!$A:$A,"&gt;="&amp;(BF521),Master3!$A:$A,"&lt;="&amp;BK521-1)</f>
        <v>0</v>
      </c>
      <c r="BH521" s="109">
        <f>SUMIFS(Master3!$K:$K,Master3!$A:$A,"&gt;="&amp;(BF521),Master3!$A:$A,"&lt;="&amp;BK521-1)</f>
        <v>0</v>
      </c>
      <c r="BI521" s="108">
        <f>SUMIFS(Master3!BQ:BQ,Master3!BP:BP,BE521)</f>
        <v>0</v>
      </c>
      <c r="BJ521" s="110" t="str">
        <f>IFERROR(_xlfn.XLOOKUP(BK521,Master3!$A:$A,Master3!$B:$B)," ")</f>
        <v xml:space="preserve"> </v>
      </c>
      <c r="BK521" s="107" t="str">
        <f t="shared" si="106"/>
        <v/>
      </c>
      <c r="BL521" s="107">
        <f>SUMIFS(Master3!$AU:$AU,Master3!$A:$A,"&gt;"&amp;(BK521),Master3!$A:$A,"&lt;="&amp; BO521)</f>
        <v>0</v>
      </c>
      <c r="BM521" s="109">
        <f>SUMIFS(Master3!$K:$K,Master3!$A:$A,"&gt;"&amp;(BK521),Master3!$A:$A,"&lt;="&amp; BO521)</f>
        <v>0</v>
      </c>
      <c r="BN521" s="107">
        <f>SUMIFS(Master3!BI:BI,Master3!BH:BH,BJ521)</f>
        <v>0</v>
      </c>
      <c r="BO521" s="108" t="str">
        <f t="shared" si="107"/>
        <v/>
      </c>
    </row>
    <row r="522" spans="1:67" x14ac:dyDescent="0.25">
      <c r="A522" s="86">
        <v>44561.326388888891</v>
      </c>
      <c r="B522" s="111" t="e">
        <f>_xlfn.XLOOKUP(C522,Master3!B:B,Master3!A:A)</f>
        <v>#N/A</v>
      </c>
      <c r="C522" s="106"/>
      <c r="D522" s="91" t="str">
        <f>IFERROR(_xlfn.XLOOKUP(B522,Master3!A:A,Master3!G:G),"")</f>
        <v/>
      </c>
      <c r="E522" s="94" t="str">
        <f>IFERROR(AVERAGEIFS(Master3!$U:$U,Master3!$A:$A,"&gt;"&amp;(B522-1),Master3!$A:$A,"&lt;="&amp;S522),"")</f>
        <v/>
      </c>
      <c r="F522" s="98">
        <f>SUMIFS(Master3!$V:$V,Master3!$A:$A,"&gt;="&amp;(B522),Master3!$A:$A,"&lt;="&amp;J522-1)</f>
        <v>0</v>
      </c>
      <c r="G522" s="91">
        <f>SUMIFS(Master3!$H:$H,Master3!$A:$A,"&gt;="&amp;(B522),Master3!$A:$A,"&lt;="&amp;J522-1)</f>
        <v>0</v>
      </c>
      <c r="H522" s="99">
        <f>SUMIFS(Master3!AZ:AZ,Master3!AY:AY,C522)</f>
        <v>0</v>
      </c>
      <c r="I522" s="100" t="str">
        <f>IFERROR(_xlfn.XLOOKUP(J522,Master3!$A:$A,Master3!$B:$B),"")</f>
        <v/>
      </c>
      <c r="J522" s="92" t="str">
        <f t="shared" si="96"/>
        <v/>
      </c>
      <c r="K522" s="92">
        <f>SUMIFS(Master3!$V:$V,Master3!$A:$A,"&gt;="&amp;(J522),Master3!$A:$A,"&lt;="&amp;O522-1)</f>
        <v>0</v>
      </c>
      <c r="L522" s="92">
        <f>SUMIFS(Master3!$H:$H,Master3!$A:$A,"&gt;="&amp;(J522),Master3!$A:$A,"&lt;="&amp;O522-1)</f>
        <v>0</v>
      </c>
      <c r="M522" s="93">
        <f>SUMIFS(Master3!BK:BK,Master3!BJ:BJ,I522)</f>
        <v>0</v>
      </c>
      <c r="N522" s="100" t="str">
        <f>IFERROR(_xlfn.XLOOKUP(O522,Master3!$A:$A,Master3!$B:$B)," ")</f>
        <v xml:space="preserve"> </v>
      </c>
      <c r="O522" s="92" t="str">
        <f t="shared" si="97"/>
        <v/>
      </c>
      <c r="P522" s="92">
        <f>SUMIFS(Master3!$V:$V,Master3!$A:$A,"&gt;="&amp;O522,Master3!$A:$A,"&lt;="&amp; S522)</f>
        <v>0</v>
      </c>
      <c r="Q522" s="92">
        <f>SUMIFS(Master3!$H:$H,Master3!$A:$A,"&gt;="&amp;O522,Master3!$A:$A,"&lt;="&amp; S522)</f>
        <v>0</v>
      </c>
      <c r="R522" s="92">
        <f>SUMIFS(Master3!AZ:AZ,Master3!AY:AY,N522)</f>
        <v>0</v>
      </c>
      <c r="S522" s="93" t="str">
        <f t="shared" si="98"/>
        <v/>
      </c>
      <c r="T522" s="112" t="e">
        <f>_xlfn.XLOOKUP(U522,Master3!B:B,Master3!A:A)</f>
        <v>#N/A</v>
      </c>
      <c r="U522" s="103"/>
      <c r="V522" s="109">
        <f>SUMIFS(Master3!X:X,Master3!$A:$A,"&gt;="&amp;(T522),Master3!$A:$A,"&lt;="&amp;Z522-1)</f>
        <v>0</v>
      </c>
      <c r="W522" s="107">
        <f>SUMIFS(Master3!I:I,Master3!$A:$A,"&gt;="&amp;(T522),Master3!$A:$A,"&lt;="&amp;Z522-1)</f>
        <v>0</v>
      </c>
      <c r="X522" s="108">
        <f>SUMIFS(Master3!BC:BC,Master3!BB:BB,U522)</f>
        <v>0</v>
      </c>
      <c r="Y522" s="110" t="str">
        <f>IFERROR(_xlfn.XLOOKUP(Z522,Master3!$A:$A,Master3!$B:$B),"")</f>
        <v/>
      </c>
      <c r="Z522" s="107" t="str">
        <f t="shared" si="99"/>
        <v/>
      </c>
      <c r="AA522" s="107">
        <f>SUMIFS(Master3!$X:$X,Master3!$A:$A,"&gt;="&amp;(Z522),Master3!$A:$A,"&lt;="&amp;AE522-1)</f>
        <v>0</v>
      </c>
      <c r="AB522" s="107">
        <f>SUMIFS(Master3!$I:$I,Master3!$A:$A,"&gt;="&amp;(Z522),Master3!$A:$A,"&lt;="&amp;AE522-1)</f>
        <v>0</v>
      </c>
      <c r="AC522" s="108">
        <f>SUMIFS(Master3!BM:BM,Master3!BL:BL,Y522)</f>
        <v>0</v>
      </c>
      <c r="AD522" s="110" t="str">
        <f>IFERROR(_xlfn.XLOOKUP(AE522,Master3!$A:$A,Master3!$B:$B)," ")</f>
        <v xml:space="preserve"> </v>
      </c>
      <c r="AE522" s="107" t="str">
        <f t="shared" si="100"/>
        <v/>
      </c>
      <c r="AF522" s="109">
        <f>SUMIFS(Master3!$X:$X,Master3!$A:$A,"&gt;"&amp;(AE522),Master3!$A:$A,"&lt;="&amp; AI522)</f>
        <v>0</v>
      </c>
      <c r="AG522" s="107">
        <f>SUMIFS(Master3!$I:$I,Master3!$A:$A,"&gt;"&amp;(AE522),Master3!$A:$A,"&lt;="&amp; AI522)</f>
        <v>0</v>
      </c>
      <c r="AH522" s="107">
        <f>SUMIFS(Master3!BC:BC,Master3!BB:BB,AD522)</f>
        <v>0</v>
      </c>
      <c r="AI522" s="108" t="str">
        <f t="shared" si="101"/>
        <v/>
      </c>
      <c r="AJ522" s="112" t="e">
        <f>_xlfn.XLOOKUP(AK522,Master3!B:B,Master3!A:A)</f>
        <v>#N/A</v>
      </c>
      <c r="AK522" s="106"/>
      <c r="AL522" s="67">
        <f>SUMIFS(Master3!$Z:$Z,Master3!$A:$A,"&gt;="&amp;(AJ522),Master3!$A:$A,"&lt;="&amp;AP522-1)</f>
        <v>0</v>
      </c>
      <c r="AM522" s="67">
        <f>SUMIFS(Master3!$J:$J,Master3!$A:$A,"&gt;="&amp;(AJ522),Master3!$A:$A,"&lt;="&amp;AP522-1)</f>
        <v>0</v>
      </c>
      <c r="AN522" s="93">
        <f>SUMIFS(Master3!BF:BF,Master3!BE:BE,AK522)</f>
        <v>0</v>
      </c>
      <c r="AO522" s="100" t="str">
        <f>IFERROR(_xlfn.XLOOKUP(AP522,Master3!$A:$A,Master3!$B:$B),"")</f>
        <v/>
      </c>
      <c r="AP522" s="92" t="str">
        <f t="shared" si="102"/>
        <v/>
      </c>
      <c r="AQ522" s="67">
        <f>SUMIFS(Master3!$Z:$Z,Master3!$A:$A,"&gt;"&amp;(AP522),Master3!$A:$A,"&lt;="&amp;AU522-1)</f>
        <v>0</v>
      </c>
      <c r="AR522" s="67">
        <f>SUMIFS(Master3!$J:$J,Master3!$A:$A,"&gt;"&amp;(AP522),Master3!$A:$A,"&lt;="&amp;AU522-1)</f>
        <v>0</v>
      </c>
      <c r="AS522" s="93">
        <f>SUMIFS(Master3!BO:BO,Master3!BN:BN,AO522)</f>
        <v>0</v>
      </c>
      <c r="AT522" s="100" t="str">
        <f>IFERROR(_xlfn.XLOOKUP(AU522,Master3!$A:$A,Master3!$B:$B)," ")</f>
        <v xml:space="preserve"> </v>
      </c>
      <c r="AU522" s="92" t="str">
        <f t="shared" si="103"/>
        <v/>
      </c>
      <c r="AV522" s="67">
        <f>SUMIFS(Master3!$Z:$Z,Master3!$A:$A,"&gt;"&amp;AU522,Master3!$A:$A,"&lt;="&amp; AY522)</f>
        <v>0</v>
      </c>
      <c r="AW522" s="67">
        <f>SUMIFS(Master3!$J:$J,Master3!$A:$A,"&gt;"&amp;AU522,Master3!$A:$A,"&lt;="&amp; AY522)</f>
        <v>0</v>
      </c>
      <c r="AX522" s="92">
        <f>SUMIFS(Master3!BF:BF,Master3!BE:BE,AT522)</f>
        <v>0</v>
      </c>
      <c r="AY522" s="93" t="str">
        <f t="shared" si="104"/>
        <v/>
      </c>
      <c r="AZ522" s="112" t="e">
        <f>_xlfn.XLOOKUP(BA522,Master3!B:B,Master3!A:A)</f>
        <v>#N/A</v>
      </c>
      <c r="BA522" s="103">
        <v>44561.326388888891</v>
      </c>
      <c r="BB522" s="107">
        <f>SUMIFS(Master3!AR:AR,Master3!$A:$A,"&gt;="&amp;(AZ522),Master3!$A:$A,"&lt;="&amp;BF522-1)</f>
        <v>0</v>
      </c>
      <c r="BC522" s="109">
        <f>SUMIFS(Master3!$K:$K,Master3!$A:$A,"&gt;="&amp;(AZ522),Master3!$A:$A,"&lt;="&amp;BF522-1)</f>
        <v>0</v>
      </c>
      <c r="BD522" s="108">
        <f>SUMIFS(Master3!BI:BI,Master3!BH:BH,BA522)</f>
        <v>0</v>
      </c>
      <c r="BE522" s="110" t="str">
        <f>IFERROR(_xlfn.XLOOKUP(BF522,Master3!$A:$A,Master3!$B:$B),"")</f>
        <v/>
      </c>
      <c r="BF522" s="107" t="str">
        <f t="shared" si="105"/>
        <v/>
      </c>
      <c r="BG522" s="107">
        <f>SUMIFS(Master3!AR:AR,Master3!$A:$A,"&gt;="&amp;(BF522),Master3!$A:$A,"&lt;="&amp;BK522-1)</f>
        <v>0</v>
      </c>
      <c r="BH522" s="109">
        <f>SUMIFS(Master3!$K:$K,Master3!$A:$A,"&gt;="&amp;(BF522),Master3!$A:$A,"&lt;="&amp;BK522-1)</f>
        <v>0</v>
      </c>
      <c r="BI522" s="108">
        <f>SUMIFS(Master3!BQ:BQ,Master3!BP:BP,BE522)</f>
        <v>0</v>
      </c>
      <c r="BJ522" s="110" t="str">
        <f>IFERROR(_xlfn.XLOOKUP(BK522,Master3!$A:$A,Master3!$B:$B)," ")</f>
        <v xml:space="preserve"> </v>
      </c>
      <c r="BK522" s="107" t="str">
        <f t="shared" si="106"/>
        <v/>
      </c>
      <c r="BL522" s="107">
        <f>SUMIFS(Master3!$AU:$AU,Master3!$A:$A,"&gt;"&amp;(BK522),Master3!$A:$A,"&lt;="&amp; BO522)</f>
        <v>0</v>
      </c>
      <c r="BM522" s="109">
        <f>SUMIFS(Master3!$K:$K,Master3!$A:$A,"&gt;"&amp;(BK522),Master3!$A:$A,"&lt;="&amp; BO522)</f>
        <v>0</v>
      </c>
      <c r="BN522" s="107">
        <f>SUMIFS(Master3!BI:BI,Master3!BH:BH,BJ522)</f>
        <v>0</v>
      </c>
      <c r="BO522" s="108" t="str">
        <f t="shared" si="107"/>
        <v/>
      </c>
    </row>
    <row r="523" spans="1:67" x14ac:dyDescent="0.25">
      <c r="A523" s="86">
        <v>44561.333333333336</v>
      </c>
      <c r="B523" s="111" t="e">
        <f>_xlfn.XLOOKUP(C523,Master3!B:B,Master3!A:A)</f>
        <v>#N/A</v>
      </c>
      <c r="C523" s="106">
        <v>44561.333333333336</v>
      </c>
      <c r="D523" s="91" t="str">
        <f>IFERROR(_xlfn.XLOOKUP(B523,Master3!A:A,Master3!G:G),"")</f>
        <v/>
      </c>
      <c r="E523" s="94" t="str">
        <f>IFERROR(AVERAGEIFS(Master3!$U:$U,Master3!$A:$A,"&gt;"&amp;(B523-1),Master3!$A:$A,"&lt;="&amp;S523),"")</f>
        <v/>
      </c>
      <c r="F523" s="98">
        <f>SUMIFS(Master3!$V:$V,Master3!$A:$A,"&gt;="&amp;(B523),Master3!$A:$A,"&lt;="&amp;J523-1)</f>
        <v>0</v>
      </c>
      <c r="G523" s="91">
        <f>SUMIFS(Master3!$H:$H,Master3!$A:$A,"&gt;="&amp;(B523),Master3!$A:$A,"&lt;="&amp;J523-1)</f>
        <v>0</v>
      </c>
      <c r="H523" s="99">
        <f>SUMIFS(Master3!AZ:AZ,Master3!AY:AY,C523)</f>
        <v>0</v>
      </c>
      <c r="I523" s="100" t="str">
        <f>IFERROR(_xlfn.XLOOKUP(J523,Master3!$A:$A,Master3!$B:$B),"")</f>
        <v/>
      </c>
      <c r="J523" s="92" t="str">
        <f t="shared" si="96"/>
        <v/>
      </c>
      <c r="K523" s="92">
        <f>SUMIFS(Master3!$V:$V,Master3!$A:$A,"&gt;="&amp;(J523),Master3!$A:$A,"&lt;="&amp;O523-1)</f>
        <v>0</v>
      </c>
      <c r="L523" s="92">
        <f>SUMIFS(Master3!$H:$H,Master3!$A:$A,"&gt;="&amp;(J523),Master3!$A:$A,"&lt;="&amp;O523-1)</f>
        <v>0</v>
      </c>
      <c r="M523" s="93">
        <f>SUMIFS(Master3!BK:BK,Master3!BJ:BJ,I523)</f>
        <v>0</v>
      </c>
      <c r="N523" s="100" t="str">
        <f>IFERROR(_xlfn.XLOOKUP(O523,Master3!$A:$A,Master3!$B:$B)," ")</f>
        <v xml:space="preserve"> </v>
      </c>
      <c r="O523" s="92" t="str">
        <f t="shared" si="97"/>
        <v/>
      </c>
      <c r="P523" s="92">
        <f>SUMIFS(Master3!$V:$V,Master3!$A:$A,"&gt;="&amp;O523,Master3!$A:$A,"&lt;="&amp; S523)</f>
        <v>0</v>
      </c>
      <c r="Q523" s="92">
        <f>SUMIFS(Master3!$H:$H,Master3!$A:$A,"&gt;="&amp;O523,Master3!$A:$A,"&lt;="&amp; S523)</f>
        <v>0</v>
      </c>
      <c r="R523" s="92">
        <f>SUMIFS(Master3!AZ:AZ,Master3!AY:AY,N523)</f>
        <v>0</v>
      </c>
      <c r="S523" s="93" t="str">
        <f t="shared" si="98"/>
        <v/>
      </c>
      <c r="T523" s="112" t="e">
        <f>_xlfn.XLOOKUP(U523,Master3!B:B,Master3!A:A)</f>
        <v>#N/A</v>
      </c>
      <c r="U523" s="103"/>
      <c r="V523" s="109">
        <f>SUMIFS(Master3!X:X,Master3!$A:$A,"&gt;="&amp;(T523),Master3!$A:$A,"&lt;="&amp;Z523-1)</f>
        <v>0</v>
      </c>
      <c r="W523" s="107">
        <f>SUMIFS(Master3!I:I,Master3!$A:$A,"&gt;="&amp;(T523),Master3!$A:$A,"&lt;="&amp;Z523-1)</f>
        <v>0</v>
      </c>
      <c r="X523" s="108">
        <f>SUMIFS(Master3!BC:BC,Master3!BB:BB,U523)</f>
        <v>0</v>
      </c>
      <c r="Y523" s="110" t="str">
        <f>IFERROR(_xlfn.XLOOKUP(Z523,Master3!$A:$A,Master3!$B:$B),"")</f>
        <v/>
      </c>
      <c r="Z523" s="107" t="str">
        <f t="shared" si="99"/>
        <v/>
      </c>
      <c r="AA523" s="107">
        <f>SUMIFS(Master3!$X:$X,Master3!$A:$A,"&gt;="&amp;(Z523),Master3!$A:$A,"&lt;="&amp;AE523-1)</f>
        <v>0</v>
      </c>
      <c r="AB523" s="107">
        <f>SUMIFS(Master3!$I:$I,Master3!$A:$A,"&gt;="&amp;(Z523),Master3!$A:$A,"&lt;="&amp;AE523-1)</f>
        <v>0</v>
      </c>
      <c r="AC523" s="108">
        <f>SUMIFS(Master3!BM:BM,Master3!BL:BL,Y523)</f>
        <v>0</v>
      </c>
      <c r="AD523" s="110" t="str">
        <f>IFERROR(_xlfn.XLOOKUP(AE523,Master3!$A:$A,Master3!$B:$B)," ")</f>
        <v xml:space="preserve"> </v>
      </c>
      <c r="AE523" s="107" t="str">
        <f t="shared" si="100"/>
        <v/>
      </c>
      <c r="AF523" s="109">
        <f>SUMIFS(Master3!$X:$X,Master3!$A:$A,"&gt;"&amp;(AE523),Master3!$A:$A,"&lt;="&amp; AI523)</f>
        <v>0</v>
      </c>
      <c r="AG523" s="107">
        <f>SUMIFS(Master3!$I:$I,Master3!$A:$A,"&gt;"&amp;(AE523),Master3!$A:$A,"&lt;="&amp; AI523)</f>
        <v>0</v>
      </c>
      <c r="AH523" s="107">
        <f>SUMIFS(Master3!BC:BC,Master3!BB:BB,AD523)</f>
        <v>0</v>
      </c>
      <c r="AI523" s="108" t="str">
        <f t="shared" si="101"/>
        <v/>
      </c>
      <c r="AJ523" s="112" t="e">
        <f>_xlfn.XLOOKUP(AK523,Master3!B:B,Master3!A:A)</f>
        <v>#N/A</v>
      </c>
      <c r="AK523" s="106"/>
      <c r="AL523" s="67">
        <f>SUMIFS(Master3!$Z:$Z,Master3!$A:$A,"&gt;="&amp;(AJ523),Master3!$A:$A,"&lt;="&amp;AP523-1)</f>
        <v>0</v>
      </c>
      <c r="AM523" s="67">
        <f>SUMIFS(Master3!$J:$J,Master3!$A:$A,"&gt;="&amp;(AJ523),Master3!$A:$A,"&lt;="&amp;AP523-1)</f>
        <v>0</v>
      </c>
      <c r="AN523" s="93">
        <f>SUMIFS(Master3!BF:BF,Master3!BE:BE,AK523)</f>
        <v>0</v>
      </c>
      <c r="AO523" s="100" t="str">
        <f>IFERROR(_xlfn.XLOOKUP(AP523,Master3!$A:$A,Master3!$B:$B),"")</f>
        <v/>
      </c>
      <c r="AP523" s="92" t="str">
        <f t="shared" si="102"/>
        <v/>
      </c>
      <c r="AQ523" s="67">
        <f>SUMIFS(Master3!$Z:$Z,Master3!$A:$A,"&gt;"&amp;(AP523),Master3!$A:$A,"&lt;="&amp;AU523-1)</f>
        <v>0</v>
      </c>
      <c r="AR523" s="67">
        <f>SUMIFS(Master3!$J:$J,Master3!$A:$A,"&gt;"&amp;(AP523),Master3!$A:$A,"&lt;="&amp;AU523-1)</f>
        <v>0</v>
      </c>
      <c r="AS523" s="93">
        <f>SUMIFS(Master3!BO:BO,Master3!BN:BN,AO523)</f>
        <v>0</v>
      </c>
      <c r="AT523" s="100" t="str">
        <f>IFERROR(_xlfn.XLOOKUP(AU523,Master3!$A:$A,Master3!$B:$B)," ")</f>
        <v xml:space="preserve"> </v>
      </c>
      <c r="AU523" s="92" t="str">
        <f t="shared" si="103"/>
        <v/>
      </c>
      <c r="AV523" s="67">
        <f>SUMIFS(Master3!$Z:$Z,Master3!$A:$A,"&gt;"&amp;AU523,Master3!$A:$A,"&lt;="&amp; AY523)</f>
        <v>0</v>
      </c>
      <c r="AW523" s="67">
        <f>SUMIFS(Master3!$J:$J,Master3!$A:$A,"&gt;"&amp;AU523,Master3!$A:$A,"&lt;="&amp; AY523)</f>
        <v>0</v>
      </c>
      <c r="AX523" s="92">
        <f>SUMIFS(Master3!BF:BF,Master3!BE:BE,AT523)</f>
        <v>0</v>
      </c>
      <c r="AY523" s="93" t="str">
        <f t="shared" si="104"/>
        <v/>
      </c>
      <c r="AZ523" s="112" t="e">
        <f>_xlfn.XLOOKUP(BA523,Master3!B:B,Master3!A:A)</f>
        <v>#N/A</v>
      </c>
      <c r="BA523" s="103"/>
      <c r="BB523" s="107">
        <f>SUMIFS(Master3!AR:AR,Master3!$A:$A,"&gt;="&amp;(AZ523),Master3!$A:$A,"&lt;="&amp;BF523-1)</f>
        <v>0</v>
      </c>
      <c r="BC523" s="109">
        <f>SUMIFS(Master3!$K:$K,Master3!$A:$A,"&gt;="&amp;(AZ523),Master3!$A:$A,"&lt;="&amp;BF523-1)</f>
        <v>0</v>
      </c>
      <c r="BD523" s="108">
        <f>SUMIFS(Master3!BI:BI,Master3!BH:BH,BA523)</f>
        <v>0</v>
      </c>
      <c r="BE523" s="110" t="str">
        <f>IFERROR(_xlfn.XLOOKUP(BF523,Master3!$A:$A,Master3!$B:$B),"")</f>
        <v/>
      </c>
      <c r="BF523" s="107" t="str">
        <f t="shared" si="105"/>
        <v/>
      </c>
      <c r="BG523" s="107">
        <f>SUMIFS(Master3!AR:AR,Master3!$A:$A,"&gt;="&amp;(BF523),Master3!$A:$A,"&lt;="&amp;BK523-1)</f>
        <v>0</v>
      </c>
      <c r="BH523" s="109">
        <f>SUMIFS(Master3!$K:$K,Master3!$A:$A,"&gt;="&amp;(BF523),Master3!$A:$A,"&lt;="&amp;BK523-1)</f>
        <v>0</v>
      </c>
      <c r="BI523" s="108">
        <f>SUMIFS(Master3!BQ:BQ,Master3!BP:BP,BE523)</f>
        <v>0</v>
      </c>
      <c r="BJ523" s="110" t="str">
        <f>IFERROR(_xlfn.XLOOKUP(BK523,Master3!$A:$A,Master3!$B:$B)," ")</f>
        <v xml:space="preserve"> </v>
      </c>
      <c r="BK523" s="107" t="str">
        <f t="shared" si="106"/>
        <v/>
      </c>
      <c r="BL523" s="107">
        <f>SUMIFS(Master3!$AU:$AU,Master3!$A:$A,"&gt;"&amp;(BK523),Master3!$A:$A,"&lt;="&amp; BO523)</f>
        <v>0</v>
      </c>
      <c r="BM523" s="109">
        <f>SUMIFS(Master3!$K:$K,Master3!$A:$A,"&gt;"&amp;(BK523),Master3!$A:$A,"&lt;="&amp; BO523)</f>
        <v>0</v>
      </c>
      <c r="BN523" s="107">
        <f>SUMIFS(Master3!BI:BI,Master3!BH:BH,BJ523)</f>
        <v>0</v>
      </c>
      <c r="BO523" s="108" t="str">
        <f t="shared" si="107"/>
        <v/>
      </c>
    </row>
    <row r="524" spans="1:67" x14ac:dyDescent="0.25">
      <c r="A524" s="86">
        <v>44561.375</v>
      </c>
      <c r="B524" s="111" t="e">
        <f>_xlfn.XLOOKUP(C524,Master3!B:B,Master3!A:A)</f>
        <v>#N/A</v>
      </c>
      <c r="C524" s="106"/>
      <c r="D524" s="91" t="str">
        <f>IFERROR(_xlfn.XLOOKUP(B524,Master3!A:A,Master3!G:G),"")</f>
        <v/>
      </c>
      <c r="E524" s="94" t="str">
        <f>IFERROR(AVERAGEIFS(Master3!$U:$U,Master3!$A:$A,"&gt;"&amp;(B524-1),Master3!$A:$A,"&lt;="&amp;S524),"")</f>
        <v/>
      </c>
      <c r="F524" s="98">
        <f>SUMIFS(Master3!$V:$V,Master3!$A:$A,"&gt;="&amp;(B524),Master3!$A:$A,"&lt;="&amp;J524-1)</f>
        <v>0</v>
      </c>
      <c r="G524" s="91">
        <f>SUMIFS(Master3!$H:$H,Master3!$A:$A,"&gt;="&amp;(B524),Master3!$A:$A,"&lt;="&amp;J524-1)</f>
        <v>0</v>
      </c>
      <c r="H524" s="99">
        <f>SUMIFS(Master3!AZ:AZ,Master3!AY:AY,C524)</f>
        <v>0</v>
      </c>
      <c r="I524" s="100" t="str">
        <f>IFERROR(_xlfn.XLOOKUP(J524,Master3!$A:$A,Master3!$B:$B),"")</f>
        <v/>
      </c>
      <c r="J524" s="92" t="str">
        <f t="shared" si="96"/>
        <v/>
      </c>
      <c r="K524" s="92">
        <f>SUMIFS(Master3!$V:$V,Master3!$A:$A,"&gt;="&amp;(J524),Master3!$A:$A,"&lt;="&amp;O524-1)</f>
        <v>0</v>
      </c>
      <c r="L524" s="92">
        <f>SUMIFS(Master3!$H:$H,Master3!$A:$A,"&gt;="&amp;(J524),Master3!$A:$A,"&lt;="&amp;O524-1)</f>
        <v>0</v>
      </c>
      <c r="M524" s="93">
        <f>SUMIFS(Master3!BK:BK,Master3!BJ:BJ,I524)</f>
        <v>0</v>
      </c>
      <c r="N524" s="100" t="str">
        <f>IFERROR(_xlfn.XLOOKUP(O524,Master3!$A:$A,Master3!$B:$B)," ")</f>
        <v xml:space="preserve"> </v>
      </c>
      <c r="O524" s="92" t="str">
        <f t="shared" si="97"/>
        <v/>
      </c>
      <c r="P524" s="92">
        <f>SUMIFS(Master3!$V:$V,Master3!$A:$A,"&gt;="&amp;O524,Master3!$A:$A,"&lt;="&amp; S524)</f>
        <v>0</v>
      </c>
      <c r="Q524" s="92">
        <f>SUMIFS(Master3!$H:$H,Master3!$A:$A,"&gt;="&amp;O524,Master3!$A:$A,"&lt;="&amp; S524)</f>
        <v>0</v>
      </c>
      <c r="R524" s="92">
        <f>SUMIFS(Master3!AZ:AZ,Master3!AY:AY,N524)</f>
        <v>0</v>
      </c>
      <c r="S524" s="93" t="str">
        <f t="shared" si="98"/>
        <v/>
      </c>
      <c r="T524" s="112" t="e">
        <f>_xlfn.XLOOKUP(U524,Master3!B:B,Master3!A:A)</f>
        <v>#N/A</v>
      </c>
      <c r="U524" s="103">
        <v>44561.375</v>
      </c>
      <c r="V524" s="109">
        <f>SUMIFS(Master3!X:X,Master3!$A:$A,"&gt;="&amp;(T524),Master3!$A:$A,"&lt;="&amp;Z524-1)</f>
        <v>0</v>
      </c>
      <c r="W524" s="107">
        <f>SUMIFS(Master3!I:I,Master3!$A:$A,"&gt;="&amp;(T524),Master3!$A:$A,"&lt;="&amp;Z524-1)</f>
        <v>0</v>
      </c>
      <c r="X524" s="108">
        <f>SUMIFS(Master3!BC:BC,Master3!BB:BB,U524)</f>
        <v>0</v>
      </c>
      <c r="Y524" s="110" t="str">
        <f>IFERROR(_xlfn.XLOOKUP(Z524,Master3!$A:$A,Master3!$B:$B),"")</f>
        <v/>
      </c>
      <c r="Z524" s="107" t="str">
        <f t="shared" si="99"/>
        <v/>
      </c>
      <c r="AA524" s="107">
        <f>SUMIFS(Master3!$X:$X,Master3!$A:$A,"&gt;="&amp;(Z524),Master3!$A:$A,"&lt;="&amp;AE524-1)</f>
        <v>0</v>
      </c>
      <c r="AB524" s="107">
        <f>SUMIFS(Master3!$I:$I,Master3!$A:$A,"&gt;="&amp;(Z524),Master3!$A:$A,"&lt;="&amp;AE524-1)</f>
        <v>0</v>
      </c>
      <c r="AC524" s="108">
        <f>SUMIFS(Master3!BM:BM,Master3!BL:BL,Y524)</f>
        <v>0</v>
      </c>
      <c r="AD524" s="110" t="str">
        <f>IFERROR(_xlfn.XLOOKUP(AE524,Master3!$A:$A,Master3!$B:$B)," ")</f>
        <v xml:space="preserve"> </v>
      </c>
      <c r="AE524" s="107" t="str">
        <f t="shared" si="100"/>
        <v/>
      </c>
      <c r="AF524" s="109">
        <f>SUMIFS(Master3!$X:$X,Master3!$A:$A,"&gt;"&amp;(AE524),Master3!$A:$A,"&lt;="&amp; AI524)</f>
        <v>0</v>
      </c>
      <c r="AG524" s="107">
        <f>SUMIFS(Master3!$I:$I,Master3!$A:$A,"&gt;"&amp;(AE524),Master3!$A:$A,"&lt;="&amp; AI524)</f>
        <v>0</v>
      </c>
      <c r="AH524" s="107">
        <f>SUMIFS(Master3!BC:BC,Master3!BB:BB,AD524)</f>
        <v>0</v>
      </c>
      <c r="AI524" s="108" t="str">
        <f t="shared" si="101"/>
        <v/>
      </c>
      <c r="AJ524" s="112" t="e">
        <f>_xlfn.XLOOKUP(AK524,Master3!B:B,Master3!A:A)</f>
        <v>#N/A</v>
      </c>
      <c r="AK524" s="106"/>
      <c r="AL524" s="67">
        <f>SUMIFS(Master3!$Z:$Z,Master3!$A:$A,"&gt;="&amp;(AJ524),Master3!$A:$A,"&lt;="&amp;AP524-1)</f>
        <v>0</v>
      </c>
      <c r="AM524" s="67">
        <f>SUMIFS(Master3!$J:$J,Master3!$A:$A,"&gt;="&amp;(AJ524),Master3!$A:$A,"&lt;="&amp;AP524-1)</f>
        <v>0</v>
      </c>
      <c r="AN524" s="93">
        <f>SUMIFS(Master3!BF:BF,Master3!BE:BE,AK524)</f>
        <v>0</v>
      </c>
      <c r="AO524" s="100" t="str">
        <f>IFERROR(_xlfn.XLOOKUP(AP524,Master3!$A:$A,Master3!$B:$B),"")</f>
        <v/>
      </c>
      <c r="AP524" s="92" t="str">
        <f t="shared" si="102"/>
        <v/>
      </c>
      <c r="AQ524" s="67">
        <f>SUMIFS(Master3!$Z:$Z,Master3!$A:$A,"&gt;"&amp;(AP524),Master3!$A:$A,"&lt;="&amp;AU524-1)</f>
        <v>0</v>
      </c>
      <c r="AR524" s="67">
        <f>SUMIFS(Master3!$J:$J,Master3!$A:$A,"&gt;"&amp;(AP524),Master3!$A:$A,"&lt;="&amp;AU524-1)</f>
        <v>0</v>
      </c>
      <c r="AS524" s="93">
        <f>SUMIFS(Master3!BO:BO,Master3!BN:BN,AO524)</f>
        <v>0</v>
      </c>
      <c r="AT524" s="100" t="str">
        <f>IFERROR(_xlfn.XLOOKUP(AU524,Master3!$A:$A,Master3!$B:$B)," ")</f>
        <v xml:space="preserve"> </v>
      </c>
      <c r="AU524" s="92" t="str">
        <f t="shared" si="103"/>
        <v/>
      </c>
      <c r="AV524" s="67">
        <f>SUMIFS(Master3!$Z:$Z,Master3!$A:$A,"&gt;"&amp;AU524,Master3!$A:$A,"&lt;="&amp; AY524)</f>
        <v>0</v>
      </c>
      <c r="AW524" s="67">
        <f>SUMIFS(Master3!$J:$J,Master3!$A:$A,"&gt;"&amp;AU524,Master3!$A:$A,"&lt;="&amp; AY524)</f>
        <v>0</v>
      </c>
      <c r="AX524" s="92">
        <f>SUMIFS(Master3!BF:BF,Master3!BE:BE,AT524)</f>
        <v>0</v>
      </c>
      <c r="AY524" s="93" t="str">
        <f t="shared" si="104"/>
        <v/>
      </c>
      <c r="AZ524" s="112" t="e">
        <f>_xlfn.XLOOKUP(BA524,Master3!B:B,Master3!A:A)</f>
        <v>#N/A</v>
      </c>
      <c r="BA524" s="103"/>
      <c r="BB524" s="107">
        <f>SUMIFS(Master3!AR:AR,Master3!$A:$A,"&gt;="&amp;(AZ524),Master3!$A:$A,"&lt;="&amp;BF524-1)</f>
        <v>0</v>
      </c>
      <c r="BC524" s="109">
        <f>SUMIFS(Master3!$K:$K,Master3!$A:$A,"&gt;="&amp;(AZ524),Master3!$A:$A,"&lt;="&amp;BF524-1)</f>
        <v>0</v>
      </c>
      <c r="BD524" s="108">
        <f>SUMIFS(Master3!BI:BI,Master3!BH:BH,BA524)</f>
        <v>0</v>
      </c>
      <c r="BE524" s="110" t="str">
        <f>IFERROR(_xlfn.XLOOKUP(BF524,Master3!$A:$A,Master3!$B:$B),"")</f>
        <v/>
      </c>
      <c r="BF524" s="107" t="str">
        <f t="shared" si="105"/>
        <v/>
      </c>
      <c r="BG524" s="107">
        <f>SUMIFS(Master3!AR:AR,Master3!$A:$A,"&gt;="&amp;(BF524),Master3!$A:$A,"&lt;="&amp;BK524-1)</f>
        <v>0</v>
      </c>
      <c r="BH524" s="109">
        <f>SUMIFS(Master3!$K:$K,Master3!$A:$A,"&gt;="&amp;(BF524),Master3!$A:$A,"&lt;="&amp;BK524-1)</f>
        <v>0</v>
      </c>
      <c r="BI524" s="108">
        <f>SUMIFS(Master3!BQ:BQ,Master3!BP:BP,BE524)</f>
        <v>0</v>
      </c>
      <c r="BJ524" s="110" t="str">
        <f>IFERROR(_xlfn.XLOOKUP(BK524,Master3!$A:$A,Master3!$B:$B)," ")</f>
        <v xml:space="preserve"> </v>
      </c>
      <c r="BK524" s="107" t="str">
        <f t="shared" si="106"/>
        <v/>
      </c>
      <c r="BL524" s="107">
        <f>SUMIFS(Master3!$AU:$AU,Master3!$A:$A,"&gt;"&amp;(BK524),Master3!$A:$A,"&lt;="&amp; BO524)</f>
        <v>0</v>
      </c>
      <c r="BM524" s="109">
        <f>SUMIFS(Master3!$K:$K,Master3!$A:$A,"&gt;"&amp;(BK524),Master3!$A:$A,"&lt;="&amp; BO524)</f>
        <v>0</v>
      </c>
      <c r="BN524" s="107">
        <f>SUMIFS(Master3!BI:BI,Master3!BH:BH,BJ524)</f>
        <v>0</v>
      </c>
      <c r="BO524" s="108" t="str">
        <f t="shared" si="107"/>
        <v/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 xmlns="fb677bf4-d709-4316-9f05-0c5a1532447c" xsi:nil="true"/>
    <x5nw xmlns="fb677bf4-d709-4316-9f05-0c5a1532447c" xsi:nil="true"/>
    <hrqd xmlns="fb677bf4-d709-4316-9f05-0c5a1532447c">
      <UserInfo>
        <DisplayName/>
        <AccountId xsi:nil="true"/>
        <AccountType/>
      </UserInfo>
    </hrqd>
    <lcf76f155ced4ddcb4097134ff3c332f xmlns="fb677bf4-d709-4316-9f05-0c5a1532447c">
      <Terms xmlns="http://schemas.microsoft.com/office/infopath/2007/PartnerControls"/>
    </lcf76f155ced4ddcb4097134ff3c332f>
    <TaxCatchAll xmlns="b37ddd20-822a-49a8-bad4-bffd2c40530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65CD98042CB74693CE206060E15DB0" ma:contentTypeVersion="18" ma:contentTypeDescription="Create a new document." ma:contentTypeScope="" ma:versionID="8c142206b7f6240d80081037a94eb9ab">
  <xsd:schema xmlns:xsd="http://www.w3.org/2001/XMLSchema" xmlns:xs="http://www.w3.org/2001/XMLSchema" xmlns:p="http://schemas.microsoft.com/office/2006/metadata/properties" xmlns:ns2="fb677bf4-d709-4316-9f05-0c5a1532447c" xmlns:ns3="b37ddd20-822a-49a8-bad4-bffd2c405305" targetNamespace="http://schemas.microsoft.com/office/2006/metadata/properties" ma:root="true" ma:fieldsID="325018e0b81f9cb2c2743fc2999f8229" ns2:_="" ns3:_="">
    <xsd:import namespace="fb677bf4-d709-4316-9f05-0c5a1532447c"/>
    <xsd:import namespace="b37ddd20-822a-49a8-bad4-bffd2c4053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Date" minOccurs="0"/>
                <xsd:element ref="ns3:SharedWithUsers" minOccurs="0"/>
                <xsd:element ref="ns3:SharedWithDetails" minOccurs="0"/>
                <xsd:element ref="ns2:x5nw" minOccurs="0"/>
                <xsd:element ref="ns2:hrqd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677bf4-d709-4316-9f05-0c5a153244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e" ma:index="12" nillable="true" ma:displayName="Date" ma:format="DateTime" ma:internalName="Date">
      <xsd:simpleType>
        <xsd:restriction base="dms:DateTime"/>
      </xsd:simpleType>
    </xsd:element>
    <xsd:element name="x5nw" ma:index="15" nillable="true" ma:displayName="Date and Time" ma:internalName="x5nw">
      <xsd:simpleType>
        <xsd:restriction base="dms:DateTime"/>
      </xsd:simpleType>
    </xsd:element>
    <xsd:element name="hrqd" ma:index="16" nillable="true" ma:displayName="Person or Group" ma:list="UserInfo" ma:internalName="hrqd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d3697a0c-e750-49d8-8090-0108a6d6e1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7ddd20-822a-49a8-bad4-bffd2c40530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82f38a6d-0c39-4e90-b6dc-ea92cb7ccef1}" ma:internalName="TaxCatchAll" ma:showField="CatchAllData" ma:web="b37ddd20-822a-49a8-bad4-bffd2c4053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A619565-1177-4D75-8E62-329BA202CB7A}">
  <ds:schemaRefs>
    <ds:schemaRef ds:uri="http://schemas.microsoft.com/office/2006/metadata/properties"/>
    <ds:schemaRef ds:uri="http://schemas.microsoft.com/office/infopath/2007/PartnerControls"/>
    <ds:schemaRef ds:uri="fb677bf4-d709-4316-9f05-0c5a1532447c"/>
    <ds:schemaRef ds:uri="b37ddd20-822a-49a8-bad4-bffd2c405305"/>
  </ds:schemaRefs>
</ds:datastoreItem>
</file>

<file path=customXml/itemProps2.xml><?xml version="1.0" encoding="utf-8"?>
<ds:datastoreItem xmlns:ds="http://schemas.openxmlformats.org/officeDocument/2006/customXml" ds:itemID="{A9891BF8-F5F2-431E-9890-EFD35BD21F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2D02EE-729E-4090-B21C-F6621434E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677bf4-d709-4316-9f05-0c5a1532447c"/>
    <ds:schemaRef ds:uri="b37ddd20-822a-49a8-bad4-bffd2c4053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755B28-0A40-4520-8597-DC8958F27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122</vt:i4>
      </vt:variant>
    </vt:vector>
  </HeadingPairs>
  <TitlesOfParts>
    <vt:vector size="125" baseType="lpstr">
      <vt:lpstr>Master3</vt:lpstr>
      <vt:lpstr>Start Dates</vt:lpstr>
      <vt:lpstr>Merge1</vt:lpstr>
      <vt:lpstr>Date_1.0</vt:lpstr>
      <vt:lpstr>Date_1.1</vt:lpstr>
      <vt:lpstr>Date_1.2</vt:lpstr>
      <vt:lpstr>Date_1.3</vt:lpstr>
      <vt:lpstr>Date_1.4</vt:lpstr>
      <vt:lpstr>Date_1.7</vt:lpstr>
      <vt:lpstr>Extra_1.0</vt:lpstr>
      <vt:lpstr>Extra_1.7</vt:lpstr>
      <vt:lpstr>Extra_2.0</vt:lpstr>
      <vt:lpstr>Extra_2.7</vt:lpstr>
      <vt:lpstr>Extra_3.0</vt:lpstr>
      <vt:lpstr>Extra_3.7</vt:lpstr>
      <vt:lpstr>Extra_4.0</vt:lpstr>
      <vt:lpstr>Extra_4.7</vt:lpstr>
      <vt:lpstr>Extra_5.0</vt:lpstr>
      <vt:lpstr>Extra_5.7</vt:lpstr>
      <vt:lpstr>FlagR1</vt:lpstr>
      <vt:lpstr>FlagR2</vt:lpstr>
      <vt:lpstr>FlagR3</vt:lpstr>
      <vt:lpstr>folname</vt:lpstr>
      <vt:lpstr>folname2</vt:lpstr>
      <vt:lpstr>folname3</vt:lpstr>
      <vt:lpstr>folname4</vt:lpstr>
      <vt:lpstr>MBTU_1.0</vt:lpstr>
      <vt:lpstr>MBTU_1.7</vt:lpstr>
      <vt:lpstr>MBTU_10.0</vt:lpstr>
      <vt:lpstr>MBTU_10.7</vt:lpstr>
      <vt:lpstr>MBTU_11.0</vt:lpstr>
      <vt:lpstr>MBTU_11.7</vt:lpstr>
      <vt:lpstr>MBTU_12.0</vt:lpstr>
      <vt:lpstr>MBTU_12.7</vt:lpstr>
      <vt:lpstr>MBTU_13.0</vt:lpstr>
      <vt:lpstr>MBTU_13.7</vt:lpstr>
      <vt:lpstr>MBTU_14.0</vt:lpstr>
      <vt:lpstr>MBTU_14.7</vt:lpstr>
      <vt:lpstr>MBTU_15.0</vt:lpstr>
      <vt:lpstr>MBTU_15.7</vt:lpstr>
      <vt:lpstr>MBTU_2.0</vt:lpstr>
      <vt:lpstr>MBTU_2.7</vt:lpstr>
      <vt:lpstr>MBTU_3.0</vt:lpstr>
      <vt:lpstr>MBTU_3.7</vt:lpstr>
      <vt:lpstr>MBTU_4.0</vt:lpstr>
      <vt:lpstr>MBTU_4.7</vt:lpstr>
      <vt:lpstr>MBTU_5.0</vt:lpstr>
      <vt:lpstr>MBTU_5.7</vt:lpstr>
      <vt:lpstr>MBTU_6.0</vt:lpstr>
      <vt:lpstr>MBTU_6.7</vt:lpstr>
      <vt:lpstr>MBTU_7.0</vt:lpstr>
      <vt:lpstr>MBTU_7.7</vt:lpstr>
      <vt:lpstr>MBTU_8.0</vt:lpstr>
      <vt:lpstr>MBTU_8.7</vt:lpstr>
      <vt:lpstr>MBTU_9.0</vt:lpstr>
      <vt:lpstr>MBTU_9.7</vt:lpstr>
      <vt:lpstr>MLP</vt:lpstr>
      <vt:lpstr>MLP_1</vt:lpstr>
      <vt:lpstr>Power_1.0</vt:lpstr>
      <vt:lpstr>Power_1.1</vt:lpstr>
      <vt:lpstr>Power_1.2</vt:lpstr>
      <vt:lpstr>Power_1.3</vt:lpstr>
      <vt:lpstr>Power_1.7</vt:lpstr>
      <vt:lpstr>Power_2.0</vt:lpstr>
      <vt:lpstr>Power_2.1</vt:lpstr>
      <vt:lpstr>Power_2.2</vt:lpstr>
      <vt:lpstr>Power_2.3</vt:lpstr>
      <vt:lpstr>Power_2.7</vt:lpstr>
      <vt:lpstr>Power_3.0</vt:lpstr>
      <vt:lpstr>Power_3.1</vt:lpstr>
      <vt:lpstr>Power_3.2</vt:lpstr>
      <vt:lpstr>Power_3.3</vt:lpstr>
      <vt:lpstr>Power_3.7</vt:lpstr>
      <vt:lpstr>Power_4.0</vt:lpstr>
      <vt:lpstr>Power_4.1</vt:lpstr>
      <vt:lpstr>Power_4.2</vt:lpstr>
      <vt:lpstr>Power_4.3</vt:lpstr>
      <vt:lpstr>Power_4.7</vt:lpstr>
      <vt:lpstr>Power_5.0</vt:lpstr>
      <vt:lpstr>Power_5.1</vt:lpstr>
      <vt:lpstr>Power_5.2</vt:lpstr>
      <vt:lpstr>Power_5.3</vt:lpstr>
      <vt:lpstr>Power_5.7</vt:lpstr>
      <vt:lpstr>Power_6.0</vt:lpstr>
      <vt:lpstr>Power_6.1</vt:lpstr>
      <vt:lpstr>Power_6.2</vt:lpstr>
      <vt:lpstr>Power_6.3</vt:lpstr>
      <vt:lpstr>Power_6.7</vt:lpstr>
      <vt:lpstr>Power_7.0</vt:lpstr>
      <vt:lpstr>Power_7.1</vt:lpstr>
      <vt:lpstr>Power_7.2</vt:lpstr>
      <vt:lpstr>Power_7.3</vt:lpstr>
      <vt:lpstr>Power_7.7</vt:lpstr>
      <vt:lpstr>Ramp</vt:lpstr>
      <vt:lpstr>Ramp1</vt:lpstr>
      <vt:lpstr>Sequence_1.0</vt:lpstr>
      <vt:lpstr>Sequence_2.0</vt:lpstr>
      <vt:lpstr>Sequence_3.0</vt:lpstr>
      <vt:lpstr>Start</vt:lpstr>
      <vt:lpstr>Start1</vt:lpstr>
      <vt:lpstr>Temp_1.0</vt:lpstr>
      <vt:lpstr>Temp_1.1</vt:lpstr>
      <vt:lpstr>Temp_1.2</vt:lpstr>
      <vt:lpstr>Temp_1.3</vt:lpstr>
      <vt:lpstr>Temp_1.7</vt:lpstr>
      <vt:lpstr>Temp_2.0</vt:lpstr>
      <vt:lpstr>Temp_2.1</vt:lpstr>
      <vt:lpstr>Temp_2.2</vt:lpstr>
      <vt:lpstr>Temp_2.3</vt:lpstr>
      <vt:lpstr>Temp_2.7</vt:lpstr>
      <vt:lpstr>Temp_3.0</vt:lpstr>
      <vt:lpstr>Temp_3.1</vt:lpstr>
      <vt:lpstr>Temp_3.2</vt:lpstr>
      <vt:lpstr>Temp_3.3</vt:lpstr>
      <vt:lpstr>Temp_3.7</vt:lpstr>
      <vt:lpstr>Temp_4.0</vt:lpstr>
      <vt:lpstr>Temp_4.1</vt:lpstr>
      <vt:lpstr>Temp_4.2</vt:lpstr>
      <vt:lpstr>Temp_4.7</vt:lpstr>
      <vt:lpstr>Vac_1.0</vt:lpstr>
      <vt:lpstr>Vac_1.7</vt:lpstr>
      <vt:lpstr>Vac_2.0</vt:lpstr>
      <vt:lpstr>Vac_2.7</vt:lpstr>
      <vt:lpstr>Vac_3.0</vt:lpstr>
      <vt:lpstr>Vac_3.7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oddie jami</dc:creator>
  <cp:keywords/>
  <dc:description/>
  <cp:lastModifiedBy>oddie jami</cp:lastModifiedBy>
  <cp:revision/>
  <dcterms:created xsi:type="dcterms:W3CDTF">2022-04-11T16:37:32Z</dcterms:created>
  <dcterms:modified xsi:type="dcterms:W3CDTF">2022-06-24T08:55:45Z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0x0101003865CD98042CB74693CE206060E15DB0</vt:lpwstr>
  </property>
  <property fmtid="{D5CDD505-2E9C-101B-9397-08002B2CF9AE}" pid="3" name="MediaServiceImageTags">
    <vt:lpwstr/>
  </property>
</Properties>
</file>