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African countries by life expe" sheetId="1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<sst xmlns="http://schemas.openxmlformats.org/spreadsheetml/2006/main" count="232" uniqueCount="149">
  <si>
    <t xml:space="preserve">Countries &amp;
territories</t>
  </si>
  <si>
    <t xml:space="preserve">Historical data</t>
  </si>
  <si>
    <t xml:space="preserve">All</t>
  </si>
  <si>
    <t xml:space="preserve">Male</t>
  </si>
  <si>
    <t xml:space="preserve">Female</t>
  </si>
  <si>
    <t xml:space="preserve">Sex gap</t>
  </si>
  <si>
    <t xml:space="preserve">2014
→2019</t>
  </si>
  <si>
    <t xml:space="preserve">2019
→2020</t>
  </si>
  <si>
    <t xml:space="preserve">2020
→2021</t>
  </si>
  <si>
    <t xml:space="preserve"> Algeria</t>
  </si>
  <si>
    <t xml:space="preserve">−2.02</t>
  </si>
  <si>
    <t xml:space="preserve"> Cabo Verde</t>
  </si>
  <si>
    <t xml:space="preserve">−1.20</t>
  </si>
  <si>
    <t xml:space="preserve">−0.76</t>
  </si>
  <si>
    <t xml:space="preserve">Mean</t>
  </si>
  <si>
    <t xml:space="preserve"> Morocco</t>
  </si>
  <si>
    <t xml:space="preserve">−0.35</t>
  </si>
  <si>
    <t xml:space="preserve">Standard Error</t>
  </si>
  <si>
    <t xml:space="preserve"> Tunisia</t>
  </si>
  <si>
    <t xml:space="preserve">−0.70</t>
  </si>
  <si>
    <t xml:space="preserve">−1.52</t>
  </si>
  <si>
    <t xml:space="preserve">Median</t>
  </si>
  <si>
    <t xml:space="preserve"> Mauritius</t>
  </si>
  <si>
    <t xml:space="preserve">−0.06</t>
  </si>
  <si>
    <t xml:space="preserve">−0.50</t>
  </si>
  <si>
    <t xml:space="preserve">First Quartile</t>
  </si>
  <si>
    <t xml:space="preserve"> Seychelles</t>
  </si>
  <si>
    <t xml:space="preserve">−3.84</t>
  </si>
  <si>
    <t xml:space="preserve">Third Quartile</t>
  </si>
  <si>
    <t xml:space="preserve"> Libya</t>
  </si>
  <si>
    <t xml:space="preserve">−0.56</t>
  </si>
  <si>
    <t xml:space="preserve">Variance</t>
  </si>
  <si>
    <t xml:space="preserve"> Egypt</t>
  </si>
  <si>
    <t xml:space="preserve">−0.37</t>
  </si>
  <si>
    <t xml:space="preserve">−0.77</t>
  </si>
  <si>
    <t xml:space="preserve">Standard Deviation</t>
  </si>
  <si>
    <t xml:space="preserve"> Sao Tome and Principe</t>
  </si>
  <si>
    <t xml:space="preserve">−0.74</t>
  </si>
  <si>
    <t xml:space="preserve">−0.19</t>
  </si>
  <si>
    <t xml:space="preserve">Kurtosis</t>
  </si>
  <si>
    <t xml:space="preserve"> Senegal</t>
  </si>
  <si>
    <t xml:space="preserve">−0.52</t>
  </si>
  <si>
    <t xml:space="preserve">−0.91</t>
  </si>
  <si>
    <t xml:space="preserve">Skewness</t>
  </si>
  <si>
    <t xml:space="preserve"> Eritrea</t>
  </si>
  <si>
    <t xml:space="preserve">−0.17</t>
  </si>
  <si>
    <t xml:space="preserve">−0.60</t>
  </si>
  <si>
    <t xml:space="preserve">Range</t>
  </si>
  <si>
    <t xml:space="preserve"> Tanzania</t>
  </si>
  <si>
    <t xml:space="preserve">−0.58</t>
  </si>
  <si>
    <t xml:space="preserve">−0.21</t>
  </si>
  <si>
    <t xml:space="preserve">Minimum</t>
  </si>
  <si>
    <t xml:space="preserve"> Rwanda</t>
  </si>
  <si>
    <t xml:space="preserve">Maximum</t>
  </si>
  <si>
    <t xml:space="preserve"> Gabon</t>
  </si>
  <si>
    <t xml:space="preserve">−0.07</t>
  </si>
  <si>
    <t xml:space="preserve">−0.71</t>
  </si>
  <si>
    <t xml:space="preserve">Sum</t>
  </si>
  <si>
    <t xml:space="preserve"> Sudan</t>
  </si>
  <si>
    <t xml:space="preserve">−0.26</t>
  </si>
  <si>
    <t xml:space="preserve">Count</t>
  </si>
  <si>
    <t xml:space="preserve"> Ethiopia</t>
  </si>
  <si>
    <t xml:space="preserve">−0.47</t>
  </si>
  <si>
    <t xml:space="preserve">−0.40</t>
  </si>
  <si>
    <t xml:space="preserve"> Madagascar</t>
  </si>
  <si>
    <t xml:space="preserve"> Mauritania</t>
  </si>
  <si>
    <t xml:space="preserve">−1.16</t>
  </si>
  <si>
    <t xml:space="preserve"> Ghana</t>
  </si>
  <si>
    <t xml:space="preserve">−0.63</t>
  </si>
  <si>
    <t xml:space="preserve">−0.32</t>
  </si>
  <si>
    <t xml:space="preserve">World Average</t>
  </si>
  <si>
    <t xml:space="preserve"> Congo, Rep.</t>
  </si>
  <si>
    <t xml:space="preserve">−0.20</t>
  </si>
  <si>
    <t xml:space="preserve">−0.27</t>
  </si>
  <si>
    <t xml:space="preserve"> Comoros</t>
  </si>
  <si>
    <t xml:space="preserve">−0.75</t>
  </si>
  <si>
    <t xml:space="preserve"> Malawi</t>
  </si>
  <si>
    <t xml:space="preserve">−0.81</t>
  </si>
  <si>
    <t xml:space="preserve">Data</t>
  </si>
  <si>
    <t xml:space="preserve"> Uganda</t>
  </si>
  <si>
    <t xml:space="preserve">−0.14</t>
  </si>
  <si>
    <t xml:space="preserve">−0.15</t>
  </si>
  <si>
    <t xml:space="preserve"> South Africa</t>
  </si>
  <si>
    <t xml:space="preserve">−0.92</t>
  </si>
  <si>
    <t xml:space="preserve">−2.91</t>
  </si>
  <si>
    <t xml:space="preserve"> Djibouti</t>
  </si>
  <si>
    <t xml:space="preserve">−0.39</t>
  </si>
  <si>
    <t xml:space="preserve"> Angola</t>
  </si>
  <si>
    <t xml:space="preserve"> Gambia</t>
  </si>
  <si>
    <t xml:space="preserve">−1.14</t>
  </si>
  <si>
    <t xml:space="preserve">−0.53</t>
  </si>
  <si>
    <t xml:space="preserve"> Benin</t>
  </si>
  <si>
    <t xml:space="preserve"> Burundi</t>
  </si>
  <si>
    <t xml:space="preserve">−0.78</t>
  </si>
  <si>
    <t xml:space="preserve"> Botswana</t>
  </si>
  <si>
    <t xml:space="preserve">−0.62</t>
  </si>
  <si>
    <t xml:space="preserve"> Burkina Faso</t>
  </si>
  <si>
    <t xml:space="preserve"> Togo</t>
  </si>
  <si>
    <t xml:space="preserve"> Niger</t>
  </si>
  <si>
    <t xml:space="preserve">−1.45</t>
  </si>
  <si>
    <t xml:space="preserve"> Kenya</t>
  </si>
  <si>
    <t xml:space="preserve">−1.25</t>
  </si>
  <si>
    <t xml:space="preserve"> Cameroon</t>
  </si>
  <si>
    <t xml:space="preserve"> Zambia</t>
  </si>
  <si>
    <t xml:space="preserve">−0.41</t>
  </si>
  <si>
    <t xml:space="preserve"> Central African Republic</t>
  </si>
  <si>
    <t xml:space="preserve">−4.51</t>
  </si>
  <si>
    <t xml:space="preserve"> Chad</t>
  </si>
  <si>
    <t xml:space="preserve"> Liberia</t>
  </si>
  <si>
    <t xml:space="preserve">−0.16</t>
  </si>
  <si>
    <t xml:space="preserve"> Equatorial Guinea</t>
  </si>
  <si>
    <t xml:space="preserve">−0.94</t>
  </si>
  <si>
    <t xml:space="preserve">−0.11</t>
  </si>
  <si>
    <t xml:space="preserve"> Cote d'Ivoire</t>
  </si>
  <si>
    <t xml:space="preserve"> Sierra Leone</t>
  </si>
  <si>
    <t xml:space="preserve">−0.49</t>
  </si>
  <si>
    <t xml:space="preserve"> DR Congo</t>
  </si>
  <si>
    <t xml:space="preserve"> Guinea-Bissau</t>
  </si>
  <si>
    <t xml:space="preserve">−0.88</t>
  </si>
  <si>
    <t xml:space="preserve"> Mozambique</t>
  </si>
  <si>
    <t xml:space="preserve">−1.85</t>
  </si>
  <si>
    <t xml:space="preserve">−0.31</t>
  </si>
  <si>
    <t xml:space="preserve">−0.46</t>
  </si>
  <si>
    <t xml:space="preserve"> Namibia</t>
  </si>
  <si>
    <t xml:space="preserve">−0.25</t>
  </si>
  <si>
    <t xml:space="preserve">−3.56</t>
  </si>
  <si>
    <t xml:space="preserve"> Eswatini</t>
  </si>
  <si>
    <t xml:space="preserve"> Zimbabwe</t>
  </si>
  <si>
    <t xml:space="preserve">−1.87</t>
  </si>
  <si>
    <t xml:space="preserve">−0.54</t>
  </si>
  <si>
    <t xml:space="preserve">−0.55</t>
  </si>
  <si>
    <t xml:space="preserve"> Mali</t>
  </si>
  <si>
    <t xml:space="preserve">−1.03</t>
  </si>
  <si>
    <t xml:space="preserve"> Guinea</t>
  </si>
  <si>
    <t xml:space="preserve">−0.43</t>
  </si>
  <si>
    <t xml:space="preserve">−0.29</t>
  </si>
  <si>
    <t xml:space="preserve">−0.86</t>
  </si>
  <si>
    <t xml:space="preserve">−2.63</t>
  </si>
  <si>
    <t xml:space="preserve"> Somalia</t>
  </si>
  <si>
    <t xml:space="preserve">−1.11</t>
  </si>
  <si>
    <t xml:space="preserve">−0.69</t>
  </si>
  <si>
    <t xml:space="preserve"> South Sudan</t>
  </si>
  <si>
    <t xml:space="preserve"> Lesotho</t>
  </si>
  <si>
    <t xml:space="preserve">−0.42</t>
  </si>
  <si>
    <t xml:space="preserve">−1.63</t>
  </si>
  <si>
    <t xml:space="preserve"> Nigeria</t>
  </si>
  <si>
    <t xml:space="preserve">−0.02</t>
  </si>
  <si>
    <t xml:space="preserve">−0.48</t>
  </si>
  <si>
    <t xml:space="preserve">Total Result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</si>
</sst>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color rgb="FF030303"/>
      <name val="Roboto Black"/>
      <family val="0"/>
      <charset val="1"/>
    </font>
    <font>
      <sz val="13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2"/>
      <color rgb="FF030303"/>
      <name val="Arial"/>
      <family val="2"/>
      <charset val="1"/>
    </font>
    <font>
      <b val="true"/>
      <sz val="10"/>
      <color rgb="FF030303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C950B"/>
        <bgColor rgb="FF2BA65E"/>
      </patternFill>
    </fill>
    <fill>
      <patternFill patternType="solid">
        <fgColor rgb="FFEF321E"/>
        <bgColor rgb="FFFF6600"/>
      </patternFill>
    </fill>
    <fill>
      <patternFill patternType="solid">
        <fgColor rgb="FF2BA65E"/>
        <bgColor rgb="FF0C950B"/>
      </patternFill>
    </fill>
    <fill>
      <patternFill patternType="solid">
        <fgColor rgb="FF17508D"/>
        <bgColor rgb="FF004586"/>
      </patternFill>
    </fill>
    <fill>
      <patternFill patternType="solid">
        <fgColor rgb="FFE3D613"/>
        <bgColor rgb="FFFFFF00"/>
      </patternFill>
    </fill>
    <fill>
      <patternFill patternType="solid">
        <fgColor rgb="FFCC3EC5"/>
        <bgColor rgb="FF99336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gh" xfId="20"/>
    <cellStyle name="Low" xfId="21"/>
    <cellStyle name="Pivot Table Category" xfId="22"/>
    <cellStyle name="Pivot Table Corner" xfId="23"/>
    <cellStyle name="Pivot Table Field" xfId="24"/>
    <cellStyle name="Pivot Table Result" xfId="25"/>
    <cellStyle name="Pivot Table Title" xfId="26"/>
    <cellStyle name="Pivot Table Value" xfId="27"/>
  </cellStyles>
  <dxfs count="2">
    <dxf>
      <fill>
        <patternFill>
          <bgColor rgb="FFEF321E"/>
        </patternFill>
      </fill>
    </dxf>
    <dxf>
      <fill>
        <patternFill>
          <bgColor rgb="FF0C950B"/>
        </patternFill>
      </fill>
    </dxf>
  </dxfs>
  <colors>
    <indexedColors>
      <rgbColor rgb="FF000000"/>
      <rgbColor rgb="FFFFFFFF"/>
      <rgbColor rgb="FFEF321E"/>
      <rgbColor rgb="FF00FF00"/>
      <rgbColor rgb="FF0000FF"/>
      <rgbColor rgb="FFFFFF00"/>
      <rgbColor rgb="FFFF00FF"/>
      <rgbColor rgb="FF00FFFF"/>
      <rgbColor rgb="FF800000"/>
      <rgbColor rgb="FF0C950B"/>
      <rgbColor rgb="FF000080"/>
      <rgbColor rgb="FF808000"/>
      <rgbColor rgb="FF800080"/>
      <rgbColor rgb="FF008080"/>
      <rgbColor rgb="FFB3B3B3"/>
      <rgbColor rgb="FF808080"/>
      <rgbColor rgb="FF9999FF"/>
      <rgbColor rgb="FFCC3EC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E3D613"/>
      <rgbColor rgb="FFFF9900"/>
      <rgbColor rgb="FFFF6600"/>
      <rgbColor rgb="FF666699"/>
      <rgbColor rgb="FF969696"/>
      <rgbColor rgb="FF004586"/>
      <rgbColor rgb="FF2BA65E"/>
      <rgbColor rgb="FF030303"/>
      <rgbColor rgb="FF333300"/>
      <rgbColor rgb="FF993300"/>
      <rgbColor rgb="FF993366"/>
      <rgbColor rgb="FF175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4"/>
                <c:pt idx="0">
                  <c:v> Algeria</c:v>
                </c:pt>
                <c:pt idx="1">
                  <c:v> Angola</c:v>
                </c:pt>
                <c:pt idx="2">
                  <c:v> Benin</c:v>
                </c:pt>
                <c:pt idx="3">
                  <c:v> Botswana</c:v>
                </c:pt>
                <c:pt idx="4">
                  <c:v> Burkina Faso</c:v>
                </c:pt>
                <c:pt idx="5">
                  <c:v> Burundi</c:v>
                </c:pt>
                <c:pt idx="6">
                  <c:v> Cabo Verde</c:v>
                </c:pt>
                <c:pt idx="7">
                  <c:v> Cameroon</c:v>
                </c:pt>
                <c:pt idx="8">
                  <c:v> Central African Republic</c:v>
                </c:pt>
                <c:pt idx="9">
                  <c:v> Chad</c:v>
                </c:pt>
                <c:pt idx="10">
                  <c:v> Comoros</c:v>
                </c:pt>
                <c:pt idx="11">
                  <c:v> Congo, Rep.</c:v>
                </c:pt>
                <c:pt idx="12">
                  <c:v> Cote d'Ivoire</c:v>
                </c:pt>
                <c:pt idx="13">
                  <c:v> Djibouti</c:v>
                </c:pt>
                <c:pt idx="14">
                  <c:v> DR Congo</c:v>
                </c:pt>
                <c:pt idx="15">
                  <c:v> Egypt</c:v>
                </c:pt>
                <c:pt idx="16">
                  <c:v> Equatorial Guinea</c:v>
                </c:pt>
                <c:pt idx="17">
                  <c:v> Eritrea</c:v>
                </c:pt>
                <c:pt idx="18">
                  <c:v> Eswatini</c:v>
                </c:pt>
                <c:pt idx="19">
                  <c:v> Ethiopia</c:v>
                </c:pt>
                <c:pt idx="20">
                  <c:v> Gabon</c:v>
                </c:pt>
                <c:pt idx="21">
                  <c:v> Gambia</c:v>
                </c:pt>
                <c:pt idx="22">
                  <c:v> Ghana</c:v>
                </c:pt>
                <c:pt idx="23">
                  <c:v> Guinea</c:v>
                </c:pt>
                <c:pt idx="24">
                  <c:v> Guinea-Bissau</c:v>
                </c:pt>
                <c:pt idx="25">
                  <c:v> Kenya</c:v>
                </c:pt>
                <c:pt idx="26">
                  <c:v> Lesotho</c:v>
                </c:pt>
                <c:pt idx="27">
                  <c:v> Liberia</c:v>
                </c:pt>
                <c:pt idx="28">
                  <c:v> Libya</c:v>
                </c:pt>
                <c:pt idx="29">
                  <c:v> Madagascar</c:v>
                </c:pt>
                <c:pt idx="30">
                  <c:v> Malawi</c:v>
                </c:pt>
                <c:pt idx="31">
                  <c:v> Mali</c:v>
                </c:pt>
                <c:pt idx="32">
                  <c:v> Mauritania</c:v>
                </c:pt>
                <c:pt idx="33">
                  <c:v> Mauritius</c:v>
                </c:pt>
                <c:pt idx="34">
                  <c:v> Morocco</c:v>
                </c:pt>
                <c:pt idx="35">
                  <c:v> Mozambique</c:v>
                </c:pt>
                <c:pt idx="36">
                  <c:v> Namibia</c:v>
                </c:pt>
                <c:pt idx="37">
                  <c:v> Niger</c:v>
                </c:pt>
                <c:pt idx="38">
                  <c:v> Nigeria</c:v>
                </c:pt>
                <c:pt idx="39">
                  <c:v> Rwanda</c:v>
                </c:pt>
                <c:pt idx="40">
                  <c:v> Sao Tome and Principe</c:v>
                </c:pt>
                <c:pt idx="41">
                  <c:v> Senegal</c:v>
                </c:pt>
                <c:pt idx="42">
                  <c:v> Seychelles</c:v>
                </c:pt>
                <c:pt idx="43">
                  <c:v> Sierra Leone</c:v>
                </c:pt>
                <c:pt idx="44">
                  <c:v> Somalia</c:v>
                </c:pt>
                <c:pt idx="45">
                  <c:v> South Africa</c:v>
                </c:pt>
                <c:pt idx="46">
                  <c:v> South Sudan</c:v>
                </c:pt>
                <c:pt idx="47">
                  <c:v> Sudan</c:v>
                </c:pt>
                <c:pt idx="48">
                  <c:v> Tanzania</c:v>
                </c:pt>
                <c:pt idx="49">
                  <c:v> Togo</c:v>
                </c:pt>
                <c:pt idx="50">
                  <c:v> Tunisia</c:v>
                </c:pt>
                <c:pt idx="51">
                  <c:v> Uganda</c:v>
                </c:pt>
                <c:pt idx="52">
                  <c:v> Zambia</c:v>
                </c:pt>
                <c:pt idx="53">
                  <c:v> Zimbabwe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54"/>
                <c:pt idx="0">
                  <c:v>74.88</c:v>
                </c:pt>
                <c:pt idx="1">
                  <c:v>59.03</c:v>
                </c:pt>
                <c:pt idx="2">
                  <c:v>58.22</c:v>
                </c:pt>
                <c:pt idx="3">
                  <c:v>58.69</c:v>
                </c:pt>
                <c:pt idx="4">
                  <c:v>57.47</c:v>
                </c:pt>
                <c:pt idx="5">
                  <c:v>59.71</c:v>
                </c:pt>
                <c:pt idx="6">
                  <c:v>69.59</c:v>
                </c:pt>
                <c:pt idx="7">
                  <c:v>58.69</c:v>
                </c:pt>
                <c:pt idx="8">
                  <c:v>51.65</c:v>
                </c:pt>
                <c:pt idx="9">
                  <c:v>50.84</c:v>
                </c:pt>
                <c:pt idx="10">
                  <c:v>61.24</c:v>
                </c:pt>
                <c:pt idx="11">
                  <c:v>62.12</c:v>
                </c:pt>
                <c:pt idx="12">
                  <c:v>57.4</c:v>
                </c:pt>
                <c:pt idx="13">
                  <c:v>59.73</c:v>
                </c:pt>
                <c:pt idx="14">
                  <c:v>56.95</c:v>
                </c:pt>
                <c:pt idx="15">
                  <c:v>67.94</c:v>
                </c:pt>
                <c:pt idx="16">
                  <c:v>58.78</c:v>
                </c:pt>
                <c:pt idx="17">
                  <c:v>64.35</c:v>
                </c:pt>
                <c:pt idx="18">
                  <c:v>53.37</c:v>
                </c:pt>
                <c:pt idx="19">
                  <c:v>61.91</c:v>
                </c:pt>
                <c:pt idx="20">
                  <c:v>63.49</c:v>
                </c:pt>
                <c:pt idx="21">
                  <c:v>60.66</c:v>
                </c:pt>
                <c:pt idx="22">
                  <c:v>61.63</c:v>
                </c:pt>
                <c:pt idx="23">
                  <c:v>57.59</c:v>
                </c:pt>
                <c:pt idx="24">
                  <c:v>57.39</c:v>
                </c:pt>
                <c:pt idx="25">
                  <c:v>58.94</c:v>
                </c:pt>
                <c:pt idx="26">
                  <c:v>50.37</c:v>
                </c:pt>
                <c:pt idx="27">
                  <c:v>59.41</c:v>
                </c:pt>
                <c:pt idx="28">
                  <c:v>69.63</c:v>
                </c:pt>
                <c:pt idx="29">
                  <c:v>62.23</c:v>
                </c:pt>
                <c:pt idx="30">
                  <c:v>59.49</c:v>
                </c:pt>
                <c:pt idx="31">
                  <c:v>57.62</c:v>
                </c:pt>
                <c:pt idx="32">
                  <c:v>62.67</c:v>
                </c:pt>
                <c:pt idx="33">
                  <c:v>70.29</c:v>
                </c:pt>
                <c:pt idx="34">
                  <c:v>71.89</c:v>
                </c:pt>
                <c:pt idx="35">
                  <c:v>56.2</c:v>
                </c:pt>
                <c:pt idx="36">
                  <c:v>55.72</c:v>
                </c:pt>
                <c:pt idx="37">
                  <c:v>60.41</c:v>
                </c:pt>
                <c:pt idx="38">
                  <c:v>52.28</c:v>
                </c:pt>
                <c:pt idx="39">
                  <c:v>63.8</c:v>
                </c:pt>
                <c:pt idx="40">
                  <c:v>65.16</c:v>
                </c:pt>
                <c:pt idx="41">
                  <c:v>64.75</c:v>
                </c:pt>
                <c:pt idx="42">
                  <c:v>71.3</c:v>
                </c:pt>
                <c:pt idx="43">
                  <c:v>58.76</c:v>
                </c:pt>
                <c:pt idx="44">
                  <c:v>53.25</c:v>
                </c:pt>
                <c:pt idx="45">
                  <c:v>59.46</c:v>
                </c:pt>
                <c:pt idx="46">
                  <c:v>53.43</c:v>
                </c:pt>
                <c:pt idx="47">
                  <c:v>62.74</c:v>
                </c:pt>
                <c:pt idx="48">
                  <c:v>64.18</c:v>
                </c:pt>
                <c:pt idx="49">
                  <c:v>60.85</c:v>
                </c:pt>
                <c:pt idx="50">
                  <c:v>70.74</c:v>
                </c:pt>
                <c:pt idx="51">
                  <c:v>60.42</c:v>
                </c:pt>
                <c:pt idx="52">
                  <c:v>58.49</c:v>
                </c:pt>
                <c:pt idx="53">
                  <c:v>56.23</c:v>
                </c:pt>
              </c:numCache>
            </c:numRef>
          </c:val>
        </c:ser>
        <c:gapWidth val="100"/>
        <c:overlap val="0"/>
        <c:axId val="30922692"/>
        <c:axId val="59020524"/>
      </c:barChart>
      <c:lineChart>
        <c:grouping val="standard"/>
        <c:varyColors val="0"/>
        <c:ser>
          <c:idx val="1"/>
          <c:order val="1"/>
          <c:tx>
            <c:strRef>
              <c:f>pt@label 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4"/>
                <c:pt idx="0">
                  <c:v> Algeria</c:v>
                </c:pt>
                <c:pt idx="1">
                  <c:v> Angola</c:v>
                </c:pt>
                <c:pt idx="2">
                  <c:v> Benin</c:v>
                </c:pt>
                <c:pt idx="3">
                  <c:v> Botswana</c:v>
                </c:pt>
                <c:pt idx="4">
                  <c:v> Burkina Faso</c:v>
                </c:pt>
                <c:pt idx="5">
                  <c:v> Burundi</c:v>
                </c:pt>
                <c:pt idx="6">
                  <c:v> Cabo Verde</c:v>
                </c:pt>
                <c:pt idx="7">
                  <c:v> Cameroon</c:v>
                </c:pt>
                <c:pt idx="8">
                  <c:v> Central African Republic</c:v>
                </c:pt>
                <c:pt idx="9">
                  <c:v> Chad</c:v>
                </c:pt>
                <c:pt idx="10">
                  <c:v> Comoros</c:v>
                </c:pt>
                <c:pt idx="11">
                  <c:v> Congo, Rep.</c:v>
                </c:pt>
                <c:pt idx="12">
                  <c:v> Cote d'Ivoire</c:v>
                </c:pt>
                <c:pt idx="13">
                  <c:v> Djibouti</c:v>
                </c:pt>
                <c:pt idx="14">
                  <c:v> DR Congo</c:v>
                </c:pt>
                <c:pt idx="15">
                  <c:v> Egypt</c:v>
                </c:pt>
                <c:pt idx="16">
                  <c:v> Equatorial Guinea</c:v>
                </c:pt>
                <c:pt idx="17">
                  <c:v> Eritrea</c:v>
                </c:pt>
                <c:pt idx="18">
                  <c:v> Eswatini</c:v>
                </c:pt>
                <c:pt idx="19">
                  <c:v> Ethiopia</c:v>
                </c:pt>
                <c:pt idx="20">
                  <c:v> Gabon</c:v>
                </c:pt>
                <c:pt idx="21">
                  <c:v> Gambia</c:v>
                </c:pt>
                <c:pt idx="22">
                  <c:v> Ghana</c:v>
                </c:pt>
                <c:pt idx="23">
                  <c:v> Guinea</c:v>
                </c:pt>
                <c:pt idx="24">
                  <c:v> Guinea-Bissau</c:v>
                </c:pt>
                <c:pt idx="25">
                  <c:v> Kenya</c:v>
                </c:pt>
                <c:pt idx="26">
                  <c:v> Lesotho</c:v>
                </c:pt>
                <c:pt idx="27">
                  <c:v> Liberia</c:v>
                </c:pt>
                <c:pt idx="28">
                  <c:v> Libya</c:v>
                </c:pt>
                <c:pt idx="29">
                  <c:v> Madagascar</c:v>
                </c:pt>
                <c:pt idx="30">
                  <c:v> Malawi</c:v>
                </c:pt>
                <c:pt idx="31">
                  <c:v> Mali</c:v>
                </c:pt>
                <c:pt idx="32">
                  <c:v> Mauritania</c:v>
                </c:pt>
                <c:pt idx="33">
                  <c:v> Mauritius</c:v>
                </c:pt>
                <c:pt idx="34">
                  <c:v> Morocco</c:v>
                </c:pt>
                <c:pt idx="35">
                  <c:v> Mozambique</c:v>
                </c:pt>
                <c:pt idx="36">
                  <c:v> Namibia</c:v>
                </c:pt>
                <c:pt idx="37">
                  <c:v> Niger</c:v>
                </c:pt>
                <c:pt idx="38">
                  <c:v> Nigeria</c:v>
                </c:pt>
                <c:pt idx="39">
                  <c:v> Rwanda</c:v>
                </c:pt>
                <c:pt idx="40">
                  <c:v> Sao Tome and Principe</c:v>
                </c:pt>
                <c:pt idx="41">
                  <c:v> Senegal</c:v>
                </c:pt>
                <c:pt idx="42">
                  <c:v> Seychelles</c:v>
                </c:pt>
                <c:pt idx="43">
                  <c:v> Sierra Leone</c:v>
                </c:pt>
                <c:pt idx="44">
                  <c:v> Somalia</c:v>
                </c:pt>
                <c:pt idx="45">
                  <c:v> South Africa</c:v>
                </c:pt>
                <c:pt idx="46">
                  <c:v> South Sudan</c:v>
                </c:pt>
                <c:pt idx="47">
                  <c:v> Sudan</c:v>
                </c:pt>
                <c:pt idx="48">
                  <c:v> Tanzania</c:v>
                </c:pt>
                <c:pt idx="49">
                  <c:v> Togo</c:v>
                </c:pt>
                <c:pt idx="50">
                  <c:v> Tunisia</c:v>
                </c:pt>
                <c:pt idx="51">
                  <c:v> Uganda</c:v>
                </c:pt>
                <c:pt idx="52">
                  <c:v> Zambia</c:v>
                </c:pt>
                <c:pt idx="53">
                  <c:v> Zimbabwe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54"/>
                <c:pt idx="0">
                  <c:v>77.96</c:v>
                </c:pt>
                <c:pt idx="1">
                  <c:v>64.31</c:v>
                </c:pt>
                <c:pt idx="2">
                  <c:v>61.45</c:v>
                </c:pt>
                <c:pt idx="3">
                  <c:v>63.59</c:v>
                </c:pt>
                <c:pt idx="4">
                  <c:v>60.99</c:v>
                </c:pt>
                <c:pt idx="5">
                  <c:v>63.61</c:v>
                </c:pt>
                <c:pt idx="6">
                  <c:v>78.46</c:v>
                </c:pt>
                <c:pt idx="7">
                  <c:v>62.02</c:v>
                </c:pt>
                <c:pt idx="8">
                  <c:v>56.3</c:v>
                </c:pt>
                <c:pt idx="9">
                  <c:v>54.28</c:v>
                </c:pt>
                <c:pt idx="10">
                  <c:v>65.83</c:v>
                </c:pt>
                <c:pt idx="11">
                  <c:v>64.94</c:v>
                </c:pt>
                <c:pt idx="12">
                  <c:v>59.94</c:v>
                </c:pt>
                <c:pt idx="13">
                  <c:v>65.02</c:v>
                </c:pt>
                <c:pt idx="14">
                  <c:v>61.52</c:v>
                </c:pt>
                <c:pt idx="15">
                  <c:v>72.61</c:v>
                </c:pt>
                <c:pt idx="16">
                  <c:v>62.73</c:v>
                </c:pt>
                <c:pt idx="17">
                  <c:v>68.66</c:v>
                </c:pt>
                <c:pt idx="18">
                  <c:v>61.25</c:v>
                </c:pt>
                <c:pt idx="19">
                  <c:v>68.28</c:v>
                </c:pt>
                <c:pt idx="20">
                  <c:v>68.49</c:v>
                </c:pt>
                <c:pt idx="21">
                  <c:v>63.53</c:v>
                </c:pt>
                <c:pt idx="22">
                  <c:v>66.01</c:v>
                </c:pt>
                <c:pt idx="23">
                  <c:v>60.1</c:v>
                </c:pt>
                <c:pt idx="24">
                  <c:v>61.8</c:v>
                </c:pt>
                <c:pt idx="25">
                  <c:v>64.09</c:v>
                </c:pt>
                <c:pt idx="26">
                  <c:v>55.93</c:v>
                </c:pt>
                <c:pt idx="27">
                  <c:v>62.07</c:v>
                </c:pt>
                <c:pt idx="28">
                  <c:v>74.4</c:v>
                </c:pt>
                <c:pt idx="29">
                  <c:v>66.87</c:v>
                </c:pt>
                <c:pt idx="30">
                  <c:v>66.47</c:v>
                </c:pt>
                <c:pt idx="31">
                  <c:v>60.33</c:v>
                </c:pt>
                <c:pt idx="32">
                  <c:v>66.1</c:v>
                </c:pt>
                <c:pt idx="33">
                  <c:v>77.24</c:v>
                </c:pt>
                <c:pt idx="34">
                  <c:v>76.4</c:v>
                </c:pt>
                <c:pt idx="35">
                  <c:v>62.43</c:v>
                </c:pt>
                <c:pt idx="36">
                  <c:v>62.98</c:v>
                </c:pt>
                <c:pt idx="37">
                  <c:v>62.79</c:v>
                </c:pt>
                <c:pt idx="38">
                  <c:v>53.07</c:v>
                </c:pt>
                <c:pt idx="39">
                  <c:v>68.16</c:v>
                </c:pt>
                <c:pt idx="40">
                  <c:v>70.42</c:v>
                </c:pt>
                <c:pt idx="41">
                  <c:v>69.28</c:v>
                </c:pt>
                <c:pt idx="42">
                  <c:v>75.6</c:v>
                </c:pt>
                <c:pt idx="43">
                  <c:v>61.35</c:v>
                </c:pt>
                <c:pt idx="44">
                  <c:v>57.41</c:v>
                </c:pt>
                <c:pt idx="45">
                  <c:v>65</c:v>
                </c:pt>
                <c:pt idx="46">
                  <c:v>56.47</c:v>
                </c:pt>
                <c:pt idx="47">
                  <c:v>67.88</c:v>
                </c:pt>
                <c:pt idx="48">
                  <c:v>68.31</c:v>
                </c:pt>
                <c:pt idx="49">
                  <c:v>62.39</c:v>
                </c:pt>
                <c:pt idx="50">
                  <c:v>77.14</c:v>
                </c:pt>
                <c:pt idx="51">
                  <c:v>64.92</c:v>
                </c:pt>
                <c:pt idx="52">
                  <c:v>63.93</c:v>
                </c:pt>
                <c:pt idx="53">
                  <c:v>62.05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0159513"/>
        <c:axId val="74631716"/>
      </c:lineChart>
      <c:catAx>
        <c:axId val="309226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20524"/>
        <c:crosses val="autoZero"/>
        <c:auto val="1"/>
        <c:lblAlgn val="ctr"/>
        <c:lblOffset val="100"/>
        <c:noMultiLvlLbl val="0"/>
      </c:catAx>
      <c:valAx>
        <c:axId val="590205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922692"/>
        <c:crosses val="autoZero"/>
        <c:crossBetween val="between"/>
      </c:valAx>
      <c:catAx>
        <c:axId val="5015951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31716"/>
        <c:auto val="1"/>
        <c:lblAlgn val="ctr"/>
        <c:lblOffset val="100"/>
        <c:noMultiLvlLbl val="0"/>
      </c:catAx>
      <c:valAx>
        <c:axId val="746317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159513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1013400</xdr:colOff>
      <xdr:row>89</xdr:row>
      <xdr:rowOff>43560</xdr:rowOff>
    </xdr:from>
    <xdr:to>
      <xdr:col>15</xdr:col>
      <xdr:colOff>1238760</xdr:colOff>
      <xdr:row>139</xdr:row>
      <xdr:rowOff>102960</xdr:rowOff>
    </xdr:to>
    <xdr:graphicFrame>
      <xdr:nvGraphicFramePr>
        <xdr:cNvPr id="0" name=""/>
        <xdr:cNvGraphicFramePr/>
      </xdr:nvGraphicFramePr>
      <xdr:xfrm>
        <a:off x="1013400" y="14832000"/>
        <a:ext cx="13743720" cy="818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5" createdVersion="3">
  <cacheSource type="worksheet">
    <worksheetSource ref="A1:E56" sheet=" African countries by life expe"/>
  </cacheSource>
  <cacheFields count="5">
    <cacheField name="Countries &amp;&#10;territories" numFmtId="0">
      <sharedItems containsBlank="1" count="55">
        <s v=" Algeria"/>
        <s v=" Angola"/>
        <s v=" Benin"/>
        <s v=" Botswana"/>
        <s v=" Burkina Faso"/>
        <s v=" Burundi"/>
        <s v=" Cabo Verde"/>
        <s v=" Cameroon"/>
        <s v=" Central African Republic"/>
        <s v=" Chad"/>
        <s v=" Comoros"/>
        <s v=" Congo, Rep."/>
        <s v=" Cote d'Ivoire"/>
        <s v=" Djibouti"/>
        <s v=" DR Congo"/>
        <s v=" Egypt"/>
        <s v=" Equatorial Guinea"/>
        <s v=" Eritrea"/>
        <s v=" Eswatini"/>
        <s v=" Ethiopia"/>
        <s v=" Gabon"/>
        <s v=" Gambia"/>
        <s v=" Ghana"/>
        <s v=" Guinea"/>
        <s v=" Guinea-Bissau"/>
        <s v=" Kenya"/>
        <s v=" Lesotho"/>
        <s v=" Liberia"/>
        <s v=" Libya"/>
        <s v=" Madagascar"/>
        <s v=" Malawi"/>
        <s v=" Mali"/>
        <s v=" Mauritania"/>
        <s v=" Mauritius"/>
        <s v=" Morocco"/>
        <s v=" Mozambique"/>
        <s v=" Namibia"/>
        <s v=" Niger"/>
        <s v=" Nigeria"/>
        <s v=" Rwanda"/>
        <s v=" Sao Tome and Principe"/>
        <s v=" Senegal"/>
        <s v=" Seychelles"/>
        <s v=" Sierra Leone"/>
        <s v=" Somalia"/>
        <s v=" South Africa"/>
        <s v=" South Sudan"/>
        <s v=" Sudan"/>
        <s v=" Tanzania"/>
        <s v=" Togo"/>
        <s v=" Tunisia"/>
        <s v=" Uganda"/>
        <s v=" Zambia"/>
        <s v=" Zimbabwe"/>
        <m/>
      </sharedItems>
    </cacheField>
    <cacheField name="2021" numFmtId="0">
      <sharedItems containsMixedTypes="1" containsNumber="1" minValue="52.52" maxValue="76.38" count="54">
        <n v="52.52"/>
        <n v="52.68"/>
        <n v="53.06"/>
        <n v="53.9"/>
        <n v="54.98"/>
        <n v="55.28"/>
        <n v="57.07"/>
        <n v="58.6"/>
        <n v="58.89"/>
        <n v="58.94"/>
        <n v="59.19"/>
        <n v="59.25"/>
        <n v="59.27"/>
        <n v="59.33"/>
        <n v="59.65"/>
        <n v="59.82"/>
        <n v="60.06"/>
        <n v="60.33"/>
        <n v="60.59"/>
        <n v="60.75"/>
        <n v="61.14"/>
        <n v="61.22"/>
        <n v="61.43"/>
        <n v="61.58"/>
        <n v="61.62"/>
        <n v="61.64"/>
        <n v="61.66"/>
        <n v="62.08"/>
        <n v="62.3"/>
        <n v="62.34"/>
        <n v="62.7"/>
        <n v="62.9"/>
        <n v="63.42"/>
        <n v="63.52"/>
        <n v="63.8"/>
        <n v="64.36"/>
        <n v="64.48"/>
        <n v="64.97"/>
        <n v="65.27"/>
        <n v="65.82"/>
        <n v="66.07"/>
        <n v="66.2"/>
        <n v="66.54"/>
        <n v="67.09"/>
        <n v="67.59"/>
        <n v="70.22"/>
        <n v="71.91"/>
        <n v="73.4"/>
        <n v="73.68"/>
        <n v="73.77"/>
        <n v="74.04"/>
        <n v="74.05"/>
        <n v="76.38"/>
        <s v="All"/>
      </sharedItems>
    </cacheField>
    <cacheField name="Column C" numFmtId="0">
      <sharedItems containsMixedTypes="1" containsNumber="1" minValue="50.37" maxValue="74.88" count="54">
        <n v="50.37"/>
        <n v="50.84"/>
        <n v="51.65"/>
        <n v="52.28"/>
        <n v="53.25"/>
        <n v="53.37"/>
        <n v="53.43"/>
        <n v="55.72"/>
        <n v="56.2"/>
        <n v="56.23"/>
        <n v="56.95"/>
        <n v="57.39"/>
        <n v="57.4"/>
        <n v="57.47"/>
        <n v="57.59"/>
        <n v="57.62"/>
        <n v="58.22"/>
        <n v="58.49"/>
        <n v="58.69"/>
        <n v="58.76"/>
        <n v="58.78"/>
        <n v="58.94"/>
        <n v="59.03"/>
        <n v="59.41"/>
        <n v="59.46"/>
        <n v="59.49"/>
        <n v="59.71"/>
        <n v="59.73"/>
        <n v="60.41"/>
        <n v="60.42"/>
        <n v="60.66"/>
        <n v="60.85"/>
        <n v="61.24"/>
        <n v="61.63"/>
        <n v="61.91"/>
        <n v="62.12"/>
        <n v="62.23"/>
        <n v="62.67"/>
        <n v="62.74"/>
        <n v="63.49"/>
        <n v="63.8"/>
        <n v="64.18"/>
        <n v="64.35"/>
        <n v="64.75"/>
        <n v="65.16"/>
        <n v="67.94"/>
        <n v="69.59"/>
        <n v="69.63"/>
        <n v="70.29"/>
        <n v="70.74"/>
        <n v="71.3"/>
        <n v="71.89"/>
        <n v="74.88"/>
        <s v="Male"/>
      </sharedItems>
    </cacheField>
    <cacheField name="Column D" numFmtId="0">
      <sharedItems containsMixedTypes="1" containsNumber="1" minValue="53.07" maxValue="78.46" count="55">
        <n v="53.07"/>
        <n v="54.28"/>
        <n v="55.93"/>
        <n v="56.3"/>
        <n v="56.47"/>
        <n v="57.41"/>
        <n v="59.94"/>
        <n v="60.1"/>
        <n v="60.33"/>
        <n v="60.99"/>
        <n v="61.25"/>
        <n v="61.35"/>
        <n v="61.45"/>
        <n v="61.52"/>
        <n v="61.8"/>
        <n v="62.02"/>
        <n v="62.05"/>
        <n v="62.07"/>
        <n v="62.39"/>
        <n v="62.43"/>
        <n v="62.73"/>
        <n v="62.79"/>
        <n v="62.98"/>
        <n v="63.53"/>
        <n v="63.59"/>
        <n v="63.61"/>
        <n v="63.93"/>
        <n v="64.09"/>
        <n v="64.31"/>
        <n v="64.92"/>
        <n v="64.94"/>
        <n v="65"/>
        <n v="65.02"/>
        <n v="65.83"/>
        <n v="66.01"/>
        <n v="66.1"/>
        <n v="66.47"/>
        <n v="66.87"/>
        <n v="67.88"/>
        <n v="68.16"/>
        <n v="68.28"/>
        <n v="68.31"/>
        <n v="68.49"/>
        <n v="68.66"/>
        <n v="69.28"/>
        <n v="70.42"/>
        <n v="72.61"/>
        <n v="74.4"/>
        <n v="75.6"/>
        <n v="76.4"/>
        <n v="77.14"/>
        <n v="77.24"/>
        <n v="77.96"/>
        <n v="78.46"/>
        <s v="Female"/>
      </sharedItems>
    </cacheField>
    <cacheField name="Column E" numFmtId="0">
      <sharedItems containsMixedTypes="1" containsNumber="1" minValue="0.79" maxValue="8.87" count="54">
        <n v="0.79"/>
        <n v="1.54"/>
        <n v="2.39"/>
        <n v="2.5"/>
        <n v="2.54"/>
        <n v="2.6"/>
        <n v="2.66"/>
        <n v="2.71"/>
        <n v="2.81"/>
        <n v="2.87"/>
        <n v="3.04"/>
        <n v="3.08"/>
        <n v="3.22"/>
        <n v="3.33"/>
        <n v="3.43"/>
        <n v="3.44"/>
        <n v="3.52"/>
        <n v="3.9"/>
        <n v="3.95"/>
        <n v="4.13"/>
        <n v="4.17"/>
        <n v="4.3"/>
        <n v="4.31"/>
        <n v="4.37"/>
        <n v="4.38"/>
        <n v="4.4"/>
        <n v="4.5"/>
        <n v="4.53"/>
        <n v="4.57"/>
        <n v="4.58"/>
        <n v="4.64"/>
        <n v="4.66"/>
        <n v="4.67"/>
        <n v="4.77"/>
        <n v="4.9"/>
        <n v="5.01"/>
        <n v="5.14"/>
        <n v="5.16"/>
        <n v="5.26"/>
        <n v="5.28"/>
        <n v="5.29"/>
        <n v="5.44"/>
        <n v="5.54"/>
        <n v="5.55"/>
        <n v="5.81"/>
        <n v="6.23"/>
        <n v="6.38"/>
        <n v="6.4"/>
        <n v="6.95"/>
        <n v="6.98"/>
        <n v="7.26"/>
        <n v="7.88"/>
        <n v="8.87"/>
        <s v="Sex gap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54"/>
    <x v="53"/>
    <x v="53"/>
    <x v="54"/>
    <x v="53"/>
  </r>
  <r>
    <x v="0"/>
    <x v="52"/>
    <x v="52"/>
    <x v="52"/>
    <x v="11"/>
  </r>
  <r>
    <x v="6"/>
    <x v="51"/>
    <x v="46"/>
    <x v="53"/>
    <x v="52"/>
  </r>
  <r>
    <x v="34"/>
    <x v="50"/>
    <x v="51"/>
    <x v="49"/>
    <x v="26"/>
  </r>
  <r>
    <x v="50"/>
    <x v="49"/>
    <x v="49"/>
    <x v="50"/>
    <x v="47"/>
  </r>
  <r>
    <x v="33"/>
    <x v="48"/>
    <x v="48"/>
    <x v="51"/>
    <x v="48"/>
  </r>
  <r>
    <x v="42"/>
    <x v="47"/>
    <x v="50"/>
    <x v="48"/>
    <x v="21"/>
  </r>
  <r>
    <x v="28"/>
    <x v="46"/>
    <x v="47"/>
    <x v="47"/>
    <x v="33"/>
  </r>
  <r>
    <x v="15"/>
    <x v="45"/>
    <x v="45"/>
    <x v="46"/>
    <x v="32"/>
  </r>
  <r>
    <x v="40"/>
    <x v="44"/>
    <x v="44"/>
    <x v="45"/>
    <x v="38"/>
  </r>
  <r>
    <x v="41"/>
    <x v="43"/>
    <x v="43"/>
    <x v="44"/>
    <x v="27"/>
  </r>
  <r>
    <x v="17"/>
    <x v="42"/>
    <x v="42"/>
    <x v="43"/>
    <x v="22"/>
  </r>
  <r>
    <x v="48"/>
    <x v="41"/>
    <x v="41"/>
    <x v="41"/>
    <x v="19"/>
  </r>
  <r>
    <x v="39"/>
    <x v="40"/>
    <x v="40"/>
    <x v="39"/>
    <x v="23"/>
  </r>
  <r>
    <x v="20"/>
    <x v="39"/>
    <x v="39"/>
    <x v="42"/>
    <x v="35"/>
  </r>
  <r>
    <x v="47"/>
    <x v="38"/>
    <x v="38"/>
    <x v="38"/>
    <x v="36"/>
  </r>
  <r>
    <x v="19"/>
    <x v="37"/>
    <x v="34"/>
    <x v="40"/>
    <x v="46"/>
  </r>
  <r>
    <x v="29"/>
    <x v="36"/>
    <x v="36"/>
    <x v="37"/>
    <x v="30"/>
  </r>
  <r>
    <x v="32"/>
    <x v="35"/>
    <x v="37"/>
    <x v="35"/>
    <x v="14"/>
  </r>
  <r>
    <x v="22"/>
    <x v="34"/>
    <x v="33"/>
    <x v="34"/>
    <x v="24"/>
  </r>
  <r>
    <x v="11"/>
    <x v="33"/>
    <x v="35"/>
    <x v="30"/>
    <x v="8"/>
  </r>
  <r>
    <x v="10"/>
    <x v="32"/>
    <x v="32"/>
    <x v="33"/>
    <x v="29"/>
  </r>
  <r>
    <x v="30"/>
    <x v="31"/>
    <x v="25"/>
    <x v="36"/>
    <x v="49"/>
  </r>
  <r>
    <x v="51"/>
    <x v="30"/>
    <x v="29"/>
    <x v="29"/>
    <x v="26"/>
  </r>
  <r>
    <x v="45"/>
    <x v="29"/>
    <x v="24"/>
    <x v="31"/>
    <x v="42"/>
  </r>
  <r>
    <x v="13"/>
    <x v="28"/>
    <x v="27"/>
    <x v="32"/>
    <x v="40"/>
  </r>
  <r>
    <x v="21"/>
    <x v="27"/>
    <x v="30"/>
    <x v="23"/>
    <x v="9"/>
  </r>
  <r>
    <x v="5"/>
    <x v="26"/>
    <x v="26"/>
    <x v="25"/>
    <x v="17"/>
  </r>
  <r>
    <x v="1"/>
    <x v="25"/>
    <x v="22"/>
    <x v="28"/>
    <x v="39"/>
  </r>
  <r>
    <x v="49"/>
    <x v="24"/>
    <x v="31"/>
    <x v="18"/>
    <x v="1"/>
  </r>
  <r>
    <x v="37"/>
    <x v="23"/>
    <x v="28"/>
    <x v="21"/>
    <x v="2"/>
  </r>
  <r>
    <x v="25"/>
    <x v="22"/>
    <x v="21"/>
    <x v="27"/>
    <x v="37"/>
  </r>
  <r>
    <x v="52"/>
    <x v="21"/>
    <x v="17"/>
    <x v="26"/>
    <x v="41"/>
  </r>
  <r>
    <x v="3"/>
    <x v="20"/>
    <x v="18"/>
    <x v="24"/>
    <x v="34"/>
  </r>
  <r>
    <x v="27"/>
    <x v="19"/>
    <x v="23"/>
    <x v="17"/>
    <x v="6"/>
  </r>
  <r>
    <x v="16"/>
    <x v="18"/>
    <x v="20"/>
    <x v="20"/>
    <x v="18"/>
  </r>
  <r>
    <x v="7"/>
    <x v="17"/>
    <x v="18"/>
    <x v="15"/>
    <x v="13"/>
  </r>
  <r>
    <x v="43"/>
    <x v="16"/>
    <x v="19"/>
    <x v="11"/>
    <x v="5"/>
  </r>
  <r>
    <x v="2"/>
    <x v="15"/>
    <x v="16"/>
    <x v="12"/>
    <x v="12"/>
  </r>
  <r>
    <x v="24"/>
    <x v="14"/>
    <x v="11"/>
    <x v="14"/>
    <x v="25"/>
  </r>
  <r>
    <x v="35"/>
    <x v="13"/>
    <x v="8"/>
    <x v="19"/>
    <x v="45"/>
  </r>
  <r>
    <x v="4"/>
    <x v="12"/>
    <x v="13"/>
    <x v="9"/>
    <x v="16"/>
  </r>
  <r>
    <x v="36"/>
    <x v="12"/>
    <x v="7"/>
    <x v="22"/>
    <x v="50"/>
  </r>
  <r>
    <x v="53"/>
    <x v="11"/>
    <x v="9"/>
    <x v="16"/>
    <x v="44"/>
  </r>
  <r>
    <x v="14"/>
    <x v="10"/>
    <x v="10"/>
    <x v="13"/>
    <x v="28"/>
  </r>
  <r>
    <x v="31"/>
    <x v="9"/>
    <x v="15"/>
    <x v="8"/>
    <x v="7"/>
  </r>
  <r>
    <x v="23"/>
    <x v="8"/>
    <x v="14"/>
    <x v="7"/>
    <x v="3"/>
  </r>
  <r>
    <x v="12"/>
    <x v="7"/>
    <x v="12"/>
    <x v="6"/>
    <x v="4"/>
  </r>
  <r>
    <x v="18"/>
    <x v="6"/>
    <x v="5"/>
    <x v="10"/>
    <x v="51"/>
  </r>
  <r>
    <x v="44"/>
    <x v="5"/>
    <x v="4"/>
    <x v="5"/>
    <x v="20"/>
  </r>
  <r>
    <x v="46"/>
    <x v="4"/>
    <x v="6"/>
    <x v="4"/>
    <x v="10"/>
  </r>
  <r>
    <x v="8"/>
    <x v="3"/>
    <x v="2"/>
    <x v="3"/>
    <x v="31"/>
  </r>
  <r>
    <x v="26"/>
    <x v="2"/>
    <x v="0"/>
    <x v="2"/>
    <x v="43"/>
  </r>
  <r>
    <x v="38"/>
    <x v="1"/>
    <x v="3"/>
    <x v="0"/>
    <x v="0"/>
  </r>
  <r>
    <x v="9"/>
    <x v="0"/>
    <x v="1"/>
    <x v="1"/>
    <x v="1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O24:Q80" firstHeaderRow="1" firstDataRow="2" firstDataCol="1"/>
  <pivotFields count="5">
    <pivotField axis="axisRow" compact="0" showAll="0" defaultSubtotal="0" outline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h="1" x="54"/>
      </items>
    </pivotField>
    <pivotField compact="0" showAll="0"/>
    <pivotField dataField="1" compact="0" showAll="0" outline="0"/>
    <pivotField dataField="1" compact="0" showAll="0" outline="0"/>
    <pivotField compact="0" showAll="0"/>
  </pivotFields>
  <rowFields count="1">
    <field x="0"/>
  </rowFields>
  <colFields count="1">
    <field x="-2"/>
  </colFields>
  <dataFields count="2">
    <dataField name="Male" fld="2" subtotal="sum" numFmtId="164"/>
    <dataField name="Female" fld="3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Algeria" TargetMode="External"/><Relationship Id="rId2" Type="http://schemas.openxmlformats.org/officeDocument/2006/relationships/hyperlink" Target="https://en.wikipedia.org/wiki/Cape_Verde" TargetMode="External"/><Relationship Id="rId3" Type="http://schemas.openxmlformats.org/officeDocument/2006/relationships/hyperlink" Target="https://en.wikipedia.org/wiki/Morocco" TargetMode="External"/><Relationship Id="rId4" Type="http://schemas.openxmlformats.org/officeDocument/2006/relationships/hyperlink" Target="https://en.wikipedia.org/wiki/Tunisia" TargetMode="External"/><Relationship Id="rId5" Type="http://schemas.openxmlformats.org/officeDocument/2006/relationships/hyperlink" Target="https://en.wikipedia.org/wiki/Mauritius" TargetMode="External"/><Relationship Id="rId6" Type="http://schemas.openxmlformats.org/officeDocument/2006/relationships/hyperlink" Target="https://en.wikipedia.org/wiki/Seychelles" TargetMode="External"/><Relationship Id="rId7" Type="http://schemas.openxmlformats.org/officeDocument/2006/relationships/hyperlink" Target="https://en.wikipedia.org/wiki/Libya" TargetMode="External"/><Relationship Id="rId8" Type="http://schemas.openxmlformats.org/officeDocument/2006/relationships/hyperlink" Target="https://en.wikipedia.org/wiki/Egypt" TargetMode="External"/><Relationship Id="rId9" Type="http://schemas.openxmlformats.org/officeDocument/2006/relationships/hyperlink" Target="https://en.wikipedia.org/wiki/S&#227;o_Tom&#233;_and_Pr&#237;ncipe" TargetMode="External"/><Relationship Id="rId10" Type="http://schemas.openxmlformats.org/officeDocument/2006/relationships/hyperlink" Target="https://en.wikipedia.org/wiki/Senegal" TargetMode="External"/><Relationship Id="rId11" Type="http://schemas.openxmlformats.org/officeDocument/2006/relationships/hyperlink" Target="https://en.wikipedia.org/wiki/Eritrea" TargetMode="External"/><Relationship Id="rId12" Type="http://schemas.openxmlformats.org/officeDocument/2006/relationships/hyperlink" Target="https://en.wikipedia.org/wiki/Tanzania" TargetMode="External"/><Relationship Id="rId13" Type="http://schemas.openxmlformats.org/officeDocument/2006/relationships/hyperlink" Target="https://en.wikipedia.org/wiki/Rwanda" TargetMode="External"/><Relationship Id="rId14" Type="http://schemas.openxmlformats.org/officeDocument/2006/relationships/hyperlink" Target="https://en.wikipedia.org/wiki/Gabon" TargetMode="External"/><Relationship Id="rId15" Type="http://schemas.openxmlformats.org/officeDocument/2006/relationships/hyperlink" Target="https://en.wikipedia.org/wiki/Sudan" TargetMode="External"/><Relationship Id="rId16" Type="http://schemas.openxmlformats.org/officeDocument/2006/relationships/hyperlink" Target="https://en.wikipedia.org/wiki/Ethiopia" TargetMode="External"/><Relationship Id="rId17" Type="http://schemas.openxmlformats.org/officeDocument/2006/relationships/hyperlink" Target="https://en.wikipedia.org/wiki/Madagascar" TargetMode="External"/><Relationship Id="rId18" Type="http://schemas.openxmlformats.org/officeDocument/2006/relationships/hyperlink" Target="https://en.wikipedia.org/wiki/Mauritania" TargetMode="External"/><Relationship Id="rId19" Type="http://schemas.openxmlformats.org/officeDocument/2006/relationships/hyperlink" Target="https://en.wikipedia.org/wiki/Ghana" TargetMode="External"/><Relationship Id="rId20" Type="http://schemas.openxmlformats.org/officeDocument/2006/relationships/hyperlink" Target="https://en.wikipedia.org/wiki/Republic_of_the_Congo" TargetMode="External"/><Relationship Id="rId21" Type="http://schemas.openxmlformats.org/officeDocument/2006/relationships/hyperlink" Target="https://en.wikipedia.org/wiki/Comoros" TargetMode="External"/><Relationship Id="rId22" Type="http://schemas.openxmlformats.org/officeDocument/2006/relationships/hyperlink" Target="https://en.wikipedia.org/wiki/Malawi" TargetMode="External"/><Relationship Id="rId23" Type="http://schemas.openxmlformats.org/officeDocument/2006/relationships/hyperlink" Target="https://en.wikipedia.org/wiki/Uganda" TargetMode="External"/><Relationship Id="rId24" Type="http://schemas.openxmlformats.org/officeDocument/2006/relationships/hyperlink" Target="https://en.wikipedia.org/wiki/South_Africa" TargetMode="External"/><Relationship Id="rId25" Type="http://schemas.openxmlformats.org/officeDocument/2006/relationships/hyperlink" Target="https://en.wikipedia.org/wiki/Djibouti" TargetMode="External"/><Relationship Id="rId26" Type="http://schemas.openxmlformats.org/officeDocument/2006/relationships/hyperlink" Target="https://en.wikipedia.org/wiki/The_Gambia" TargetMode="External"/><Relationship Id="rId27" Type="http://schemas.openxmlformats.org/officeDocument/2006/relationships/hyperlink" Target="https://en.wikipedia.org/wiki/Burundi" TargetMode="External"/><Relationship Id="rId28" Type="http://schemas.openxmlformats.org/officeDocument/2006/relationships/hyperlink" Target="https://en.wikipedia.org/wiki/Angola" TargetMode="External"/><Relationship Id="rId29" Type="http://schemas.openxmlformats.org/officeDocument/2006/relationships/hyperlink" Target="https://en.wikipedia.org/wiki/Togo" TargetMode="External"/><Relationship Id="rId30" Type="http://schemas.openxmlformats.org/officeDocument/2006/relationships/hyperlink" Target="https://en.wikipedia.org/wiki/Niger" TargetMode="External"/><Relationship Id="rId31" Type="http://schemas.openxmlformats.org/officeDocument/2006/relationships/hyperlink" Target="https://en.wikipedia.org/wiki/Kenya" TargetMode="External"/><Relationship Id="rId32" Type="http://schemas.openxmlformats.org/officeDocument/2006/relationships/hyperlink" Target="https://en.wikipedia.org/wiki/Zambia" TargetMode="External"/><Relationship Id="rId33" Type="http://schemas.openxmlformats.org/officeDocument/2006/relationships/hyperlink" Target="https://en.wikipedia.org/wiki/Botswana" TargetMode="External"/><Relationship Id="rId34" Type="http://schemas.openxmlformats.org/officeDocument/2006/relationships/hyperlink" Target="https://en.wikipedia.org/wiki/Liberia" TargetMode="External"/><Relationship Id="rId35" Type="http://schemas.openxmlformats.org/officeDocument/2006/relationships/hyperlink" Target="https://en.wikipedia.org/wiki/Equatorial_Guinea" TargetMode="External"/><Relationship Id="rId36" Type="http://schemas.openxmlformats.org/officeDocument/2006/relationships/hyperlink" Target="https://en.wikipedia.org/wiki/Cameroon" TargetMode="External"/><Relationship Id="rId37" Type="http://schemas.openxmlformats.org/officeDocument/2006/relationships/hyperlink" Target="https://en.wikipedia.org/wiki/Sierra_Leone" TargetMode="External"/><Relationship Id="rId38" Type="http://schemas.openxmlformats.org/officeDocument/2006/relationships/hyperlink" Target="https://en.wikipedia.org/wiki/Benin" TargetMode="External"/><Relationship Id="rId39" Type="http://schemas.openxmlformats.org/officeDocument/2006/relationships/hyperlink" Target="https://en.wikipedia.org/wiki/Guinea-Bissau" TargetMode="External"/><Relationship Id="rId40" Type="http://schemas.openxmlformats.org/officeDocument/2006/relationships/hyperlink" Target="https://en.wikipedia.org/wiki/Mozambique" TargetMode="External"/><Relationship Id="rId41" Type="http://schemas.openxmlformats.org/officeDocument/2006/relationships/hyperlink" Target="https://en.wikipedia.org/wiki/Burkina_Faso" TargetMode="External"/><Relationship Id="rId42" Type="http://schemas.openxmlformats.org/officeDocument/2006/relationships/hyperlink" Target="https://en.wikipedia.org/wiki/Namibia" TargetMode="External"/><Relationship Id="rId43" Type="http://schemas.openxmlformats.org/officeDocument/2006/relationships/hyperlink" Target="https://en.wikipedia.org/wiki/Zimbabwe" TargetMode="External"/><Relationship Id="rId44" Type="http://schemas.openxmlformats.org/officeDocument/2006/relationships/hyperlink" Target="https://en.wikipedia.org/wiki/Democratic_Republic_of_the_Congo" TargetMode="External"/><Relationship Id="rId45" Type="http://schemas.openxmlformats.org/officeDocument/2006/relationships/hyperlink" Target="https://en.wikipedia.org/wiki/Mali" TargetMode="External"/><Relationship Id="rId46" Type="http://schemas.openxmlformats.org/officeDocument/2006/relationships/hyperlink" Target="https://en.wikipedia.org/wiki/Guinea" TargetMode="External"/><Relationship Id="rId47" Type="http://schemas.openxmlformats.org/officeDocument/2006/relationships/hyperlink" Target="https://en.wikipedia.org/wiki/Ivory_Coast" TargetMode="External"/><Relationship Id="rId48" Type="http://schemas.openxmlformats.org/officeDocument/2006/relationships/hyperlink" Target="https://en.wikipedia.org/wiki/Eswatini" TargetMode="External"/><Relationship Id="rId49" Type="http://schemas.openxmlformats.org/officeDocument/2006/relationships/hyperlink" Target="https://en.wikipedia.org/wiki/Somalia" TargetMode="External"/><Relationship Id="rId50" Type="http://schemas.openxmlformats.org/officeDocument/2006/relationships/hyperlink" Target="https://en.wikipedia.org/wiki/South_Sudan" TargetMode="External"/><Relationship Id="rId51" Type="http://schemas.openxmlformats.org/officeDocument/2006/relationships/hyperlink" Target="https://en.wikipedia.org/wiki/Central_African_Republic" TargetMode="External"/><Relationship Id="rId52" Type="http://schemas.openxmlformats.org/officeDocument/2006/relationships/hyperlink" Target="https://en.wikipedia.org/wiki/Lesotho" TargetMode="External"/><Relationship Id="rId53" Type="http://schemas.openxmlformats.org/officeDocument/2006/relationships/hyperlink" Target="https://en.wikipedia.org/wiki/Nigeria" TargetMode="External"/><Relationship Id="rId54" Type="http://schemas.openxmlformats.org/officeDocument/2006/relationships/hyperlink" Target="https://en.wikipedia.org/wiki/Chad" TargetMode="External"/><Relationship Id="rId55" Type="http://schemas.openxmlformats.org/officeDocument/2006/relationships/drawing" Target="../drawings/drawing1.xml"/><Relationship Id="rId56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82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S9" activeCellId="0" sqref="S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43"/>
    <col collapsed="false" customWidth="false" hidden="false" outlineLevel="0" max="14" min="2" style="1" width="11.53"/>
    <col collapsed="false" customWidth="true" hidden="false" outlineLevel="0" max="15" min="15" style="1" width="23.45"/>
    <col collapsed="false" customWidth="true" hidden="false" outlineLevel="0" max="16" min="16" style="1" width="18.12"/>
    <col collapsed="false" customWidth="true" hidden="false" outlineLevel="0" max="17" min="17" style="1" width="19.08"/>
    <col collapsed="false" customWidth="false" hidden="false" outlineLevel="0" max="16384" min="18" style="1" width="11.53"/>
  </cols>
  <sheetData>
    <row r="1" customFormat="false" ht="17.35" hidden="false" customHeight="true" outlineLevel="0" collapsed="false">
      <c r="A1" s="2" t="s">
        <v>0</v>
      </c>
      <c r="B1" s="3" t="n">
        <v>2021</v>
      </c>
      <c r="C1" s="3"/>
      <c r="D1" s="3"/>
      <c r="E1" s="3"/>
      <c r="F1" s="2" t="s">
        <v>1</v>
      </c>
      <c r="G1" s="2"/>
      <c r="H1" s="2"/>
      <c r="I1" s="2"/>
      <c r="J1" s="2"/>
      <c r="K1" s="2"/>
      <c r="L1" s="2"/>
      <c r="M1" s="2"/>
      <c r="Q1" s="4"/>
      <c r="R1" s="4"/>
    </row>
    <row r="2" customFormat="false" ht="31.3" hidden="false" customHeight="false" outlineLevel="0" collapsed="false">
      <c r="A2" s="2"/>
      <c r="B2" s="5" t="s">
        <v>2</v>
      </c>
      <c r="C2" s="5" t="s">
        <v>3</v>
      </c>
      <c r="D2" s="5" t="s">
        <v>4</v>
      </c>
      <c r="E2" s="5" t="s">
        <v>5</v>
      </c>
      <c r="F2" s="6" t="n">
        <v>2000</v>
      </c>
      <c r="G2" s="6" t="n">
        <v>2014</v>
      </c>
      <c r="H2" s="7" t="s">
        <v>6</v>
      </c>
      <c r="I2" s="6" t="n">
        <v>2019</v>
      </c>
      <c r="J2" s="7" t="s">
        <v>7</v>
      </c>
      <c r="K2" s="6" t="n">
        <v>2020</v>
      </c>
      <c r="L2" s="7" t="s">
        <v>8</v>
      </c>
      <c r="M2" s="6" t="n">
        <v>2021</v>
      </c>
      <c r="N2" s="8"/>
    </row>
    <row r="3" customFormat="false" ht="15" hidden="false" customHeight="false" outlineLevel="0" collapsed="false">
      <c r="A3" s="9" t="s">
        <v>9</v>
      </c>
      <c r="B3" s="10" t="n">
        <v>76.38</v>
      </c>
      <c r="C3" s="10" t="n">
        <v>74.88</v>
      </c>
      <c r="D3" s="10" t="n">
        <v>77.96</v>
      </c>
      <c r="E3" s="9" t="n">
        <v>3.08</v>
      </c>
      <c r="F3" s="10" t="n">
        <v>70.48</v>
      </c>
      <c r="G3" s="10" t="n">
        <v>75.11</v>
      </c>
      <c r="H3" s="9" t="n">
        <v>1.36</v>
      </c>
      <c r="I3" s="10" t="n">
        <v>76.47</v>
      </c>
      <c r="J3" s="11" t="s">
        <v>10</v>
      </c>
      <c r="K3" s="10" t="n">
        <v>74.45</v>
      </c>
      <c r="L3" s="9" t="n">
        <v>1.92</v>
      </c>
      <c r="M3" s="10" t="n">
        <v>76.38</v>
      </c>
      <c r="P3" s="12" t="s">
        <v>3</v>
      </c>
      <c r="Q3" s="12" t="s">
        <v>4</v>
      </c>
    </row>
    <row r="4" customFormat="false" ht="12.8" hidden="false" customHeight="false" outlineLevel="0" collapsed="false">
      <c r="A4" s="9" t="s">
        <v>11</v>
      </c>
      <c r="B4" s="10" t="n">
        <v>74.05</v>
      </c>
      <c r="C4" s="10" t="n">
        <v>69.59</v>
      </c>
      <c r="D4" s="10" t="n">
        <v>78.46</v>
      </c>
      <c r="E4" s="9" t="n">
        <v>8.87</v>
      </c>
      <c r="F4" s="10" t="n">
        <v>68.62</v>
      </c>
      <c r="G4" s="10" t="n">
        <v>75.24</v>
      </c>
      <c r="H4" s="9" t="n">
        <v>0.76</v>
      </c>
      <c r="I4" s="10" t="n">
        <v>76</v>
      </c>
      <c r="J4" s="11" t="s">
        <v>12</v>
      </c>
      <c r="K4" s="10" t="n">
        <v>74.81</v>
      </c>
      <c r="L4" s="11" t="s">
        <v>13</v>
      </c>
      <c r="M4" s="10" t="n">
        <v>74.05</v>
      </c>
      <c r="O4" s="1" t="s">
        <v>14</v>
      </c>
      <c r="P4" s="13" t="n">
        <f aca="false">AVERAGE($C$2:$C$56)</f>
        <v>60.6301851851852</v>
      </c>
      <c r="Q4" s="13" t="n">
        <f aca="false">AVERAGE($D$2:$D$56)</f>
        <v>65.0955555555556</v>
      </c>
    </row>
    <row r="5" customFormat="false" ht="12.8" hidden="false" customHeight="false" outlineLevel="0" collapsed="false">
      <c r="A5" s="9" t="s">
        <v>15</v>
      </c>
      <c r="B5" s="10" t="n">
        <v>74.04</v>
      </c>
      <c r="C5" s="10" t="n">
        <v>71.89</v>
      </c>
      <c r="D5" s="10" t="n">
        <v>76.4</v>
      </c>
      <c r="E5" s="9" t="n">
        <v>4.5</v>
      </c>
      <c r="F5" s="10" t="n">
        <v>66.79</v>
      </c>
      <c r="G5" s="10" t="n">
        <v>72.54</v>
      </c>
      <c r="H5" s="9" t="n">
        <v>1.73</v>
      </c>
      <c r="I5" s="10" t="n">
        <v>74.27</v>
      </c>
      <c r="J5" s="11" t="s">
        <v>16</v>
      </c>
      <c r="K5" s="10" t="n">
        <v>73.92</v>
      </c>
      <c r="L5" s="9" t="n">
        <v>0.12</v>
      </c>
      <c r="M5" s="10" t="n">
        <v>74.04</v>
      </c>
      <c r="O5" s="1" t="s">
        <v>17</v>
      </c>
      <c r="P5" s="13" t="n">
        <f aca="false">SQRT(VAR($C$2:$C$56)/COUNT($C$2:$C$56))</f>
        <v>0.753528549813276</v>
      </c>
      <c r="Q5" s="13" t="n">
        <f aca="false">SQRT(VAR($D$2:$D$56)/COUNT($D$2:$D$56))</f>
        <v>0.81776265253536</v>
      </c>
    </row>
    <row r="6" customFormat="false" ht="12.8" hidden="false" customHeight="false" outlineLevel="0" collapsed="false">
      <c r="A6" s="9" t="s">
        <v>18</v>
      </c>
      <c r="B6" s="10" t="n">
        <v>73.77</v>
      </c>
      <c r="C6" s="10" t="n">
        <v>70.74</v>
      </c>
      <c r="D6" s="10" t="n">
        <v>77.14</v>
      </c>
      <c r="E6" s="9" t="n">
        <v>6.4</v>
      </c>
      <c r="F6" s="10" t="n">
        <v>73.69</v>
      </c>
      <c r="G6" s="10" t="n">
        <v>75.65</v>
      </c>
      <c r="H6" s="9" t="n">
        <v>0.34</v>
      </c>
      <c r="I6" s="10" t="n">
        <v>75.99</v>
      </c>
      <c r="J6" s="11" t="s">
        <v>19</v>
      </c>
      <c r="K6" s="10" t="n">
        <v>75.29</v>
      </c>
      <c r="L6" s="11" t="s">
        <v>20</v>
      </c>
      <c r="M6" s="10" t="n">
        <v>73.77</v>
      </c>
      <c r="O6" s="1" t="s">
        <v>21</v>
      </c>
      <c r="P6" s="1" t="n">
        <f aca="false">MEDIAN($C$2:$C$56)</f>
        <v>59.6</v>
      </c>
      <c r="Q6" s="1" t="n">
        <f aca="false">MEDIAN($D$2:$D$56)</f>
        <v>64.01</v>
      </c>
    </row>
    <row r="7" customFormat="false" ht="12.8" hidden="false" customHeight="false" outlineLevel="0" collapsed="false">
      <c r="A7" s="9" t="s">
        <v>22</v>
      </c>
      <c r="B7" s="10" t="n">
        <v>73.68</v>
      </c>
      <c r="C7" s="10" t="n">
        <v>70.29</v>
      </c>
      <c r="D7" s="10" t="n">
        <v>77.24</v>
      </c>
      <c r="E7" s="9" t="n">
        <v>6.95</v>
      </c>
      <c r="F7" s="10" t="n">
        <v>71.66</v>
      </c>
      <c r="G7" s="10" t="n">
        <v>74.19</v>
      </c>
      <c r="H7" s="9" t="n">
        <v>0.04</v>
      </c>
      <c r="I7" s="10" t="n">
        <v>74.24</v>
      </c>
      <c r="J7" s="11" t="s">
        <v>23</v>
      </c>
      <c r="K7" s="10" t="n">
        <v>74.18</v>
      </c>
      <c r="L7" s="11" t="s">
        <v>24</v>
      </c>
      <c r="M7" s="10" t="n">
        <v>73.68</v>
      </c>
      <c r="O7" s="1" t="s">
        <v>25</v>
      </c>
      <c r="P7" s="1" t="n">
        <f aca="false">QUARTILE($C$2:$C$56, 1)</f>
        <v>57.5</v>
      </c>
      <c r="Q7" s="14" t="n">
        <f aca="false">QUARTILE($D$2:$D$56, 1)</f>
        <v>61.59</v>
      </c>
    </row>
    <row r="8" customFormat="false" ht="12.8" hidden="false" customHeight="false" outlineLevel="0" collapsed="false">
      <c r="A8" s="9" t="s">
        <v>26</v>
      </c>
      <c r="B8" s="10" t="n">
        <v>73.4</v>
      </c>
      <c r="C8" s="10" t="n">
        <v>71.3</v>
      </c>
      <c r="D8" s="10" t="n">
        <v>75.6</v>
      </c>
      <c r="E8" s="9" t="n">
        <v>4.3</v>
      </c>
      <c r="F8" s="10" t="n">
        <v>72.78</v>
      </c>
      <c r="G8" s="10" t="n">
        <v>73.23</v>
      </c>
      <c r="H8" s="9" t="n">
        <v>0.82</v>
      </c>
      <c r="I8" s="10" t="n">
        <v>74.05</v>
      </c>
      <c r="J8" s="9" t="n">
        <v>3.19</v>
      </c>
      <c r="K8" s="10" t="n">
        <v>77.24</v>
      </c>
      <c r="L8" s="11" t="s">
        <v>27</v>
      </c>
      <c r="M8" s="10" t="n">
        <v>73.4</v>
      </c>
      <c r="O8" s="1" t="s">
        <v>28</v>
      </c>
      <c r="P8" s="13" t="n">
        <f aca="false">QUARTILE($C$2:$C$56, 3)</f>
        <v>63.3025</v>
      </c>
      <c r="Q8" s="1" t="n">
        <f aca="false">QUARTILE($D$2:$D$56, 3)</f>
        <v>68.25</v>
      </c>
    </row>
    <row r="9" customFormat="false" ht="12.8" hidden="false" customHeight="false" outlineLevel="0" collapsed="false">
      <c r="A9" s="9" t="s">
        <v>29</v>
      </c>
      <c r="B9" s="10" t="n">
        <v>71.91</v>
      </c>
      <c r="C9" s="10" t="n">
        <v>69.63</v>
      </c>
      <c r="D9" s="10" t="n">
        <v>74.4</v>
      </c>
      <c r="E9" s="9" t="n">
        <v>4.77</v>
      </c>
      <c r="F9" s="10" t="n">
        <v>70.68</v>
      </c>
      <c r="G9" s="10" t="n">
        <v>71.51</v>
      </c>
      <c r="H9" s="9" t="n">
        <v>0.95</v>
      </c>
      <c r="I9" s="10" t="n">
        <v>72.46</v>
      </c>
      <c r="J9" s="9" t="n">
        <v>0.01</v>
      </c>
      <c r="K9" s="10" t="n">
        <v>72.47</v>
      </c>
      <c r="L9" s="11" t="s">
        <v>30</v>
      </c>
      <c r="M9" s="10" t="n">
        <v>71.91</v>
      </c>
      <c r="O9" s="1" t="s">
        <v>31</v>
      </c>
      <c r="P9" s="13" t="n">
        <f aca="false">VAR($C$2:$C$56)</f>
        <v>30.6614848707198</v>
      </c>
      <c r="Q9" s="13" t="n">
        <f aca="false">VAR($D$2:$D$56)</f>
        <v>36.1117308176101</v>
      </c>
    </row>
    <row r="10" customFormat="false" ht="12.8" hidden="false" customHeight="false" outlineLevel="0" collapsed="false">
      <c r="A10" s="9" t="s">
        <v>32</v>
      </c>
      <c r="B10" s="10" t="n">
        <v>70.22</v>
      </c>
      <c r="C10" s="10" t="n">
        <v>67.94</v>
      </c>
      <c r="D10" s="10" t="n">
        <v>72.61</v>
      </c>
      <c r="E10" s="9" t="n">
        <v>4.67</v>
      </c>
      <c r="F10" s="10" t="n">
        <v>68.01</v>
      </c>
      <c r="G10" s="10" t="n">
        <v>70.42</v>
      </c>
      <c r="H10" s="9" t="n">
        <v>0.94</v>
      </c>
      <c r="I10" s="10" t="n">
        <v>71.36</v>
      </c>
      <c r="J10" s="11" t="s">
        <v>33</v>
      </c>
      <c r="K10" s="10" t="n">
        <v>70.99</v>
      </c>
      <c r="L10" s="11" t="s">
        <v>34</v>
      </c>
      <c r="M10" s="10" t="n">
        <v>70.22</v>
      </c>
      <c r="O10" s="1" t="s">
        <v>35</v>
      </c>
      <c r="P10" s="13" t="n">
        <f aca="false">STDEV($C$2:$C$56)</f>
        <v>5.53728136098571</v>
      </c>
      <c r="Q10" s="13" t="n">
        <f aca="false">STDEV($D$2:$D$56)</f>
        <v>6.00930368824959</v>
      </c>
    </row>
    <row r="11" customFormat="false" ht="12.8" hidden="false" customHeight="false" outlineLevel="0" collapsed="false">
      <c r="A11" s="9" t="s">
        <v>36</v>
      </c>
      <c r="B11" s="10" t="n">
        <v>67.59</v>
      </c>
      <c r="C11" s="10" t="n">
        <v>65.16</v>
      </c>
      <c r="D11" s="10" t="n">
        <v>70.42</v>
      </c>
      <c r="E11" s="9" t="n">
        <v>5.26</v>
      </c>
      <c r="F11" s="10" t="n">
        <v>61.66</v>
      </c>
      <c r="G11" s="10" t="n">
        <v>66.84</v>
      </c>
      <c r="H11" s="9" t="n">
        <v>1.68</v>
      </c>
      <c r="I11" s="10" t="n">
        <v>68.52</v>
      </c>
      <c r="J11" s="11" t="s">
        <v>37</v>
      </c>
      <c r="K11" s="10" t="n">
        <v>67.78</v>
      </c>
      <c r="L11" s="11" t="s">
        <v>38</v>
      </c>
      <c r="M11" s="10" t="n">
        <v>67.59</v>
      </c>
      <c r="O11" s="1" t="s">
        <v>39</v>
      </c>
      <c r="P11" s="13" t="n">
        <f aca="false">KURT($C$2:$C$56)</f>
        <v>0.166101298051188</v>
      </c>
      <c r="Q11" s="13" t="n">
        <f aca="false">KURT($D$2:$D$56)</f>
        <v>0.114669689356795</v>
      </c>
    </row>
    <row r="12" customFormat="false" ht="12.8" hidden="false" customHeight="false" outlineLevel="0" collapsed="false">
      <c r="A12" s="9" t="s">
        <v>40</v>
      </c>
      <c r="B12" s="10" t="n">
        <v>67.09</v>
      </c>
      <c r="C12" s="10" t="n">
        <v>64.75</v>
      </c>
      <c r="D12" s="10" t="n">
        <v>69.28</v>
      </c>
      <c r="E12" s="9" t="n">
        <v>4.53</v>
      </c>
      <c r="F12" s="10" t="n">
        <v>56.94</v>
      </c>
      <c r="G12" s="10" t="n">
        <v>66.45</v>
      </c>
      <c r="H12" s="9" t="n">
        <v>2.07</v>
      </c>
      <c r="I12" s="10" t="n">
        <v>68.53</v>
      </c>
      <c r="J12" s="11" t="s">
        <v>41</v>
      </c>
      <c r="K12" s="10" t="n">
        <v>68.01</v>
      </c>
      <c r="L12" s="11" t="s">
        <v>42</v>
      </c>
      <c r="M12" s="10" t="n">
        <v>67.09</v>
      </c>
      <c r="O12" s="1" t="s">
        <v>43</v>
      </c>
      <c r="P12" s="13" t="n">
        <f aca="false">SKEW($C$2:$C$56)</f>
        <v>0.531754705564251</v>
      </c>
      <c r="Q12" s="13" t="n">
        <f aca="false">SKEW($D$2:$D$56)</f>
        <v>0.534660927404895</v>
      </c>
    </row>
    <row r="13" customFormat="false" ht="12.8" hidden="false" customHeight="false" outlineLevel="0" collapsed="false">
      <c r="A13" s="9" t="s">
        <v>44</v>
      </c>
      <c r="B13" s="10" t="n">
        <v>66.54</v>
      </c>
      <c r="C13" s="10" t="n">
        <v>64.35</v>
      </c>
      <c r="D13" s="10" t="n">
        <v>68.66</v>
      </c>
      <c r="E13" s="9" t="n">
        <v>4.31</v>
      </c>
      <c r="F13" s="10" t="n">
        <v>56.11</v>
      </c>
      <c r="G13" s="10" t="n">
        <v>65.6</v>
      </c>
      <c r="H13" s="9" t="n">
        <v>1.7</v>
      </c>
      <c r="I13" s="10" t="n">
        <v>67.3</v>
      </c>
      <c r="J13" s="11" t="s">
        <v>45</v>
      </c>
      <c r="K13" s="10" t="n">
        <v>67.13</v>
      </c>
      <c r="L13" s="11" t="s">
        <v>46</v>
      </c>
      <c r="M13" s="10" t="n">
        <v>66.54</v>
      </c>
      <c r="O13" s="1" t="s">
        <v>47</v>
      </c>
      <c r="P13" s="1" t="n">
        <f aca="false">MAX($C$2:$C$56)-MIN($C$2:$C$56)</f>
        <v>24.51</v>
      </c>
      <c r="Q13" s="1" t="n">
        <f aca="false">MAX($D$2:$D$56)-MIN($D$2:$D$56)</f>
        <v>25.39</v>
      </c>
    </row>
    <row r="14" customFormat="false" ht="12.8" hidden="false" customHeight="false" outlineLevel="0" collapsed="false">
      <c r="A14" s="9" t="s">
        <v>48</v>
      </c>
      <c r="B14" s="10" t="n">
        <v>66.2</v>
      </c>
      <c r="C14" s="10" t="n">
        <v>64.18</v>
      </c>
      <c r="D14" s="10" t="n">
        <v>68.31</v>
      </c>
      <c r="E14" s="9" t="n">
        <v>4.13</v>
      </c>
      <c r="F14" s="10" t="n">
        <v>52.36</v>
      </c>
      <c r="G14" s="10" t="n">
        <v>63.87</v>
      </c>
      <c r="H14" s="9" t="n">
        <v>3.12</v>
      </c>
      <c r="I14" s="10" t="n">
        <v>66.99</v>
      </c>
      <c r="J14" s="11" t="s">
        <v>49</v>
      </c>
      <c r="K14" s="10" t="n">
        <v>66.41</v>
      </c>
      <c r="L14" s="11" t="s">
        <v>50</v>
      </c>
      <c r="M14" s="10" t="n">
        <v>66.2</v>
      </c>
      <c r="O14" s="1" t="s">
        <v>51</v>
      </c>
      <c r="P14" s="1" t="n">
        <f aca="false">MIN($C$2:$C$56)</f>
        <v>50.37</v>
      </c>
      <c r="Q14" s="1" t="n">
        <f aca="false">MIN($D$2:$D$56)</f>
        <v>53.07</v>
      </c>
    </row>
    <row r="15" customFormat="false" ht="12.8" hidden="false" customHeight="false" outlineLevel="0" collapsed="false">
      <c r="A15" s="9" t="s">
        <v>52</v>
      </c>
      <c r="B15" s="10" t="n">
        <v>66.07</v>
      </c>
      <c r="C15" s="10" t="n">
        <v>63.8</v>
      </c>
      <c r="D15" s="10" t="n">
        <v>68.16</v>
      </c>
      <c r="E15" s="9" t="n">
        <v>4.37</v>
      </c>
      <c r="F15" s="10" t="n">
        <v>47.13</v>
      </c>
      <c r="G15" s="10" t="n">
        <v>64.94</v>
      </c>
      <c r="H15" s="9" t="n">
        <v>1.5</v>
      </c>
      <c r="I15" s="10" t="n">
        <v>66.44</v>
      </c>
      <c r="J15" s="9" t="n">
        <v>0.34</v>
      </c>
      <c r="K15" s="10" t="n">
        <v>66.77</v>
      </c>
      <c r="L15" s="11" t="s">
        <v>19</v>
      </c>
      <c r="M15" s="10" t="n">
        <v>66.07</v>
      </c>
      <c r="O15" s="1" t="s">
        <v>53</v>
      </c>
      <c r="P15" s="1" t="n">
        <f aca="false">MAX($C$2:$C$56)</f>
        <v>74.88</v>
      </c>
      <c r="Q15" s="1" t="n">
        <f aca="false">MAX($D$2:$D$56)</f>
        <v>78.46</v>
      </c>
    </row>
    <row r="16" customFormat="false" ht="12.8" hidden="false" customHeight="false" outlineLevel="0" collapsed="false">
      <c r="A16" s="9" t="s">
        <v>54</v>
      </c>
      <c r="B16" s="10" t="n">
        <v>65.82</v>
      </c>
      <c r="C16" s="10" t="n">
        <v>63.49</v>
      </c>
      <c r="D16" s="10" t="n">
        <v>68.49</v>
      </c>
      <c r="E16" s="9" t="n">
        <v>5.01</v>
      </c>
      <c r="F16" s="10" t="n">
        <v>61.07</v>
      </c>
      <c r="G16" s="10" t="n">
        <v>64.97</v>
      </c>
      <c r="H16" s="9" t="n">
        <v>1.63</v>
      </c>
      <c r="I16" s="10" t="n">
        <v>66.6</v>
      </c>
      <c r="J16" s="11" t="s">
        <v>55</v>
      </c>
      <c r="K16" s="10" t="n">
        <v>66.53</v>
      </c>
      <c r="L16" s="11" t="s">
        <v>56</v>
      </c>
      <c r="M16" s="10" t="n">
        <v>65.82</v>
      </c>
      <c r="O16" s="1" t="s">
        <v>57</v>
      </c>
      <c r="P16" s="1" t="n">
        <f aca="false">SUM($C$2:$C$56)</f>
        <v>3274.03</v>
      </c>
      <c r="Q16" s="1" t="n">
        <f aca="false">SUM($D$2:$D$56)</f>
        <v>3515.16</v>
      </c>
    </row>
    <row r="17" customFormat="false" ht="12.8" hidden="false" customHeight="false" outlineLevel="0" collapsed="false">
      <c r="A17" s="9" t="s">
        <v>58</v>
      </c>
      <c r="B17" s="10" t="n">
        <v>65.27</v>
      </c>
      <c r="C17" s="10" t="n">
        <v>62.74</v>
      </c>
      <c r="D17" s="10" t="n">
        <v>67.88</v>
      </c>
      <c r="E17" s="9" t="n">
        <v>5.14</v>
      </c>
      <c r="F17" s="10" t="n">
        <v>58.32</v>
      </c>
      <c r="G17" s="10" t="n">
        <v>64.27</v>
      </c>
      <c r="H17" s="9" t="n">
        <v>1.61</v>
      </c>
      <c r="I17" s="10" t="n">
        <v>65.88</v>
      </c>
      <c r="J17" s="11" t="s">
        <v>59</v>
      </c>
      <c r="K17" s="10" t="n">
        <v>65.61</v>
      </c>
      <c r="L17" s="11" t="s">
        <v>16</v>
      </c>
      <c r="M17" s="10" t="n">
        <v>65.27</v>
      </c>
      <c r="O17" s="1" t="s">
        <v>60</v>
      </c>
      <c r="P17" s="1" t="n">
        <f aca="false">COUNT($C$2:$C$56)</f>
        <v>54</v>
      </c>
      <c r="Q17" s="1" t="n">
        <f aca="false">COUNT($D$2:$D$56)</f>
        <v>54</v>
      </c>
    </row>
    <row r="18" customFormat="false" ht="12.8" hidden="false" customHeight="false" outlineLevel="0" collapsed="false">
      <c r="A18" s="9" t="s">
        <v>61</v>
      </c>
      <c r="B18" s="10" t="n">
        <v>64.97</v>
      </c>
      <c r="C18" s="10" t="n">
        <v>61.91</v>
      </c>
      <c r="D18" s="10" t="n">
        <v>68.28</v>
      </c>
      <c r="E18" s="9" t="n">
        <v>6.38</v>
      </c>
      <c r="F18" s="10" t="n">
        <v>50.54</v>
      </c>
      <c r="G18" s="10" t="n">
        <v>62.91</v>
      </c>
      <c r="H18" s="9" t="n">
        <v>2.93</v>
      </c>
      <c r="I18" s="10" t="n">
        <v>65.84</v>
      </c>
      <c r="J18" s="11" t="s">
        <v>62</v>
      </c>
      <c r="K18" s="10" t="n">
        <v>65.37</v>
      </c>
      <c r="L18" s="11" t="s">
        <v>63</v>
      </c>
      <c r="M18" s="10" t="n">
        <v>64.97</v>
      </c>
    </row>
    <row r="19" customFormat="false" ht="12.8" hidden="false" customHeight="false" outlineLevel="0" collapsed="false">
      <c r="A19" s="9" t="s">
        <v>64</v>
      </c>
      <c r="B19" s="10" t="n">
        <v>64.48</v>
      </c>
      <c r="C19" s="10" t="n">
        <v>62.23</v>
      </c>
      <c r="D19" s="10" t="n">
        <v>66.87</v>
      </c>
      <c r="E19" s="9" t="n">
        <v>4.64</v>
      </c>
      <c r="F19" s="10" t="n">
        <v>57.94</v>
      </c>
      <c r="G19" s="10" t="n">
        <v>64.25</v>
      </c>
      <c r="H19" s="9" t="n">
        <v>1.63</v>
      </c>
      <c r="I19" s="10" t="n">
        <v>65.88</v>
      </c>
      <c r="J19" s="11" t="s">
        <v>19</v>
      </c>
      <c r="K19" s="10" t="n">
        <v>65.18</v>
      </c>
      <c r="L19" s="11" t="s">
        <v>19</v>
      </c>
      <c r="M19" s="10" t="n">
        <v>64.48</v>
      </c>
    </row>
    <row r="20" customFormat="false" ht="12.8" hidden="false" customHeight="false" outlineLevel="0" collapsed="false">
      <c r="A20" s="9" t="s">
        <v>65</v>
      </c>
      <c r="B20" s="10" t="n">
        <v>64.36</v>
      </c>
      <c r="C20" s="10" t="n">
        <v>62.67</v>
      </c>
      <c r="D20" s="10" t="n">
        <v>66.1</v>
      </c>
      <c r="E20" s="9" t="n">
        <v>3.43</v>
      </c>
      <c r="F20" s="10" t="n">
        <v>61.03</v>
      </c>
      <c r="G20" s="10" t="n">
        <v>64.16</v>
      </c>
      <c r="H20" s="9" t="n">
        <v>1.53</v>
      </c>
      <c r="I20" s="10" t="n">
        <v>65.69</v>
      </c>
      <c r="J20" s="11" t="s">
        <v>66</v>
      </c>
      <c r="K20" s="10" t="n">
        <v>64.53</v>
      </c>
      <c r="L20" s="11" t="s">
        <v>45</v>
      </c>
      <c r="M20" s="10" t="n">
        <v>64.36</v>
      </c>
    </row>
    <row r="21" customFormat="false" ht="12.8" hidden="false" customHeight="false" outlineLevel="0" collapsed="false">
      <c r="A21" s="9" t="s">
        <v>67</v>
      </c>
      <c r="B21" s="10" t="n">
        <v>63.8</v>
      </c>
      <c r="C21" s="10" t="n">
        <v>61.63</v>
      </c>
      <c r="D21" s="10" t="n">
        <v>66.01</v>
      </c>
      <c r="E21" s="9" t="n">
        <v>4.38</v>
      </c>
      <c r="F21" s="10" t="n">
        <v>58.2</v>
      </c>
      <c r="G21" s="10" t="n">
        <v>63.05</v>
      </c>
      <c r="H21" s="9" t="n">
        <v>1.69</v>
      </c>
      <c r="I21" s="10" t="n">
        <v>64.74</v>
      </c>
      <c r="J21" s="11" t="s">
        <v>68</v>
      </c>
      <c r="K21" s="10" t="n">
        <v>64.11</v>
      </c>
      <c r="L21" s="11" t="s">
        <v>69</v>
      </c>
      <c r="M21" s="10" t="n">
        <v>63.8</v>
      </c>
      <c r="O21" s="15" t="s">
        <v>70</v>
      </c>
      <c r="P21" s="1" t="n">
        <v>71.33</v>
      </c>
      <c r="Q21" s="1" t="n">
        <v>68.89</v>
      </c>
    </row>
    <row r="22" customFormat="false" ht="12.8" hidden="false" customHeight="false" outlineLevel="0" collapsed="false">
      <c r="A22" s="9" t="s">
        <v>71</v>
      </c>
      <c r="B22" s="10" t="n">
        <v>63.52</v>
      </c>
      <c r="C22" s="10" t="n">
        <v>62.12</v>
      </c>
      <c r="D22" s="10" t="n">
        <v>64.94</v>
      </c>
      <c r="E22" s="9" t="n">
        <v>2.81</v>
      </c>
      <c r="F22" s="10" t="n">
        <v>53.68</v>
      </c>
      <c r="G22" s="10" t="n">
        <v>62.95</v>
      </c>
      <c r="H22" s="11" t="s">
        <v>72</v>
      </c>
      <c r="I22" s="10" t="n">
        <v>62.75</v>
      </c>
      <c r="J22" s="9" t="n">
        <v>1.04</v>
      </c>
      <c r="K22" s="10" t="n">
        <v>63.78</v>
      </c>
      <c r="L22" s="11" t="s">
        <v>73</v>
      </c>
      <c r="M22" s="10" t="n">
        <v>63.52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customFormat="false" ht="12.8" hidden="false" customHeight="false" outlineLevel="0" collapsed="false">
      <c r="A23" s="9" t="s">
        <v>74</v>
      </c>
      <c r="B23" s="10" t="n">
        <v>63.42</v>
      </c>
      <c r="C23" s="10" t="n">
        <v>61.24</v>
      </c>
      <c r="D23" s="10" t="n">
        <v>65.83</v>
      </c>
      <c r="E23" s="9" t="n">
        <v>4.58</v>
      </c>
      <c r="F23" s="10" t="n">
        <v>58.76</v>
      </c>
      <c r="G23" s="10" t="n">
        <v>62.52</v>
      </c>
      <c r="H23" s="9" t="n">
        <v>1.55</v>
      </c>
      <c r="I23" s="10" t="n">
        <v>64.07</v>
      </c>
      <c r="J23" s="9" t="n">
        <v>0.1</v>
      </c>
      <c r="K23" s="10" t="n">
        <v>64.17</v>
      </c>
      <c r="L23" s="11" t="s">
        <v>75</v>
      </c>
      <c r="M23" s="10" t="n">
        <v>63.42</v>
      </c>
    </row>
    <row r="24" customFormat="false" ht="12.8" hidden="false" customHeight="false" outlineLevel="0" collapsed="false">
      <c r="A24" s="9" t="s">
        <v>76</v>
      </c>
      <c r="B24" s="10" t="n">
        <v>62.9</v>
      </c>
      <c r="C24" s="10" t="n">
        <v>59.49</v>
      </c>
      <c r="D24" s="10" t="n">
        <v>66.47</v>
      </c>
      <c r="E24" s="9" t="n">
        <v>6.98</v>
      </c>
      <c r="F24" s="10" t="n">
        <v>44.52</v>
      </c>
      <c r="G24" s="10" t="n">
        <v>60.9</v>
      </c>
      <c r="H24" s="9" t="n">
        <v>3.22</v>
      </c>
      <c r="I24" s="10" t="n">
        <v>64.12</v>
      </c>
      <c r="J24" s="11" t="s">
        <v>63</v>
      </c>
      <c r="K24" s="10" t="n">
        <v>63.72</v>
      </c>
      <c r="L24" s="11" t="s">
        <v>77</v>
      </c>
      <c r="M24" s="10" t="n">
        <v>62.9</v>
      </c>
      <c r="O24" s="16"/>
      <c r="P24" s="17" t="s">
        <v>78</v>
      </c>
      <c r="Q24" s="18"/>
    </row>
    <row r="25" customFormat="false" ht="12.8" hidden="false" customHeight="false" outlineLevel="0" collapsed="false">
      <c r="A25" s="9" t="s">
        <v>79</v>
      </c>
      <c r="B25" s="10" t="n">
        <v>62.7</v>
      </c>
      <c r="C25" s="10" t="n">
        <v>60.42</v>
      </c>
      <c r="D25" s="10" t="n">
        <v>64.92</v>
      </c>
      <c r="E25" s="9" t="n">
        <v>4.5</v>
      </c>
      <c r="F25" s="10" t="n">
        <v>48.34</v>
      </c>
      <c r="G25" s="10" t="n">
        <v>60.41</v>
      </c>
      <c r="H25" s="9" t="n">
        <v>2.58</v>
      </c>
      <c r="I25" s="10" t="n">
        <v>62.99</v>
      </c>
      <c r="J25" s="11" t="s">
        <v>80</v>
      </c>
      <c r="K25" s="10" t="n">
        <v>62.85</v>
      </c>
      <c r="L25" s="11" t="s">
        <v>81</v>
      </c>
      <c r="M25" s="10" t="n">
        <v>62.7</v>
      </c>
      <c r="O25" s="19" t="s">
        <v>0</v>
      </c>
      <c r="P25" s="20" t="s">
        <v>3</v>
      </c>
      <c r="Q25" s="21" t="s">
        <v>4</v>
      </c>
    </row>
    <row r="26" customFormat="false" ht="12.8" hidden="false" customHeight="false" outlineLevel="0" collapsed="false">
      <c r="A26" s="9" t="s">
        <v>82</v>
      </c>
      <c r="B26" s="10" t="n">
        <v>62.34</v>
      </c>
      <c r="C26" s="10" t="n">
        <v>59.46</v>
      </c>
      <c r="D26" s="10" t="n">
        <v>65</v>
      </c>
      <c r="E26" s="9" t="n">
        <v>5.54</v>
      </c>
      <c r="F26" s="10" t="n">
        <v>58.47</v>
      </c>
      <c r="G26" s="10" t="n">
        <v>63.38</v>
      </c>
      <c r="H26" s="9" t="n">
        <v>2.79</v>
      </c>
      <c r="I26" s="10" t="n">
        <v>66.17</v>
      </c>
      <c r="J26" s="11" t="s">
        <v>83</v>
      </c>
      <c r="K26" s="10" t="n">
        <v>65.25</v>
      </c>
      <c r="L26" s="11" t="s">
        <v>84</v>
      </c>
      <c r="M26" s="10" t="n">
        <v>62.34</v>
      </c>
      <c r="O26" s="22" t="s">
        <v>9</v>
      </c>
      <c r="P26" s="23" t="n">
        <v>74.88</v>
      </c>
      <c r="Q26" s="24" t="n">
        <v>77.96</v>
      </c>
    </row>
    <row r="27" customFormat="false" ht="12.8" hidden="false" customHeight="false" outlineLevel="0" collapsed="false">
      <c r="A27" s="9" t="s">
        <v>85</v>
      </c>
      <c r="B27" s="10" t="n">
        <v>62.3</v>
      </c>
      <c r="C27" s="10" t="n">
        <v>59.73</v>
      </c>
      <c r="D27" s="10" t="n">
        <v>65.02</v>
      </c>
      <c r="E27" s="9" t="n">
        <v>5.29</v>
      </c>
      <c r="F27" s="10" t="n">
        <v>56.57</v>
      </c>
      <c r="G27" s="10" t="n">
        <v>61.64</v>
      </c>
      <c r="H27" s="9" t="n">
        <v>1.44</v>
      </c>
      <c r="I27" s="10" t="n">
        <v>63.09</v>
      </c>
      <c r="J27" s="11" t="s">
        <v>86</v>
      </c>
      <c r="K27" s="10" t="n">
        <v>62.69</v>
      </c>
      <c r="L27" s="11" t="s">
        <v>86</v>
      </c>
      <c r="M27" s="10" t="n">
        <v>62.3</v>
      </c>
      <c r="O27" s="25" t="s">
        <v>87</v>
      </c>
      <c r="P27" s="26" t="n">
        <v>59.03</v>
      </c>
      <c r="Q27" s="27" t="n">
        <v>64.31</v>
      </c>
    </row>
    <row r="28" customFormat="false" ht="12.8" hidden="false" customHeight="false" outlineLevel="0" collapsed="false">
      <c r="A28" s="9" t="s">
        <v>88</v>
      </c>
      <c r="B28" s="10" t="n">
        <v>62.08</v>
      </c>
      <c r="C28" s="10" t="n">
        <v>60.66</v>
      </c>
      <c r="D28" s="10" t="n">
        <v>63.53</v>
      </c>
      <c r="E28" s="9" t="n">
        <v>2.87</v>
      </c>
      <c r="F28" s="10" t="n">
        <v>56.94</v>
      </c>
      <c r="G28" s="10" t="n">
        <v>62.27</v>
      </c>
      <c r="H28" s="9" t="n">
        <v>1.49</v>
      </c>
      <c r="I28" s="10" t="n">
        <v>63.76</v>
      </c>
      <c r="J28" s="11" t="s">
        <v>89</v>
      </c>
      <c r="K28" s="10" t="n">
        <v>62.61</v>
      </c>
      <c r="L28" s="11" t="s">
        <v>90</v>
      </c>
      <c r="M28" s="10" t="n">
        <v>62.08</v>
      </c>
      <c r="O28" s="25" t="s">
        <v>91</v>
      </c>
      <c r="P28" s="26" t="n">
        <v>58.22</v>
      </c>
      <c r="Q28" s="27" t="n">
        <v>61.45</v>
      </c>
    </row>
    <row r="29" customFormat="false" ht="12.8" hidden="false" customHeight="false" outlineLevel="0" collapsed="false">
      <c r="A29" s="9" t="s">
        <v>92</v>
      </c>
      <c r="B29" s="10" t="n">
        <v>61.66</v>
      </c>
      <c r="C29" s="10" t="n">
        <v>59.71</v>
      </c>
      <c r="D29" s="10" t="n">
        <v>63.61</v>
      </c>
      <c r="E29" s="9" t="n">
        <v>3.9</v>
      </c>
      <c r="F29" s="10" t="n">
        <v>47.51</v>
      </c>
      <c r="G29" s="10" t="n">
        <v>59.87</v>
      </c>
      <c r="H29" s="9" t="n">
        <v>2.48</v>
      </c>
      <c r="I29" s="10" t="n">
        <v>62.35</v>
      </c>
      <c r="J29" s="11" t="s">
        <v>93</v>
      </c>
      <c r="K29" s="10" t="n">
        <v>61.57</v>
      </c>
      <c r="L29" s="9" t="n">
        <v>0.1</v>
      </c>
      <c r="M29" s="10" t="n">
        <v>61.66</v>
      </c>
      <c r="O29" s="25" t="s">
        <v>94</v>
      </c>
      <c r="P29" s="26" t="n">
        <v>58.69</v>
      </c>
      <c r="Q29" s="27" t="n">
        <v>63.59</v>
      </c>
    </row>
    <row r="30" customFormat="false" ht="12.8" hidden="false" customHeight="false" outlineLevel="0" collapsed="false">
      <c r="A30" s="9" t="s">
        <v>87</v>
      </c>
      <c r="B30" s="10" t="n">
        <v>61.64</v>
      </c>
      <c r="C30" s="10" t="n">
        <v>59.03</v>
      </c>
      <c r="D30" s="10" t="n">
        <v>64.31</v>
      </c>
      <c r="E30" s="9" t="n">
        <v>5.28</v>
      </c>
      <c r="F30" s="10" t="n">
        <v>46.02</v>
      </c>
      <c r="G30" s="10" t="n">
        <v>60.04</v>
      </c>
      <c r="H30" s="9" t="n">
        <v>2.41</v>
      </c>
      <c r="I30" s="10" t="n">
        <v>62.45</v>
      </c>
      <c r="J30" s="11" t="s">
        <v>38</v>
      </c>
      <c r="K30" s="10" t="n">
        <v>62.26</v>
      </c>
      <c r="L30" s="11" t="s">
        <v>95</v>
      </c>
      <c r="M30" s="10" t="n">
        <v>61.64</v>
      </c>
      <c r="O30" s="25" t="s">
        <v>96</v>
      </c>
      <c r="P30" s="26" t="n">
        <v>57.47</v>
      </c>
      <c r="Q30" s="27" t="n">
        <v>60.99</v>
      </c>
    </row>
    <row r="31" customFormat="false" ht="12.8" hidden="false" customHeight="false" outlineLevel="0" collapsed="false">
      <c r="A31" s="9" t="s">
        <v>97</v>
      </c>
      <c r="B31" s="10" t="n">
        <v>61.62</v>
      </c>
      <c r="C31" s="10" t="n">
        <v>60.85</v>
      </c>
      <c r="D31" s="10" t="n">
        <v>62.39</v>
      </c>
      <c r="E31" s="9" t="n">
        <v>1.54</v>
      </c>
      <c r="F31" s="10" t="n">
        <v>54.74</v>
      </c>
      <c r="G31" s="10" t="n">
        <v>58.85</v>
      </c>
      <c r="H31" s="9" t="n">
        <v>2.05</v>
      </c>
      <c r="I31" s="10" t="n">
        <v>60.9</v>
      </c>
      <c r="J31" s="9" t="n">
        <v>0.13</v>
      </c>
      <c r="K31" s="10" t="n">
        <v>61.03</v>
      </c>
      <c r="L31" s="9" t="n">
        <v>0.58</v>
      </c>
      <c r="M31" s="10" t="n">
        <v>61.62</v>
      </c>
      <c r="O31" s="25" t="s">
        <v>92</v>
      </c>
      <c r="P31" s="26" t="n">
        <v>59.71</v>
      </c>
      <c r="Q31" s="27" t="n">
        <v>63.61</v>
      </c>
    </row>
    <row r="32" customFormat="false" ht="12.8" hidden="false" customHeight="false" outlineLevel="0" collapsed="false">
      <c r="A32" s="9" t="s">
        <v>98</v>
      </c>
      <c r="B32" s="10" t="n">
        <v>61.58</v>
      </c>
      <c r="C32" s="10" t="n">
        <v>60.41</v>
      </c>
      <c r="D32" s="10" t="n">
        <v>62.79</v>
      </c>
      <c r="E32" s="9" t="n">
        <v>2.39</v>
      </c>
      <c r="F32" s="10" t="n">
        <v>49.32</v>
      </c>
      <c r="G32" s="10" t="n">
        <v>60.79</v>
      </c>
      <c r="H32" s="9" t="n">
        <v>2.11</v>
      </c>
      <c r="I32" s="10" t="n">
        <v>62.9</v>
      </c>
      <c r="J32" s="11" t="s">
        <v>99</v>
      </c>
      <c r="K32" s="10" t="n">
        <v>61.45</v>
      </c>
      <c r="L32" s="9" t="n">
        <v>0.12</v>
      </c>
      <c r="M32" s="10" t="n">
        <v>61.58</v>
      </c>
      <c r="O32" s="25" t="s">
        <v>11</v>
      </c>
      <c r="P32" s="26" t="n">
        <v>69.59</v>
      </c>
      <c r="Q32" s="27" t="n">
        <v>78.46</v>
      </c>
    </row>
    <row r="33" customFormat="false" ht="12.8" hidden="false" customHeight="false" outlineLevel="0" collapsed="false">
      <c r="A33" s="9" t="s">
        <v>100</v>
      </c>
      <c r="B33" s="10" t="n">
        <v>61.43</v>
      </c>
      <c r="C33" s="10" t="n">
        <v>58.94</v>
      </c>
      <c r="D33" s="10" t="n">
        <v>64.09</v>
      </c>
      <c r="E33" s="9" t="n">
        <v>5.16</v>
      </c>
      <c r="F33" s="10" t="n">
        <v>54.41</v>
      </c>
      <c r="G33" s="10" t="n">
        <v>61.82</v>
      </c>
      <c r="H33" s="9" t="n">
        <v>1.13</v>
      </c>
      <c r="I33" s="10" t="n">
        <v>62.94</v>
      </c>
      <c r="J33" s="11" t="s">
        <v>73</v>
      </c>
      <c r="K33" s="10" t="n">
        <v>62.67</v>
      </c>
      <c r="L33" s="11" t="s">
        <v>101</v>
      </c>
      <c r="M33" s="10" t="n">
        <v>61.43</v>
      </c>
      <c r="O33" s="25" t="s">
        <v>102</v>
      </c>
      <c r="P33" s="26" t="n">
        <v>58.69</v>
      </c>
      <c r="Q33" s="27" t="n">
        <v>62.02</v>
      </c>
    </row>
    <row r="34" customFormat="false" ht="12.8" hidden="false" customHeight="false" outlineLevel="0" collapsed="false">
      <c r="A34" s="9" t="s">
        <v>103</v>
      </c>
      <c r="B34" s="10" t="n">
        <v>61.22</v>
      </c>
      <c r="C34" s="10" t="n">
        <v>58.49</v>
      </c>
      <c r="D34" s="10" t="n">
        <v>63.93</v>
      </c>
      <c r="E34" s="9" t="n">
        <v>5.44</v>
      </c>
      <c r="F34" s="10" t="n">
        <v>45.23</v>
      </c>
      <c r="G34" s="10" t="n">
        <v>60.7</v>
      </c>
      <c r="H34" s="9" t="n">
        <v>2.09</v>
      </c>
      <c r="I34" s="10" t="n">
        <v>62.79</v>
      </c>
      <c r="J34" s="11" t="s">
        <v>104</v>
      </c>
      <c r="K34" s="10" t="n">
        <v>62.38</v>
      </c>
      <c r="L34" s="11" t="s">
        <v>66</v>
      </c>
      <c r="M34" s="10" t="n">
        <v>61.22</v>
      </c>
      <c r="O34" s="25" t="s">
        <v>105</v>
      </c>
      <c r="P34" s="26" t="n">
        <v>51.65</v>
      </c>
      <c r="Q34" s="27" t="n">
        <v>56.3</v>
      </c>
    </row>
    <row r="35" customFormat="false" ht="12.8" hidden="false" customHeight="false" outlineLevel="0" collapsed="false">
      <c r="A35" s="9" t="s">
        <v>94</v>
      </c>
      <c r="B35" s="10" t="n">
        <v>61.14</v>
      </c>
      <c r="C35" s="10" t="n">
        <v>58.69</v>
      </c>
      <c r="D35" s="10" t="n">
        <v>63.59</v>
      </c>
      <c r="E35" s="9" t="n">
        <v>4.9</v>
      </c>
      <c r="F35" s="10" t="n">
        <v>51.01</v>
      </c>
      <c r="G35" s="10" t="n">
        <v>62.61</v>
      </c>
      <c r="H35" s="9" t="n">
        <v>2.86</v>
      </c>
      <c r="I35" s="10" t="n">
        <v>65.46</v>
      </c>
      <c r="J35" s="9" t="n">
        <v>0.18</v>
      </c>
      <c r="K35" s="10" t="n">
        <v>65.65</v>
      </c>
      <c r="L35" s="11" t="s">
        <v>106</v>
      </c>
      <c r="M35" s="10" t="n">
        <v>61.14</v>
      </c>
      <c r="O35" s="25" t="s">
        <v>107</v>
      </c>
      <c r="P35" s="26" t="n">
        <v>50.84</v>
      </c>
      <c r="Q35" s="27" t="n">
        <v>54.28</v>
      </c>
    </row>
    <row r="36" customFormat="false" ht="12.8" hidden="false" customHeight="false" outlineLevel="0" collapsed="false">
      <c r="A36" s="9" t="s">
        <v>108</v>
      </c>
      <c r="B36" s="10" t="n">
        <v>60.75</v>
      </c>
      <c r="C36" s="10" t="n">
        <v>59.41</v>
      </c>
      <c r="D36" s="10" t="n">
        <v>62.07</v>
      </c>
      <c r="E36" s="9" t="n">
        <v>2.66</v>
      </c>
      <c r="F36" s="10" t="n">
        <v>51.36</v>
      </c>
      <c r="G36" s="10" t="n">
        <v>59.12</v>
      </c>
      <c r="H36" s="9" t="n">
        <v>1.98</v>
      </c>
      <c r="I36" s="10" t="n">
        <v>61.1</v>
      </c>
      <c r="J36" s="11" t="s">
        <v>109</v>
      </c>
      <c r="K36" s="10" t="n">
        <v>60.95</v>
      </c>
      <c r="L36" s="11" t="s">
        <v>72</v>
      </c>
      <c r="M36" s="10" t="n">
        <v>60.75</v>
      </c>
      <c r="O36" s="25" t="s">
        <v>74</v>
      </c>
      <c r="P36" s="26" t="n">
        <v>61.24</v>
      </c>
      <c r="Q36" s="27" t="n">
        <v>65.83</v>
      </c>
    </row>
    <row r="37" customFormat="false" ht="12.8" hidden="false" customHeight="false" outlineLevel="0" collapsed="false">
      <c r="A37" s="9" t="s">
        <v>110</v>
      </c>
      <c r="B37" s="10" t="n">
        <v>60.59</v>
      </c>
      <c r="C37" s="10" t="n">
        <v>58.78</v>
      </c>
      <c r="D37" s="10" t="n">
        <v>62.73</v>
      </c>
      <c r="E37" s="9" t="n">
        <v>3.95</v>
      </c>
      <c r="F37" s="10" t="n">
        <v>53.23</v>
      </c>
      <c r="G37" s="10" t="n">
        <v>59.59</v>
      </c>
      <c r="H37" s="9" t="n">
        <v>2.05</v>
      </c>
      <c r="I37" s="10" t="n">
        <v>61.64</v>
      </c>
      <c r="J37" s="11" t="s">
        <v>111</v>
      </c>
      <c r="K37" s="10" t="n">
        <v>60.71</v>
      </c>
      <c r="L37" s="11" t="s">
        <v>112</v>
      </c>
      <c r="M37" s="10" t="n">
        <v>60.59</v>
      </c>
      <c r="O37" s="25" t="s">
        <v>71</v>
      </c>
      <c r="P37" s="26" t="n">
        <v>62.12</v>
      </c>
      <c r="Q37" s="27" t="n">
        <v>64.94</v>
      </c>
    </row>
    <row r="38" customFormat="false" ht="12.8" hidden="false" customHeight="false" outlineLevel="0" collapsed="false">
      <c r="A38" s="9" t="s">
        <v>102</v>
      </c>
      <c r="B38" s="10" t="n">
        <v>60.33</v>
      </c>
      <c r="C38" s="10" t="n">
        <v>58.69</v>
      </c>
      <c r="D38" s="10" t="n">
        <v>62.02</v>
      </c>
      <c r="E38" s="9" t="n">
        <v>3.33</v>
      </c>
      <c r="F38" s="10" t="n">
        <v>52.93</v>
      </c>
      <c r="G38" s="10" t="n">
        <v>58.94</v>
      </c>
      <c r="H38" s="9" t="n">
        <v>2.65</v>
      </c>
      <c r="I38" s="10" t="n">
        <v>61.58</v>
      </c>
      <c r="J38" s="11" t="s">
        <v>75</v>
      </c>
      <c r="K38" s="10" t="n">
        <v>60.83</v>
      </c>
      <c r="L38" s="11" t="s">
        <v>24</v>
      </c>
      <c r="M38" s="10" t="n">
        <v>60.33</v>
      </c>
      <c r="O38" s="25" t="s">
        <v>113</v>
      </c>
      <c r="P38" s="26" t="n">
        <v>57.4</v>
      </c>
      <c r="Q38" s="27" t="n">
        <v>59.94</v>
      </c>
    </row>
    <row r="39" customFormat="false" ht="12.8" hidden="false" customHeight="false" outlineLevel="0" collapsed="false">
      <c r="A39" s="9" t="s">
        <v>114</v>
      </c>
      <c r="B39" s="10" t="n">
        <v>60.06</v>
      </c>
      <c r="C39" s="10" t="n">
        <v>58.76</v>
      </c>
      <c r="D39" s="10" t="n">
        <v>61.35</v>
      </c>
      <c r="E39" s="9" t="n">
        <v>2.6</v>
      </c>
      <c r="F39" s="10" t="n">
        <v>45.05</v>
      </c>
      <c r="G39" s="10" t="n">
        <v>56.39</v>
      </c>
      <c r="H39" s="9" t="n">
        <v>3.86</v>
      </c>
      <c r="I39" s="10" t="n">
        <v>60.26</v>
      </c>
      <c r="J39" s="11" t="s">
        <v>115</v>
      </c>
      <c r="K39" s="10" t="n">
        <v>59.76</v>
      </c>
      <c r="L39" s="9" t="n">
        <v>0.3</v>
      </c>
      <c r="M39" s="10" t="n">
        <v>60.06</v>
      </c>
      <c r="O39" s="25" t="s">
        <v>85</v>
      </c>
      <c r="P39" s="26" t="n">
        <v>59.73</v>
      </c>
      <c r="Q39" s="27" t="n">
        <v>65.02</v>
      </c>
    </row>
    <row r="40" customFormat="false" ht="12.8" hidden="false" customHeight="false" outlineLevel="0" collapsed="false">
      <c r="A40" s="9" t="s">
        <v>91</v>
      </c>
      <c r="B40" s="10" t="n">
        <v>59.82</v>
      </c>
      <c r="C40" s="10" t="n">
        <v>58.22</v>
      </c>
      <c r="D40" s="10" t="n">
        <v>61.45</v>
      </c>
      <c r="E40" s="9" t="n">
        <v>3.22</v>
      </c>
      <c r="F40" s="10" t="n">
        <v>56.58</v>
      </c>
      <c r="G40" s="10" t="n">
        <v>59.12</v>
      </c>
      <c r="H40" s="9" t="n">
        <v>1.33</v>
      </c>
      <c r="I40" s="10" t="n">
        <v>60.45</v>
      </c>
      <c r="J40" s="11" t="s">
        <v>33</v>
      </c>
      <c r="K40" s="10" t="n">
        <v>60.09</v>
      </c>
      <c r="L40" s="11" t="s">
        <v>73</v>
      </c>
      <c r="M40" s="10" t="n">
        <v>59.82</v>
      </c>
      <c r="O40" s="25" t="s">
        <v>116</v>
      </c>
      <c r="P40" s="26" t="n">
        <v>56.95</v>
      </c>
      <c r="Q40" s="27" t="n">
        <v>61.52</v>
      </c>
    </row>
    <row r="41" customFormat="false" ht="12.8" hidden="false" customHeight="false" outlineLevel="0" collapsed="false">
      <c r="A41" s="9" t="s">
        <v>117</v>
      </c>
      <c r="B41" s="10" t="n">
        <v>59.65</v>
      </c>
      <c r="C41" s="10" t="n">
        <v>57.39</v>
      </c>
      <c r="D41" s="10" t="n">
        <v>61.8</v>
      </c>
      <c r="E41" s="9" t="n">
        <v>4.4</v>
      </c>
      <c r="F41" s="10" t="n">
        <v>50.12</v>
      </c>
      <c r="G41" s="10" t="n">
        <v>58.61</v>
      </c>
      <c r="H41" s="9" t="n">
        <v>2.27</v>
      </c>
      <c r="I41" s="10" t="n">
        <v>60.88</v>
      </c>
      <c r="J41" s="11" t="s">
        <v>118</v>
      </c>
      <c r="K41" s="10" t="n">
        <v>60</v>
      </c>
      <c r="L41" s="11" t="s">
        <v>16</v>
      </c>
      <c r="M41" s="10" t="n">
        <v>59.65</v>
      </c>
      <c r="O41" s="25" t="s">
        <v>32</v>
      </c>
      <c r="P41" s="26" t="n">
        <v>67.94</v>
      </c>
      <c r="Q41" s="27" t="n">
        <v>72.61</v>
      </c>
    </row>
    <row r="42" customFormat="false" ht="12.8" hidden="false" customHeight="false" outlineLevel="0" collapsed="false">
      <c r="A42" s="9" t="s">
        <v>119</v>
      </c>
      <c r="B42" s="10" t="n">
        <v>59.33</v>
      </c>
      <c r="C42" s="10" t="n">
        <v>56.2</v>
      </c>
      <c r="D42" s="10" t="n">
        <v>62.43</v>
      </c>
      <c r="E42" s="9" t="n">
        <v>6.23</v>
      </c>
      <c r="F42" s="10" t="n">
        <v>49.49</v>
      </c>
      <c r="G42" s="10" t="n">
        <v>57.27</v>
      </c>
      <c r="H42" s="9" t="n">
        <v>3.89</v>
      </c>
      <c r="I42" s="10" t="n">
        <v>61.17</v>
      </c>
      <c r="J42" s="9" t="n">
        <v>0.01</v>
      </c>
      <c r="K42" s="10" t="n">
        <v>61.17</v>
      </c>
      <c r="L42" s="11" t="s">
        <v>120</v>
      </c>
      <c r="M42" s="10" t="n">
        <v>59.33</v>
      </c>
      <c r="O42" s="25" t="s">
        <v>110</v>
      </c>
      <c r="P42" s="26" t="n">
        <v>58.78</v>
      </c>
      <c r="Q42" s="27" t="n">
        <v>62.73</v>
      </c>
    </row>
    <row r="43" customFormat="false" ht="12.8" hidden="false" customHeight="false" outlineLevel="0" collapsed="false">
      <c r="A43" s="9" t="s">
        <v>96</v>
      </c>
      <c r="B43" s="10" t="n">
        <v>59.27</v>
      </c>
      <c r="C43" s="10" t="n">
        <v>57.47</v>
      </c>
      <c r="D43" s="10" t="n">
        <v>60.99</v>
      </c>
      <c r="E43" s="9" t="n">
        <v>3.52</v>
      </c>
      <c r="F43" s="10" t="n">
        <v>50.85</v>
      </c>
      <c r="G43" s="10" t="n">
        <v>58.36</v>
      </c>
      <c r="H43" s="9" t="n">
        <v>1.68</v>
      </c>
      <c r="I43" s="10" t="n">
        <v>60.04</v>
      </c>
      <c r="J43" s="11" t="s">
        <v>121</v>
      </c>
      <c r="K43" s="10" t="n">
        <v>59.73</v>
      </c>
      <c r="L43" s="11" t="s">
        <v>122</v>
      </c>
      <c r="M43" s="10" t="n">
        <v>59.27</v>
      </c>
      <c r="O43" s="25" t="s">
        <v>44</v>
      </c>
      <c r="P43" s="26" t="n">
        <v>64.35</v>
      </c>
      <c r="Q43" s="27" t="n">
        <v>68.66</v>
      </c>
    </row>
    <row r="44" customFormat="false" ht="12.8" hidden="false" customHeight="false" outlineLevel="0" collapsed="false">
      <c r="A44" s="9" t="s">
        <v>123</v>
      </c>
      <c r="B44" s="10" t="n">
        <v>59.27</v>
      </c>
      <c r="C44" s="10" t="n">
        <v>55.72</v>
      </c>
      <c r="D44" s="10" t="n">
        <v>62.98</v>
      </c>
      <c r="E44" s="9" t="n">
        <v>7.26</v>
      </c>
      <c r="F44" s="10" t="n">
        <v>51.99</v>
      </c>
      <c r="G44" s="10" t="n">
        <v>59.82</v>
      </c>
      <c r="H44" s="9" t="n">
        <v>3.25</v>
      </c>
      <c r="I44" s="10" t="n">
        <v>63.08</v>
      </c>
      <c r="J44" s="11" t="s">
        <v>124</v>
      </c>
      <c r="K44" s="10" t="n">
        <v>62.83</v>
      </c>
      <c r="L44" s="11" t="s">
        <v>125</v>
      </c>
      <c r="M44" s="10" t="n">
        <v>59.27</v>
      </c>
      <c r="O44" s="25" t="s">
        <v>126</v>
      </c>
      <c r="P44" s="26" t="n">
        <v>53.37</v>
      </c>
      <c r="Q44" s="27" t="n">
        <v>61.25</v>
      </c>
    </row>
    <row r="45" customFormat="false" ht="12.8" hidden="false" customHeight="false" outlineLevel="0" collapsed="false">
      <c r="A45" s="9" t="s">
        <v>127</v>
      </c>
      <c r="B45" s="10" t="n">
        <v>59.25</v>
      </c>
      <c r="C45" s="10" t="n">
        <v>56.23</v>
      </c>
      <c r="D45" s="10" t="n">
        <v>62.05</v>
      </c>
      <c r="E45" s="9" t="n">
        <v>5.81</v>
      </c>
      <c r="F45" s="10" t="n">
        <v>44.69</v>
      </c>
      <c r="G45" s="10" t="n">
        <v>58.85</v>
      </c>
      <c r="H45" s="9" t="n">
        <v>2.45</v>
      </c>
      <c r="I45" s="10" t="n">
        <v>61.29</v>
      </c>
      <c r="J45" s="11" t="s">
        <v>45</v>
      </c>
      <c r="K45" s="10" t="n">
        <v>61.12</v>
      </c>
      <c r="L45" s="11" t="s">
        <v>128</v>
      </c>
      <c r="M45" s="10" t="n">
        <v>59.25</v>
      </c>
      <c r="O45" s="25" t="s">
        <v>61</v>
      </c>
      <c r="P45" s="26" t="n">
        <v>61.91</v>
      </c>
      <c r="Q45" s="27" t="n">
        <v>68.28</v>
      </c>
    </row>
    <row r="46" customFormat="false" ht="12.8" hidden="false" customHeight="false" outlineLevel="0" collapsed="false">
      <c r="A46" s="9" t="s">
        <v>116</v>
      </c>
      <c r="B46" s="10" t="n">
        <v>59.19</v>
      </c>
      <c r="C46" s="10" t="n">
        <v>56.95</v>
      </c>
      <c r="D46" s="10" t="n">
        <v>61.52</v>
      </c>
      <c r="E46" s="9" t="n">
        <v>4.57</v>
      </c>
      <c r="F46" s="10" t="n">
        <v>51.78</v>
      </c>
      <c r="G46" s="10" t="n">
        <v>58.3</v>
      </c>
      <c r="H46" s="9" t="n">
        <v>1.98</v>
      </c>
      <c r="I46" s="10" t="n">
        <v>60.28</v>
      </c>
      <c r="J46" s="11" t="s">
        <v>129</v>
      </c>
      <c r="K46" s="10" t="n">
        <v>59.74</v>
      </c>
      <c r="L46" s="11" t="s">
        <v>130</v>
      </c>
      <c r="M46" s="10" t="n">
        <v>59.19</v>
      </c>
      <c r="O46" s="25" t="s">
        <v>54</v>
      </c>
      <c r="P46" s="26" t="n">
        <v>63.49</v>
      </c>
      <c r="Q46" s="27" t="n">
        <v>68.49</v>
      </c>
    </row>
    <row r="47" customFormat="false" ht="12.8" hidden="false" customHeight="false" outlineLevel="0" collapsed="false">
      <c r="A47" s="9" t="s">
        <v>131</v>
      </c>
      <c r="B47" s="10" t="n">
        <v>58.94</v>
      </c>
      <c r="C47" s="10" t="n">
        <v>57.62</v>
      </c>
      <c r="D47" s="10" t="n">
        <v>60.33</v>
      </c>
      <c r="E47" s="9" t="n">
        <v>2.71</v>
      </c>
      <c r="F47" s="10" t="n">
        <v>50.54</v>
      </c>
      <c r="G47" s="10" t="n">
        <v>57.9</v>
      </c>
      <c r="H47" s="9" t="n">
        <v>1.76</v>
      </c>
      <c r="I47" s="10" t="n">
        <v>59.66</v>
      </c>
      <c r="J47" s="11" t="s">
        <v>132</v>
      </c>
      <c r="K47" s="10" t="n">
        <v>58.63</v>
      </c>
      <c r="L47" s="9" t="n">
        <v>0.31</v>
      </c>
      <c r="M47" s="10" t="n">
        <v>58.94</v>
      </c>
      <c r="O47" s="25" t="s">
        <v>88</v>
      </c>
      <c r="P47" s="26" t="n">
        <v>60.66</v>
      </c>
      <c r="Q47" s="27" t="n">
        <v>63.53</v>
      </c>
    </row>
    <row r="48" customFormat="false" ht="12.8" hidden="false" customHeight="false" outlineLevel="0" collapsed="false">
      <c r="A48" s="9" t="s">
        <v>133</v>
      </c>
      <c r="B48" s="10" t="n">
        <v>58.89</v>
      </c>
      <c r="C48" s="10" t="n">
        <v>57.59</v>
      </c>
      <c r="D48" s="10" t="n">
        <v>60.1</v>
      </c>
      <c r="E48" s="9" t="n">
        <v>2.5</v>
      </c>
      <c r="F48" s="10" t="n">
        <v>52.48</v>
      </c>
      <c r="G48" s="10" t="n">
        <v>57.89</v>
      </c>
      <c r="H48" s="9" t="n">
        <v>1.83</v>
      </c>
      <c r="I48" s="10" t="n">
        <v>59.72</v>
      </c>
      <c r="J48" s="11" t="s">
        <v>86</v>
      </c>
      <c r="K48" s="10" t="n">
        <v>59.33</v>
      </c>
      <c r="L48" s="11" t="s">
        <v>134</v>
      </c>
      <c r="M48" s="10" t="n">
        <v>58.89</v>
      </c>
      <c r="O48" s="25" t="s">
        <v>67</v>
      </c>
      <c r="P48" s="26" t="n">
        <v>61.63</v>
      </c>
      <c r="Q48" s="27" t="n">
        <v>66.01</v>
      </c>
    </row>
    <row r="49" customFormat="false" ht="12.8" hidden="false" customHeight="false" outlineLevel="0" collapsed="false">
      <c r="A49" s="9" t="s">
        <v>113</v>
      </c>
      <c r="B49" s="10" t="n">
        <v>58.6</v>
      </c>
      <c r="C49" s="10" t="n">
        <v>57.4</v>
      </c>
      <c r="D49" s="10" t="n">
        <v>59.94</v>
      </c>
      <c r="E49" s="9" t="n">
        <v>2.54</v>
      </c>
      <c r="F49" s="10" t="n">
        <v>50.84</v>
      </c>
      <c r="G49" s="10" t="n">
        <v>57.21</v>
      </c>
      <c r="H49" s="9" t="n">
        <v>2.11</v>
      </c>
      <c r="I49" s="10" t="n">
        <v>59.32</v>
      </c>
      <c r="J49" s="11" t="s">
        <v>135</v>
      </c>
      <c r="K49" s="10" t="n">
        <v>59.03</v>
      </c>
      <c r="L49" s="11" t="s">
        <v>134</v>
      </c>
      <c r="M49" s="10" t="n">
        <v>58.6</v>
      </c>
      <c r="O49" s="25" t="s">
        <v>133</v>
      </c>
      <c r="P49" s="26" t="n">
        <v>57.59</v>
      </c>
      <c r="Q49" s="27" t="n">
        <v>60.1</v>
      </c>
    </row>
    <row r="50" customFormat="false" ht="12.8" hidden="false" customHeight="false" outlineLevel="0" collapsed="false">
      <c r="A50" s="9" t="s">
        <v>126</v>
      </c>
      <c r="B50" s="10" t="n">
        <v>57.07</v>
      </c>
      <c r="C50" s="10" t="n">
        <v>53.37</v>
      </c>
      <c r="D50" s="10" t="n">
        <v>61.25</v>
      </c>
      <c r="E50" s="9" t="n">
        <v>7.88</v>
      </c>
      <c r="F50" s="10" t="n">
        <v>47.26</v>
      </c>
      <c r="G50" s="10" t="n">
        <v>53.05</v>
      </c>
      <c r="H50" s="9" t="n">
        <v>7.5</v>
      </c>
      <c r="I50" s="10" t="n">
        <v>60.55</v>
      </c>
      <c r="J50" s="11" t="s">
        <v>136</v>
      </c>
      <c r="K50" s="10" t="n">
        <v>59.69</v>
      </c>
      <c r="L50" s="11" t="s">
        <v>137</v>
      </c>
      <c r="M50" s="10" t="n">
        <v>57.07</v>
      </c>
      <c r="O50" s="25" t="s">
        <v>117</v>
      </c>
      <c r="P50" s="26" t="n">
        <v>57.39</v>
      </c>
      <c r="Q50" s="27" t="n">
        <v>61.8</v>
      </c>
    </row>
    <row r="51" customFormat="false" ht="12.8" hidden="false" customHeight="false" outlineLevel="0" collapsed="false">
      <c r="A51" s="9" t="s">
        <v>138</v>
      </c>
      <c r="B51" s="10" t="n">
        <v>55.28</v>
      </c>
      <c r="C51" s="10" t="n">
        <v>53.25</v>
      </c>
      <c r="D51" s="10" t="n">
        <v>57.41</v>
      </c>
      <c r="E51" s="9" t="n">
        <v>4.17</v>
      </c>
      <c r="F51" s="10" t="n">
        <v>50.66</v>
      </c>
      <c r="G51" s="10" t="n">
        <v>54.28</v>
      </c>
      <c r="H51" s="9" t="n">
        <v>2.8</v>
      </c>
      <c r="I51" s="10" t="n">
        <v>57.08</v>
      </c>
      <c r="J51" s="11" t="s">
        <v>139</v>
      </c>
      <c r="K51" s="10" t="n">
        <v>55.97</v>
      </c>
      <c r="L51" s="11" t="s">
        <v>140</v>
      </c>
      <c r="M51" s="10" t="n">
        <v>55.28</v>
      </c>
      <c r="O51" s="25" t="s">
        <v>100</v>
      </c>
      <c r="P51" s="26" t="n">
        <v>58.94</v>
      </c>
      <c r="Q51" s="27" t="n">
        <v>64.09</v>
      </c>
    </row>
    <row r="52" customFormat="false" ht="12.8" hidden="false" customHeight="false" outlineLevel="0" collapsed="false">
      <c r="A52" s="9" t="s">
        <v>141</v>
      </c>
      <c r="B52" s="10" t="n">
        <v>54.98</v>
      </c>
      <c r="C52" s="10" t="n">
        <v>53.43</v>
      </c>
      <c r="D52" s="10" t="n">
        <v>56.47</v>
      </c>
      <c r="E52" s="9" t="n">
        <v>3.04</v>
      </c>
      <c r="F52" s="10" t="n">
        <v>46.03</v>
      </c>
      <c r="G52" s="10" t="n">
        <v>54.97</v>
      </c>
      <c r="H52" s="9" t="n">
        <v>0.94</v>
      </c>
      <c r="I52" s="10" t="n">
        <v>55.91</v>
      </c>
      <c r="J52" s="11" t="s">
        <v>134</v>
      </c>
      <c r="K52" s="10" t="n">
        <v>55.48</v>
      </c>
      <c r="L52" s="11" t="s">
        <v>24</v>
      </c>
      <c r="M52" s="10" t="n">
        <v>54.98</v>
      </c>
      <c r="O52" s="25" t="s">
        <v>142</v>
      </c>
      <c r="P52" s="26" t="n">
        <v>50.37</v>
      </c>
      <c r="Q52" s="27" t="n">
        <v>55.93</v>
      </c>
    </row>
    <row r="53" customFormat="false" ht="12.8" hidden="false" customHeight="false" outlineLevel="0" collapsed="false">
      <c r="A53" s="9" t="s">
        <v>105</v>
      </c>
      <c r="B53" s="10" t="n">
        <v>53.9</v>
      </c>
      <c r="C53" s="10" t="n">
        <v>51.65</v>
      </c>
      <c r="D53" s="10" t="n">
        <v>56.3</v>
      </c>
      <c r="E53" s="9" t="n">
        <v>4.66</v>
      </c>
      <c r="F53" s="10" t="n">
        <v>45.41</v>
      </c>
      <c r="G53" s="10" t="n">
        <v>50.57</v>
      </c>
      <c r="H53" s="9" t="n">
        <v>4.46</v>
      </c>
      <c r="I53" s="10" t="n">
        <v>55.02</v>
      </c>
      <c r="J53" s="11" t="s">
        <v>143</v>
      </c>
      <c r="K53" s="10" t="n">
        <v>54.6</v>
      </c>
      <c r="L53" s="11" t="s">
        <v>56</v>
      </c>
      <c r="M53" s="10" t="n">
        <v>53.9</v>
      </c>
      <c r="O53" s="25" t="s">
        <v>108</v>
      </c>
      <c r="P53" s="26" t="n">
        <v>59.41</v>
      </c>
      <c r="Q53" s="27" t="n">
        <v>62.07</v>
      </c>
    </row>
    <row r="54" customFormat="false" ht="12.8" hidden="false" customHeight="false" outlineLevel="0" collapsed="false">
      <c r="A54" s="9" t="s">
        <v>142</v>
      </c>
      <c r="B54" s="10" t="n">
        <v>53.06</v>
      </c>
      <c r="C54" s="10" t="n">
        <v>50.37</v>
      </c>
      <c r="D54" s="10" t="n">
        <v>55.93</v>
      </c>
      <c r="E54" s="9" t="n">
        <v>5.55</v>
      </c>
      <c r="F54" s="10" t="n">
        <v>48.43</v>
      </c>
      <c r="G54" s="10" t="n">
        <v>50.03</v>
      </c>
      <c r="H54" s="9" t="n">
        <v>4.14</v>
      </c>
      <c r="I54" s="10" t="n">
        <v>54.17</v>
      </c>
      <c r="J54" s="9" t="n">
        <v>0.52</v>
      </c>
      <c r="K54" s="10" t="n">
        <v>54.69</v>
      </c>
      <c r="L54" s="11" t="s">
        <v>144</v>
      </c>
      <c r="M54" s="10" t="n">
        <v>53.06</v>
      </c>
      <c r="O54" s="25" t="s">
        <v>29</v>
      </c>
      <c r="P54" s="26" t="n">
        <v>69.63</v>
      </c>
      <c r="Q54" s="27" t="n">
        <v>74.4</v>
      </c>
    </row>
    <row r="55" customFormat="false" ht="12.8" hidden="false" customHeight="false" outlineLevel="0" collapsed="false">
      <c r="A55" s="9" t="s">
        <v>145</v>
      </c>
      <c r="B55" s="10" t="n">
        <v>52.68</v>
      </c>
      <c r="C55" s="10" t="n">
        <v>52.28</v>
      </c>
      <c r="D55" s="10" t="n">
        <v>53.07</v>
      </c>
      <c r="E55" s="9" t="n">
        <v>0.79</v>
      </c>
      <c r="F55" s="10" t="n">
        <v>47.19</v>
      </c>
      <c r="G55" s="10" t="n">
        <v>51.79</v>
      </c>
      <c r="H55" s="9" t="n">
        <v>1.12</v>
      </c>
      <c r="I55" s="10" t="n">
        <v>52.91</v>
      </c>
      <c r="J55" s="11" t="s">
        <v>146</v>
      </c>
      <c r="K55" s="10" t="n">
        <v>52.89</v>
      </c>
      <c r="L55" s="11" t="s">
        <v>50</v>
      </c>
      <c r="M55" s="10" t="n">
        <v>52.68</v>
      </c>
      <c r="O55" s="25" t="s">
        <v>64</v>
      </c>
      <c r="P55" s="26" t="n">
        <v>62.23</v>
      </c>
      <c r="Q55" s="27" t="n">
        <v>66.87</v>
      </c>
    </row>
    <row r="56" customFormat="false" ht="12.8" hidden="false" customHeight="false" outlineLevel="0" collapsed="false">
      <c r="A56" s="9" t="s">
        <v>107</v>
      </c>
      <c r="B56" s="10" t="n">
        <v>52.52</v>
      </c>
      <c r="C56" s="10" t="n">
        <v>50.84</v>
      </c>
      <c r="D56" s="10" t="n">
        <v>54.28</v>
      </c>
      <c r="E56" s="9" t="n">
        <v>3.44</v>
      </c>
      <c r="F56" s="10" t="n">
        <v>47.44</v>
      </c>
      <c r="G56" s="10" t="n">
        <v>51.2</v>
      </c>
      <c r="H56" s="9" t="n">
        <v>2.06</v>
      </c>
      <c r="I56" s="10" t="n">
        <v>53.26</v>
      </c>
      <c r="J56" s="11" t="s">
        <v>147</v>
      </c>
      <c r="K56" s="10" t="n">
        <v>52.78</v>
      </c>
      <c r="L56" s="11" t="s">
        <v>124</v>
      </c>
      <c r="M56" s="10" t="n">
        <v>52.52</v>
      </c>
      <c r="O56" s="25" t="s">
        <v>76</v>
      </c>
      <c r="P56" s="26" t="n">
        <v>59.49</v>
      </c>
      <c r="Q56" s="27" t="n">
        <v>66.47</v>
      </c>
    </row>
    <row r="57" customFormat="false" ht="12.8" hidden="false" customHeight="false" outlineLevel="0" collapsed="false">
      <c r="O57" s="25" t="s">
        <v>131</v>
      </c>
      <c r="P57" s="26" t="n">
        <v>57.62</v>
      </c>
      <c r="Q57" s="27" t="n">
        <v>60.33</v>
      </c>
    </row>
    <row r="58" customFormat="false" ht="12.8" hidden="false" customHeight="false" outlineLevel="0" collapsed="false">
      <c r="O58" s="25" t="s">
        <v>65</v>
      </c>
      <c r="P58" s="26" t="n">
        <v>62.67</v>
      </c>
      <c r="Q58" s="27" t="n">
        <v>66.1</v>
      </c>
    </row>
    <row r="59" customFormat="false" ht="12.8" hidden="false" customHeight="false" outlineLevel="0" collapsed="false">
      <c r="O59" s="25" t="s">
        <v>22</v>
      </c>
      <c r="P59" s="26" t="n">
        <v>70.29</v>
      </c>
      <c r="Q59" s="27" t="n">
        <v>77.24</v>
      </c>
    </row>
    <row r="60" customFormat="false" ht="12.8" hidden="false" customHeight="false" outlineLevel="0" collapsed="false">
      <c r="O60" s="25" t="s">
        <v>15</v>
      </c>
      <c r="P60" s="26" t="n">
        <v>71.89</v>
      </c>
      <c r="Q60" s="27" t="n">
        <v>76.4</v>
      </c>
    </row>
    <row r="61" customFormat="false" ht="12.8" hidden="false" customHeight="false" outlineLevel="0" collapsed="false">
      <c r="O61" s="25" t="s">
        <v>119</v>
      </c>
      <c r="P61" s="26" t="n">
        <v>56.2</v>
      </c>
      <c r="Q61" s="27" t="n">
        <v>62.43</v>
      </c>
    </row>
    <row r="62" customFormat="false" ht="12.8" hidden="false" customHeight="false" outlineLevel="0" collapsed="false">
      <c r="O62" s="25" t="s">
        <v>123</v>
      </c>
      <c r="P62" s="26" t="n">
        <v>55.72</v>
      </c>
      <c r="Q62" s="27" t="n">
        <v>62.98</v>
      </c>
    </row>
    <row r="63" customFormat="false" ht="12.8" hidden="false" customHeight="false" outlineLevel="0" collapsed="false">
      <c r="O63" s="25" t="s">
        <v>98</v>
      </c>
      <c r="P63" s="26" t="n">
        <v>60.41</v>
      </c>
      <c r="Q63" s="27" t="n">
        <v>62.79</v>
      </c>
    </row>
    <row r="64" customFormat="false" ht="12.8" hidden="false" customHeight="false" outlineLevel="0" collapsed="false">
      <c r="O64" s="25" t="s">
        <v>145</v>
      </c>
      <c r="P64" s="26" t="n">
        <v>52.28</v>
      </c>
      <c r="Q64" s="27" t="n">
        <v>53.07</v>
      </c>
    </row>
    <row r="65" customFormat="false" ht="12.8" hidden="false" customHeight="false" outlineLevel="0" collapsed="false">
      <c r="O65" s="25" t="s">
        <v>52</v>
      </c>
      <c r="P65" s="26" t="n">
        <v>63.8</v>
      </c>
      <c r="Q65" s="27" t="n">
        <v>68.16</v>
      </c>
    </row>
    <row r="66" customFormat="false" ht="12.8" hidden="false" customHeight="false" outlineLevel="0" collapsed="false">
      <c r="O66" s="25" t="s">
        <v>36</v>
      </c>
      <c r="P66" s="26" t="n">
        <v>65.16</v>
      </c>
      <c r="Q66" s="27" t="n">
        <v>70.42</v>
      </c>
    </row>
    <row r="67" customFormat="false" ht="12.8" hidden="false" customHeight="false" outlineLevel="0" collapsed="false">
      <c r="O67" s="25" t="s">
        <v>40</v>
      </c>
      <c r="P67" s="26" t="n">
        <v>64.75</v>
      </c>
      <c r="Q67" s="27" t="n">
        <v>69.28</v>
      </c>
    </row>
    <row r="68" customFormat="false" ht="12.8" hidden="false" customHeight="false" outlineLevel="0" collapsed="false">
      <c r="O68" s="25" t="s">
        <v>26</v>
      </c>
      <c r="P68" s="26" t="n">
        <v>71.3</v>
      </c>
      <c r="Q68" s="27" t="n">
        <v>75.6</v>
      </c>
    </row>
    <row r="69" customFormat="false" ht="12.8" hidden="false" customHeight="false" outlineLevel="0" collapsed="false">
      <c r="O69" s="25" t="s">
        <v>114</v>
      </c>
      <c r="P69" s="26" t="n">
        <v>58.76</v>
      </c>
      <c r="Q69" s="27" t="n">
        <v>61.35</v>
      </c>
    </row>
    <row r="70" customFormat="false" ht="12.8" hidden="false" customHeight="false" outlineLevel="0" collapsed="false">
      <c r="O70" s="25" t="s">
        <v>138</v>
      </c>
      <c r="P70" s="26" t="n">
        <v>53.25</v>
      </c>
      <c r="Q70" s="27" t="n">
        <v>57.41</v>
      </c>
    </row>
    <row r="71" customFormat="false" ht="12.8" hidden="false" customHeight="false" outlineLevel="0" collapsed="false">
      <c r="O71" s="25" t="s">
        <v>82</v>
      </c>
      <c r="P71" s="26" t="n">
        <v>59.46</v>
      </c>
      <c r="Q71" s="27" t="n">
        <v>65</v>
      </c>
    </row>
    <row r="72" customFormat="false" ht="12.8" hidden="false" customHeight="false" outlineLevel="0" collapsed="false">
      <c r="O72" s="25" t="s">
        <v>141</v>
      </c>
      <c r="P72" s="26" t="n">
        <v>53.43</v>
      </c>
      <c r="Q72" s="27" t="n">
        <v>56.47</v>
      </c>
    </row>
    <row r="73" customFormat="false" ht="12.8" hidden="false" customHeight="false" outlineLevel="0" collapsed="false">
      <c r="O73" s="25" t="s">
        <v>58</v>
      </c>
      <c r="P73" s="26" t="n">
        <v>62.74</v>
      </c>
      <c r="Q73" s="27" t="n">
        <v>67.88</v>
      </c>
    </row>
    <row r="74" customFormat="false" ht="12.8" hidden="false" customHeight="false" outlineLevel="0" collapsed="false">
      <c r="O74" s="25" t="s">
        <v>48</v>
      </c>
      <c r="P74" s="26" t="n">
        <v>64.18</v>
      </c>
      <c r="Q74" s="27" t="n">
        <v>68.31</v>
      </c>
    </row>
    <row r="75" customFormat="false" ht="12.8" hidden="false" customHeight="false" outlineLevel="0" collapsed="false">
      <c r="O75" s="25" t="s">
        <v>97</v>
      </c>
      <c r="P75" s="26" t="n">
        <v>60.85</v>
      </c>
      <c r="Q75" s="27" t="n">
        <v>62.39</v>
      </c>
    </row>
    <row r="76" customFormat="false" ht="12.8" hidden="false" customHeight="false" outlineLevel="0" collapsed="false">
      <c r="O76" s="25" t="s">
        <v>18</v>
      </c>
      <c r="P76" s="26" t="n">
        <v>70.74</v>
      </c>
      <c r="Q76" s="27" t="n">
        <v>77.14</v>
      </c>
    </row>
    <row r="77" customFormat="false" ht="12.8" hidden="false" customHeight="false" outlineLevel="0" collapsed="false">
      <c r="O77" s="25" t="s">
        <v>79</v>
      </c>
      <c r="P77" s="26" t="n">
        <v>60.42</v>
      </c>
      <c r="Q77" s="27" t="n">
        <v>64.92</v>
      </c>
    </row>
    <row r="78" customFormat="false" ht="12.8" hidden="false" customHeight="false" outlineLevel="0" collapsed="false">
      <c r="O78" s="25" t="s">
        <v>103</v>
      </c>
      <c r="P78" s="26" t="n">
        <v>58.49</v>
      </c>
      <c r="Q78" s="27" t="n">
        <v>63.93</v>
      </c>
    </row>
    <row r="79" customFormat="false" ht="12.8" hidden="false" customHeight="false" outlineLevel="0" collapsed="false">
      <c r="O79" s="25" t="s">
        <v>127</v>
      </c>
      <c r="P79" s="28" t="n">
        <v>56.23</v>
      </c>
      <c r="Q79" s="29" t="n">
        <v>62.05</v>
      </c>
    </row>
    <row r="80" customFormat="false" ht="12.8" hidden="false" customHeight="false" outlineLevel="0" collapsed="false">
      <c r="O80" s="30" t="s">
        <v>148</v>
      </c>
      <c r="P80" s="31" t="n">
        <v>3274.03</v>
      </c>
      <c r="Q80" s="32" t="n">
        <v>3515.16</v>
      </c>
    </row>
    <row r="81" customFormat="false" ht="12.8" hidden="false" customHeight="false" outlineLevel="0" collapsed="false">
      <c r="O81" s="0"/>
      <c r="P81" s="0"/>
      <c r="Q81" s="0"/>
    </row>
    <row r="82" customFormat="false" ht="12.8" hidden="false" customHeight="false" outlineLevel="0" collapsed="false">
      <c r="O82" s="0"/>
      <c r="P82" s="0"/>
      <c r="Q82" s="0"/>
    </row>
  </sheetData>
  <mergeCells count="3">
    <mergeCell ref="A1:A2"/>
    <mergeCell ref="B1:E1"/>
    <mergeCell ref="F1:M1"/>
  </mergeCells>
  <conditionalFormatting sqref="B3:D56">
    <cfRule type="cellIs" priority="2" operator="lessThanOrEqual" aboveAverage="0" equalAverage="0" bottom="0" percent="0" rank="0" text="" dxfId="0">
      <formula>60</formula>
    </cfRule>
    <cfRule type="cellIs" priority="3" operator="greaterThanOrEqual" aboveAverage="0" equalAverage="0" bottom="0" percent="0" rank="0" text="" dxfId="1">
      <formula>60</formula>
    </cfRule>
  </conditionalFormatting>
  <conditionalFormatting sqref="F3:G56">
    <cfRule type="cellIs" priority="4" operator="greaterThanOrEqual" aboveAverage="0" equalAverage="0" bottom="0" percent="0" rank="0" text="" dxfId="1">
      <formula>60</formula>
    </cfRule>
    <cfRule type="cellIs" priority="5" operator="lessThanOrEqual" aboveAverage="0" equalAverage="0" bottom="0" percent="0" rank="0" text="" dxfId="0">
      <formula>60</formula>
    </cfRule>
  </conditionalFormatting>
  <conditionalFormatting sqref="K3:K56">
    <cfRule type="cellIs" priority="6" operator="greaterThanOrEqual" aboveAverage="0" equalAverage="0" bottom="0" percent="0" rank="0" text="" dxfId="1">
      <formula>60</formula>
    </cfRule>
    <cfRule type="cellIs" priority="7" operator="lessThanOrEqual" aboveAverage="0" equalAverage="0" bottom="0" percent="0" rank="0" text="" dxfId="0">
      <formula>60</formula>
    </cfRule>
  </conditionalFormatting>
  <conditionalFormatting sqref="M3:M56">
    <cfRule type="cellIs" priority="8" operator="greaterThanOrEqual" aboveAverage="0" equalAverage="0" bottom="0" percent="0" rank="0" text="" dxfId="1">
      <formula>60</formula>
    </cfRule>
    <cfRule type="cellIs" priority="9" operator="lessThanOrEqual" aboveAverage="0" equalAverage="0" bottom="0" percent="0" rank="0" text="" dxfId="0">
      <formula>60</formula>
    </cfRule>
  </conditionalFormatting>
  <conditionalFormatting sqref="I3:I56">
    <cfRule type="cellIs" priority="10" operator="greaterThanOrEqual" aboveAverage="0" equalAverage="0" bottom="0" percent="0" rank="0" text="" dxfId="1">
      <formula>60</formula>
    </cfRule>
    <cfRule type="cellIs" priority="11" operator="lessThanOrEqual" aboveAverage="0" equalAverage="0" bottom="0" percent="0" rank="0" text="" dxfId="0">
      <formula>60</formula>
    </cfRule>
  </conditionalFormatting>
  <hyperlinks>
    <hyperlink ref="A3" r:id="rId1" display=" Algeria"/>
    <hyperlink ref="A4" r:id="rId2" display=" Cabo Verde"/>
    <hyperlink ref="A5" r:id="rId3" display=" Morocco"/>
    <hyperlink ref="A6" r:id="rId4" display=" Tunisia"/>
    <hyperlink ref="A7" r:id="rId5" display=" Mauritius"/>
    <hyperlink ref="A8" r:id="rId6" display=" Seychelles"/>
    <hyperlink ref="A9" r:id="rId7" display=" Libya"/>
    <hyperlink ref="A10" r:id="rId8" display=" Egypt"/>
    <hyperlink ref="A11" r:id="rId9" display=" Sao Tome and Principe"/>
    <hyperlink ref="A12" r:id="rId10" display=" Senegal"/>
    <hyperlink ref="A13" r:id="rId11" display=" Eritrea"/>
    <hyperlink ref="A14" r:id="rId12" display=" Tanzania"/>
    <hyperlink ref="A15" r:id="rId13" display=" Rwanda"/>
    <hyperlink ref="A16" r:id="rId14" display=" Gabon"/>
    <hyperlink ref="A17" r:id="rId15" display=" Sudan"/>
    <hyperlink ref="A18" r:id="rId16" display=" Ethiopia"/>
    <hyperlink ref="A19" r:id="rId17" display=" Madagascar"/>
    <hyperlink ref="A20" r:id="rId18" display=" Mauritania"/>
    <hyperlink ref="A21" r:id="rId19" display=" Ghana"/>
    <hyperlink ref="A22" r:id="rId20" display=" Congo, Rep."/>
    <hyperlink ref="A23" r:id="rId21" display=" Comoros"/>
    <hyperlink ref="A24" r:id="rId22" display=" Malawi"/>
    <hyperlink ref="A25" r:id="rId23" display=" Uganda"/>
    <hyperlink ref="A26" r:id="rId24" display=" South Africa"/>
    <hyperlink ref="A27" r:id="rId25" display=" Djibouti"/>
    <hyperlink ref="A28" r:id="rId26" display=" Gambia"/>
    <hyperlink ref="A29" r:id="rId27" display=" Burundi"/>
    <hyperlink ref="A30" r:id="rId28" display=" Angola"/>
    <hyperlink ref="A31" r:id="rId29" display=" Togo"/>
    <hyperlink ref="A32" r:id="rId30" display=" Niger"/>
    <hyperlink ref="A33" r:id="rId31" display=" Kenya"/>
    <hyperlink ref="A34" r:id="rId32" display=" Zambia"/>
    <hyperlink ref="A35" r:id="rId33" display=" Botswana"/>
    <hyperlink ref="A36" r:id="rId34" display=" Liberia"/>
    <hyperlink ref="A37" r:id="rId35" display=" Equatorial Guinea"/>
    <hyperlink ref="A38" r:id="rId36" display=" Cameroon"/>
    <hyperlink ref="A39" r:id="rId37" display=" Sierra Leone"/>
    <hyperlink ref="A40" r:id="rId38" display=" Benin"/>
    <hyperlink ref="A41" r:id="rId39" display=" Guinea-Bissau"/>
    <hyperlink ref="A42" r:id="rId40" display=" Mozambique"/>
    <hyperlink ref="A43" r:id="rId41" display=" Burkina Faso"/>
    <hyperlink ref="A44" r:id="rId42" display=" Namibia"/>
    <hyperlink ref="A45" r:id="rId43" display=" Zimbabwe"/>
    <hyperlink ref="A46" r:id="rId44" display=" DR Congo"/>
    <hyperlink ref="A47" r:id="rId45" display=" Mali"/>
    <hyperlink ref="A48" r:id="rId46" display=" Guinea"/>
    <hyperlink ref="A49" r:id="rId47" display=" Cote d'Ivoire"/>
    <hyperlink ref="A50" r:id="rId48" display=" Eswatini"/>
    <hyperlink ref="A51" r:id="rId49" display=" Somalia"/>
    <hyperlink ref="A52" r:id="rId50" display=" South Sudan"/>
    <hyperlink ref="A53" r:id="rId51" display=" Central African Republic"/>
    <hyperlink ref="A54" r:id="rId52" display=" Lesotho"/>
    <hyperlink ref="A55" r:id="rId53" display=" Nigeria"/>
    <hyperlink ref="A56" r:id="rId54" display=" Cha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LibreOffice/24.2.1.2$Linux_X86_64 LibreOffice_project/47cb2a8f5842ca5ed1da82b752a3c58b1b107b25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2024-02-10T20:42:29Z</dcterms:created>
  <dc:creator/>
  <dc:description/>
  <dc:language>en-US</dc:language>
  <cp:lastModifiedBy/>
  <dcterms:modified xsi:type="dcterms:W3CDTF">2024-03-13T10:23:58Z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