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anjiklub\Documents\GitHub\CollisionDetectionComparison\build_Windows\"/>
    </mc:Choice>
  </mc:AlternateContent>
  <xr:revisionPtr revIDLastSave="0" documentId="13_ncr:1_{AABDC343-7476-4938-B8B6-A733BD8E08FA}" xr6:coauthVersionLast="45" xr6:coauthVersionMax="45" xr10:uidLastSave="{00000000-0000-0000-0000-000000000000}"/>
  <bookViews>
    <workbookView xWindow="-120" yWindow="-120" windowWidth="38640" windowHeight="21240" activeTab="4" xr2:uid="{A3DFBAF8-C55C-4C09-AC04-CEAFEEF3C92E}"/>
  </bookViews>
  <sheets>
    <sheet name="AABB" sheetId="1" r:id="rId1"/>
    <sheet name="OBB" sheetId="2" r:id="rId2"/>
    <sheet name="Sfery" sheetId="4" r:id="rId3"/>
    <sheet name="Metoda dokładna" sheetId="3" r:id="rId4"/>
    <sheet name="Wyniki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5" l="1"/>
  <c r="B13" i="5"/>
  <c r="F26" i="5" l="1"/>
  <c r="C26" i="5"/>
  <c r="E26" i="5"/>
  <c r="B26" i="5"/>
  <c r="C28" i="4"/>
  <c r="D28" i="4" s="1"/>
  <c r="B28" i="4"/>
  <c r="C27" i="4"/>
  <c r="D27" i="4" s="1"/>
  <c r="B27" i="4"/>
  <c r="C26" i="4"/>
  <c r="D26" i="4" s="1"/>
  <c r="B26" i="4"/>
  <c r="C25" i="4"/>
  <c r="D25" i="4" s="1"/>
  <c r="B25" i="4"/>
  <c r="C24" i="4"/>
  <c r="D24" i="4" s="1"/>
  <c r="B24" i="4"/>
  <c r="C23" i="4"/>
  <c r="D23" i="4" s="1"/>
  <c r="B23" i="4"/>
  <c r="C22" i="4"/>
  <c r="B22" i="4"/>
  <c r="C21" i="4"/>
  <c r="D21" i="4" s="1"/>
  <c r="B21" i="4"/>
  <c r="C20" i="4"/>
  <c r="D20" i="4" s="1"/>
  <c r="B20" i="4"/>
  <c r="C19" i="4"/>
  <c r="D19" i="4" s="1"/>
  <c r="B19" i="4"/>
  <c r="C18" i="4"/>
  <c r="B18" i="4"/>
  <c r="C13" i="4"/>
  <c r="M11" i="4"/>
  <c r="M13" i="4" s="1"/>
  <c r="D18" i="4" l="1"/>
  <c r="D22" i="4"/>
  <c r="C29" i="4"/>
  <c r="C13" i="2"/>
  <c r="D29" i="4" l="1"/>
  <c r="D33" i="4" s="1"/>
  <c r="C19" i="3"/>
  <c r="C20" i="3"/>
  <c r="C21" i="3"/>
  <c r="C22" i="3"/>
  <c r="D22" i="3" s="1"/>
  <c r="C23" i="3"/>
  <c r="C24" i="3"/>
  <c r="D24" i="3" s="1"/>
  <c r="C25" i="3"/>
  <c r="C26" i="3"/>
  <c r="D26" i="3" s="1"/>
  <c r="C27" i="3"/>
  <c r="C28" i="3"/>
  <c r="C18" i="3"/>
  <c r="D18" i="3" s="1"/>
  <c r="C13" i="3"/>
  <c r="C19" i="2"/>
  <c r="C20" i="2"/>
  <c r="C21" i="2"/>
  <c r="C22" i="2"/>
  <c r="D22" i="2" s="1"/>
  <c r="C23" i="2"/>
  <c r="D23" i="2" s="1"/>
  <c r="C24" i="2"/>
  <c r="C25" i="2"/>
  <c r="C26" i="2"/>
  <c r="C27" i="2"/>
  <c r="C28" i="2"/>
  <c r="C18" i="2"/>
  <c r="D18" i="2" s="1"/>
  <c r="C19" i="1"/>
  <c r="C20" i="1"/>
  <c r="C21" i="1"/>
  <c r="C22" i="1"/>
  <c r="C23" i="1"/>
  <c r="C24" i="1"/>
  <c r="C25" i="1"/>
  <c r="C26" i="1"/>
  <c r="C27" i="1"/>
  <c r="C28" i="1"/>
  <c r="C18" i="1"/>
  <c r="C13" i="1"/>
  <c r="B28" i="3"/>
  <c r="B27" i="3"/>
  <c r="B26" i="3"/>
  <c r="B25" i="3"/>
  <c r="B24" i="3"/>
  <c r="B23" i="3"/>
  <c r="B22" i="3"/>
  <c r="B21" i="3"/>
  <c r="B20" i="3"/>
  <c r="B19" i="3"/>
  <c r="B18" i="3"/>
  <c r="M13" i="3"/>
  <c r="M11" i="3"/>
  <c r="B28" i="2"/>
  <c r="B27" i="2"/>
  <c r="B26" i="2"/>
  <c r="B25" i="2"/>
  <c r="B24" i="2"/>
  <c r="B23" i="2"/>
  <c r="B22" i="2"/>
  <c r="B21" i="2"/>
  <c r="B20" i="2"/>
  <c r="B19" i="2"/>
  <c r="B18" i="2"/>
  <c r="M13" i="2"/>
  <c r="M11" i="2"/>
  <c r="M11" i="1"/>
  <c r="M13" i="1" s="1"/>
  <c r="E19" i="4" l="1"/>
  <c r="F19" i="4" s="1"/>
  <c r="G19" i="4" s="1"/>
  <c r="E21" i="4"/>
  <c r="F21" i="4" s="1"/>
  <c r="G21" i="4" s="1"/>
  <c r="E24" i="4"/>
  <c r="F24" i="4" s="1"/>
  <c r="G24" i="4" s="1"/>
  <c r="E23" i="4"/>
  <c r="F23" i="4" s="1"/>
  <c r="G23" i="4" s="1"/>
  <c r="E18" i="4"/>
  <c r="F18" i="4" s="1"/>
  <c r="G18" i="4" s="1"/>
  <c r="E20" i="4"/>
  <c r="F20" i="4" s="1"/>
  <c r="G20" i="4" s="1"/>
  <c r="E22" i="4"/>
  <c r="F22" i="4" s="1"/>
  <c r="G22" i="4" s="1"/>
  <c r="E28" i="4"/>
  <c r="F28" i="4" s="1"/>
  <c r="G28" i="4" s="1"/>
  <c r="E26" i="4"/>
  <c r="F26" i="4" s="1"/>
  <c r="G26" i="4" s="1"/>
  <c r="E25" i="4"/>
  <c r="F25" i="4" s="1"/>
  <c r="G25" i="4" s="1"/>
  <c r="E27" i="4"/>
  <c r="F27" i="4" s="1"/>
  <c r="G27" i="4" s="1"/>
  <c r="D27" i="2"/>
  <c r="D26" i="2"/>
  <c r="D19" i="2"/>
  <c r="C29" i="2"/>
  <c r="C29" i="3"/>
  <c r="D25" i="3"/>
  <c r="D25" i="2"/>
  <c r="D19" i="3"/>
  <c r="D27" i="3"/>
  <c r="D21" i="3"/>
  <c r="D23" i="3"/>
  <c r="D20" i="3"/>
  <c r="D28" i="3"/>
  <c r="D24" i="2"/>
  <c r="D21" i="2"/>
  <c r="D20" i="2"/>
  <c r="D28" i="2"/>
  <c r="G29" i="4" l="1"/>
  <c r="D34" i="4" s="1"/>
  <c r="D35" i="4" s="1"/>
  <c r="D8" i="4" s="1"/>
  <c r="E8" i="4" s="1"/>
  <c r="D29" i="3"/>
  <c r="D33" i="3" s="1"/>
  <c r="E23" i="3" s="1"/>
  <c r="F23" i="3" s="1"/>
  <c r="G23" i="3" s="1"/>
  <c r="D29" i="2"/>
  <c r="D33" i="2" s="1"/>
  <c r="E27" i="2" s="1"/>
  <c r="F27" i="2" s="1"/>
  <c r="G27" i="2" s="1"/>
  <c r="D6" i="4" l="1"/>
  <c r="E6" i="4" s="1"/>
  <c r="D3" i="4"/>
  <c r="E3" i="4" s="1"/>
  <c r="D2" i="4"/>
  <c r="E2" i="4" s="1"/>
  <c r="F2" i="4" s="1"/>
  <c r="G2" i="4" s="1"/>
  <c r="D11" i="4"/>
  <c r="E11" i="4" s="1"/>
  <c r="D5" i="4"/>
  <c r="E5" i="4" s="1"/>
  <c r="D10" i="4"/>
  <c r="E10" i="4" s="1"/>
  <c r="D7" i="4"/>
  <c r="E7" i="4" s="1"/>
  <c r="D4" i="4"/>
  <c r="E4" i="4" s="1"/>
  <c r="D12" i="4"/>
  <c r="E12" i="4" s="1"/>
  <c r="D9" i="4"/>
  <c r="E9" i="4" s="1"/>
  <c r="F9" i="4" s="1"/>
  <c r="G9" i="4" s="1"/>
  <c r="H9" i="4" s="1"/>
  <c r="I9" i="4" s="1"/>
  <c r="J9" i="4" s="1"/>
  <c r="E27" i="3"/>
  <c r="F27" i="3" s="1"/>
  <c r="G27" i="3" s="1"/>
  <c r="E24" i="3"/>
  <c r="F24" i="3" s="1"/>
  <c r="G24" i="3" s="1"/>
  <c r="E18" i="3"/>
  <c r="F18" i="3" s="1"/>
  <c r="G18" i="3" s="1"/>
  <c r="E28" i="3"/>
  <c r="F28" i="3" s="1"/>
  <c r="G28" i="3" s="1"/>
  <c r="E22" i="3"/>
  <c r="F22" i="3" s="1"/>
  <c r="G22" i="3" s="1"/>
  <c r="E21" i="3"/>
  <c r="F21" i="3" s="1"/>
  <c r="G21" i="3" s="1"/>
  <c r="E25" i="3"/>
  <c r="F25" i="3" s="1"/>
  <c r="G25" i="3" s="1"/>
  <c r="E20" i="3"/>
  <c r="F20" i="3" s="1"/>
  <c r="G20" i="3" s="1"/>
  <c r="E26" i="3"/>
  <c r="F26" i="3" s="1"/>
  <c r="G26" i="3" s="1"/>
  <c r="E22" i="2"/>
  <c r="F22" i="2" s="1"/>
  <c r="G22" i="2" s="1"/>
  <c r="E21" i="2"/>
  <c r="F21" i="2" s="1"/>
  <c r="G21" i="2" s="1"/>
  <c r="E18" i="2"/>
  <c r="F18" i="2" s="1"/>
  <c r="G18" i="2" s="1"/>
  <c r="E26" i="2"/>
  <c r="F26" i="2" s="1"/>
  <c r="G26" i="2" s="1"/>
  <c r="E25" i="2"/>
  <c r="F25" i="2" s="1"/>
  <c r="G25" i="2" s="1"/>
  <c r="E19" i="3"/>
  <c r="F19" i="3" s="1"/>
  <c r="G19" i="3" s="1"/>
  <c r="E19" i="2"/>
  <c r="F19" i="2" s="1"/>
  <c r="G19" i="2" s="1"/>
  <c r="E20" i="2"/>
  <c r="F20" i="2" s="1"/>
  <c r="G20" i="2" s="1"/>
  <c r="E24" i="2"/>
  <c r="F24" i="2" s="1"/>
  <c r="G24" i="2" s="1"/>
  <c r="E23" i="2"/>
  <c r="F23" i="2" s="1"/>
  <c r="G23" i="2" s="1"/>
  <c r="E28" i="2"/>
  <c r="F28" i="2" s="1"/>
  <c r="G28" i="2" s="1"/>
  <c r="F4" i="4" l="1"/>
  <c r="G4" i="4" s="1"/>
  <c r="H4" i="4" s="1"/>
  <c r="I4" i="4" s="1"/>
  <c r="J4" i="4" s="1"/>
  <c r="F7" i="4"/>
  <c r="G7" i="4" s="1"/>
  <c r="H7" i="4" s="1"/>
  <c r="I7" i="4" s="1"/>
  <c r="J7" i="4" s="1"/>
  <c r="F11" i="4"/>
  <c r="G11" i="4" s="1"/>
  <c r="H11" i="4" s="1"/>
  <c r="I11" i="4" s="1"/>
  <c r="J11" i="4" s="1"/>
  <c r="F3" i="4"/>
  <c r="G3" i="4" s="1"/>
  <c r="H3" i="4" s="1"/>
  <c r="I3" i="4" s="1"/>
  <c r="J3" i="4" s="1"/>
  <c r="F5" i="4"/>
  <c r="G5" i="4" s="1"/>
  <c r="H5" i="4" s="1"/>
  <c r="I5" i="4" s="1"/>
  <c r="J5" i="4" s="1"/>
  <c r="F8" i="4"/>
  <c r="G8" i="4" s="1"/>
  <c r="H8" i="4" s="1"/>
  <c r="I8" i="4" s="1"/>
  <c r="J8" i="4" s="1"/>
  <c r="F12" i="4"/>
  <c r="G12" i="4" s="1"/>
  <c r="H12" i="4" s="1"/>
  <c r="I12" i="4" s="1"/>
  <c r="J12" i="4" s="1"/>
  <c r="F6" i="4"/>
  <c r="G6" i="4" s="1"/>
  <c r="H6" i="4" s="1"/>
  <c r="I6" i="4" s="1"/>
  <c r="J6" i="4" s="1"/>
  <c r="F10" i="4"/>
  <c r="G10" i="4" s="1"/>
  <c r="H10" i="4" s="1"/>
  <c r="I10" i="4" s="1"/>
  <c r="J10" i="4" s="1"/>
  <c r="H2" i="4"/>
  <c r="I2" i="4" s="1"/>
  <c r="J2" i="4" s="1"/>
  <c r="G29" i="3"/>
  <c r="D34" i="3" s="1"/>
  <c r="D35" i="3" s="1"/>
  <c r="D10" i="3" s="1"/>
  <c r="E10" i="3" s="1"/>
  <c r="G29" i="2"/>
  <c r="D34" i="2" s="1"/>
  <c r="D35" i="2" s="1"/>
  <c r="D5" i="2" s="1"/>
  <c r="E5" i="2" s="1"/>
  <c r="F13" i="4" l="1"/>
  <c r="G13" i="4"/>
  <c r="J13" i="4"/>
  <c r="D5" i="3"/>
  <c r="E5" i="3" s="1"/>
  <c r="D3" i="3"/>
  <c r="E3" i="3" s="1"/>
  <c r="D9" i="3"/>
  <c r="E9" i="3" s="1"/>
  <c r="F10" i="3" s="1"/>
  <c r="G10" i="3" s="1"/>
  <c r="H10" i="3" s="1"/>
  <c r="I10" i="3" s="1"/>
  <c r="J10" i="3" s="1"/>
  <c r="D7" i="3"/>
  <c r="E7" i="3" s="1"/>
  <c r="D8" i="3"/>
  <c r="E8" i="3" s="1"/>
  <c r="D11" i="3"/>
  <c r="E11" i="3" s="1"/>
  <c r="F11" i="3" s="1"/>
  <c r="G11" i="3" s="1"/>
  <c r="H11" i="3" s="1"/>
  <c r="I11" i="3" s="1"/>
  <c r="J11" i="3" s="1"/>
  <c r="D2" i="3"/>
  <c r="E2" i="3" s="1"/>
  <c r="F2" i="3" s="1"/>
  <c r="G2" i="3" s="1"/>
  <c r="D12" i="3"/>
  <c r="E12" i="3" s="1"/>
  <c r="D6" i="3"/>
  <c r="E6" i="3" s="1"/>
  <c r="D4" i="3"/>
  <c r="E4" i="3" s="1"/>
  <c r="D10" i="2"/>
  <c r="E10" i="2" s="1"/>
  <c r="D9" i="2"/>
  <c r="E9" i="2" s="1"/>
  <c r="D11" i="2"/>
  <c r="E11" i="2" s="1"/>
  <c r="D3" i="2"/>
  <c r="E3" i="2" s="1"/>
  <c r="D6" i="2"/>
  <c r="E6" i="2" s="1"/>
  <c r="F6" i="2" s="1"/>
  <c r="G6" i="2" s="1"/>
  <c r="H6" i="2" s="1"/>
  <c r="I6" i="2" s="1"/>
  <c r="J6" i="2" s="1"/>
  <c r="D8" i="2"/>
  <c r="E8" i="2" s="1"/>
  <c r="D7" i="2"/>
  <c r="E7" i="2" s="1"/>
  <c r="D12" i="2"/>
  <c r="E12" i="2" s="1"/>
  <c r="D4" i="2"/>
  <c r="E4" i="2" s="1"/>
  <c r="D2" i="2"/>
  <c r="E2" i="2" s="1"/>
  <c r="F2" i="2" s="1"/>
  <c r="G2" i="2" s="1"/>
  <c r="F6" i="3" l="1"/>
  <c r="G6" i="3" s="1"/>
  <c r="H6" i="3" s="1"/>
  <c r="I6" i="3" s="1"/>
  <c r="J6" i="3" s="1"/>
  <c r="F4" i="3"/>
  <c r="G4" i="3" s="1"/>
  <c r="H4" i="3" s="1"/>
  <c r="I4" i="3" s="1"/>
  <c r="J4" i="3" s="1"/>
  <c r="F7" i="3"/>
  <c r="G7" i="3" s="1"/>
  <c r="H7" i="3" s="1"/>
  <c r="I7" i="3" s="1"/>
  <c r="J7" i="3" s="1"/>
  <c r="F12" i="3"/>
  <c r="G12" i="3" s="1"/>
  <c r="H12" i="3" s="1"/>
  <c r="I12" i="3" s="1"/>
  <c r="J12" i="3" s="1"/>
  <c r="F8" i="3"/>
  <c r="G8" i="3" s="1"/>
  <c r="H8" i="3" s="1"/>
  <c r="I8" i="3" s="1"/>
  <c r="J8" i="3" s="1"/>
  <c r="F5" i="3"/>
  <c r="G5" i="3" s="1"/>
  <c r="H5" i="3" s="1"/>
  <c r="I5" i="3" s="1"/>
  <c r="J5" i="3" s="1"/>
  <c r="F9" i="3"/>
  <c r="G9" i="3" s="1"/>
  <c r="H9" i="3" s="1"/>
  <c r="I9" i="3" s="1"/>
  <c r="J9" i="3" s="1"/>
  <c r="F3" i="3"/>
  <c r="G3" i="3" s="1"/>
  <c r="H3" i="3" s="1"/>
  <c r="I3" i="3" s="1"/>
  <c r="J3" i="3" s="1"/>
  <c r="F9" i="2"/>
  <c r="G9" i="2" s="1"/>
  <c r="H9" i="2" s="1"/>
  <c r="I9" i="2" s="1"/>
  <c r="J9" i="2" s="1"/>
  <c r="F7" i="2"/>
  <c r="G7" i="2" s="1"/>
  <c r="H7" i="2" s="1"/>
  <c r="I7" i="2" s="1"/>
  <c r="J7" i="2" s="1"/>
  <c r="F12" i="2"/>
  <c r="G12" i="2" s="1"/>
  <c r="H12" i="2" s="1"/>
  <c r="I12" i="2" s="1"/>
  <c r="J12" i="2" s="1"/>
  <c r="F4" i="2"/>
  <c r="G4" i="2" s="1"/>
  <c r="H4" i="2" s="1"/>
  <c r="I4" i="2" s="1"/>
  <c r="J4" i="2" s="1"/>
  <c r="F10" i="2"/>
  <c r="G10" i="2" s="1"/>
  <c r="H10" i="2" s="1"/>
  <c r="I10" i="2" s="1"/>
  <c r="J10" i="2" s="1"/>
  <c r="F5" i="2"/>
  <c r="G5" i="2" s="1"/>
  <c r="H5" i="2" s="1"/>
  <c r="I5" i="2" s="1"/>
  <c r="J5" i="2" s="1"/>
  <c r="F3" i="2"/>
  <c r="G3" i="2" s="1"/>
  <c r="H3" i="2" s="1"/>
  <c r="I3" i="2" s="1"/>
  <c r="J3" i="2" s="1"/>
  <c r="F8" i="2"/>
  <c r="G8" i="2" s="1"/>
  <c r="H8" i="2" s="1"/>
  <c r="I8" i="2" s="1"/>
  <c r="J8" i="2" s="1"/>
  <c r="F11" i="2"/>
  <c r="G11" i="2" s="1"/>
  <c r="H11" i="2" s="1"/>
  <c r="I11" i="2" s="1"/>
  <c r="J11" i="2" s="1"/>
  <c r="H2" i="3"/>
  <c r="I2" i="3" s="1"/>
  <c r="J2" i="3" s="1"/>
  <c r="H2" i="2"/>
  <c r="I2" i="2" s="1"/>
  <c r="J2" i="2" s="1"/>
  <c r="J13" i="3" l="1"/>
  <c r="F13" i="3"/>
  <c r="G13" i="3"/>
  <c r="F13" i="2"/>
  <c r="G13" i="2"/>
  <c r="J13" i="2"/>
  <c r="C29" i="1"/>
  <c r="D19" i="1"/>
  <c r="D20" i="1"/>
  <c r="D21" i="1"/>
  <c r="D22" i="1"/>
  <c r="D23" i="1"/>
  <c r="D24" i="1"/>
  <c r="D25" i="1"/>
  <c r="D26" i="1"/>
  <c r="D27" i="1"/>
  <c r="D28" i="1"/>
  <c r="D18" i="1"/>
  <c r="B19" i="1"/>
  <c r="B20" i="1"/>
  <c r="B21" i="1"/>
  <c r="B22" i="1"/>
  <c r="B23" i="1"/>
  <c r="B24" i="1"/>
  <c r="B25" i="1"/>
  <c r="B26" i="1"/>
  <c r="B27" i="1"/>
  <c r="B28" i="1"/>
  <c r="B18" i="1"/>
  <c r="D29" i="1" l="1"/>
  <c r="D33" i="1" s="1"/>
  <c r="E25" i="1" s="1"/>
  <c r="F25" i="1" s="1"/>
  <c r="G25" i="1" s="1"/>
  <c r="E23" i="1" l="1"/>
  <c r="F23" i="1" s="1"/>
  <c r="G23" i="1" s="1"/>
  <c r="E18" i="1"/>
  <c r="F18" i="1" s="1"/>
  <c r="G18" i="1" s="1"/>
  <c r="E20" i="1"/>
  <c r="F20" i="1" s="1"/>
  <c r="G20" i="1" s="1"/>
  <c r="E24" i="1"/>
  <c r="F24" i="1" s="1"/>
  <c r="G24" i="1" s="1"/>
  <c r="E21" i="1"/>
  <c r="F21" i="1" s="1"/>
  <c r="G21" i="1" s="1"/>
  <c r="E22" i="1"/>
  <c r="F22" i="1" s="1"/>
  <c r="G22" i="1" s="1"/>
  <c r="E19" i="1"/>
  <c r="F19" i="1" s="1"/>
  <c r="G19" i="1" s="1"/>
  <c r="G29" i="1" s="1"/>
  <c r="D34" i="1" s="1"/>
  <c r="D35" i="1" s="1"/>
  <c r="E27" i="1"/>
  <c r="F27" i="1" s="1"/>
  <c r="G27" i="1" s="1"/>
  <c r="E26" i="1"/>
  <c r="F26" i="1" s="1"/>
  <c r="G26" i="1" s="1"/>
  <c r="E28" i="1"/>
  <c r="F28" i="1" s="1"/>
  <c r="G28" i="1" s="1"/>
  <c r="D5" i="1" l="1"/>
  <c r="E5" i="1" s="1"/>
  <c r="D3" i="1"/>
  <c r="E3" i="1" s="1"/>
  <c r="D4" i="1"/>
  <c r="E4" i="1" s="1"/>
  <c r="D7" i="1"/>
  <c r="E7" i="1" s="1"/>
  <c r="D9" i="1"/>
  <c r="E9" i="1" s="1"/>
  <c r="D6" i="1"/>
  <c r="E6" i="1" s="1"/>
  <c r="F6" i="1" s="1"/>
  <c r="G6" i="1" s="1"/>
  <c r="H6" i="1" s="1"/>
  <c r="I6" i="1" s="1"/>
  <c r="J6" i="1" s="1"/>
  <c r="D2" i="1"/>
  <c r="E2" i="1" s="1"/>
  <c r="F2" i="1" s="1"/>
  <c r="D10" i="1"/>
  <c r="E10" i="1" s="1"/>
  <c r="D8" i="1"/>
  <c r="E8" i="1" s="1"/>
  <c r="D12" i="1"/>
  <c r="E12" i="1" s="1"/>
  <c r="D11" i="1"/>
  <c r="E11" i="1" s="1"/>
  <c r="F10" i="1" l="1"/>
  <c r="G10" i="1" s="1"/>
  <c r="H10" i="1" s="1"/>
  <c r="I10" i="1" s="1"/>
  <c r="J10" i="1" s="1"/>
  <c r="F4" i="1"/>
  <c r="G4" i="1" s="1"/>
  <c r="H4" i="1" s="1"/>
  <c r="I4" i="1" s="1"/>
  <c r="J4" i="1" s="1"/>
  <c r="F9" i="1"/>
  <c r="G9" i="1" s="1"/>
  <c r="H9" i="1" s="1"/>
  <c r="I9" i="1" s="1"/>
  <c r="J9" i="1" s="1"/>
  <c r="F8" i="1"/>
  <c r="G8" i="1" s="1"/>
  <c r="H8" i="1" s="1"/>
  <c r="I8" i="1" s="1"/>
  <c r="J8" i="1" s="1"/>
  <c r="G2" i="1"/>
  <c r="F7" i="1"/>
  <c r="G7" i="1" s="1"/>
  <c r="H7" i="1" s="1"/>
  <c r="I7" i="1" s="1"/>
  <c r="J7" i="1" s="1"/>
  <c r="F11" i="1"/>
  <c r="G11" i="1" s="1"/>
  <c r="H11" i="1" s="1"/>
  <c r="I11" i="1" s="1"/>
  <c r="J11" i="1" s="1"/>
  <c r="F12" i="1"/>
  <c r="G12" i="1" s="1"/>
  <c r="H12" i="1" s="1"/>
  <c r="I12" i="1" s="1"/>
  <c r="J12" i="1" s="1"/>
  <c r="F3" i="1"/>
  <c r="G3" i="1" s="1"/>
  <c r="H3" i="1" s="1"/>
  <c r="I3" i="1" s="1"/>
  <c r="J3" i="1" s="1"/>
  <c r="F5" i="1"/>
  <c r="G5" i="1" s="1"/>
  <c r="H5" i="1" s="1"/>
  <c r="I5" i="1" s="1"/>
  <c r="J5" i="1" s="1"/>
  <c r="H2" i="1" l="1"/>
  <c r="I2" i="1" s="1"/>
  <c r="J2" i="1" s="1"/>
  <c r="J13" i="1" s="1"/>
  <c r="G13" i="1"/>
  <c r="F13" i="1"/>
  <c r="E13" i="5"/>
  <c r="F13" i="5"/>
</calcChain>
</file>

<file path=xl/sharedStrings.xml><?xml version="1.0" encoding="utf-8"?>
<sst xmlns="http://schemas.openxmlformats.org/spreadsheetml/2006/main" count="156" uniqueCount="42">
  <si>
    <t>Liczba piłeczek</t>
  </si>
  <si>
    <t>Standaryzowane</t>
  </si>
  <si>
    <t>Dystrybuanta</t>
  </si>
  <si>
    <t>Teoretyczne prawdopodobieństwo</t>
  </si>
  <si>
    <t>Teoretyczne liczebności</t>
  </si>
  <si>
    <t>O - E</t>
  </si>
  <si>
    <t>(O - E) ^ 2</t>
  </si>
  <si>
    <t>((O - E) ^ 2) / E</t>
  </si>
  <si>
    <t>ni</t>
  </si>
  <si>
    <t>X * ni</t>
  </si>
  <si>
    <t>X - śrX</t>
  </si>
  <si>
    <t>(X-śrX)^2</t>
  </si>
  <si>
    <t>(x - śrX) ^ 2 * Ni</t>
  </si>
  <si>
    <t>Średnia</t>
  </si>
  <si>
    <t>wariancja</t>
  </si>
  <si>
    <t>odchylenie stand</t>
  </si>
  <si>
    <t>Przedziały</t>
  </si>
  <si>
    <t>(-5,5;-4.5]</t>
  </si>
  <si>
    <t>(-4,5;-3.5]</t>
  </si>
  <si>
    <t>(-3,5;-2.5]</t>
  </si>
  <si>
    <t>(-2,5;-1.5]</t>
  </si>
  <si>
    <t>(-1,5;-0.5]</t>
  </si>
  <si>
    <t>(0,5;1.5]</t>
  </si>
  <si>
    <t>(1,5;2.5]</t>
  </si>
  <si>
    <t>(2,5;3.5]</t>
  </si>
  <si>
    <t>(3,5;4.5]</t>
  </si>
  <si>
    <t>(4,5;5.5]</t>
  </si>
  <si>
    <t>(-0,5;0.5]</t>
  </si>
  <si>
    <t>Koniec przedziału</t>
  </si>
  <si>
    <t>Środek przedziału</t>
  </si>
  <si>
    <t>r</t>
  </si>
  <si>
    <t>k</t>
  </si>
  <si>
    <t>s=k-r-1</t>
  </si>
  <si>
    <t>alfa</t>
  </si>
  <si>
    <t>chi2 kryt</t>
  </si>
  <si>
    <t>L.p.</t>
  </si>
  <si>
    <t>AABB</t>
  </si>
  <si>
    <t>OBB</t>
  </si>
  <si>
    <t>Metoda dokł.</t>
  </si>
  <si>
    <t>Sfery</t>
  </si>
  <si>
    <t>ile dotarło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</si>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</sst>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0"/>
      <color rgb="FF1155CC"/>
      <name val="Arial"/>
      <family val="2"/>
      <charset val="238"/>
    </font>
    <font>
      <sz val="10"/>
      <color rgb="FF4285F4"/>
      <name val="Arial"/>
      <family val="2"/>
      <charset val="238"/>
    </font>
    <font>
      <b/>
      <sz val="12"/>
      <color rgb="FFC00000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b/>
      <sz val="11"/>
      <color theme="4" tint="-0.249977111117893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3" fillId="0" borderId="8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145439</xdr:colOff>
      <xdr:row>0</xdr:row>
      <xdr:rowOff>197827</xdr:rowOff>
    </xdr:from>
    <xdr:ext cx="404813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3581418A-0A14-43CE-B4F2-DF778283DE6D}"/>
                </a:ext>
              </a:extLst>
            </xdr:cNvPr>
            <xdr:cNvSpPr txBox="1"/>
          </xdr:nvSpPr>
          <xdr:spPr>
            <a:xfrm>
              <a:off x="753418" y="197827"/>
              <a:ext cx="40481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1200" i="1">
                            <a:latin typeface="Cambria Math" panose="02040503050406030204" pitchFamily="18" charset="0"/>
                          </a:rPr>
                          <m:t>χ</m:t>
                        </m:r>
                      </m:e>
                      <m:sup>
                        <m:r>
                          <a:rPr lang="pl-PL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l-PL" sz="12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3581418A-0A14-43CE-B4F2-DF778283DE6D}"/>
                </a:ext>
              </a:extLst>
            </xdr:cNvPr>
            <xdr:cNvSpPr txBox="1"/>
          </xdr:nvSpPr>
          <xdr:spPr>
            <a:xfrm>
              <a:off x="753418" y="197827"/>
              <a:ext cx="40481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200" i="0">
                  <a:latin typeface="Cambria Math" panose="02040503050406030204" pitchFamily="18" charset="0"/>
                </a:rPr>
                <a:t>χ</a:t>
              </a:r>
              <a:r>
                <a:rPr lang="pl-PL" sz="1200" i="0">
                  <a:latin typeface="Cambria Math" panose="02040503050406030204" pitchFamily="18" charset="0"/>
                </a:rPr>
                <a:t>^</a:t>
              </a:r>
              <a:r>
                <a:rPr lang="pl-PL" sz="1200" b="0" i="0">
                  <a:latin typeface="Cambria Math" panose="02040503050406030204" pitchFamily="18" charset="0"/>
                </a:rPr>
                <a:t>2</a:t>
              </a:r>
              <a:endParaRPr lang="pl-PL" sz="1200"/>
            </a:p>
          </xdr:txBody>
        </xdr:sp>
      </mc:Fallback>
    </mc:AlternateContent>
    <xdr:clientData/>
  </xdr:oneCellAnchor>
  <xdr:oneCellAnchor>
    <xdr:from>
      <xdr:col>4</xdr:col>
      <xdr:colOff>136693</xdr:colOff>
      <xdr:row>0</xdr:row>
      <xdr:rowOff>191716</xdr:rowOff>
    </xdr:from>
    <xdr:ext cx="404813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EED4AA1B-017C-4EF8-BF20-3E7909B43C98}"/>
                </a:ext>
              </a:extLst>
            </xdr:cNvPr>
            <xdr:cNvSpPr txBox="1"/>
          </xdr:nvSpPr>
          <xdr:spPr>
            <a:xfrm>
              <a:off x="2568608" y="191716"/>
              <a:ext cx="40481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1200" i="1">
                            <a:latin typeface="Cambria Math" panose="02040503050406030204" pitchFamily="18" charset="0"/>
                          </a:rPr>
                          <m:t>χ</m:t>
                        </m:r>
                      </m:e>
                      <m:sup>
                        <m:r>
                          <a:rPr lang="pl-PL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l-PL" sz="12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EED4AA1B-017C-4EF8-BF20-3E7909B43C98}"/>
                </a:ext>
              </a:extLst>
            </xdr:cNvPr>
            <xdr:cNvSpPr txBox="1"/>
          </xdr:nvSpPr>
          <xdr:spPr>
            <a:xfrm>
              <a:off x="2568608" y="191716"/>
              <a:ext cx="40481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200" i="0">
                  <a:latin typeface="Cambria Math" panose="02040503050406030204" pitchFamily="18" charset="0"/>
                </a:rPr>
                <a:t>χ</a:t>
              </a:r>
              <a:r>
                <a:rPr lang="pl-PL" sz="1200" i="0">
                  <a:latin typeface="Cambria Math" panose="02040503050406030204" pitchFamily="18" charset="0"/>
                </a:rPr>
                <a:t>^</a:t>
              </a:r>
              <a:r>
                <a:rPr lang="pl-PL" sz="1200" b="0" i="0">
                  <a:latin typeface="Cambria Math" panose="02040503050406030204" pitchFamily="18" charset="0"/>
                </a:rPr>
                <a:t>2</a:t>
              </a:r>
              <a:endParaRPr lang="pl-PL" sz="1200"/>
            </a:p>
          </xdr:txBody>
        </xdr:sp>
      </mc:Fallback>
    </mc:AlternateContent>
    <xdr:clientData/>
  </xdr:oneCellAnchor>
  <xdr:oneCellAnchor>
    <xdr:from>
      <xdr:col>1</xdr:col>
      <xdr:colOff>142165</xdr:colOff>
      <xdr:row>13</xdr:row>
      <xdr:rowOff>194553</xdr:rowOff>
    </xdr:from>
    <xdr:ext cx="404813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9F65DC74-2B46-4054-B6D9-D1C47F5AAC7C}"/>
                </a:ext>
              </a:extLst>
            </xdr:cNvPr>
            <xdr:cNvSpPr txBox="1"/>
          </xdr:nvSpPr>
          <xdr:spPr>
            <a:xfrm>
              <a:off x="4398016" y="194553"/>
              <a:ext cx="40481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1200" i="1">
                            <a:latin typeface="Cambria Math" panose="02040503050406030204" pitchFamily="18" charset="0"/>
                          </a:rPr>
                          <m:t>χ</m:t>
                        </m:r>
                      </m:e>
                      <m:sup>
                        <m:r>
                          <a:rPr lang="pl-PL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l-PL" sz="1200"/>
            </a:p>
          </xdr:txBody>
        </xdr:sp>
      </mc:Choice>
      <mc:Fallback xmlns="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9F65DC74-2B46-4054-B6D9-D1C47F5AAC7C}"/>
                </a:ext>
              </a:extLst>
            </xdr:cNvPr>
            <xdr:cNvSpPr txBox="1"/>
          </xdr:nvSpPr>
          <xdr:spPr>
            <a:xfrm>
              <a:off x="4398016" y="194553"/>
              <a:ext cx="40481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200" i="0">
                  <a:latin typeface="Cambria Math" panose="02040503050406030204" pitchFamily="18" charset="0"/>
                </a:rPr>
                <a:t>χ</a:t>
              </a:r>
              <a:r>
                <a:rPr lang="pl-PL" sz="1200" i="0">
                  <a:latin typeface="Cambria Math" panose="02040503050406030204" pitchFamily="18" charset="0"/>
                </a:rPr>
                <a:t>^</a:t>
              </a:r>
              <a:r>
                <a:rPr lang="pl-PL" sz="1200" b="0" i="0">
                  <a:latin typeface="Cambria Math" panose="02040503050406030204" pitchFamily="18" charset="0"/>
                </a:rPr>
                <a:t>2</a:t>
              </a:r>
              <a:endParaRPr lang="pl-PL" sz="1200"/>
            </a:p>
          </xdr:txBody>
        </xdr:sp>
      </mc:Fallback>
    </mc:AlternateContent>
    <xdr:clientData/>
  </xdr:oneCellAnchor>
  <xdr:oneCellAnchor>
    <xdr:from>
      <xdr:col>4</xdr:col>
      <xdr:colOff>138112</xdr:colOff>
      <xdr:row>13</xdr:row>
      <xdr:rowOff>186446</xdr:rowOff>
    </xdr:from>
    <xdr:ext cx="404813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pole tekstowe 4">
              <a:extLst>
                <a:ext uri="{FF2B5EF4-FFF2-40B4-BE49-F238E27FC236}">
                  <a16:creationId xmlns:a16="http://schemas.microsoft.com/office/drawing/2014/main" id="{C558173B-B565-47C7-A3DD-15F139E01C12}"/>
                </a:ext>
              </a:extLst>
            </xdr:cNvPr>
            <xdr:cNvSpPr txBox="1"/>
          </xdr:nvSpPr>
          <xdr:spPr>
            <a:xfrm>
              <a:off x="6217899" y="186446"/>
              <a:ext cx="40481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1200" i="1">
                            <a:latin typeface="Cambria Math" panose="02040503050406030204" pitchFamily="18" charset="0"/>
                          </a:rPr>
                          <m:t>χ</m:t>
                        </m:r>
                      </m:e>
                      <m:sup>
                        <m:r>
                          <a:rPr lang="pl-PL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l-PL" sz="1200"/>
            </a:p>
          </xdr:txBody>
        </xdr:sp>
      </mc:Choice>
      <mc:Fallback xmlns="">
        <xdr:sp macro="" textlink="">
          <xdr:nvSpPr>
            <xdr:cNvPr id="5" name="pole tekstowe 4">
              <a:extLst>
                <a:ext uri="{FF2B5EF4-FFF2-40B4-BE49-F238E27FC236}">
                  <a16:creationId xmlns:a16="http://schemas.microsoft.com/office/drawing/2014/main" id="{C558173B-B565-47C7-A3DD-15F139E01C12}"/>
                </a:ext>
              </a:extLst>
            </xdr:cNvPr>
            <xdr:cNvSpPr txBox="1"/>
          </xdr:nvSpPr>
          <xdr:spPr>
            <a:xfrm>
              <a:off x="6217899" y="186446"/>
              <a:ext cx="40481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200" i="0">
                  <a:latin typeface="Cambria Math" panose="02040503050406030204" pitchFamily="18" charset="0"/>
                </a:rPr>
                <a:t>χ</a:t>
              </a:r>
              <a:r>
                <a:rPr lang="pl-PL" sz="1200" i="0">
                  <a:latin typeface="Cambria Math" panose="02040503050406030204" pitchFamily="18" charset="0"/>
                </a:rPr>
                <a:t>^</a:t>
              </a:r>
              <a:r>
                <a:rPr lang="pl-PL" sz="1200" b="0" i="0">
                  <a:latin typeface="Cambria Math" panose="02040503050406030204" pitchFamily="18" charset="0"/>
                </a:rPr>
                <a:t>2</a:t>
              </a:r>
              <a:endParaRPr lang="pl-PL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2742-2FBC-4470-BC08-D326BB669599}">
  <dimension ref="A1:M35"/>
  <sheetViews>
    <sheetView zoomScaleNormal="100" workbookViewId="0">
      <selection activeCell="J20" sqref="J20"/>
    </sheetView>
  </sheetViews>
  <sheetFormatPr defaultRowHeight="15" x14ac:dyDescent="0.25"/>
  <cols>
    <col min="1" max="1" width="15.5703125" style="2" customWidth="1"/>
    <col min="2" max="2" width="19.42578125" customWidth="1"/>
    <col min="3" max="3" width="13.42578125" customWidth="1"/>
    <col min="4" max="4" width="19.28515625" customWidth="1"/>
    <col min="5" max="5" width="22.5703125" customWidth="1"/>
    <col min="6" max="6" width="23.28515625" customWidth="1"/>
    <col min="7" max="7" width="19.85546875" customWidth="1"/>
    <col min="8" max="8" width="19.7109375" customWidth="1"/>
    <col min="9" max="9" width="20" customWidth="1"/>
    <col min="10" max="10" width="27.28515625" customWidth="1"/>
    <col min="12" max="12" width="12.28515625" customWidth="1"/>
    <col min="13" max="13" width="14.42578125" customWidth="1"/>
  </cols>
  <sheetData>
    <row r="1" spans="1:13" ht="41.25" customHeight="1" x14ac:dyDescent="0.25">
      <c r="A1" s="3" t="s">
        <v>16</v>
      </c>
      <c r="B1" s="5" t="s">
        <v>28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</row>
    <row r="2" spans="1:13" x14ac:dyDescent="0.25">
      <c r="A2" s="4" t="s">
        <v>17</v>
      </c>
      <c r="B2" s="6">
        <v>-4.5</v>
      </c>
      <c r="C2" s="7">
        <v>133</v>
      </c>
      <c r="D2" s="6">
        <f>(B2-$D$33)/$D$35</f>
        <v>-0.95969963566287275</v>
      </c>
      <c r="E2" s="6">
        <f>_xlfn.NORM.DIST(D2,0,1,1)</f>
        <v>0.16860320334991064</v>
      </c>
      <c r="F2" s="6">
        <f>E2</f>
        <v>0.16860320334991064</v>
      </c>
      <c r="G2" s="6">
        <f>F2*$C$13</f>
        <v>80.760934404607198</v>
      </c>
      <c r="H2" s="6">
        <f>C2-G2</f>
        <v>52.239065595392802</v>
      </c>
      <c r="I2" s="6">
        <f>H2^2</f>
        <v>2728.9199742797518</v>
      </c>
      <c r="J2" s="6">
        <f>I2/G2</f>
        <v>33.790099067056786</v>
      </c>
    </row>
    <row r="3" spans="1:13" x14ac:dyDescent="0.25">
      <c r="A3" s="4" t="s">
        <v>18</v>
      </c>
      <c r="B3" s="6">
        <v>-3.5</v>
      </c>
      <c r="C3" s="7">
        <v>32</v>
      </c>
      <c r="D3" s="6">
        <f t="shared" ref="D3:D12" si="0">(B3-$D$33)/$D$35</f>
        <v>-0.69543052069735622</v>
      </c>
      <c r="E3" s="6">
        <f t="shared" ref="E3:E12" si="1">_xlfn.NORM.DIST(D3,0,1,1)</f>
        <v>0.24339276953359318</v>
      </c>
      <c r="F3" s="6">
        <f>E3-E2</f>
        <v>7.4789566183682543E-2</v>
      </c>
      <c r="G3" s="6">
        <f t="shared" ref="G3:G12" si="2">F3*$C$13</f>
        <v>35.824202201983937</v>
      </c>
      <c r="H3" s="6">
        <f t="shared" ref="H3:H12" si="3">C3-G3</f>
        <v>-3.8242022019839368</v>
      </c>
      <c r="I3" s="6">
        <f t="shared" ref="I3:I12" si="4">H3^2</f>
        <v>14.62452248165879</v>
      </c>
      <c r="J3" s="6">
        <f t="shared" ref="J3:J12" si="5">I3/G3</f>
        <v>0.40823023494571742</v>
      </c>
    </row>
    <row r="4" spans="1:13" x14ac:dyDescent="0.25">
      <c r="A4" s="4" t="s">
        <v>19</v>
      </c>
      <c r="B4" s="6">
        <v>-2.5</v>
      </c>
      <c r="C4" s="7">
        <v>43</v>
      </c>
      <c r="D4" s="6">
        <f t="shared" si="0"/>
        <v>-0.43116140573183964</v>
      </c>
      <c r="E4" s="6">
        <f t="shared" si="1"/>
        <v>0.33317550709158994</v>
      </c>
      <c r="F4" s="6">
        <f t="shared" ref="F4:F12" si="6">E4-E3</f>
        <v>8.9782737557996761E-2</v>
      </c>
      <c r="G4" s="6">
        <f t="shared" si="2"/>
        <v>43.005931290280451</v>
      </c>
      <c r="H4" s="6">
        <f t="shared" si="3"/>
        <v>-5.9312902804506962E-3</v>
      </c>
      <c r="I4" s="6">
        <f t="shared" si="4"/>
        <v>3.5180204390968897E-5</v>
      </c>
      <c r="J4" s="6">
        <f t="shared" si="5"/>
        <v>8.180314513714483E-7</v>
      </c>
    </row>
    <row r="5" spans="1:13" x14ac:dyDescent="0.25">
      <c r="A5" s="4" t="s">
        <v>20</v>
      </c>
      <c r="B5" s="6">
        <v>-1.5</v>
      </c>
      <c r="C5" s="7">
        <v>60</v>
      </c>
      <c r="D5" s="6">
        <f t="shared" si="0"/>
        <v>-0.16689229076632309</v>
      </c>
      <c r="E5" s="6">
        <f t="shared" si="1"/>
        <v>0.4337273995771585</v>
      </c>
      <c r="F5" s="6">
        <f t="shared" si="6"/>
        <v>0.10055189248556856</v>
      </c>
      <c r="G5" s="6">
        <f t="shared" si="2"/>
        <v>48.164356500587338</v>
      </c>
      <c r="H5" s="6">
        <f t="shared" si="3"/>
        <v>11.835643499412662</v>
      </c>
      <c r="I5" s="6">
        <f t="shared" si="4"/>
        <v>140.08245704518919</v>
      </c>
      <c r="J5" s="6">
        <f t="shared" si="5"/>
        <v>2.9084257991380196</v>
      </c>
    </row>
    <row r="6" spans="1:13" x14ac:dyDescent="0.25">
      <c r="A6" s="4" t="s">
        <v>21</v>
      </c>
      <c r="B6" s="6">
        <v>-0.5</v>
      </c>
      <c r="C6" s="7">
        <v>19</v>
      </c>
      <c r="D6" s="6">
        <f t="shared" si="0"/>
        <v>9.7376824199193496E-2</v>
      </c>
      <c r="E6" s="6">
        <f t="shared" si="1"/>
        <v>0.53878642557034739</v>
      </c>
      <c r="F6" s="6">
        <f t="shared" si="6"/>
        <v>0.10505902599318889</v>
      </c>
      <c r="G6" s="6">
        <f t="shared" si="2"/>
        <v>50.323273450737481</v>
      </c>
      <c r="H6" s="6">
        <f t="shared" si="3"/>
        <v>-31.323273450737481</v>
      </c>
      <c r="I6" s="6">
        <f t="shared" si="4"/>
        <v>981.14745966967553</v>
      </c>
      <c r="J6" s="6">
        <f t="shared" si="5"/>
        <v>19.496892638157604</v>
      </c>
    </row>
    <row r="7" spans="1:13" x14ac:dyDescent="0.25">
      <c r="A7" s="4" t="s">
        <v>27</v>
      </c>
      <c r="B7" s="6">
        <v>0.5</v>
      </c>
      <c r="C7" s="7">
        <v>8</v>
      </c>
      <c r="D7" s="6">
        <f t="shared" si="0"/>
        <v>0.36164593916471011</v>
      </c>
      <c r="E7" s="6">
        <f t="shared" si="1"/>
        <v>0.64119168475164778</v>
      </c>
      <c r="F7" s="6">
        <f t="shared" si="6"/>
        <v>0.10240525918130039</v>
      </c>
      <c r="G7" s="6">
        <f t="shared" si="2"/>
        <v>49.052119147842888</v>
      </c>
      <c r="H7" s="6">
        <f t="shared" si="3"/>
        <v>-41.052119147842888</v>
      </c>
      <c r="I7" s="6">
        <f t="shared" si="4"/>
        <v>1685.2764865286886</v>
      </c>
      <c r="J7" s="6">
        <f t="shared" si="5"/>
        <v>34.356853807870607</v>
      </c>
    </row>
    <row r="8" spans="1:13" x14ac:dyDescent="0.25">
      <c r="A8" s="4" t="s">
        <v>22</v>
      </c>
      <c r="B8" s="6">
        <v>1.5</v>
      </c>
      <c r="C8" s="7">
        <v>28</v>
      </c>
      <c r="D8" s="6">
        <f t="shared" si="0"/>
        <v>0.62591505413022663</v>
      </c>
      <c r="E8" s="6">
        <f t="shared" si="1"/>
        <v>0.73431467010759388</v>
      </c>
      <c r="F8" s="6">
        <f t="shared" si="6"/>
        <v>9.3122985355946097E-2</v>
      </c>
      <c r="G8" s="6">
        <f t="shared" si="2"/>
        <v>44.60590998549818</v>
      </c>
      <c r="H8" s="6">
        <f t="shared" si="3"/>
        <v>-16.60590998549818</v>
      </c>
      <c r="I8" s="6">
        <f t="shared" si="4"/>
        <v>275.75624644646814</v>
      </c>
      <c r="J8" s="6">
        <f t="shared" si="5"/>
        <v>6.1820562911084922</v>
      </c>
    </row>
    <row r="9" spans="1:13" x14ac:dyDescent="0.25">
      <c r="A9" s="4" t="s">
        <v>23</v>
      </c>
      <c r="B9" s="6">
        <v>2.5</v>
      </c>
      <c r="C9" s="7">
        <v>44</v>
      </c>
      <c r="D9" s="6">
        <f t="shared" si="0"/>
        <v>0.89018416909574327</v>
      </c>
      <c r="E9" s="6">
        <f t="shared" si="1"/>
        <v>0.81331649815078888</v>
      </c>
      <c r="F9" s="6">
        <f t="shared" si="6"/>
        <v>7.9001828043194999E-2</v>
      </c>
      <c r="G9" s="6">
        <f t="shared" si="2"/>
        <v>37.841875632690403</v>
      </c>
      <c r="H9" s="6">
        <f t="shared" si="3"/>
        <v>6.1581243673095969</v>
      </c>
      <c r="I9" s="6">
        <f t="shared" si="4"/>
        <v>37.922495723252226</v>
      </c>
      <c r="J9" s="6">
        <f t="shared" si="5"/>
        <v>1.0021304464753373</v>
      </c>
      <c r="L9" s="3" t="s">
        <v>30</v>
      </c>
      <c r="M9" s="4">
        <v>2</v>
      </c>
    </row>
    <row r="10" spans="1:13" x14ac:dyDescent="0.25">
      <c r="A10" s="4" t="s">
        <v>24</v>
      </c>
      <c r="B10" s="6">
        <v>3.5</v>
      </c>
      <c r="C10" s="7">
        <v>6</v>
      </c>
      <c r="D10" s="6">
        <f t="shared" si="0"/>
        <v>1.1544532840612598</v>
      </c>
      <c r="E10" s="6">
        <f t="shared" si="1"/>
        <v>0.87584280970732431</v>
      </c>
      <c r="F10" s="6">
        <f t="shared" si="6"/>
        <v>6.252631155653543E-2</v>
      </c>
      <c r="G10" s="6">
        <f t="shared" si="2"/>
        <v>29.950103235580471</v>
      </c>
      <c r="H10" s="6">
        <f t="shared" si="3"/>
        <v>-23.950103235580471</v>
      </c>
      <c r="I10" s="6">
        <f t="shared" si="4"/>
        <v>573.60744499496218</v>
      </c>
      <c r="J10" s="6">
        <f t="shared" si="5"/>
        <v>19.152102431270464</v>
      </c>
      <c r="L10" s="3" t="s">
        <v>31</v>
      </c>
      <c r="M10" s="4">
        <v>11</v>
      </c>
    </row>
    <row r="11" spans="1:13" x14ac:dyDescent="0.25">
      <c r="A11" s="4" t="s">
        <v>25</v>
      </c>
      <c r="B11" s="6">
        <v>4.5</v>
      </c>
      <c r="C11" s="7">
        <v>19</v>
      </c>
      <c r="D11" s="6">
        <f t="shared" si="0"/>
        <v>1.4187223990267763</v>
      </c>
      <c r="E11" s="6">
        <f t="shared" si="1"/>
        <v>0.92201001785247261</v>
      </c>
      <c r="F11" s="6">
        <f t="shared" si="6"/>
        <v>4.6167208145148297E-2</v>
      </c>
      <c r="G11" s="6">
        <f t="shared" si="2"/>
        <v>22.114092701526033</v>
      </c>
      <c r="H11" s="6">
        <f t="shared" si="3"/>
        <v>-3.1140927015260331</v>
      </c>
      <c r="I11" s="6">
        <f t="shared" si="4"/>
        <v>9.6975733536977078</v>
      </c>
      <c r="J11" s="6">
        <f t="shared" si="5"/>
        <v>0.43852458631633146</v>
      </c>
      <c r="L11" s="3" t="s">
        <v>32</v>
      </c>
      <c r="M11" s="4">
        <f>M10-M9-1</f>
        <v>8</v>
      </c>
    </row>
    <row r="12" spans="1:13" x14ac:dyDescent="0.25">
      <c r="A12" s="4" t="s">
        <v>26</v>
      </c>
      <c r="B12" s="6">
        <v>5.5</v>
      </c>
      <c r="C12" s="7">
        <v>87</v>
      </c>
      <c r="D12" s="6">
        <f t="shared" si="0"/>
        <v>1.6829915139922929</v>
      </c>
      <c r="E12" s="6">
        <f t="shared" si="1"/>
        <v>0.95381163289819537</v>
      </c>
      <c r="F12" s="6">
        <f t="shared" si="6"/>
        <v>3.1801615045722764E-2</v>
      </c>
      <c r="G12" s="6">
        <f t="shared" si="2"/>
        <v>15.232973606901204</v>
      </c>
      <c r="H12" s="6">
        <f t="shared" si="3"/>
        <v>71.767026393098803</v>
      </c>
      <c r="I12" s="6">
        <f t="shared" si="4"/>
        <v>5150.5060773077403</v>
      </c>
      <c r="J12" s="6">
        <f t="shared" si="5"/>
        <v>338.11560436068339</v>
      </c>
      <c r="L12" s="3" t="s">
        <v>33</v>
      </c>
      <c r="M12" s="4">
        <v>0.05</v>
      </c>
    </row>
    <row r="13" spans="1:13" ht="16.5" thickBot="1" x14ac:dyDescent="0.3">
      <c r="B13" s="12"/>
      <c r="C13" s="15">
        <f>SUM(C2:C12)</f>
        <v>479</v>
      </c>
      <c r="D13" s="14"/>
      <c r="E13" s="12"/>
      <c r="F13" s="16">
        <f>SUM(F2:F12)</f>
        <v>0.95381163289819537</v>
      </c>
      <c r="G13" s="16">
        <f>SUM(G2:G12)</f>
        <v>456.87577215823552</v>
      </c>
      <c r="H13" s="14"/>
      <c r="I13" s="12"/>
      <c r="J13" s="17">
        <f>SUM(J2:J12)</f>
        <v>455.85092048105423</v>
      </c>
      <c r="L13" s="3" t="s">
        <v>34</v>
      </c>
      <c r="M13" s="4">
        <f>CHIINV(M12,M11)</f>
        <v>15.507313055865453</v>
      </c>
    </row>
    <row r="14" spans="1:13" ht="15.75" thickBot="1" x14ac:dyDescent="0.3">
      <c r="B14" s="1"/>
      <c r="C14" s="13"/>
      <c r="D14" s="1"/>
      <c r="E14" s="1"/>
      <c r="F14" s="13"/>
      <c r="G14" s="13"/>
      <c r="H14" s="1"/>
      <c r="I14" s="1"/>
      <c r="J14" s="13"/>
    </row>
    <row r="15" spans="1:13" ht="15.75" thickBot="1" x14ac:dyDescent="0.3">
      <c r="B15" s="1"/>
      <c r="C15" s="1"/>
      <c r="D15" s="1"/>
      <c r="E15" s="1"/>
      <c r="F15" s="1"/>
      <c r="G15" s="1"/>
      <c r="H15" s="1"/>
      <c r="I15" s="1"/>
      <c r="J15" s="1"/>
    </row>
    <row r="16" spans="1:13" ht="15.75" thickBot="1" x14ac:dyDescent="0.3">
      <c r="B16" s="9"/>
      <c r="C16" s="9"/>
      <c r="D16" s="9"/>
      <c r="E16" s="9"/>
      <c r="F16" s="9"/>
      <c r="G16" s="9"/>
      <c r="H16" s="1"/>
      <c r="I16" s="1"/>
      <c r="J16" s="1"/>
    </row>
    <row r="17" spans="2:10" ht="35.25" customHeight="1" thickBot="1" x14ac:dyDescent="0.3">
      <c r="B17" s="5" t="s">
        <v>29</v>
      </c>
      <c r="C17" s="5" t="s">
        <v>8</v>
      </c>
      <c r="D17" s="5" t="s">
        <v>9</v>
      </c>
      <c r="E17" s="5" t="s">
        <v>10</v>
      </c>
      <c r="F17" s="5" t="s">
        <v>11</v>
      </c>
      <c r="G17" s="5" t="s">
        <v>12</v>
      </c>
      <c r="H17" s="8"/>
      <c r="I17" s="1"/>
      <c r="J17" s="1"/>
    </row>
    <row r="18" spans="2:10" ht="15.75" thickBot="1" x14ac:dyDescent="0.3">
      <c r="B18" s="6">
        <f>B2-0.5</f>
        <v>-5</v>
      </c>
      <c r="C18" s="7">
        <f>C2</f>
        <v>133</v>
      </c>
      <c r="D18" s="6">
        <f>C18*B18</f>
        <v>-665</v>
      </c>
      <c r="E18" s="6">
        <f>B18-$D$33</f>
        <v>-4.1315240083507305</v>
      </c>
      <c r="F18" s="6">
        <f>E18^2</f>
        <v>17.069490631578486</v>
      </c>
      <c r="G18" s="6">
        <f>F18*C18</f>
        <v>2270.2422539999384</v>
      </c>
      <c r="H18" s="8"/>
      <c r="I18" s="1"/>
      <c r="J18" s="1"/>
    </row>
    <row r="19" spans="2:10" ht="15.75" thickBot="1" x14ac:dyDescent="0.3">
      <c r="B19" s="6">
        <f t="shared" ref="B19:B28" si="7">B3-0.5</f>
        <v>-4</v>
      </c>
      <c r="C19" s="7">
        <f t="shared" ref="C19:C28" si="8">C3</f>
        <v>32</v>
      </c>
      <c r="D19" s="6">
        <f t="shared" ref="D19:D28" si="9">C19*B19</f>
        <v>-128</v>
      </c>
      <c r="E19" s="6">
        <f t="shared" ref="E19:E28" si="10">B19-$D$33</f>
        <v>-3.1315240083507305</v>
      </c>
      <c r="F19" s="6">
        <f t="shared" ref="F19:F28" si="11">E19^2</f>
        <v>9.8064426148770263</v>
      </c>
      <c r="G19" s="6">
        <f t="shared" ref="G19:G28" si="12">F19*C19</f>
        <v>313.80616367606484</v>
      </c>
      <c r="H19" s="8"/>
      <c r="I19" s="1"/>
      <c r="J19" s="1"/>
    </row>
    <row r="20" spans="2:10" ht="15.75" thickBot="1" x14ac:dyDescent="0.3">
      <c r="B20" s="6">
        <f t="shared" si="7"/>
        <v>-3</v>
      </c>
      <c r="C20" s="7">
        <f t="shared" si="8"/>
        <v>43</v>
      </c>
      <c r="D20" s="6">
        <f t="shared" si="9"/>
        <v>-129</v>
      </c>
      <c r="E20" s="6">
        <f t="shared" si="10"/>
        <v>-2.1315240083507305</v>
      </c>
      <c r="F20" s="6">
        <f t="shared" si="11"/>
        <v>4.5433945981755652</v>
      </c>
      <c r="G20" s="6">
        <f t="shared" si="12"/>
        <v>195.36596772154931</v>
      </c>
      <c r="H20" s="8"/>
      <c r="I20" s="1"/>
      <c r="J20" s="1"/>
    </row>
    <row r="21" spans="2:10" ht="15.75" thickBot="1" x14ac:dyDescent="0.3">
      <c r="B21" s="6">
        <f t="shared" si="7"/>
        <v>-2</v>
      </c>
      <c r="C21" s="7">
        <f t="shared" si="8"/>
        <v>60</v>
      </c>
      <c r="D21" s="6">
        <f t="shared" si="9"/>
        <v>-120</v>
      </c>
      <c r="E21" s="6">
        <f t="shared" si="10"/>
        <v>-1.1315240083507305</v>
      </c>
      <c r="F21" s="6">
        <f t="shared" si="11"/>
        <v>1.2803465814741042</v>
      </c>
      <c r="G21" s="6">
        <f t="shared" si="12"/>
        <v>76.820794888446244</v>
      </c>
      <c r="H21" s="8"/>
      <c r="I21" s="1"/>
      <c r="J21" s="1"/>
    </row>
    <row r="22" spans="2:10" ht="15.75" thickBot="1" x14ac:dyDescent="0.3">
      <c r="B22" s="6">
        <f t="shared" si="7"/>
        <v>-1</v>
      </c>
      <c r="C22" s="7">
        <f t="shared" si="8"/>
        <v>19</v>
      </c>
      <c r="D22" s="6">
        <f t="shared" si="9"/>
        <v>-19</v>
      </c>
      <c r="E22" s="6">
        <f t="shared" si="10"/>
        <v>-0.13152400835073064</v>
      </c>
      <c r="F22" s="6">
        <f t="shared" si="11"/>
        <v>1.7298564772643063E-2</v>
      </c>
      <c r="G22" s="6">
        <f t="shared" si="12"/>
        <v>0.32867273068021818</v>
      </c>
      <c r="H22" s="8"/>
      <c r="I22" s="1"/>
      <c r="J22" s="1"/>
    </row>
    <row r="23" spans="2:10" ht="15.75" thickBot="1" x14ac:dyDescent="0.3">
      <c r="B23" s="6">
        <f t="shared" si="7"/>
        <v>0</v>
      </c>
      <c r="C23" s="7">
        <f t="shared" si="8"/>
        <v>8</v>
      </c>
      <c r="D23" s="6">
        <f t="shared" si="9"/>
        <v>0</v>
      </c>
      <c r="E23" s="6">
        <f t="shared" si="10"/>
        <v>0.86847599164926936</v>
      </c>
      <c r="F23" s="6">
        <f t="shared" si="11"/>
        <v>0.75425054807118175</v>
      </c>
      <c r="G23" s="6">
        <f t="shared" si="12"/>
        <v>6.034004384569454</v>
      </c>
      <c r="H23" s="8"/>
      <c r="I23" s="1"/>
      <c r="J23" s="1"/>
    </row>
    <row r="24" spans="2:10" ht="15.75" thickBot="1" x14ac:dyDescent="0.3">
      <c r="B24" s="6">
        <f t="shared" si="7"/>
        <v>1</v>
      </c>
      <c r="C24" s="7">
        <f t="shared" si="8"/>
        <v>28</v>
      </c>
      <c r="D24" s="6">
        <f t="shared" si="9"/>
        <v>28</v>
      </c>
      <c r="E24" s="6">
        <f t="shared" si="10"/>
        <v>1.8684759916492695</v>
      </c>
      <c r="F24" s="6">
        <f t="shared" si="11"/>
        <v>3.491202531369721</v>
      </c>
      <c r="G24" s="6">
        <f t="shared" si="12"/>
        <v>97.753670878352182</v>
      </c>
      <c r="H24" s="8"/>
      <c r="I24" s="1"/>
      <c r="J24" s="1"/>
    </row>
    <row r="25" spans="2:10" ht="15.75" thickBot="1" x14ac:dyDescent="0.3">
      <c r="B25" s="6">
        <f t="shared" si="7"/>
        <v>2</v>
      </c>
      <c r="C25" s="7">
        <f t="shared" si="8"/>
        <v>44</v>
      </c>
      <c r="D25" s="6">
        <f t="shared" si="9"/>
        <v>88</v>
      </c>
      <c r="E25" s="6">
        <f t="shared" si="10"/>
        <v>2.8684759916492695</v>
      </c>
      <c r="F25" s="6">
        <f t="shared" si="11"/>
        <v>8.22815451466826</v>
      </c>
      <c r="G25" s="6">
        <f t="shared" si="12"/>
        <v>362.03879864540346</v>
      </c>
      <c r="H25" s="8"/>
      <c r="I25" s="1"/>
      <c r="J25" s="1"/>
    </row>
    <row r="26" spans="2:10" ht="15.75" thickBot="1" x14ac:dyDescent="0.3">
      <c r="B26" s="6">
        <f t="shared" si="7"/>
        <v>3</v>
      </c>
      <c r="C26" s="7">
        <f t="shared" si="8"/>
        <v>6</v>
      </c>
      <c r="D26" s="6">
        <f t="shared" si="9"/>
        <v>18</v>
      </c>
      <c r="E26" s="6">
        <f t="shared" si="10"/>
        <v>3.8684759916492695</v>
      </c>
      <c r="F26" s="6">
        <f t="shared" si="11"/>
        <v>14.965106497966799</v>
      </c>
      <c r="G26" s="6">
        <f t="shared" si="12"/>
        <v>89.79063898780079</v>
      </c>
      <c r="H26" s="8"/>
      <c r="I26" s="1"/>
      <c r="J26" s="1"/>
    </row>
    <row r="27" spans="2:10" ht="15.75" thickBot="1" x14ac:dyDescent="0.3">
      <c r="B27" s="6">
        <f t="shared" si="7"/>
        <v>4</v>
      </c>
      <c r="C27" s="7">
        <f t="shared" si="8"/>
        <v>19</v>
      </c>
      <c r="D27" s="6">
        <f t="shared" si="9"/>
        <v>76</v>
      </c>
      <c r="E27" s="6">
        <f t="shared" si="10"/>
        <v>4.8684759916492695</v>
      </c>
      <c r="F27" s="6">
        <f t="shared" si="11"/>
        <v>23.702058481265336</v>
      </c>
      <c r="G27" s="6">
        <f t="shared" si="12"/>
        <v>450.3391111440414</v>
      </c>
      <c r="H27" s="8"/>
      <c r="I27" s="1"/>
      <c r="J27" s="1"/>
    </row>
    <row r="28" spans="2:10" ht="15.75" thickBot="1" x14ac:dyDescent="0.3">
      <c r="B28" s="6">
        <f t="shared" si="7"/>
        <v>5</v>
      </c>
      <c r="C28" s="7">
        <f t="shared" si="8"/>
        <v>87</v>
      </c>
      <c r="D28" s="6">
        <f t="shared" si="9"/>
        <v>435</v>
      </c>
      <c r="E28" s="6">
        <f t="shared" si="10"/>
        <v>5.8684759916492695</v>
      </c>
      <c r="F28" s="6">
        <f t="shared" si="11"/>
        <v>34.439010464563879</v>
      </c>
      <c r="G28" s="6">
        <f t="shared" si="12"/>
        <v>2996.1939104170574</v>
      </c>
      <c r="H28" s="8"/>
      <c r="I28" s="1"/>
      <c r="J28" s="1"/>
    </row>
    <row r="29" spans="2:10" ht="15.75" thickBot="1" x14ac:dyDescent="0.3">
      <c r="B29" s="12"/>
      <c r="C29" s="5">
        <f>SUM(C18:C28)</f>
        <v>479</v>
      </c>
      <c r="D29" s="5">
        <f>SUM(D18:D28)</f>
        <v>-416</v>
      </c>
      <c r="E29" s="14"/>
      <c r="F29" s="12"/>
      <c r="G29" s="5">
        <f>SUM(G18:G28)</f>
        <v>6858.7139874739041</v>
      </c>
      <c r="H29" s="8"/>
      <c r="I29" s="1"/>
      <c r="J29" s="1"/>
    </row>
    <row r="30" spans="2:10" ht="15.75" thickBot="1" x14ac:dyDescent="0.3">
      <c r="B30" s="1"/>
      <c r="C30" s="13"/>
      <c r="D30" s="13"/>
      <c r="E30" s="1"/>
      <c r="F30" s="1"/>
      <c r="G30" s="13"/>
      <c r="H30" s="1"/>
      <c r="I30" s="1"/>
      <c r="J30" s="1"/>
    </row>
    <row r="31" spans="2:10" ht="15.75" thickBot="1" x14ac:dyDescent="0.3">
      <c r="B31" s="1"/>
      <c r="C31" s="1"/>
      <c r="D31" s="1"/>
      <c r="E31" s="1"/>
      <c r="F31" s="1"/>
      <c r="G31" s="1"/>
      <c r="H31" s="1"/>
      <c r="I31" s="1"/>
      <c r="J31" s="1"/>
    </row>
    <row r="32" spans="2:10" ht="15.75" thickBot="1" x14ac:dyDescent="0.3">
      <c r="B32" s="1"/>
      <c r="C32" s="9"/>
      <c r="D32" s="9"/>
      <c r="E32" s="1"/>
      <c r="F32" s="1"/>
      <c r="G32" s="1"/>
      <c r="H32" s="1"/>
      <c r="I32" s="1"/>
      <c r="J32" s="1"/>
    </row>
    <row r="33" spans="2:10" ht="15.75" thickBot="1" x14ac:dyDescent="0.3">
      <c r="B33" s="10"/>
      <c r="C33" s="5" t="s">
        <v>13</v>
      </c>
      <c r="D33" s="6">
        <f>D29/C29</f>
        <v>-0.86847599164926936</v>
      </c>
      <c r="E33" s="11"/>
      <c r="F33" s="1"/>
      <c r="G33" s="1"/>
      <c r="H33" s="1"/>
      <c r="I33" s="1"/>
      <c r="J33" s="1"/>
    </row>
    <row r="34" spans="2:10" ht="15.75" thickBot="1" x14ac:dyDescent="0.3">
      <c r="B34" s="10"/>
      <c r="C34" s="5" t="s">
        <v>14</v>
      </c>
      <c r="D34" s="6">
        <f>G29/C29</f>
        <v>14.318818345457002</v>
      </c>
      <c r="E34" s="11"/>
      <c r="F34" s="1"/>
      <c r="G34" s="1"/>
      <c r="H34" s="1"/>
      <c r="I34" s="1"/>
      <c r="J34" s="1"/>
    </row>
    <row r="35" spans="2:10" ht="26.25" thickBot="1" x14ac:dyDescent="0.3">
      <c r="B35" s="10"/>
      <c r="C35" s="5" t="s">
        <v>15</v>
      </c>
      <c r="D35" s="6">
        <f>SQRT(D34)</f>
        <v>3.7840214515059243</v>
      </c>
      <c r="E35" s="11"/>
      <c r="F35" s="1"/>
      <c r="G35" s="1"/>
      <c r="H35" s="1"/>
      <c r="I35" s="1"/>
      <c r="J3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8201-C491-418E-9356-2E604BF49263}">
  <dimension ref="A1:M35"/>
  <sheetViews>
    <sheetView zoomScaleNormal="100" workbookViewId="0">
      <selection activeCell="C2" sqref="C2:C12"/>
    </sheetView>
  </sheetViews>
  <sheetFormatPr defaultRowHeight="15" x14ac:dyDescent="0.25"/>
  <cols>
    <col min="1" max="1" width="15.5703125" style="2" customWidth="1"/>
    <col min="2" max="2" width="19.42578125" customWidth="1"/>
    <col min="3" max="3" width="13.42578125" customWidth="1"/>
    <col min="4" max="4" width="19.28515625" customWidth="1"/>
    <col min="5" max="5" width="22.5703125" customWidth="1"/>
    <col min="6" max="6" width="23.28515625" customWidth="1"/>
    <col min="7" max="7" width="19.85546875" customWidth="1"/>
    <col min="8" max="8" width="19.7109375" customWidth="1"/>
    <col min="9" max="9" width="20" customWidth="1"/>
    <col min="10" max="10" width="27.28515625" customWidth="1"/>
    <col min="12" max="12" width="12.28515625" customWidth="1"/>
    <col min="13" max="13" width="14.42578125" customWidth="1"/>
  </cols>
  <sheetData>
    <row r="1" spans="1:13" ht="66" customHeight="1" x14ac:dyDescent="0.25">
      <c r="A1" s="3" t="s">
        <v>16</v>
      </c>
      <c r="B1" s="5" t="s">
        <v>28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</row>
    <row r="2" spans="1:13" x14ac:dyDescent="0.25">
      <c r="A2" s="4" t="s">
        <v>17</v>
      </c>
      <c r="B2" s="6">
        <v>-4.5</v>
      </c>
      <c r="C2" s="7">
        <v>0</v>
      </c>
      <c r="D2" s="6">
        <f>(B2-$D$33)/$D$35</f>
        <v>-2.3130250980174338</v>
      </c>
      <c r="E2" s="6">
        <f>_xlfn.NORM.DIST(D2,0,1,1)</f>
        <v>1.0360629639431873E-2</v>
      </c>
      <c r="F2" s="6">
        <f>E2</f>
        <v>1.0360629639431873E-2</v>
      </c>
      <c r="G2" s="6">
        <f>F2*$C$13</f>
        <v>8.0398486001991341</v>
      </c>
      <c r="H2" s="6">
        <f>C2-G2</f>
        <v>-8.0398486001991341</v>
      </c>
      <c r="I2" s="6">
        <f>H2^2</f>
        <v>64.639165514123974</v>
      </c>
      <c r="J2" s="6">
        <f>I2/G2</f>
        <v>8.0398486001991341</v>
      </c>
    </row>
    <row r="3" spans="1:13" x14ac:dyDescent="0.25">
      <c r="A3" s="4" t="s">
        <v>18</v>
      </c>
      <c r="B3" s="6">
        <v>-3.5</v>
      </c>
      <c r="C3" s="7">
        <v>10</v>
      </c>
      <c r="D3" s="6">
        <f t="shared" ref="D3:D12" si="0">(B3-$D$33)/$D$35</f>
        <v>-1.8000478256363164</v>
      </c>
      <c r="E3" s="6">
        <f t="shared" ref="E3:E12" si="1">_xlfn.NORM.DIST(D3,0,1,1)</f>
        <v>3.5926543433888368E-2</v>
      </c>
      <c r="F3" s="6">
        <f>E3-E2</f>
        <v>2.5565913794456496E-2</v>
      </c>
      <c r="G3" s="6">
        <f t="shared" ref="G3:G12" si="2">F3*$C$13</f>
        <v>19.83914910449824</v>
      </c>
      <c r="H3" s="6">
        <f t="shared" ref="H3:H12" si="3">C3-G3</f>
        <v>-9.8391491044982402</v>
      </c>
      <c r="I3" s="6">
        <f t="shared" ref="I3:I12" si="4">H3^2</f>
        <v>96.808855100548527</v>
      </c>
      <c r="J3" s="6">
        <f t="shared" ref="J3:J12" si="5">I3/G3</f>
        <v>4.879687863155306</v>
      </c>
    </row>
    <row r="4" spans="1:13" x14ac:dyDescent="0.25">
      <c r="A4" s="4" t="s">
        <v>19</v>
      </c>
      <c r="B4" s="6">
        <v>-2.5</v>
      </c>
      <c r="C4" s="7">
        <v>73</v>
      </c>
      <c r="D4" s="6">
        <f t="shared" si="0"/>
        <v>-1.2870705532551994</v>
      </c>
      <c r="E4" s="6">
        <f t="shared" si="1"/>
        <v>9.9034848987162319E-2</v>
      </c>
      <c r="F4" s="6">
        <f t="shared" ref="F4:F12" si="6">E4-E3</f>
        <v>6.3108305553273958E-2</v>
      </c>
      <c r="G4" s="6">
        <f t="shared" si="2"/>
        <v>48.972045109340591</v>
      </c>
      <c r="H4" s="6">
        <f t="shared" si="3"/>
        <v>24.027954890659409</v>
      </c>
      <c r="I4" s="6">
        <f t="shared" si="4"/>
        <v>577.34261622756344</v>
      </c>
      <c r="J4" s="6">
        <f t="shared" si="5"/>
        <v>11.789228220682274</v>
      </c>
    </row>
    <row r="5" spans="1:13" x14ac:dyDescent="0.25">
      <c r="A5" s="4" t="s">
        <v>20</v>
      </c>
      <c r="B5" s="6">
        <v>-1.5</v>
      </c>
      <c r="C5" s="7">
        <v>118</v>
      </c>
      <c r="D5" s="6">
        <f t="shared" si="0"/>
        <v>-0.77409328087408247</v>
      </c>
      <c r="E5" s="6">
        <f t="shared" si="1"/>
        <v>0.21943781530887513</v>
      </c>
      <c r="F5" s="6">
        <f t="shared" si="6"/>
        <v>0.12040296632171281</v>
      </c>
      <c r="G5" s="6">
        <f t="shared" si="2"/>
        <v>93.432701865649136</v>
      </c>
      <c r="H5" s="6">
        <f t="shared" si="3"/>
        <v>24.567298134350864</v>
      </c>
      <c r="I5" s="6">
        <f t="shared" si="4"/>
        <v>603.55213762207939</v>
      </c>
      <c r="J5" s="6">
        <f t="shared" si="5"/>
        <v>6.4597525873751644</v>
      </c>
    </row>
    <row r="6" spans="1:13" x14ac:dyDescent="0.25">
      <c r="A6" s="4" t="s">
        <v>21</v>
      </c>
      <c r="B6" s="6">
        <v>-0.5</v>
      </c>
      <c r="C6" s="7">
        <v>146</v>
      </c>
      <c r="D6" s="6">
        <f t="shared" si="0"/>
        <v>-0.26111600849296546</v>
      </c>
      <c r="E6" s="6">
        <f t="shared" si="1"/>
        <v>0.39700152341258149</v>
      </c>
      <c r="F6" s="6">
        <f t="shared" si="6"/>
        <v>0.17756370810370636</v>
      </c>
      <c r="G6" s="6">
        <f t="shared" si="2"/>
        <v>137.78943748847612</v>
      </c>
      <c r="H6" s="6">
        <f t="shared" si="3"/>
        <v>8.2105625115238752</v>
      </c>
      <c r="I6" s="6">
        <f t="shared" si="4"/>
        <v>67.41333675564124</v>
      </c>
      <c r="J6" s="6">
        <f t="shared" si="5"/>
        <v>0.48924894378264144</v>
      </c>
    </row>
    <row r="7" spans="1:13" x14ac:dyDescent="0.25">
      <c r="A7" s="4" t="s">
        <v>27</v>
      </c>
      <c r="B7" s="6">
        <v>0.5</v>
      </c>
      <c r="C7" s="7">
        <v>71</v>
      </c>
      <c r="D7" s="6">
        <f t="shared" si="0"/>
        <v>0.2518612638881515</v>
      </c>
      <c r="E7" s="6">
        <f t="shared" si="1"/>
        <v>0.59942584925405129</v>
      </c>
      <c r="F7" s="6">
        <f t="shared" si="6"/>
        <v>0.2024243258414698</v>
      </c>
      <c r="G7" s="6">
        <f t="shared" si="2"/>
        <v>157.08127685298055</v>
      </c>
      <c r="H7" s="6">
        <f t="shared" si="3"/>
        <v>-86.081276852980551</v>
      </c>
      <c r="I7" s="6">
        <f t="shared" si="4"/>
        <v>7409.986224639485</v>
      </c>
      <c r="J7" s="6">
        <f t="shared" si="5"/>
        <v>47.172943670268388</v>
      </c>
    </row>
    <row r="8" spans="1:13" x14ac:dyDescent="0.25">
      <c r="A8" s="4" t="s">
        <v>22</v>
      </c>
      <c r="B8" s="6">
        <v>1.5</v>
      </c>
      <c r="C8" s="7">
        <v>184</v>
      </c>
      <c r="D8" s="6">
        <f t="shared" si="0"/>
        <v>0.76483853626926857</v>
      </c>
      <c r="E8" s="6">
        <f t="shared" si="1"/>
        <v>0.77781615129485515</v>
      </c>
      <c r="F8" s="6">
        <f t="shared" si="6"/>
        <v>0.17839030204080386</v>
      </c>
      <c r="G8" s="6">
        <f t="shared" si="2"/>
        <v>138.43087438366379</v>
      </c>
      <c r="H8" s="6">
        <f t="shared" si="3"/>
        <v>45.569125616336208</v>
      </c>
      <c r="I8" s="6">
        <f t="shared" si="4"/>
        <v>2076.5452094374286</v>
      </c>
      <c r="J8" s="6">
        <f t="shared" si="5"/>
        <v>15.000593030151961</v>
      </c>
    </row>
    <row r="9" spans="1:13" x14ac:dyDescent="0.25">
      <c r="A9" s="4" t="s">
        <v>23</v>
      </c>
      <c r="B9" s="6">
        <v>2.5</v>
      </c>
      <c r="C9" s="7">
        <v>80</v>
      </c>
      <c r="D9" s="6">
        <f t="shared" si="0"/>
        <v>1.2778158086503855</v>
      </c>
      <c r="E9" s="6">
        <f t="shared" si="1"/>
        <v>0.89934281050988107</v>
      </c>
      <c r="F9" s="6">
        <f t="shared" si="6"/>
        <v>0.12152665921502592</v>
      </c>
      <c r="G9" s="6">
        <f t="shared" si="2"/>
        <v>94.304687550860109</v>
      </c>
      <c r="H9" s="6">
        <f t="shared" si="3"/>
        <v>-14.304687550860109</v>
      </c>
      <c r="I9" s="6">
        <f t="shared" si="4"/>
        <v>204.62408592773218</v>
      </c>
      <c r="J9" s="6">
        <f t="shared" si="5"/>
        <v>2.1698188206962135</v>
      </c>
      <c r="L9" s="3" t="s">
        <v>30</v>
      </c>
      <c r="M9" s="4">
        <v>2</v>
      </c>
    </row>
    <row r="10" spans="1:13" x14ac:dyDescent="0.25">
      <c r="A10" s="4" t="s">
        <v>24</v>
      </c>
      <c r="B10" s="6">
        <v>3.5</v>
      </c>
      <c r="C10" s="7">
        <v>77</v>
      </c>
      <c r="D10" s="6">
        <f t="shared" si="0"/>
        <v>1.7907930810315025</v>
      </c>
      <c r="E10" s="6">
        <f t="shared" si="1"/>
        <v>0.96333674700703775</v>
      </c>
      <c r="F10" s="6">
        <f t="shared" si="6"/>
        <v>6.3993936497156678E-2</v>
      </c>
      <c r="G10" s="6">
        <f t="shared" si="2"/>
        <v>49.659294721793586</v>
      </c>
      <c r="H10" s="6">
        <f t="shared" si="3"/>
        <v>27.340705278206414</v>
      </c>
      <c r="I10" s="6">
        <f t="shared" si="4"/>
        <v>747.51416510974411</v>
      </c>
      <c r="J10" s="6">
        <f t="shared" si="5"/>
        <v>15.052855045516553</v>
      </c>
      <c r="L10" s="3" t="s">
        <v>31</v>
      </c>
      <c r="M10" s="4">
        <v>11</v>
      </c>
    </row>
    <row r="11" spans="1:13" x14ac:dyDescent="0.25">
      <c r="A11" s="4" t="s">
        <v>25</v>
      </c>
      <c r="B11" s="6">
        <v>4.5</v>
      </c>
      <c r="C11" s="7">
        <v>12</v>
      </c>
      <c r="D11" s="6">
        <f t="shared" si="0"/>
        <v>2.3037703534126193</v>
      </c>
      <c r="E11" s="6">
        <f t="shared" si="1"/>
        <v>0.98938223091847655</v>
      </c>
      <c r="F11" s="6">
        <f t="shared" si="6"/>
        <v>2.6045483911438794E-2</v>
      </c>
      <c r="G11" s="6">
        <f t="shared" si="2"/>
        <v>20.211295515276504</v>
      </c>
      <c r="H11" s="6">
        <f t="shared" si="3"/>
        <v>-8.2112955152765039</v>
      </c>
      <c r="I11" s="6">
        <f t="shared" si="4"/>
        <v>67.425374039200022</v>
      </c>
      <c r="J11" s="6">
        <f t="shared" si="5"/>
        <v>3.3360243527307407</v>
      </c>
      <c r="L11" s="3" t="s">
        <v>32</v>
      </c>
      <c r="M11" s="4">
        <f>M10-M9-1</f>
        <v>8</v>
      </c>
    </row>
    <row r="12" spans="1:13" x14ac:dyDescent="0.25">
      <c r="A12" s="4" t="s">
        <v>26</v>
      </c>
      <c r="B12" s="6">
        <v>5.5</v>
      </c>
      <c r="C12" s="7">
        <v>5</v>
      </c>
      <c r="D12" s="6">
        <f t="shared" si="0"/>
        <v>2.8167476257937363</v>
      </c>
      <c r="E12" s="6">
        <f t="shared" si="1"/>
        <v>0.99757436851919179</v>
      </c>
      <c r="F12" s="6">
        <f t="shared" si="6"/>
        <v>8.1921376007152436E-3</v>
      </c>
      <c r="G12" s="6">
        <f t="shared" si="2"/>
        <v>6.357098778155029</v>
      </c>
      <c r="H12" s="6">
        <f t="shared" si="3"/>
        <v>-1.357098778155029</v>
      </c>
      <c r="I12" s="6">
        <f t="shared" si="4"/>
        <v>1.8417170936698726</v>
      </c>
      <c r="J12" s="6">
        <f t="shared" si="5"/>
        <v>0.28971031565508876</v>
      </c>
      <c r="L12" s="3" t="s">
        <v>33</v>
      </c>
      <c r="M12" s="4">
        <v>0.05</v>
      </c>
    </row>
    <row r="13" spans="1:13" ht="16.5" thickBot="1" x14ac:dyDescent="0.3">
      <c r="B13" s="12"/>
      <c r="C13" s="15">
        <f>SUM(C2:C12)</f>
        <v>776</v>
      </c>
      <c r="D13" s="14"/>
      <c r="E13" s="12"/>
      <c r="F13" s="16">
        <f>SUM(F2:F12)</f>
        <v>0.99757436851919179</v>
      </c>
      <c r="G13" s="16">
        <f>SUM(G2:G12)</f>
        <v>774.11770997089275</v>
      </c>
      <c r="H13" s="14"/>
      <c r="I13" s="12"/>
      <c r="J13" s="17">
        <f>SUM(J2:J12)</f>
        <v>114.67971145021346</v>
      </c>
      <c r="L13" s="3" t="s">
        <v>34</v>
      </c>
      <c r="M13" s="4">
        <f>CHIINV(M12,M11)</f>
        <v>15.507313055865453</v>
      </c>
    </row>
    <row r="14" spans="1:13" ht="15.75" thickBot="1" x14ac:dyDescent="0.3">
      <c r="B14" s="1"/>
      <c r="C14" s="13"/>
      <c r="D14" s="1"/>
      <c r="E14" s="1"/>
      <c r="F14" s="13"/>
      <c r="G14" s="13"/>
      <c r="H14" s="1"/>
      <c r="I14" s="1"/>
      <c r="J14" s="13"/>
    </row>
    <row r="15" spans="1:13" ht="15.75" thickBot="1" x14ac:dyDescent="0.3">
      <c r="B15" s="1"/>
      <c r="C15" s="1"/>
      <c r="D15" s="1"/>
      <c r="E15" s="1"/>
      <c r="F15" s="1"/>
      <c r="G15" s="1"/>
      <c r="H15" s="1"/>
      <c r="I15" s="1"/>
      <c r="J15" s="1"/>
    </row>
    <row r="16" spans="1:13" ht="15.75" thickBot="1" x14ac:dyDescent="0.3">
      <c r="B16" s="9"/>
      <c r="C16" s="9"/>
      <c r="D16" s="9"/>
      <c r="E16" s="9"/>
      <c r="F16" s="9"/>
      <c r="G16" s="9"/>
      <c r="H16" s="1"/>
      <c r="I16" s="1"/>
      <c r="J16" s="1"/>
    </row>
    <row r="17" spans="2:10" ht="15.75" thickBot="1" x14ac:dyDescent="0.3">
      <c r="B17" s="5" t="s">
        <v>29</v>
      </c>
      <c r="C17" s="5" t="s">
        <v>8</v>
      </c>
      <c r="D17" s="5" t="s">
        <v>9</v>
      </c>
      <c r="E17" s="5" t="s">
        <v>10</v>
      </c>
      <c r="F17" s="5" t="s">
        <v>11</v>
      </c>
      <c r="G17" s="5" t="s">
        <v>12</v>
      </c>
      <c r="H17" s="8"/>
      <c r="I17" s="1"/>
      <c r="J17" s="1"/>
    </row>
    <row r="18" spans="2:10" ht="15.75" thickBot="1" x14ac:dyDescent="0.3">
      <c r="B18" s="6">
        <f>B2-0.5</f>
        <v>-5</v>
      </c>
      <c r="C18" s="7">
        <f>C2</f>
        <v>0</v>
      </c>
      <c r="D18" s="6">
        <f>C18*B18</f>
        <v>0</v>
      </c>
      <c r="E18" s="6">
        <f>B18-$D$33</f>
        <v>-5.0090206185567014</v>
      </c>
      <c r="F18" s="6">
        <f>E18^2</f>
        <v>25.09028755712616</v>
      </c>
      <c r="G18" s="6">
        <f>F18*C18</f>
        <v>0</v>
      </c>
      <c r="H18" s="8"/>
      <c r="I18" s="1"/>
      <c r="J18" s="1"/>
    </row>
    <row r="19" spans="2:10" ht="15.75" thickBot="1" x14ac:dyDescent="0.3">
      <c r="B19" s="6">
        <f t="shared" ref="B19:B28" si="7">B3-0.5</f>
        <v>-4</v>
      </c>
      <c r="C19" s="7">
        <f t="shared" ref="C19:C28" si="8">C3</f>
        <v>10</v>
      </c>
      <c r="D19" s="6">
        <f t="shared" ref="D19:D28" si="9">C19*B19</f>
        <v>-40</v>
      </c>
      <c r="E19" s="6">
        <f t="shared" ref="E19:E28" si="10">B19-$D$33</f>
        <v>-4.0090206185567014</v>
      </c>
      <c r="F19" s="6">
        <f t="shared" ref="F19:F28" si="11">E19^2</f>
        <v>16.072246320012756</v>
      </c>
      <c r="G19" s="6">
        <f t="shared" ref="G19:G28" si="12">F19*C19</f>
        <v>160.72246320012755</v>
      </c>
      <c r="H19" s="8"/>
      <c r="I19" s="1"/>
      <c r="J19" s="1"/>
    </row>
    <row r="20" spans="2:10" ht="15.75" thickBot="1" x14ac:dyDescent="0.3">
      <c r="B20" s="6">
        <f t="shared" si="7"/>
        <v>-3</v>
      </c>
      <c r="C20" s="7">
        <f t="shared" si="8"/>
        <v>73</v>
      </c>
      <c r="D20" s="6">
        <f t="shared" si="9"/>
        <v>-219</v>
      </c>
      <c r="E20" s="6">
        <f t="shared" si="10"/>
        <v>-3.009020618556701</v>
      </c>
      <c r="F20" s="6">
        <f t="shared" si="11"/>
        <v>9.054205082899351</v>
      </c>
      <c r="G20" s="6">
        <f t="shared" si="12"/>
        <v>660.95697105165266</v>
      </c>
      <c r="H20" s="8"/>
      <c r="I20" s="1"/>
      <c r="J20" s="1"/>
    </row>
    <row r="21" spans="2:10" ht="15.75" thickBot="1" x14ac:dyDescent="0.3">
      <c r="B21" s="6">
        <f t="shared" si="7"/>
        <v>-2</v>
      </c>
      <c r="C21" s="7">
        <f t="shared" si="8"/>
        <v>118</v>
      </c>
      <c r="D21" s="6">
        <f t="shared" si="9"/>
        <v>-236</v>
      </c>
      <c r="E21" s="6">
        <f t="shared" si="10"/>
        <v>-2.009020618556701</v>
      </c>
      <c r="F21" s="6">
        <f t="shared" si="11"/>
        <v>4.0361638457859499</v>
      </c>
      <c r="G21" s="6">
        <f t="shared" si="12"/>
        <v>476.26733380274209</v>
      </c>
      <c r="H21" s="8"/>
      <c r="I21" s="1"/>
      <c r="J21" s="1"/>
    </row>
    <row r="22" spans="2:10" ht="15.75" thickBot="1" x14ac:dyDescent="0.3">
      <c r="B22" s="6">
        <f t="shared" si="7"/>
        <v>-1</v>
      </c>
      <c r="C22" s="7">
        <f t="shared" si="8"/>
        <v>146</v>
      </c>
      <c r="D22" s="6">
        <f t="shared" si="9"/>
        <v>-146</v>
      </c>
      <c r="E22" s="6">
        <f t="shared" si="10"/>
        <v>-1.009020618556701</v>
      </c>
      <c r="F22" s="6">
        <f t="shared" si="11"/>
        <v>1.0181226086725474</v>
      </c>
      <c r="G22" s="6">
        <f t="shared" si="12"/>
        <v>148.64590086619194</v>
      </c>
      <c r="H22" s="8"/>
      <c r="I22" s="1"/>
      <c r="J22" s="1"/>
    </row>
    <row r="23" spans="2:10" ht="15.75" thickBot="1" x14ac:dyDescent="0.3">
      <c r="B23" s="6">
        <f t="shared" si="7"/>
        <v>0</v>
      </c>
      <c r="C23" s="7">
        <f t="shared" si="8"/>
        <v>71</v>
      </c>
      <c r="D23" s="6">
        <f t="shared" si="9"/>
        <v>0</v>
      </c>
      <c r="E23" s="6">
        <f t="shared" si="10"/>
        <v>-9.0206185567010301E-3</v>
      </c>
      <c r="F23" s="6">
        <f t="shared" si="11"/>
        <v>8.1371559145498976E-5</v>
      </c>
      <c r="G23" s="6">
        <f t="shared" si="12"/>
        <v>5.7773806993304273E-3</v>
      </c>
      <c r="H23" s="8"/>
      <c r="I23" s="1"/>
      <c r="J23" s="1"/>
    </row>
    <row r="24" spans="2:10" ht="15.75" thickBot="1" x14ac:dyDescent="0.3">
      <c r="B24" s="6">
        <f t="shared" si="7"/>
        <v>1</v>
      </c>
      <c r="C24" s="7">
        <f t="shared" si="8"/>
        <v>184</v>
      </c>
      <c r="D24" s="6">
        <f t="shared" si="9"/>
        <v>184</v>
      </c>
      <c r="E24" s="6">
        <f t="shared" si="10"/>
        <v>0.990979381443299</v>
      </c>
      <c r="F24" s="6">
        <f t="shared" si="11"/>
        <v>0.98204013444574345</v>
      </c>
      <c r="G24" s="6">
        <f t="shared" si="12"/>
        <v>180.6953847380168</v>
      </c>
      <c r="H24" s="8"/>
      <c r="I24" s="1"/>
      <c r="J24" s="1"/>
    </row>
    <row r="25" spans="2:10" ht="15.75" thickBot="1" x14ac:dyDescent="0.3">
      <c r="B25" s="6">
        <f t="shared" si="7"/>
        <v>2</v>
      </c>
      <c r="C25" s="7">
        <f t="shared" si="8"/>
        <v>80</v>
      </c>
      <c r="D25" s="6">
        <f t="shared" si="9"/>
        <v>160</v>
      </c>
      <c r="E25" s="6">
        <f t="shared" si="10"/>
        <v>1.990979381443299</v>
      </c>
      <c r="F25" s="6">
        <f t="shared" si="11"/>
        <v>3.9639988973323415</v>
      </c>
      <c r="G25" s="6">
        <f t="shared" si="12"/>
        <v>317.11991178658729</v>
      </c>
      <c r="H25" s="8"/>
      <c r="I25" s="1"/>
      <c r="J25" s="1"/>
    </row>
    <row r="26" spans="2:10" ht="15.75" thickBot="1" x14ac:dyDescent="0.3">
      <c r="B26" s="6">
        <f t="shared" si="7"/>
        <v>3</v>
      </c>
      <c r="C26" s="7">
        <f t="shared" si="8"/>
        <v>77</v>
      </c>
      <c r="D26" s="6">
        <f t="shared" si="9"/>
        <v>231</v>
      </c>
      <c r="E26" s="6">
        <f t="shared" si="10"/>
        <v>2.990979381443299</v>
      </c>
      <c r="F26" s="6">
        <f t="shared" si="11"/>
        <v>8.945957660218939</v>
      </c>
      <c r="G26" s="6">
        <f t="shared" si="12"/>
        <v>688.83873983685828</v>
      </c>
      <c r="H26" s="8"/>
      <c r="I26" s="1"/>
      <c r="J26" s="1"/>
    </row>
    <row r="27" spans="2:10" ht="15.75" thickBot="1" x14ac:dyDescent="0.3">
      <c r="B27" s="6">
        <f t="shared" si="7"/>
        <v>4</v>
      </c>
      <c r="C27" s="7">
        <f t="shared" si="8"/>
        <v>12</v>
      </c>
      <c r="D27" s="6">
        <f t="shared" si="9"/>
        <v>48</v>
      </c>
      <c r="E27" s="6">
        <f t="shared" si="10"/>
        <v>3.990979381443299</v>
      </c>
      <c r="F27" s="6">
        <f t="shared" si="11"/>
        <v>15.927916423105538</v>
      </c>
      <c r="G27" s="6">
        <f t="shared" si="12"/>
        <v>191.13499707726646</v>
      </c>
      <c r="H27" s="8"/>
      <c r="I27" s="1"/>
      <c r="J27" s="1"/>
    </row>
    <row r="28" spans="2:10" ht="15.75" thickBot="1" x14ac:dyDescent="0.3">
      <c r="B28" s="6">
        <f t="shared" si="7"/>
        <v>5</v>
      </c>
      <c r="C28" s="7">
        <f t="shared" si="8"/>
        <v>5</v>
      </c>
      <c r="D28" s="6">
        <f t="shared" si="9"/>
        <v>25</v>
      </c>
      <c r="E28" s="6">
        <f t="shared" si="10"/>
        <v>4.9909793814432986</v>
      </c>
      <c r="F28" s="6">
        <f t="shared" si="11"/>
        <v>24.909875185992131</v>
      </c>
      <c r="G28" s="6">
        <f t="shared" si="12"/>
        <v>124.54937592996066</v>
      </c>
      <c r="H28" s="8"/>
      <c r="I28" s="1"/>
      <c r="J28" s="1"/>
    </row>
    <row r="29" spans="2:10" ht="15.75" thickBot="1" x14ac:dyDescent="0.3">
      <c r="B29" s="12"/>
      <c r="C29" s="5">
        <f>SUM(C18:C28)</f>
        <v>776</v>
      </c>
      <c r="D29" s="5">
        <f>SUM(D18:D28)</f>
        <v>7</v>
      </c>
      <c r="E29" s="14"/>
      <c r="F29" s="12"/>
      <c r="G29" s="5">
        <f>SUM(G18:G28)</f>
        <v>2948.9368556701029</v>
      </c>
      <c r="H29" s="8"/>
      <c r="I29" s="1"/>
      <c r="J29" s="1"/>
    </row>
    <row r="30" spans="2:10" ht="15.75" thickBot="1" x14ac:dyDescent="0.3">
      <c r="B30" s="1"/>
      <c r="C30" s="13"/>
      <c r="D30" s="13"/>
      <c r="E30" s="1"/>
      <c r="F30" s="1"/>
      <c r="G30" s="13"/>
      <c r="H30" s="1"/>
      <c r="I30" s="1"/>
      <c r="J30" s="1"/>
    </row>
    <row r="31" spans="2:10" ht="15.75" thickBot="1" x14ac:dyDescent="0.3">
      <c r="B31" s="1"/>
      <c r="C31" s="1"/>
      <c r="D31" s="1"/>
      <c r="E31" s="1"/>
      <c r="F31" s="1"/>
      <c r="G31" s="1"/>
      <c r="H31" s="1"/>
      <c r="I31" s="1"/>
      <c r="J31" s="1"/>
    </row>
    <row r="32" spans="2:10" ht="15.75" thickBot="1" x14ac:dyDescent="0.3">
      <c r="B32" s="1"/>
      <c r="C32" s="9"/>
      <c r="D32" s="9"/>
      <c r="E32" s="1"/>
      <c r="F32" s="1"/>
      <c r="G32" s="1"/>
      <c r="H32" s="1"/>
      <c r="I32" s="1"/>
      <c r="J32" s="1"/>
    </row>
    <row r="33" spans="2:10" ht="15.75" thickBot="1" x14ac:dyDescent="0.3">
      <c r="B33" s="10"/>
      <c r="C33" s="5" t="s">
        <v>13</v>
      </c>
      <c r="D33" s="6">
        <f>D29/C29</f>
        <v>9.0206185567010301E-3</v>
      </c>
      <c r="E33" s="11"/>
      <c r="F33" s="1"/>
      <c r="G33" s="1"/>
      <c r="H33" s="1"/>
      <c r="I33" s="1"/>
      <c r="J33" s="1"/>
    </row>
    <row r="34" spans="2:10" ht="15.75" thickBot="1" x14ac:dyDescent="0.3">
      <c r="B34" s="10"/>
      <c r="C34" s="5" t="s">
        <v>14</v>
      </c>
      <c r="D34" s="6">
        <f>G29/C29</f>
        <v>3.8001763603996173</v>
      </c>
      <c r="E34" s="11"/>
      <c r="F34" s="1"/>
      <c r="G34" s="1"/>
      <c r="H34" s="1"/>
      <c r="I34" s="1"/>
      <c r="J34" s="1"/>
    </row>
    <row r="35" spans="2:10" ht="26.25" thickBot="1" x14ac:dyDescent="0.3">
      <c r="B35" s="10"/>
      <c r="C35" s="5" t="s">
        <v>15</v>
      </c>
      <c r="D35" s="6">
        <f>SQRT(D34)</f>
        <v>1.9494041039249961</v>
      </c>
      <c r="E35" s="11"/>
      <c r="F35" s="1"/>
      <c r="G35" s="1"/>
      <c r="H35" s="1"/>
      <c r="I35" s="1"/>
      <c r="J3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D132-C4B7-4CAC-BE39-D0D9B04272AD}">
  <dimension ref="A1:M35"/>
  <sheetViews>
    <sheetView zoomScale="115" zoomScaleNormal="115" workbookViewId="0">
      <selection activeCell="I19" sqref="I19"/>
    </sheetView>
  </sheetViews>
  <sheetFormatPr defaultRowHeight="15" x14ac:dyDescent="0.25"/>
  <cols>
    <col min="1" max="1" width="15.5703125" style="2" customWidth="1"/>
    <col min="2" max="2" width="19.42578125" customWidth="1"/>
    <col min="3" max="3" width="13.42578125" customWidth="1"/>
    <col min="4" max="4" width="19.28515625" customWidth="1"/>
    <col min="5" max="5" width="22.5703125" customWidth="1"/>
    <col min="6" max="6" width="23.28515625" customWidth="1"/>
    <col min="7" max="7" width="19.85546875" customWidth="1"/>
    <col min="8" max="8" width="19.7109375" customWidth="1"/>
    <col min="9" max="9" width="20" customWidth="1"/>
    <col min="10" max="10" width="27.28515625" customWidth="1"/>
    <col min="12" max="12" width="12.28515625" customWidth="1"/>
    <col min="13" max="13" width="14.42578125" customWidth="1"/>
  </cols>
  <sheetData>
    <row r="1" spans="1:13" ht="25.5" x14ac:dyDescent="0.25">
      <c r="A1" s="3" t="s">
        <v>16</v>
      </c>
      <c r="B1" s="5" t="s">
        <v>28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</row>
    <row r="2" spans="1:13" x14ac:dyDescent="0.25">
      <c r="A2" s="4" t="s">
        <v>17</v>
      </c>
      <c r="B2" s="6">
        <v>-4.5</v>
      </c>
      <c r="C2" s="7">
        <v>0</v>
      </c>
      <c r="D2" s="6">
        <f>(B2-$D$33)/$D$35</f>
        <v>-4.9430903644072091</v>
      </c>
      <c r="E2" s="6">
        <f>_xlfn.NORM.DIST(D2,0,1,1)</f>
        <v>3.844691002625994E-7</v>
      </c>
      <c r="F2" s="6">
        <f>E2</f>
        <v>3.844691002625994E-7</v>
      </c>
      <c r="G2" s="6">
        <f>F2*$C$13</f>
        <v>3.8754485306470018E-4</v>
      </c>
      <c r="H2" s="6">
        <f>C2-G2</f>
        <v>-3.8754485306470018E-4</v>
      </c>
      <c r="I2" s="6">
        <f>H2^2</f>
        <v>1.5019101313694005E-7</v>
      </c>
      <c r="J2" s="18">
        <f>I2/G2</f>
        <v>3.8754485306470018E-4</v>
      </c>
    </row>
    <row r="3" spans="1:13" x14ac:dyDescent="0.25">
      <c r="A3" s="4" t="s">
        <v>18</v>
      </c>
      <c r="B3" s="6">
        <v>-3.5</v>
      </c>
      <c r="C3" s="7">
        <v>0</v>
      </c>
      <c r="D3" s="6">
        <f t="shared" ref="D3:D12" si="0">(B3-$D$33)/$D$35</f>
        <v>-3.830895032415587</v>
      </c>
      <c r="E3" s="6">
        <f t="shared" ref="E3:E12" si="1">_xlfn.NORM.DIST(D3,0,1,1)</f>
        <v>6.3838984636713168E-5</v>
      </c>
      <c r="F3" s="6">
        <f>E3-E2</f>
        <v>6.3454515536450572E-5</v>
      </c>
      <c r="G3" s="6">
        <f t="shared" ref="G3:G12" si="2">F3*$C$13</f>
        <v>6.3962151660742178E-2</v>
      </c>
      <c r="H3" s="6">
        <f t="shared" ref="H3:H12" si="3">C3-G3</f>
        <v>-6.3962151660742178E-2</v>
      </c>
      <c r="I3" s="6">
        <f t="shared" ref="I3:I12" si="4">H3^2</f>
        <v>4.0911568450717837E-3</v>
      </c>
      <c r="J3" s="18">
        <f t="shared" ref="J3:J12" si="5">I3/G3</f>
        <v>6.3962151660742178E-2</v>
      </c>
    </row>
    <row r="4" spans="1:13" x14ac:dyDescent="0.25">
      <c r="A4" s="4" t="s">
        <v>19</v>
      </c>
      <c r="B4" s="6">
        <v>-2.5</v>
      </c>
      <c r="C4" s="7">
        <v>6</v>
      </c>
      <c r="D4" s="6">
        <f t="shared" si="0"/>
        <v>-2.718699700423965</v>
      </c>
      <c r="E4" s="6">
        <f t="shared" si="1"/>
        <v>3.2769539944602108E-3</v>
      </c>
      <c r="F4" s="6">
        <f t="shared" ref="F4:F12" si="6">E4-E3</f>
        <v>3.2131150098234978E-3</v>
      </c>
      <c r="G4" s="6">
        <f t="shared" si="2"/>
        <v>3.2388199299020859</v>
      </c>
      <c r="H4" s="6">
        <f t="shared" si="3"/>
        <v>2.7611800700979141</v>
      </c>
      <c r="I4" s="6">
        <f t="shared" si="4"/>
        <v>7.6241153795059216</v>
      </c>
      <c r="J4" s="18">
        <f t="shared" si="5"/>
        <v>2.3539793951238313</v>
      </c>
    </row>
    <row r="5" spans="1:13" x14ac:dyDescent="0.25">
      <c r="A5" s="4" t="s">
        <v>20</v>
      </c>
      <c r="B5" s="6">
        <v>-1.5</v>
      </c>
      <c r="C5" s="7">
        <v>34</v>
      </c>
      <c r="D5" s="6">
        <f t="shared" si="0"/>
        <v>-1.606504368432343</v>
      </c>
      <c r="E5" s="6">
        <f t="shared" si="1"/>
        <v>5.4081567947441817E-2</v>
      </c>
      <c r="F5" s="6">
        <f t="shared" si="6"/>
        <v>5.0804613952981609E-2</v>
      </c>
      <c r="G5" s="6">
        <f t="shared" si="2"/>
        <v>51.211050864605461</v>
      </c>
      <c r="H5" s="6">
        <f t="shared" si="3"/>
        <v>-17.211050864605461</v>
      </c>
      <c r="I5" s="6">
        <f t="shared" si="4"/>
        <v>296.22027186403642</v>
      </c>
      <c r="J5" s="18">
        <f t="shared" si="5"/>
        <v>5.7843037169301512</v>
      </c>
    </row>
    <row r="6" spans="1:13" x14ac:dyDescent="0.25">
      <c r="A6" s="4" t="s">
        <v>21</v>
      </c>
      <c r="B6" s="6">
        <v>-0.5</v>
      </c>
      <c r="C6" s="7">
        <v>266</v>
      </c>
      <c r="D6" s="6">
        <f t="shared" si="0"/>
        <v>-0.49430903644072088</v>
      </c>
      <c r="E6" s="6">
        <f t="shared" si="1"/>
        <v>0.31054397212941848</v>
      </c>
      <c r="F6" s="6">
        <f t="shared" si="6"/>
        <v>0.25646240418197663</v>
      </c>
      <c r="G6" s="6">
        <f t="shared" si="2"/>
        <v>258.51410341543243</v>
      </c>
      <c r="H6" s="6">
        <f t="shared" si="3"/>
        <v>7.4858965845675698</v>
      </c>
      <c r="I6" s="6">
        <f t="shared" si="4"/>
        <v>56.038647674840405</v>
      </c>
      <c r="J6" s="18">
        <f t="shared" si="5"/>
        <v>0.21677211004920005</v>
      </c>
    </row>
    <row r="7" spans="1:13" x14ac:dyDescent="0.25">
      <c r="A7" s="4" t="s">
        <v>27</v>
      </c>
      <c r="B7" s="6">
        <v>0.5</v>
      </c>
      <c r="C7" s="7">
        <v>439</v>
      </c>
      <c r="D7" s="6">
        <f t="shared" si="0"/>
        <v>0.61788629555090113</v>
      </c>
      <c r="E7" s="6">
        <f t="shared" si="1"/>
        <v>0.73167485332770366</v>
      </c>
      <c r="F7" s="6">
        <f t="shared" si="6"/>
        <v>0.42113088119828518</v>
      </c>
      <c r="G7" s="6">
        <f t="shared" si="2"/>
        <v>424.49992824787148</v>
      </c>
      <c r="H7" s="6">
        <f t="shared" si="3"/>
        <v>14.50007175212852</v>
      </c>
      <c r="I7" s="6">
        <f t="shared" si="4"/>
        <v>210.25208081687543</v>
      </c>
      <c r="J7" s="18">
        <f t="shared" si="5"/>
        <v>0.49529356031859278</v>
      </c>
    </row>
    <row r="8" spans="1:13" x14ac:dyDescent="0.25">
      <c r="A8" s="4" t="s">
        <v>22</v>
      </c>
      <c r="B8" s="6">
        <v>1.5</v>
      </c>
      <c r="C8" s="7">
        <v>230</v>
      </c>
      <c r="D8" s="6">
        <f t="shared" si="0"/>
        <v>1.7300816275425233</v>
      </c>
      <c r="E8" s="6">
        <f t="shared" si="1"/>
        <v>0.9581921538740712</v>
      </c>
      <c r="F8" s="6">
        <f t="shared" si="6"/>
        <v>0.22651730054636754</v>
      </c>
      <c r="G8" s="6">
        <f t="shared" si="2"/>
        <v>228.32943895073848</v>
      </c>
      <c r="H8" s="6">
        <f t="shared" si="3"/>
        <v>1.6705610492615222</v>
      </c>
      <c r="I8" s="6">
        <f t="shared" si="4"/>
        <v>2.7907742193097578</v>
      </c>
      <c r="J8" s="18">
        <f t="shared" si="5"/>
        <v>1.2222577308184341E-2</v>
      </c>
    </row>
    <row r="9" spans="1:13" x14ac:dyDescent="0.25">
      <c r="A9" s="4" t="s">
        <v>23</v>
      </c>
      <c r="B9" s="6">
        <v>2.5</v>
      </c>
      <c r="C9" s="7">
        <v>33</v>
      </c>
      <c r="D9" s="6">
        <f t="shared" si="0"/>
        <v>2.8422769595341451</v>
      </c>
      <c r="E9" s="6">
        <f t="shared" si="1"/>
        <v>0.99776037196847789</v>
      </c>
      <c r="F9" s="6">
        <f t="shared" si="6"/>
        <v>3.9568218094406693E-2</v>
      </c>
      <c r="G9" s="6">
        <f t="shared" si="2"/>
        <v>39.884763839161948</v>
      </c>
      <c r="H9" s="6">
        <f t="shared" si="3"/>
        <v>-6.8847638391619483</v>
      </c>
      <c r="I9" s="6">
        <f t="shared" si="4"/>
        <v>47.399973121031969</v>
      </c>
      <c r="J9" s="18">
        <f t="shared" si="5"/>
        <v>1.18842306080025</v>
      </c>
      <c r="L9" s="3" t="s">
        <v>30</v>
      </c>
      <c r="M9" s="4">
        <v>2</v>
      </c>
    </row>
    <row r="10" spans="1:13" x14ac:dyDescent="0.25">
      <c r="A10" s="4" t="s">
        <v>24</v>
      </c>
      <c r="B10" s="6">
        <v>3.5</v>
      </c>
      <c r="C10" s="7">
        <v>0</v>
      </c>
      <c r="D10" s="6">
        <f t="shared" si="0"/>
        <v>3.9544722915257671</v>
      </c>
      <c r="E10" s="6">
        <f t="shared" si="1"/>
        <v>0.99996164811998534</v>
      </c>
      <c r="F10" s="6">
        <f t="shared" si="6"/>
        <v>2.2012761515074475E-3</v>
      </c>
      <c r="G10" s="6">
        <f t="shared" si="2"/>
        <v>2.2188863607195071</v>
      </c>
      <c r="H10" s="6">
        <f t="shared" si="3"/>
        <v>-2.2188863607195071</v>
      </c>
      <c r="I10" s="6">
        <f t="shared" si="4"/>
        <v>4.9234566817870586</v>
      </c>
      <c r="J10" s="18">
        <f t="shared" si="5"/>
        <v>2.2188863607195071</v>
      </c>
      <c r="L10" s="3" t="s">
        <v>31</v>
      </c>
      <c r="M10" s="4">
        <v>11</v>
      </c>
    </row>
    <row r="11" spans="1:13" x14ac:dyDescent="0.25">
      <c r="A11" s="4" t="s">
        <v>25</v>
      </c>
      <c r="B11" s="6">
        <v>4.5</v>
      </c>
      <c r="C11" s="7">
        <v>0</v>
      </c>
      <c r="D11" s="6">
        <f t="shared" si="0"/>
        <v>5.0666676235173886</v>
      </c>
      <c r="E11" s="6">
        <f t="shared" si="1"/>
        <v>0.99999979757986912</v>
      </c>
      <c r="F11" s="6">
        <f t="shared" si="6"/>
        <v>3.8149459883785042E-5</v>
      </c>
      <c r="G11" s="6">
        <f t="shared" si="2"/>
        <v>3.8454655562855322E-2</v>
      </c>
      <c r="H11" s="6">
        <f t="shared" si="3"/>
        <v>-3.8454655562855322E-2</v>
      </c>
      <c r="I11" s="6">
        <f t="shared" si="4"/>
        <v>1.4787605344578397E-3</v>
      </c>
      <c r="J11" s="18">
        <f t="shared" si="5"/>
        <v>3.8454655562855322E-2</v>
      </c>
      <c r="L11" s="3" t="s">
        <v>32</v>
      </c>
      <c r="M11" s="4">
        <f>M10-M9-1</f>
        <v>8</v>
      </c>
    </row>
    <row r="12" spans="1:13" x14ac:dyDescent="0.25">
      <c r="A12" s="4" t="s">
        <v>26</v>
      </c>
      <c r="B12" s="6">
        <v>5.5</v>
      </c>
      <c r="C12" s="7">
        <v>0</v>
      </c>
      <c r="D12" s="6">
        <f t="shared" si="0"/>
        <v>6.1788629555090111</v>
      </c>
      <c r="E12" s="6">
        <f t="shared" si="1"/>
        <v>0.99999999967717546</v>
      </c>
      <c r="F12" s="6">
        <f t="shared" si="6"/>
        <v>2.0209730633435896E-7</v>
      </c>
      <c r="G12" s="6">
        <f t="shared" si="2"/>
        <v>2.0371408478503383E-4</v>
      </c>
      <c r="H12" s="6">
        <f t="shared" si="3"/>
        <v>-2.0371408478503383E-4</v>
      </c>
      <c r="I12" s="6">
        <f t="shared" si="4"/>
        <v>4.1499428339803953E-8</v>
      </c>
      <c r="J12" s="18">
        <f t="shared" si="5"/>
        <v>2.0371408478503383E-4</v>
      </c>
      <c r="L12" s="3" t="s">
        <v>33</v>
      </c>
      <c r="M12" s="4">
        <v>0.05</v>
      </c>
    </row>
    <row r="13" spans="1:13" ht="16.5" thickBot="1" x14ac:dyDescent="0.3">
      <c r="B13" s="12"/>
      <c r="C13" s="15">
        <f>SUM(C2:C12)</f>
        <v>1008</v>
      </c>
      <c r="D13" s="14"/>
      <c r="E13" s="12"/>
      <c r="F13" s="16">
        <f>SUM(F2:F12)</f>
        <v>0.99999999967717534</v>
      </c>
      <c r="G13" s="16">
        <f>SUM(G2:G12)</f>
        <v>1007.9999996745928</v>
      </c>
      <c r="H13" s="14"/>
      <c r="I13" s="12"/>
      <c r="J13" s="17">
        <f>SUM(J2:J12)</f>
        <v>12.372888847411167</v>
      </c>
      <c r="L13" s="3" t="s">
        <v>34</v>
      </c>
      <c r="M13" s="4">
        <f>CHIINV(M12,M11)</f>
        <v>15.507313055865453</v>
      </c>
    </row>
    <row r="14" spans="1:13" ht="15.75" thickBot="1" x14ac:dyDescent="0.3">
      <c r="B14" s="1"/>
      <c r="C14" s="13"/>
      <c r="D14" s="1"/>
      <c r="E14" s="1"/>
      <c r="F14" s="13"/>
      <c r="G14" s="13"/>
      <c r="H14" s="1"/>
      <c r="I14" s="1"/>
      <c r="J14" s="13"/>
    </row>
    <row r="15" spans="1:13" ht="15.75" thickBot="1" x14ac:dyDescent="0.3">
      <c r="B15" s="1"/>
      <c r="C15" s="1"/>
      <c r="D15" s="1"/>
      <c r="E15" s="1"/>
      <c r="F15" s="1"/>
      <c r="G15" s="1"/>
      <c r="H15" s="1"/>
      <c r="I15" s="1"/>
      <c r="J15" s="1"/>
    </row>
    <row r="16" spans="1:13" ht="15.75" thickBot="1" x14ac:dyDescent="0.3">
      <c r="B16" s="9"/>
      <c r="C16" s="9"/>
      <c r="D16" s="9"/>
      <c r="E16" s="9"/>
      <c r="F16" s="9"/>
      <c r="G16" s="9"/>
      <c r="H16" s="1"/>
      <c r="I16" s="1"/>
      <c r="J16" s="1"/>
    </row>
    <row r="17" spans="2:10" ht="15.75" thickBot="1" x14ac:dyDescent="0.3">
      <c r="B17" s="5" t="s">
        <v>29</v>
      </c>
      <c r="C17" s="5" t="s">
        <v>8</v>
      </c>
      <c r="D17" s="5" t="s">
        <v>9</v>
      </c>
      <c r="E17" s="5" t="s">
        <v>10</v>
      </c>
      <c r="F17" s="5" t="s">
        <v>11</v>
      </c>
      <c r="G17" s="5" t="s">
        <v>12</v>
      </c>
      <c r="H17" s="8"/>
      <c r="I17" s="1"/>
      <c r="J17" s="1"/>
    </row>
    <row r="18" spans="2:10" ht="15.75" thickBot="1" x14ac:dyDescent="0.3">
      <c r="B18" s="6">
        <f>B2-0.5</f>
        <v>-5</v>
      </c>
      <c r="C18" s="7">
        <f>C2</f>
        <v>0</v>
      </c>
      <c r="D18" s="6">
        <f>C18*B18</f>
        <v>0</v>
      </c>
      <c r="E18" s="6">
        <f>B18-$D$33</f>
        <v>-4.9444444444444446</v>
      </c>
      <c r="F18" s="6">
        <f>E18^2</f>
        <v>24.447530864197532</v>
      </c>
      <c r="G18" s="6">
        <f>F18*C18</f>
        <v>0</v>
      </c>
      <c r="H18" s="8"/>
      <c r="I18" s="1"/>
      <c r="J18" s="1"/>
    </row>
    <row r="19" spans="2:10" ht="15.75" thickBot="1" x14ac:dyDescent="0.3">
      <c r="B19" s="6">
        <f t="shared" ref="B19:B28" si="7">B3-0.5</f>
        <v>-4</v>
      </c>
      <c r="C19" s="7">
        <f t="shared" ref="C19:C28" si="8">C3</f>
        <v>0</v>
      </c>
      <c r="D19" s="6">
        <f t="shared" ref="D19:D28" si="9">C19*B19</f>
        <v>0</v>
      </c>
      <c r="E19" s="6">
        <f t="shared" ref="E19:E28" si="10">B19-$D$33</f>
        <v>-3.9444444444444446</v>
      </c>
      <c r="F19" s="6">
        <f t="shared" ref="F19:F28" si="11">E19^2</f>
        <v>15.558641975308644</v>
      </c>
      <c r="G19" s="6">
        <f t="shared" ref="G19:G28" si="12">F19*C19</f>
        <v>0</v>
      </c>
      <c r="H19" s="8"/>
      <c r="I19" s="1"/>
      <c r="J19" s="1"/>
    </row>
    <row r="20" spans="2:10" ht="15.75" thickBot="1" x14ac:dyDescent="0.3">
      <c r="B20" s="6">
        <f t="shared" si="7"/>
        <v>-3</v>
      </c>
      <c r="C20" s="7">
        <f t="shared" si="8"/>
        <v>6</v>
      </c>
      <c r="D20" s="6">
        <f t="shared" si="9"/>
        <v>-18</v>
      </c>
      <c r="E20" s="6">
        <f t="shared" si="10"/>
        <v>-2.9444444444444446</v>
      </c>
      <c r="F20" s="6">
        <f t="shared" si="11"/>
        <v>8.669753086419755</v>
      </c>
      <c r="G20" s="6">
        <f t="shared" si="12"/>
        <v>52.018518518518533</v>
      </c>
      <c r="H20" s="8"/>
      <c r="I20" s="1"/>
      <c r="J20" s="1"/>
    </row>
    <row r="21" spans="2:10" ht="15.75" thickBot="1" x14ac:dyDescent="0.3">
      <c r="B21" s="6">
        <f t="shared" si="7"/>
        <v>-2</v>
      </c>
      <c r="C21" s="7">
        <f t="shared" si="8"/>
        <v>34</v>
      </c>
      <c r="D21" s="6">
        <f t="shared" si="9"/>
        <v>-68</v>
      </c>
      <c r="E21" s="6">
        <f t="shared" si="10"/>
        <v>-1.9444444444444444</v>
      </c>
      <c r="F21" s="6">
        <f t="shared" si="11"/>
        <v>3.7808641975308639</v>
      </c>
      <c r="G21" s="6">
        <f t="shared" si="12"/>
        <v>128.54938271604937</v>
      </c>
      <c r="H21" s="8"/>
      <c r="I21" s="1"/>
      <c r="J21" s="1"/>
    </row>
    <row r="22" spans="2:10" ht="15.75" thickBot="1" x14ac:dyDescent="0.3">
      <c r="B22" s="6">
        <f t="shared" si="7"/>
        <v>-1</v>
      </c>
      <c r="C22" s="7">
        <f t="shared" si="8"/>
        <v>266</v>
      </c>
      <c r="D22" s="6">
        <f t="shared" si="9"/>
        <v>-266</v>
      </c>
      <c r="E22" s="6">
        <f t="shared" si="10"/>
        <v>-0.94444444444444442</v>
      </c>
      <c r="F22" s="6">
        <f t="shared" si="11"/>
        <v>0.89197530864197527</v>
      </c>
      <c r="G22" s="6">
        <f t="shared" si="12"/>
        <v>237.26543209876542</v>
      </c>
      <c r="H22" s="8"/>
      <c r="I22" s="1"/>
      <c r="J22" s="1"/>
    </row>
    <row r="23" spans="2:10" ht="15.75" thickBot="1" x14ac:dyDescent="0.3">
      <c r="B23" s="6">
        <f t="shared" si="7"/>
        <v>0</v>
      </c>
      <c r="C23" s="7">
        <f t="shared" si="8"/>
        <v>439</v>
      </c>
      <c r="D23" s="6">
        <f t="shared" si="9"/>
        <v>0</v>
      </c>
      <c r="E23" s="6">
        <f t="shared" si="10"/>
        <v>5.5555555555555552E-2</v>
      </c>
      <c r="F23" s="6">
        <f t="shared" si="11"/>
        <v>3.0864197530864196E-3</v>
      </c>
      <c r="G23" s="6">
        <f t="shared" si="12"/>
        <v>1.3549382716049383</v>
      </c>
      <c r="H23" s="8"/>
      <c r="I23" s="1"/>
      <c r="J23" s="1"/>
    </row>
    <row r="24" spans="2:10" ht="15.75" thickBot="1" x14ac:dyDescent="0.3">
      <c r="B24" s="6">
        <f t="shared" si="7"/>
        <v>1</v>
      </c>
      <c r="C24" s="7">
        <f t="shared" si="8"/>
        <v>230</v>
      </c>
      <c r="D24" s="6">
        <f t="shared" si="9"/>
        <v>230</v>
      </c>
      <c r="E24" s="6">
        <f t="shared" si="10"/>
        <v>1.0555555555555556</v>
      </c>
      <c r="F24" s="6">
        <f t="shared" si="11"/>
        <v>1.1141975308641976</v>
      </c>
      <c r="G24" s="6">
        <f t="shared" si="12"/>
        <v>256.26543209876547</v>
      </c>
      <c r="H24" s="8"/>
      <c r="I24" s="1"/>
      <c r="J24" s="1"/>
    </row>
    <row r="25" spans="2:10" ht="15.75" thickBot="1" x14ac:dyDescent="0.3">
      <c r="B25" s="6">
        <f t="shared" si="7"/>
        <v>2</v>
      </c>
      <c r="C25" s="7">
        <f t="shared" si="8"/>
        <v>33</v>
      </c>
      <c r="D25" s="6">
        <f t="shared" si="9"/>
        <v>66</v>
      </c>
      <c r="E25" s="6">
        <f t="shared" si="10"/>
        <v>2.0555555555555554</v>
      </c>
      <c r="F25" s="6">
        <f t="shared" si="11"/>
        <v>4.2253086419753076</v>
      </c>
      <c r="G25" s="6">
        <f t="shared" si="12"/>
        <v>139.43518518518516</v>
      </c>
      <c r="H25" s="8"/>
      <c r="I25" s="1"/>
      <c r="J25" s="1"/>
    </row>
    <row r="26" spans="2:10" ht="15.75" thickBot="1" x14ac:dyDescent="0.3">
      <c r="B26" s="6">
        <f t="shared" si="7"/>
        <v>3</v>
      </c>
      <c r="C26" s="7">
        <f t="shared" si="8"/>
        <v>0</v>
      </c>
      <c r="D26" s="6">
        <f t="shared" si="9"/>
        <v>0</v>
      </c>
      <c r="E26" s="6">
        <f t="shared" si="10"/>
        <v>3.0555555555555554</v>
      </c>
      <c r="F26" s="6">
        <f t="shared" si="11"/>
        <v>9.3364197530864192</v>
      </c>
      <c r="G26" s="6">
        <f t="shared" si="12"/>
        <v>0</v>
      </c>
      <c r="H26" s="8"/>
      <c r="I26" s="1"/>
      <c r="J26" s="1"/>
    </row>
    <row r="27" spans="2:10" ht="15.75" thickBot="1" x14ac:dyDescent="0.3">
      <c r="B27" s="6">
        <f t="shared" si="7"/>
        <v>4</v>
      </c>
      <c r="C27" s="7">
        <f t="shared" si="8"/>
        <v>0</v>
      </c>
      <c r="D27" s="6">
        <f t="shared" si="9"/>
        <v>0</v>
      </c>
      <c r="E27" s="6">
        <f t="shared" si="10"/>
        <v>4.0555555555555554</v>
      </c>
      <c r="F27" s="6">
        <f t="shared" si="11"/>
        <v>16.447530864197528</v>
      </c>
      <c r="G27" s="6">
        <f t="shared" si="12"/>
        <v>0</v>
      </c>
      <c r="H27" s="8"/>
      <c r="I27" s="1"/>
      <c r="J27" s="1"/>
    </row>
    <row r="28" spans="2:10" ht="15.75" thickBot="1" x14ac:dyDescent="0.3">
      <c r="B28" s="6">
        <f t="shared" si="7"/>
        <v>5</v>
      </c>
      <c r="C28" s="7">
        <f t="shared" si="8"/>
        <v>0</v>
      </c>
      <c r="D28" s="6">
        <f t="shared" si="9"/>
        <v>0</v>
      </c>
      <c r="E28" s="6">
        <f t="shared" si="10"/>
        <v>5.0555555555555554</v>
      </c>
      <c r="F28" s="6">
        <f t="shared" si="11"/>
        <v>25.558641975308639</v>
      </c>
      <c r="G28" s="6">
        <f t="shared" si="12"/>
        <v>0</v>
      </c>
      <c r="H28" s="8"/>
      <c r="I28" s="1"/>
      <c r="J28" s="1"/>
    </row>
    <row r="29" spans="2:10" ht="15.75" thickBot="1" x14ac:dyDescent="0.3">
      <c r="B29" s="12"/>
      <c r="C29" s="5">
        <f>SUM(C18:C28)</f>
        <v>1008</v>
      </c>
      <c r="D29" s="5">
        <f>SUM(D18:D28)</f>
        <v>-56</v>
      </c>
      <c r="E29" s="14"/>
      <c r="F29" s="12"/>
      <c r="G29" s="5">
        <f>SUM(G18:G28)</f>
        <v>814.88888888888891</v>
      </c>
      <c r="H29" s="8"/>
      <c r="I29" s="1"/>
      <c r="J29" s="1"/>
    </row>
    <row r="30" spans="2:10" ht="15.75" thickBot="1" x14ac:dyDescent="0.3">
      <c r="B30" s="1"/>
      <c r="C30" s="13"/>
      <c r="D30" s="13"/>
      <c r="E30" s="1"/>
      <c r="F30" s="1"/>
      <c r="G30" s="13"/>
      <c r="H30" s="1"/>
      <c r="I30" s="1"/>
      <c r="J30" s="1"/>
    </row>
    <row r="31" spans="2:10" ht="15.75" thickBot="1" x14ac:dyDescent="0.3">
      <c r="B31" s="1"/>
      <c r="C31" s="1"/>
      <c r="D31" s="1"/>
      <c r="E31" s="1"/>
      <c r="F31" s="1"/>
      <c r="G31" s="1"/>
      <c r="H31" s="1"/>
      <c r="I31" s="1"/>
      <c r="J31" s="1"/>
    </row>
    <row r="32" spans="2:10" ht="15.75" thickBot="1" x14ac:dyDescent="0.3">
      <c r="B32" s="1"/>
      <c r="C32" s="9"/>
      <c r="D32" s="9"/>
      <c r="E32" s="1"/>
      <c r="F32" s="1"/>
      <c r="G32" s="1"/>
      <c r="H32" s="1"/>
      <c r="I32" s="1"/>
      <c r="J32" s="1"/>
    </row>
    <row r="33" spans="2:10" ht="15.75" thickBot="1" x14ac:dyDescent="0.3">
      <c r="B33" s="10"/>
      <c r="C33" s="5" t="s">
        <v>13</v>
      </c>
      <c r="D33" s="6">
        <f>D29/C29</f>
        <v>-5.5555555555555552E-2</v>
      </c>
      <c r="E33" s="11"/>
      <c r="F33" s="1"/>
      <c r="G33" s="1"/>
      <c r="H33" s="1"/>
      <c r="I33" s="1"/>
      <c r="J33" s="1"/>
    </row>
    <row r="34" spans="2:10" ht="15.75" thickBot="1" x14ac:dyDescent="0.3">
      <c r="B34" s="10"/>
      <c r="C34" s="5" t="s">
        <v>14</v>
      </c>
      <c r="D34" s="6">
        <f>G29/C29</f>
        <v>0.80842151675485008</v>
      </c>
      <c r="E34" s="11"/>
      <c r="F34" s="1"/>
      <c r="G34" s="1"/>
      <c r="H34" s="1"/>
      <c r="I34" s="1"/>
      <c r="J34" s="1"/>
    </row>
    <row r="35" spans="2:10" ht="26.25" thickBot="1" x14ac:dyDescent="0.3">
      <c r="B35" s="10"/>
      <c r="C35" s="5" t="s">
        <v>15</v>
      </c>
      <c r="D35" s="6">
        <f>SQRT(D34)</f>
        <v>0.89912263721633101</v>
      </c>
      <c r="E35" s="11"/>
      <c r="F35" s="1"/>
      <c r="G35" s="1"/>
      <c r="H35" s="1"/>
      <c r="I35" s="1"/>
      <c r="J35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015E-35D1-4646-BA16-39A53C5518A6}">
  <dimension ref="A1:M35"/>
  <sheetViews>
    <sheetView workbookViewId="0">
      <selection activeCell="F39" sqref="F39"/>
    </sheetView>
  </sheetViews>
  <sheetFormatPr defaultRowHeight="15" x14ac:dyDescent="0.25"/>
  <cols>
    <col min="1" max="1" width="15.5703125" style="2" customWidth="1"/>
    <col min="2" max="2" width="19.42578125" customWidth="1"/>
    <col min="3" max="3" width="13.42578125" customWidth="1"/>
    <col min="4" max="4" width="19.28515625" customWidth="1"/>
    <col min="5" max="5" width="22.5703125" customWidth="1"/>
    <col min="6" max="6" width="23.28515625" customWidth="1"/>
    <col min="7" max="7" width="19.85546875" customWidth="1"/>
    <col min="8" max="8" width="19.7109375" customWidth="1"/>
    <col min="9" max="9" width="20" customWidth="1"/>
    <col min="10" max="10" width="27.28515625" customWidth="1"/>
    <col min="12" max="12" width="12.28515625" customWidth="1"/>
    <col min="13" max="13" width="14.42578125" customWidth="1"/>
  </cols>
  <sheetData>
    <row r="1" spans="1:13" ht="25.5" x14ac:dyDescent="0.25">
      <c r="A1" s="3" t="s">
        <v>16</v>
      </c>
      <c r="B1" s="5" t="s">
        <v>28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</row>
    <row r="2" spans="1:13" x14ac:dyDescent="0.25">
      <c r="A2" s="4" t="s">
        <v>17</v>
      </c>
      <c r="B2" s="6">
        <v>-4.5</v>
      </c>
      <c r="C2" s="7">
        <v>0</v>
      </c>
      <c r="D2" s="6">
        <f>(B2-$D$33)/$D$35</f>
        <v>-4.0949574552659405</v>
      </c>
      <c r="E2" s="6">
        <f>_xlfn.NORM.DIST(D2,0,1,1)</f>
        <v>2.1112295948189255E-5</v>
      </c>
      <c r="F2" s="6">
        <f>E2</f>
        <v>2.1112295948189255E-5</v>
      </c>
      <c r="G2" s="6">
        <f>F2*$C$13</f>
        <v>2.1281194315774767E-2</v>
      </c>
      <c r="H2" s="6">
        <f>C2-G2</f>
        <v>-2.1281194315774767E-2</v>
      </c>
      <c r="I2" s="6">
        <f>H2^2</f>
        <v>4.5288923150576426E-4</v>
      </c>
      <c r="J2" s="6">
        <f>I2/G2</f>
        <v>2.1281194315774767E-2</v>
      </c>
    </row>
    <row r="3" spans="1:13" x14ac:dyDescent="0.25">
      <c r="A3" s="4" t="s">
        <v>18</v>
      </c>
      <c r="B3" s="6">
        <v>-3.5</v>
      </c>
      <c r="C3" s="7">
        <v>3</v>
      </c>
      <c r="D3" s="6">
        <f t="shared" ref="D3:D12" si="0">(B3-$D$33)/$D$35</f>
        <v>-3.1579047617567308</v>
      </c>
      <c r="E3" s="6">
        <f t="shared" ref="E3:E12" si="1">_xlfn.NORM.DIST(D3,0,1,1)</f>
        <v>7.9453731816092447E-4</v>
      </c>
      <c r="F3" s="6">
        <f>E3-E2</f>
        <v>7.7342502221273523E-4</v>
      </c>
      <c r="G3" s="6">
        <f t="shared" ref="G3:G12" si="2">F3*$C$13</f>
        <v>0.77961242239043715</v>
      </c>
      <c r="H3" s="6">
        <f t="shared" ref="H3:H12" si="3">C3-G3</f>
        <v>2.220387577609563</v>
      </c>
      <c r="I3" s="6">
        <f t="shared" ref="I3:I12" si="4">H3^2</f>
        <v>4.9301209948028628</v>
      </c>
      <c r="J3" s="6">
        <f t="shared" ref="J3:J12" si="5">I3/G3</f>
        <v>6.3238102077519391</v>
      </c>
    </row>
    <row r="4" spans="1:13" x14ac:dyDescent="0.25">
      <c r="A4" s="4" t="s">
        <v>19</v>
      </c>
      <c r="B4" s="6">
        <v>-2.5</v>
      </c>
      <c r="C4" s="7">
        <v>18</v>
      </c>
      <c r="D4" s="6">
        <f t="shared" si="0"/>
        <v>-2.2208520682475212</v>
      </c>
      <c r="E4" s="6">
        <f t="shared" si="1"/>
        <v>1.3180491299176171E-2</v>
      </c>
      <c r="F4" s="6">
        <f t="shared" ref="F4:F12" si="6">E4-E3</f>
        <v>1.2385953981015246E-2</v>
      </c>
      <c r="G4" s="6">
        <f t="shared" si="2"/>
        <v>12.485041612863368</v>
      </c>
      <c r="H4" s="6">
        <f t="shared" si="3"/>
        <v>5.5149583871366321</v>
      </c>
      <c r="I4" s="6">
        <f t="shared" si="4"/>
        <v>30.414766011848684</v>
      </c>
      <c r="J4" s="6">
        <f t="shared" si="5"/>
        <v>2.4360964868961492</v>
      </c>
    </row>
    <row r="5" spans="1:13" x14ac:dyDescent="0.25">
      <c r="A5" s="4" t="s">
        <v>20</v>
      </c>
      <c r="B5" s="6">
        <v>-1.5</v>
      </c>
      <c r="C5" s="7">
        <v>53</v>
      </c>
      <c r="D5" s="6">
        <f t="shared" si="0"/>
        <v>-1.2837993747383118</v>
      </c>
      <c r="E5" s="6">
        <f t="shared" si="1"/>
        <v>9.9606081218014231E-2</v>
      </c>
      <c r="F5" s="6">
        <f t="shared" si="6"/>
        <v>8.6425589918838058E-2</v>
      </c>
      <c r="G5" s="6">
        <f t="shared" si="2"/>
        <v>87.116994638188757</v>
      </c>
      <c r="H5" s="6">
        <f t="shared" si="3"/>
        <v>-34.116994638188757</v>
      </c>
      <c r="I5" s="6">
        <f t="shared" si="4"/>
        <v>1163.9693231422004</v>
      </c>
      <c r="J5" s="6">
        <f t="shared" si="5"/>
        <v>13.36099033232674</v>
      </c>
    </row>
    <row r="6" spans="1:13" x14ac:dyDescent="0.25">
      <c r="A6" s="4" t="s">
        <v>21</v>
      </c>
      <c r="B6" s="6">
        <v>-0.5</v>
      </c>
      <c r="C6" s="7">
        <v>284</v>
      </c>
      <c r="D6" s="6">
        <f t="shared" si="0"/>
        <v>-0.34674668122910235</v>
      </c>
      <c r="E6" s="6">
        <f t="shared" si="1"/>
        <v>0.36439081842279819</v>
      </c>
      <c r="F6" s="6">
        <f t="shared" si="6"/>
        <v>0.26478473720478396</v>
      </c>
      <c r="G6" s="6">
        <f t="shared" si="2"/>
        <v>266.90301510242222</v>
      </c>
      <c r="H6" s="6">
        <f t="shared" si="3"/>
        <v>17.096984897577784</v>
      </c>
      <c r="I6" s="6">
        <f t="shared" si="4"/>
        <v>292.30689258800282</v>
      </c>
      <c r="J6" s="6">
        <f t="shared" si="5"/>
        <v>1.095180181744414</v>
      </c>
    </row>
    <row r="7" spans="1:13" x14ac:dyDescent="0.25">
      <c r="A7" s="4" t="s">
        <v>27</v>
      </c>
      <c r="B7" s="6">
        <v>0.5</v>
      </c>
      <c r="C7" s="7">
        <v>383</v>
      </c>
      <c r="D7" s="6">
        <f t="shared" si="0"/>
        <v>0.59030601228010715</v>
      </c>
      <c r="E7" s="6">
        <f t="shared" si="1"/>
        <v>0.7225072453407787</v>
      </c>
      <c r="F7" s="6">
        <f t="shared" si="6"/>
        <v>0.35811642691798051</v>
      </c>
      <c r="G7" s="6">
        <f t="shared" si="2"/>
        <v>360.98135833332435</v>
      </c>
      <c r="H7" s="6">
        <f t="shared" si="3"/>
        <v>22.018641666675649</v>
      </c>
      <c r="I7" s="6">
        <f t="shared" si="4"/>
        <v>484.82058084546497</v>
      </c>
      <c r="J7" s="6">
        <f t="shared" si="5"/>
        <v>1.3430626531073926</v>
      </c>
    </row>
    <row r="8" spans="1:13" x14ac:dyDescent="0.25">
      <c r="A8" s="4" t="s">
        <v>22</v>
      </c>
      <c r="B8" s="6">
        <v>1.5</v>
      </c>
      <c r="C8" s="7">
        <v>218</v>
      </c>
      <c r="D8" s="6">
        <f t="shared" si="0"/>
        <v>1.5273587057893168</v>
      </c>
      <c r="E8" s="6">
        <f t="shared" si="1"/>
        <v>0.93666408056849992</v>
      </c>
      <c r="F8" s="6">
        <f t="shared" si="6"/>
        <v>0.21415683522772122</v>
      </c>
      <c r="G8" s="6">
        <f t="shared" si="2"/>
        <v>215.870089909543</v>
      </c>
      <c r="H8" s="6">
        <f t="shared" si="3"/>
        <v>2.1299100904570025</v>
      </c>
      <c r="I8" s="6">
        <f t="shared" si="4"/>
        <v>4.5365169934305563</v>
      </c>
      <c r="J8" s="6">
        <f t="shared" si="5"/>
        <v>2.1015032676974903E-2</v>
      </c>
    </row>
    <row r="9" spans="1:13" x14ac:dyDescent="0.25">
      <c r="A9" s="4" t="s">
        <v>23</v>
      </c>
      <c r="B9" s="6">
        <v>2.5</v>
      </c>
      <c r="C9" s="7">
        <v>40</v>
      </c>
      <c r="D9" s="6">
        <f t="shared" si="0"/>
        <v>2.4644113992985264</v>
      </c>
      <c r="E9" s="6">
        <f t="shared" si="1"/>
        <v>0.99313807555518141</v>
      </c>
      <c r="F9" s="6">
        <f t="shared" si="6"/>
        <v>5.6473994986681486E-2</v>
      </c>
      <c r="G9" s="6">
        <f t="shared" si="2"/>
        <v>56.925786946574938</v>
      </c>
      <c r="H9" s="6">
        <f t="shared" si="3"/>
        <v>-16.925786946574938</v>
      </c>
      <c r="I9" s="6">
        <f t="shared" si="4"/>
        <v>286.48226376084654</v>
      </c>
      <c r="J9" s="6">
        <f t="shared" si="5"/>
        <v>5.0325569329364068</v>
      </c>
      <c r="L9" s="3" t="s">
        <v>30</v>
      </c>
      <c r="M9" s="4">
        <v>2</v>
      </c>
    </row>
    <row r="10" spans="1:13" x14ac:dyDescent="0.25">
      <c r="A10" s="4" t="s">
        <v>24</v>
      </c>
      <c r="B10" s="6">
        <v>3.5</v>
      </c>
      <c r="C10" s="7">
        <v>9</v>
      </c>
      <c r="D10" s="6">
        <f t="shared" si="0"/>
        <v>3.401464092807736</v>
      </c>
      <c r="E10" s="6">
        <f t="shared" si="1"/>
        <v>0.9996648703340576</v>
      </c>
      <c r="F10" s="6">
        <f t="shared" si="6"/>
        <v>6.5267947788761882E-3</v>
      </c>
      <c r="G10" s="6">
        <f t="shared" si="2"/>
        <v>6.5790091371071977</v>
      </c>
      <c r="H10" s="6">
        <f t="shared" si="3"/>
        <v>2.4209908628928023</v>
      </c>
      <c r="I10" s="6">
        <f t="shared" si="4"/>
        <v>5.8611967582104354</v>
      </c>
      <c r="J10" s="6">
        <f t="shared" si="5"/>
        <v>0.89089354279079391</v>
      </c>
      <c r="L10" s="3" t="s">
        <v>31</v>
      </c>
      <c r="M10" s="4">
        <v>11</v>
      </c>
    </row>
    <row r="11" spans="1:13" x14ac:dyDescent="0.25">
      <c r="A11" s="4" t="s">
        <v>25</v>
      </c>
      <c r="B11" s="6">
        <v>4.5</v>
      </c>
      <c r="C11" s="7">
        <v>0</v>
      </c>
      <c r="D11" s="6">
        <f t="shared" si="0"/>
        <v>4.3385167863169452</v>
      </c>
      <c r="E11" s="6">
        <f t="shared" si="1"/>
        <v>0.99999282762349673</v>
      </c>
      <c r="F11" s="6">
        <f t="shared" si="6"/>
        <v>3.2795728943912916E-4</v>
      </c>
      <c r="G11" s="6">
        <f t="shared" si="2"/>
        <v>0.3305809477546422</v>
      </c>
      <c r="H11" s="6">
        <f t="shared" si="3"/>
        <v>-0.3305809477546422</v>
      </c>
      <c r="I11" s="6">
        <f t="shared" si="4"/>
        <v>0.10928376301835747</v>
      </c>
      <c r="J11" s="6">
        <f t="shared" si="5"/>
        <v>0.3305809477546422</v>
      </c>
      <c r="L11" s="3" t="s">
        <v>32</v>
      </c>
      <c r="M11" s="4">
        <f>M10-M9-1</f>
        <v>8</v>
      </c>
    </row>
    <row r="12" spans="1:13" x14ac:dyDescent="0.25">
      <c r="A12" s="4" t="s">
        <v>26</v>
      </c>
      <c r="B12" s="6">
        <v>5.5</v>
      </c>
      <c r="C12" s="7">
        <v>0</v>
      </c>
      <c r="D12" s="6">
        <f t="shared" si="0"/>
        <v>5.2755694798261548</v>
      </c>
      <c r="E12" s="6">
        <f t="shared" si="1"/>
        <v>0.99999993382777186</v>
      </c>
      <c r="F12" s="6">
        <f t="shared" si="6"/>
        <v>7.1062042751313115E-6</v>
      </c>
      <c r="G12" s="6">
        <f t="shared" si="2"/>
        <v>7.163053909332362E-3</v>
      </c>
      <c r="H12" s="6">
        <f t="shared" si="3"/>
        <v>-7.163053909332362E-3</v>
      </c>
      <c r="I12" s="6">
        <f t="shared" si="4"/>
        <v>5.1309341308001636E-5</v>
      </c>
      <c r="J12" s="6">
        <f t="shared" si="5"/>
        <v>7.163053909332362E-3</v>
      </c>
      <c r="L12" s="3" t="s">
        <v>33</v>
      </c>
      <c r="M12" s="4">
        <v>0.05</v>
      </c>
    </row>
    <row r="13" spans="1:13" ht="16.5" thickBot="1" x14ac:dyDescent="0.3">
      <c r="B13" s="12"/>
      <c r="C13" s="15">
        <f>SUM(C2:C12)</f>
        <v>1008</v>
      </c>
      <c r="D13" s="14"/>
      <c r="E13" s="12"/>
      <c r="F13" s="16">
        <f>SUM(F2:F12)</f>
        <v>0.99999993382777186</v>
      </c>
      <c r="G13" s="16">
        <f>SUM(G2:G12)</f>
        <v>1007.9999332983941</v>
      </c>
      <c r="H13" s="14"/>
      <c r="I13" s="12"/>
      <c r="J13" s="17">
        <f>SUM(J2:J12)</f>
        <v>30.862630566210562</v>
      </c>
      <c r="L13" s="3" t="s">
        <v>34</v>
      </c>
      <c r="M13" s="4">
        <f>CHIINV(M12,M11)</f>
        <v>15.507313055865453</v>
      </c>
    </row>
    <row r="14" spans="1:13" ht="15.75" thickBot="1" x14ac:dyDescent="0.3">
      <c r="B14" s="1"/>
      <c r="C14" s="13"/>
      <c r="D14" s="1"/>
      <c r="E14" s="1"/>
      <c r="F14" s="13"/>
      <c r="G14" s="13"/>
      <c r="H14" s="1"/>
      <c r="I14" s="1"/>
      <c r="J14" s="13"/>
    </row>
    <row r="15" spans="1:13" ht="15.75" thickBot="1" x14ac:dyDescent="0.3">
      <c r="B15" s="1"/>
      <c r="C15" s="1"/>
      <c r="D15" s="1"/>
      <c r="E15" s="1"/>
      <c r="F15" s="1"/>
      <c r="G15" s="1"/>
      <c r="H15" s="1"/>
      <c r="I15" s="1"/>
      <c r="J15" s="1"/>
    </row>
    <row r="16" spans="1:13" ht="15.75" thickBot="1" x14ac:dyDescent="0.3">
      <c r="B16" s="9"/>
      <c r="C16" s="9"/>
      <c r="D16" s="9"/>
      <c r="E16" s="9"/>
      <c r="F16" s="9"/>
      <c r="G16" s="9"/>
      <c r="H16" s="1"/>
      <c r="I16" s="1"/>
      <c r="J16" s="1"/>
    </row>
    <row r="17" spans="2:10" ht="15.75" thickBot="1" x14ac:dyDescent="0.3">
      <c r="B17" s="5" t="s">
        <v>29</v>
      </c>
      <c r="C17" s="5" t="s">
        <v>8</v>
      </c>
      <c r="D17" s="5" t="s">
        <v>9</v>
      </c>
      <c r="E17" s="5" t="s">
        <v>10</v>
      </c>
      <c r="F17" s="5" t="s">
        <v>11</v>
      </c>
      <c r="G17" s="5" t="s">
        <v>12</v>
      </c>
      <c r="H17" s="8"/>
      <c r="I17" s="1"/>
      <c r="J17" s="1"/>
    </row>
    <row r="18" spans="2:10" ht="15.75" thickBot="1" x14ac:dyDescent="0.3">
      <c r="B18" s="6">
        <f>B2-0.5</f>
        <v>-5</v>
      </c>
      <c r="C18" s="7">
        <f>C2</f>
        <v>0</v>
      </c>
      <c r="D18" s="6">
        <f>C18*B18</f>
        <v>0</v>
      </c>
      <c r="E18" s="6">
        <f>B18-$D$33</f>
        <v>-4.8700396825396828</v>
      </c>
      <c r="F18" s="6">
        <f>E18^2</f>
        <v>23.717286509511215</v>
      </c>
      <c r="G18" s="6">
        <f>F18*C18</f>
        <v>0</v>
      </c>
      <c r="H18" s="8"/>
      <c r="I18" s="1"/>
      <c r="J18" s="1"/>
    </row>
    <row r="19" spans="2:10" ht="15.75" thickBot="1" x14ac:dyDescent="0.3">
      <c r="B19" s="6">
        <f t="shared" ref="B19:B28" si="7">B3-0.5</f>
        <v>-4</v>
      </c>
      <c r="C19" s="7">
        <f t="shared" ref="C19:C28" si="8">C3</f>
        <v>3</v>
      </c>
      <c r="D19" s="6">
        <f t="shared" ref="D19:D28" si="9">C19*B19</f>
        <v>-12</v>
      </c>
      <c r="E19" s="6">
        <f t="shared" ref="E19:E28" si="10">B19-$D$33</f>
        <v>-3.8700396825396823</v>
      </c>
      <c r="F19" s="6">
        <f t="shared" ref="F19:F28" si="11">E19^2</f>
        <v>14.977207144431846</v>
      </c>
      <c r="G19" s="6">
        <f t="shared" ref="G19:G28" si="12">F19*C19</f>
        <v>44.93162143329554</v>
      </c>
      <c r="H19" s="8"/>
      <c r="I19" s="1"/>
      <c r="J19" s="1"/>
    </row>
    <row r="20" spans="2:10" ht="15.75" thickBot="1" x14ac:dyDescent="0.3">
      <c r="B20" s="6">
        <f t="shared" si="7"/>
        <v>-3</v>
      </c>
      <c r="C20" s="7">
        <f t="shared" si="8"/>
        <v>18</v>
      </c>
      <c r="D20" s="6">
        <f t="shared" si="9"/>
        <v>-54</v>
      </c>
      <c r="E20" s="6">
        <f t="shared" si="10"/>
        <v>-2.8700396825396823</v>
      </c>
      <c r="F20" s="6">
        <f t="shared" si="11"/>
        <v>8.2371277793524804</v>
      </c>
      <c r="G20" s="6">
        <f t="shared" si="12"/>
        <v>148.26830002834464</v>
      </c>
      <c r="H20" s="8"/>
      <c r="I20" s="1"/>
      <c r="J20" s="1"/>
    </row>
    <row r="21" spans="2:10" ht="15.75" thickBot="1" x14ac:dyDescent="0.3">
      <c r="B21" s="6">
        <f t="shared" si="7"/>
        <v>-2</v>
      </c>
      <c r="C21" s="7">
        <f t="shared" si="8"/>
        <v>53</v>
      </c>
      <c r="D21" s="6">
        <f t="shared" si="9"/>
        <v>-106</v>
      </c>
      <c r="E21" s="6">
        <f t="shared" si="10"/>
        <v>-1.8700396825396826</v>
      </c>
      <c r="F21" s="6">
        <f t="shared" si="11"/>
        <v>3.4970484142731166</v>
      </c>
      <c r="G21" s="6">
        <f t="shared" si="12"/>
        <v>185.34356595647517</v>
      </c>
      <c r="H21" s="8"/>
      <c r="I21" s="1"/>
      <c r="J21" s="1"/>
    </row>
    <row r="22" spans="2:10" ht="15.75" thickBot="1" x14ac:dyDescent="0.3">
      <c r="B22" s="6">
        <f t="shared" si="7"/>
        <v>-1</v>
      </c>
      <c r="C22" s="7">
        <f t="shared" si="8"/>
        <v>284</v>
      </c>
      <c r="D22" s="6">
        <f t="shared" si="9"/>
        <v>-284</v>
      </c>
      <c r="E22" s="6">
        <f t="shared" si="10"/>
        <v>-0.87003968253968256</v>
      </c>
      <c r="F22" s="6">
        <f t="shared" si="11"/>
        <v>0.75696904919375163</v>
      </c>
      <c r="G22" s="6">
        <f t="shared" si="12"/>
        <v>214.97920997102545</v>
      </c>
      <c r="H22" s="8"/>
      <c r="I22" s="1"/>
      <c r="J22" s="1"/>
    </row>
    <row r="23" spans="2:10" ht="15.75" thickBot="1" x14ac:dyDescent="0.3">
      <c r="B23" s="6">
        <f t="shared" si="7"/>
        <v>0</v>
      </c>
      <c r="C23" s="7">
        <f t="shared" si="8"/>
        <v>383</v>
      </c>
      <c r="D23" s="6">
        <f t="shared" si="9"/>
        <v>0</v>
      </c>
      <c r="E23" s="6">
        <f t="shared" si="10"/>
        <v>0.12996031746031747</v>
      </c>
      <c r="F23" s="6">
        <f t="shared" si="11"/>
        <v>1.6889684114386499E-2</v>
      </c>
      <c r="G23" s="6">
        <f t="shared" si="12"/>
        <v>6.4687490158100287</v>
      </c>
      <c r="H23" s="8"/>
      <c r="I23" s="1"/>
      <c r="J23" s="1"/>
    </row>
    <row r="24" spans="2:10" ht="15.75" thickBot="1" x14ac:dyDescent="0.3">
      <c r="B24" s="6">
        <f t="shared" si="7"/>
        <v>1</v>
      </c>
      <c r="C24" s="7">
        <f t="shared" si="8"/>
        <v>218</v>
      </c>
      <c r="D24" s="6">
        <f t="shared" si="9"/>
        <v>218</v>
      </c>
      <c r="E24" s="6">
        <f t="shared" si="10"/>
        <v>1.1299603174603174</v>
      </c>
      <c r="F24" s="6">
        <f t="shared" si="11"/>
        <v>1.2768103190350213</v>
      </c>
      <c r="G24" s="6">
        <f t="shared" si="12"/>
        <v>278.34464954963465</v>
      </c>
      <c r="H24" s="8"/>
      <c r="I24" s="1"/>
      <c r="J24" s="1"/>
    </row>
    <row r="25" spans="2:10" ht="15.75" thickBot="1" x14ac:dyDescent="0.3">
      <c r="B25" s="6">
        <f t="shared" si="7"/>
        <v>2</v>
      </c>
      <c r="C25" s="7">
        <f t="shared" si="8"/>
        <v>40</v>
      </c>
      <c r="D25" s="6">
        <f t="shared" si="9"/>
        <v>80</v>
      </c>
      <c r="E25" s="6">
        <f t="shared" si="10"/>
        <v>2.1299603174603177</v>
      </c>
      <c r="F25" s="6">
        <f t="shared" si="11"/>
        <v>4.5367309539556571</v>
      </c>
      <c r="G25" s="6">
        <f t="shared" si="12"/>
        <v>181.46923815822629</v>
      </c>
      <c r="H25" s="8"/>
      <c r="I25" s="1"/>
      <c r="J25" s="1"/>
    </row>
    <row r="26" spans="2:10" ht="15.75" thickBot="1" x14ac:dyDescent="0.3">
      <c r="B26" s="6">
        <f t="shared" si="7"/>
        <v>3</v>
      </c>
      <c r="C26" s="7">
        <f t="shared" si="8"/>
        <v>9</v>
      </c>
      <c r="D26" s="6">
        <f t="shared" si="9"/>
        <v>27</v>
      </c>
      <c r="E26" s="6">
        <f t="shared" si="10"/>
        <v>3.1299603174603177</v>
      </c>
      <c r="F26" s="6">
        <f t="shared" si="11"/>
        <v>9.7966515888762924</v>
      </c>
      <c r="G26" s="6">
        <f t="shared" si="12"/>
        <v>88.169864299886626</v>
      </c>
      <c r="H26" s="8"/>
      <c r="I26" s="1"/>
      <c r="J26" s="1"/>
    </row>
    <row r="27" spans="2:10" ht="15.75" thickBot="1" x14ac:dyDescent="0.3">
      <c r="B27" s="6">
        <f t="shared" si="7"/>
        <v>4</v>
      </c>
      <c r="C27" s="7">
        <f t="shared" si="8"/>
        <v>0</v>
      </c>
      <c r="D27" s="6">
        <f t="shared" si="9"/>
        <v>0</v>
      </c>
      <c r="E27" s="6">
        <f t="shared" si="10"/>
        <v>4.1299603174603172</v>
      </c>
      <c r="F27" s="6">
        <f t="shared" si="11"/>
        <v>17.056572223796923</v>
      </c>
      <c r="G27" s="6">
        <f t="shared" si="12"/>
        <v>0</v>
      </c>
      <c r="H27" s="8"/>
      <c r="I27" s="1"/>
      <c r="J27" s="1"/>
    </row>
    <row r="28" spans="2:10" ht="15.75" thickBot="1" x14ac:dyDescent="0.3">
      <c r="B28" s="6">
        <f t="shared" si="7"/>
        <v>5</v>
      </c>
      <c r="C28" s="7">
        <f t="shared" si="8"/>
        <v>0</v>
      </c>
      <c r="D28" s="6">
        <f t="shared" si="9"/>
        <v>0</v>
      </c>
      <c r="E28" s="6">
        <f t="shared" si="10"/>
        <v>5.1299603174603172</v>
      </c>
      <c r="F28" s="6">
        <f t="shared" si="11"/>
        <v>26.316492858717559</v>
      </c>
      <c r="G28" s="6">
        <f t="shared" si="12"/>
        <v>0</v>
      </c>
      <c r="H28" s="8"/>
      <c r="I28" s="1"/>
      <c r="J28" s="1"/>
    </row>
    <row r="29" spans="2:10" ht="15.75" thickBot="1" x14ac:dyDescent="0.3">
      <c r="B29" s="12"/>
      <c r="C29" s="5">
        <f>SUM(C18:C28)</f>
        <v>1008</v>
      </c>
      <c r="D29" s="5">
        <f>SUM(D18:D28)</f>
        <v>-131</v>
      </c>
      <c r="E29" s="14"/>
      <c r="F29" s="12"/>
      <c r="G29" s="5">
        <f>SUM(G18:G28)</f>
        <v>1147.9751984126983</v>
      </c>
      <c r="H29" s="8"/>
      <c r="I29" s="1"/>
      <c r="J29" s="1"/>
    </row>
    <row r="30" spans="2:10" ht="15.75" thickBot="1" x14ac:dyDescent="0.3">
      <c r="B30" s="1"/>
      <c r="C30" s="13"/>
      <c r="D30" s="13"/>
      <c r="E30" s="1"/>
      <c r="F30" s="1"/>
      <c r="G30" s="13"/>
      <c r="H30" s="1"/>
      <c r="I30" s="1"/>
      <c r="J30" s="1"/>
    </row>
    <row r="31" spans="2:10" ht="15.75" thickBot="1" x14ac:dyDescent="0.3">
      <c r="B31" s="1"/>
      <c r="C31" s="1"/>
      <c r="D31" s="1"/>
      <c r="E31" s="1"/>
      <c r="F31" s="1"/>
      <c r="G31" s="1"/>
      <c r="H31" s="1"/>
      <c r="I31" s="1"/>
      <c r="J31" s="1"/>
    </row>
    <row r="32" spans="2:10" ht="15.75" thickBot="1" x14ac:dyDescent="0.3">
      <c r="B32" s="1"/>
      <c r="C32" s="9"/>
      <c r="D32" s="9"/>
      <c r="E32" s="1"/>
      <c r="F32" s="1"/>
      <c r="G32" s="1"/>
      <c r="H32" s="1"/>
      <c r="I32" s="1"/>
      <c r="J32" s="1"/>
    </row>
    <row r="33" spans="2:10" ht="15.75" thickBot="1" x14ac:dyDescent="0.3">
      <c r="B33" s="10"/>
      <c r="C33" s="5" t="s">
        <v>13</v>
      </c>
      <c r="D33" s="6">
        <f>D29/C29</f>
        <v>-0.12996031746031747</v>
      </c>
      <c r="E33" s="11"/>
      <c r="F33" s="1"/>
      <c r="G33" s="1"/>
      <c r="H33" s="1"/>
      <c r="I33" s="1"/>
      <c r="J33" s="1"/>
    </row>
    <row r="34" spans="2:10" ht="15.75" thickBot="1" x14ac:dyDescent="0.3">
      <c r="B34" s="10"/>
      <c r="C34" s="5" t="s">
        <v>14</v>
      </c>
      <c r="D34" s="6">
        <f>G29/C29</f>
        <v>1.1388642841395817</v>
      </c>
      <c r="E34" s="11"/>
      <c r="F34" s="1"/>
      <c r="G34" s="1"/>
      <c r="H34" s="1"/>
      <c r="I34" s="1"/>
      <c r="J34" s="1"/>
    </row>
    <row r="35" spans="2:10" ht="26.25" thickBot="1" x14ac:dyDescent="0.3">
      <c r="B35" s="10"/>
      <c r="C35" s="5" t="s">
        <v>15</v>
      </c>
      <c r="D35" s="6">
        <f>SQRT(D34)</f>
        <v>1.0671758449944329</v>
      </c>
      <c r="E35" s="11"/>
      <c r="F35" s="1"/>
      <c r="G35" s="1"/>
      <c r="H35" s="1"/>
      <c r="I35" s="1"/>
      <c r="J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15FD9-5841-4E19-B6A0-B41F9F86D12D}">
  <dimension ref="A1:F26"/>
  <sheetViews>
    <sheetView tabSelected="1" zoomScale="145" zoomScaleNormal="145" workbookViewId="0">
      <selection activeCell="I18" sqref="I18"/>
    </sheetView>
  </sheetViews>
  <sheetFormatPr defaultRowHeight="15" x14ac:dyDescent="0.25"/>
  <cols>
    <col min="3" max="3" width="9.85546875" customWidth="1"/>
    <col min="6" max="6" width="10" customWidth="1"/>
    <col min="9" max="9" width="9.85546875" customWidth="1"/>
    <col min="12" max="12" width="9.7109375" customWidth="1"/>
  </cols>
  <sheetData>
    <row r="1" spans="1:6" ht="15.75" thickBot="1" x14ac:dyDescent="0.3">
      <c r="A1" s="33" t="s">
        <v>39</v>
      </c>
      <c r="B1" s="34"/>
      <c r="C1" s="35"/>
      <c r="D1" s="33" t="s">
        <v>36</v>
      </c>
      <c r="E1" s="34"/>
      <c r="F1" s="35"/>
    </row>
    <row r="2" spans="1:6" x14ac:dyDescent="0.25">
      <c r="A2" s="29" t="s">
        <v>35</v>
      </c>
      <c r="B2" s="30"/>
      <c r="C2" s="31" t="s">
        <v>40</v>
      </c>
      <c r="D2" s="29" t="s">
        <v>35</v>
      </c>
      <c r="E2" s="30"/>
      <c r="F2" s="31" t="s">
        <v>40</v>
      </c>
    </row>
    <row r="3" spans="1:6" x14ac:dyDescent="0.25">
      <c r="A3" s="22">
        <v>1</v>
      </c>
      <c r="B3" s="19">
        <v>12.37</v>
      </c>
      <c r="C3" s="23">
        <v>1008</v>
      </c>
      <c r="D3" s="27">
        <v>1</v>
      </c>
      <c r="E3" s="19">
        <v>455.85</v>
      </c>
      <c r="F3" s="23">
        <v>479</v>
      </c>
    </row>
    <row r="4" spans="1:6" x14ac:dyDescent="0.25">
      <c r="A4" s="22">
        <v>2</v>
      </c>
      <c r="B4" s="19">
        <v>15.48</v>
      </c>
      <c r="C4" s="23">
        <v>1008</v>
      </c>
      <c r="D4" s="27">
        <v>2</v>
      </c>
      <c r="E4" s="19">
        <v>454.19</v>
      </c>
      <c r="F4" s="23">
        <v>367</v>
      </c>
    </row>
    <row r="5" spans="1:6" x14ac:dyDescent="0.25">
      <c r="A5" s="22">
        <v>3</v>
      </c>
      <c r="B5" s="19">
        <v>9.7799999999999994</v>
      </c>
      <c r="C5" s="23">
        <v>1008</v>
      </c>
      <c r="D5" s="27">
        <v>3</v>
      </c>
      <c r="E5" s="19">
        <v>293.01</v>
      </c>
      <c r="F5" s="23">
        <v>302</v>
      </c>
    </row>
    <row r="6" spans="1:6" x14ac:dyDescent="0.25">
      <c r="A6" s="22">
        <v>4</v>
      </c>
      <c r="B6" s="19">
        <v>14.28</v>
      </c>
      <c r="C6" s="23">
        <v>1007</v>
      </c>
      <c r="D6" s="27">
        <v>4</v>
      </c>
      <c r="E6" s="19">
        <v>584.19000000000005</v>
      </c>
      <c r="F6" s="23">
        <v>406</v>
      </c>
    </row>
    <row r="7" spans="1:6" x14ac:dyDescent="0.25">
      <c r="A7" s="22">
        <v>5</v>
      </c>
      <c r="B7" s="19">
        <v>15.85</v>
      </c>
      <c r="C7" s="23">
        <v>1008</v>
      </c>
      <c r="D7" s="27">
        <v>5</v>
      </c>
      <c r="E7" s="19">
        <v>360.29</v>
      </c>
      <c r="F7" s="23">
        <v>333</v>
      </c>
    </row>
    <row r="8" spans="1:6" x14ac:dyDescent="0.25">
      <c r="A8" s="22">
        <v>6</v>
      </c>
      <c r="B8" s="19">
        <v>8.35</v>
      </c>
      <c r="C8" s="23">
        <v>1008</v>
      </c>
      <c r="D8" s="27">
        <v>6</v>
      </c>
      <c r="E8" s="19">
        <v>362.99</v>
      </c>
      <c r="F8" s="23">
        <v>290</v>
      </c>
    </row>
    <row r="9" spans="1:6" x14ac:dyDescent="0.25">
      <c r="A9" s="22">
        <v>7</v>
      </c>
      <c r="B9" s="19">
        <v>16.68</v>
      </c>
      <c r="C9" s="23">
        <v>1008</v>
      </c>
      <c r="D9" s="27">
        <v>7</v>
      </c>
      <c r="E9" s="19">
        <v>538.12</v>
      </c>
      <c r="F9" s="23">
        <v>296</v>
      </c>
    </row>
    <row r="10" spans="1:6" x14ac:dyDescent="0.25">
      <c r="A10" s="22">
        <v>8</v>
      </c>
      <c r="B10" s="19">
        <v>17.89</v>
      </c>
      <c r="C10" s="23">
        <v>1008</v>
      </c>
      <c r="D10" s="27">
        <v>8</v>
      </c>
      <c r="E10" s="19">
        <v>538.5</v>
      </c>
      <c r="F10" s="23">
        <v>482</v>
      </c>
    </row>
    <row r="11" spans="1:6" x14ac:dyDescent="0.25">
      <c r="A11" s="22">
        <v>9</v>
      </c>
      <c r="B11" s="19">
        <v>9.56</v>
      </c>
      <c r="C11" s="23">
        <v>1008</v>
      </c>
      <c r="D11" s="27">
        <v>9</v>
      </c>
      <c r="E11" s="19">
        <v>329.32</v>
      </c>
      <c r="F11" s="23">
        <v>349</v>
      </c>
    </row>
    <row r="12" spans="1:6" x14ac:dyDescent="0.25">
      <c r="A12" s="22">
        <v>10</v>
      </c>
      <c r="B12" s="19">
        <v>11.07</v>
      </c>
      <c r="C12" s="23">
        <v>1008</v>
      </c>
      <c r="D12" s="27">
        <v>10</v>
      </c>
      <c r="E12" s="19">
        <v>495.02</v>
      </c>
      <c r="F12" s="23">
        <v>340</v>
      </c>
    </row>
    <row r="13" spans="1:6" ht="15.75" thickBot="1" x14ac:dyDescent="0.3">
      <c r="A13" s="24" t="s">
        <v>41</v>
      </c>
      <c r="B13" s="25">
        <f>AVERAGE(B3:B12)</f>
        <v>13.131</v>
      </c>
      <c r="C13" s="26">
        <f>AVERAGE(C3:C12)</f>
        <v>1007.9</v>
      </c>
      <c r="D13" s="24" t="s">
        <v>41</v>
      </c>
      <c r="E13" s="25">
        <f ca="1">AVERAGE(E4:E13)</f>
        <v>441.14800000000002</v>
      </c>
      <c r="F13" s="26">
        <f ca="1">AVERAGE(F4:F13)</f>
        <v>364.4</v>
      </c>
    </row>
    <row r="14" spans="1:6" ht="15.75" thickBot="1" x14ac:dyDescent="0.3">
      <c r="A14" s="33" t="s">
        <v>37</v>
      </c>
      <c r="B14" s="34"/>
      <c r="C14" s="35"/>
      <c r="D14" s="33" t="s">
        <v>38</v>
      </c>
      <c r="E14" s="34"/>
      <c r="F14" s="35"/>
    </row>
    <row r="15" spans="1:6" x14ac:dyDescent="0.25">
      <c r="A15" s="29" t="s">
        <v>35</v>
      </c>
      <c r="B15" s="30"/>
      <c r="C15" s="32" t="s">
        <v>40</v>
      </c>
      <c r="D15" s="29" t="s">
        <v>35</v>
      </c>
      <c r="E15" s="30"/>
      <c r="F15" s="31" t="s">
        <v>40</v>
      </c>
    </row>
    <row r="16" spans="1:6" ht="15.75" x14ac:dyDescent="0.25">
      <c r="A16" s="27">
        <v>1</v>
      </c>
      <c r="B16" s="19">
        <v>106.19</v>
      </c>
      <c r="C16" s="23">
        <v>792</v>
      </c>
      <c r="D16" s="27">
        <v>1</v>
      </c>
      <c r="E16" s="20">
        <v>15.05</v>
      </c>
      <c r="F16" s="28">
        <v>1007</v>
      </c>
    </row>
    <row r="17" spans="1:6" ht="15.75" x14ac:dyDescent="0.25">
      <c r="A17" s="27">
        <v>2</v>
      </c>
      <c r="B17" s="19">
        <v>92.02</v>
      </c>
      <c r="C17" s="23">
        <v>798</v>
      </c>
      <c r="D17" s="27">
        <v>2</v>
      </c>
      <c r="E17" s="21">
        <v>11.23</v>
      </c>
      <c r="F17" s="28">
        <v>1007</v>
      </c>
    </row>
    <row r="18" spans="1:6" ht="15.75" x14ac:dyDescent="0.25">
      <c r="A18" s="27">
        <v>3</v>
      </c>
      <c r="B18" s="19">
        <v>103.04</v>
      </c>
      <c r="C18" s="23">
        <v>796</v>
      </c>
      <c r="D18" s="27">
        <v>3</v>
      </c>
      <c r="E18" s="21">
        <v>28.09</v>
      </c>
      <c r="F18" s="28">
        <v>1008</v>
      </c>
    </row>
    <row r="19" spans="1:6" ht="15.75" x14ac:dyDescent="0.25">
      <c r="A19" s="27">
        <v>4</v>
      </c>
      <c r="B19" s="19">
        <v>110.32</v>
      </c>
      <c r="C19" s="23">
        <v>789</v>
      </c>
      <c r="D19" s="27">
        <v>4</v>
      </c>
      <c r="E19" s="21">
        <v>41.7</v>
      </c>
      <c r="F19" s="28">
        <v>1008</v>
      </c>
    </row>
    <row r="20" spans="1:6" ht="15.75" x14ac:dyDescent="0.25">
      <c r="A20" s="27">
        <v>5</v>
      </c>
      <c r="B20" s="19">
        <v>127.86</v>
      </c>
      <c r="C20" s="23">
        <v>817</v>
      </c>
      <c r="D20" s="27">
        <v>5</v>
      </c>
      <c r="E20" s="21">
        <v>30.86</v>
      </c>
      <c r="F20" s="28">
        <v>1008</v>
      </c>
    </row>
    <row r="21" spans="1:6" ht="15.75" x14ac:dyDescent="0.25">
      <c r="A21" s="27">
        <v>6</v>
      </c>
      <c r="B21" s="19">
        <v>126.38</v>
      </c>
      <c r="C21" s="23">
        <v>789</v>
      </c>
      <c r="D21" s="27">
        <v>6</v>
      </c>
      <c r="E21" s="21">
        <v>12.41</v>
      </c>
      <c r="F21" s="28">
        <v>1006</v>
      </c>
    </row>
    <row r="22" spans="1:6" ht="15.75" x14ac:dyDescent="0.25">
      <c r="A22" s="27">
        <v>7</v>
      </c>
      <c r="B22" s="19">
        <v>101.91</v>
      </c>
      <c r="C22" s="23">
        <v>791</v>
      </c>
      <c r="D22" s="27">
        <v>7</v>
      </c>
      <c r="E22" s="21">
        <v>29.77</v>
      </c>
      <c r="F22" s="28">
        <v>1008</v>
      </c>
    </row>
    <row r="23" spans="1:6" ht="15.75" x14ac:dyDescent="0.25">
      <c r="A23" s="27">
        <v>8</v>
      </c>
      <c r="B23" s="19">
        <v>115.33</v>
      </c>
      <c r="C23" s="23">
        <v>806</v>
      </c>
      <c r="D23" s="27">
        <v>8</v>
      </c>
      <c r="E23" s="21">
        <v>6.62</v>
      </c>
      <c r="F23" s="28">
        <v>1007</v>
      </c>
    </row>
    <row r="24" spans="1:6" ht="15.75" x14ac:dyDescent="0.25">
      <c r="A24" s="27">
        <v>9</v>
      </c>
      <c r="B24" s="19">
        <v>98.35</v>
      </c>
      <c r="C24" s="23">
        <v>800</v>
      </c>
      <c r="D24" s="27">
        <v>9</v>
      </c>
      <c r="E24" s="21">
        <v>12.75</v>
      </c>
      <c r="F24" s="28">
        <v>1008</v>
      </c>
    </row>
    <row r="25" spans="1:6" ht="15.75" x14ac:dyDescent="0.25">
      <c r="A25" s="27">
        <v>10</v>
      </c>
      <c r="B25" s="19">
        <v>114.68</v>
      </c>
      <c r="C25" s="23">
        <v>776</v>
      </c>
      <c r="D25" s="27">
        <v>10</v>
      </c>
      <c r="E25" s="21">
        <v>14.49</v>
      </c>
      <c r="F25" s="28">
        <v>1008</v>
      </c>
    </row>
    <row r="26" spans="1:6" ht="15.75" thickBot="1" x14ac:dyDescent="0.3">
      <c r="A26" s="24" t="s">
        <v>41</v>
      </c>
      <c r="B26" s="25">
        <f>AVERAGE(B16:B25)</f>
        <v>109.60799999999999</v>
      </c>
      <c r="C26" s="26">
        <f>AVERAGE(C16:C25)</f>
        <v>795.4</v>
      </c>
      <c r="D26" s="24" t="s">
        <v>41</v>
      </c>
      <c r="E26" s="25">
        <f>AVERAGE(E16:E25)</f>
        <v>20.297000000000004</v>
      </c>
      <c r="F26" s="26">
        <f>AVERAGE(F16:F25)</f>
        <v>1007.5</v>
      </c>
    </row>
  </sheetData>
  <mergeCells count="4">
    <mergeCell ref="A1:C1"/>
    <mergeCell ref="D1:F1"/>
    <mergeCell ref="A14:C14"/>
    <mergeCell ref="D14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AABB</vt:lpstr>
      <vt:lpstr>OBB</vt:lpstr>
      <vt:lpstr>Sfery</vt:lpstr>
      <vt:lpstr>Metoda dokładna</vt:lpstr>
      <vt:lpstr>Wyniki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Kanjiklub</dc:creator>
  <cp:lastModifiedBy>Kanjiklub</cp:lastModifiedBy>
  <dcterms:created xsi:type="dcterms:W3CDTF">2020-12-18T11:52:43Z</dcterms:created>
  <dcterms:modified xsi:type="dcterms:W3CDTF">2021-01-06T21:30:34Z</dcterms:modified>
</cp:coreProperties>
</file>