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wat-my.sharepoint.com/personal/hanif_jetha_ofwat_gov_uk/Documents/Fountain training/"/>
    </mc:Choice>
  </mc:AlternateContent>
  <xr:revisionPtr revIDLastSave="23" documentId="13_ncr:1_{99994D49-4A7A-47F5-8812-73A598BECFB8}" xr6:coauthVersionLast="47" xr6:coauthVersionMax="47" xr10:uidLastSave="{0C4F5CE8-266D-4CD7-9EB9-D0896D33923B}"/>
  <bookViews>
    <workbookView xWindow="-98" yWindow="-98" windowWidth="21795" windowHeight="13875" xr2:uid="{C7AE3E7D-C5CB-4723-8C3D-2090ACA05D7A}"/>
  </bookViews>
  <sheets>
    <sheet name="CLEAR_SHEET" sheetId="9" r:id="rId1"/>
    <sheet name="F_Inputs" sheetId="8" r:id="rId2"/>
    <sheet name="Calculations" sheetId="6" r:id="rId3"/>
    <sheet name="F_Output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7" l="1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E13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E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E11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E9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E8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E7" i="6"/>
  <c r="A1" i="6"/>
</calcChain>
</file>

<file path=xl/sharedStrings.xml><?xml version="1.0" encoding="utf-8"?>
<sst xmlns="http://schemas.openxmlformats.org/spreadsheetml/2006/main" count="363" uniqueCount="94">
  <si>
    <t>Acronym</t>
  </si>
  <si>
    <t>Reference</t>
  </si>
  <si>
    <t>Item description</t>
  </si>
  <si>
    <t>Unit</t>
  </si>
  <si>
    <t>Model</t>
  </si>
  <si>
    <t>2018-19</t>
  </si>
  <si>
    <t>2019-20</t>
  </si>
  <si>
    <t>2020-21</t>
  </si>
  <si>
    <t>2021-22</t>
  </si>
  <si>
    <t>ANH</t>
  </si>
  <si>
    <t>OUT4_05_A_PR24</t>
  </si>
  <si>
    <t>OUT4_05_B_PR24</t>
  </si>
  <si>
    <t>WSH</t>
  </si>
  <si>
    <t>NES</t>
  </si>
  <si>
    <t>Underlying calculations for common performance commitments - water and combined - Leakage - Company level - Baseline
(average from 2017-18 to 2019-20)</t>
  </si>
  <si>
    <t>Underlying calculations for common performance commitments - water and combined - Leakage - Company level - 3 - year average</t>
  </si>
  <si>
    <t>Ml/d</t>
  </si>
  <si>
    <t>Price Review 2024</t>
  </si>
  <si>
    <t>2011-12</t>
  </si>
  <si>
    <t>2012-13</t>
  </si>
  <si>
    <t>2013-14</t>
  </si>
  <si>
    <t>2014-15</t>
  </si>
  <si>
    <t>2015-16</t>
  </si>
  <si>
    <t>2016-17</t>
  </si>
  <si>
    <t>2017-18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</si>
  <si>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</si>
  <si>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</si>
  <si>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</si>
  <si>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</si>
  <si>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</si>
  <si>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</si>
  <si>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</si>
  <si>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</si>
  <si>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</si>
  <si>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</si>
  <si>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</si>
  <si>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</si>
  <si>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</si>
  <si>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/>
  </si>
  <si>
    <t>tidal training F_Inputs example data_Fout</t>
  </si>
  <si>
    <t>Run on 25 Sep 2023 20:56</t>
  </si>
  <si>
    <t>Financial Year</t>
  </si>
  <si>
    <t>year</t>
  </si>
  <si>
    <t>PARAM_EX1_PR24</t>
  </si>
  <si>
    <t>%</t>
  </si>
  <si>
    <t>Leakage target</t>
  </si>
  <si>
    <t>Target leakage</t>
  </si>
  <si>
    <t>Constant</t>
  </si>
  <si>
    <t>Total</t>
  </si>
  <si>
    <t>Model column counter</t>
  </si>
  <si>
    <t>C_EX1_PR24</t>
  </si>
  <si>
    <t>Example output: leakage target</t>
  </si>
  <si>
    <t>Text</t>
  </si>
  <si>
    <t>PR24QA_EX1_OUT_1</t>
  </si>
  <si>
    <t>PR24QA_EX1_OUT_2</t>
  </si>
  <si>
    <t>Date &amp; Time for Model EX1</t>
  </si>
  <si>
    <t>Name &amp; Path of Model EX2</t>
  </si>
  <si>
    <t>Fountain training part 2</t>
  </si>
  <si>
    <t>PR24 Test Run</t>
  </si>
  <si>
    <t>Latest</t>
  </si>
  <si>
    <t>Test example parameter: efficiency challenge</t>
  </si>
  <si>
    <t>Run on 07 Dec 2023 13:10</t>
  </si>
  <si>
    <t>FOUNTAIN_INSTANCE_URL</t>
  </si>
  <si>
    <t>FountainTest</t>
  </si>
  <si>
    <t>externalModelId</t>
  </si>
  <si>
    <t>EXTERNAL_MODEL_NAME</t>
  </si>
  <si>
    <t>tidal training model example</t>
  </si>
  <si>
    <t>EXTERNAL_MODEL_CODE</t>
  </si>
  <si>
    <t>EXTMDL_4953</t>
  </si>
  <si>
    <t>EXTERNAL_MODEL_FAMILY</t>
  </si>
  <si>
    <t>EXTERNAL</t>
  </si>
  <si>
    <t>companyId</t>
  </si>
  <si>
    <t>F_Inputs_Report_ID</t>
  </si>
  <si>
    <t>F_Inputs_TEAM</t>
  </si>
  <si>
    <t>IPL</t>
  </si>
  <si>
    <t>F_Inputs_USER</t>
  </si>
  <si>
    <t>OFWAT\Hanif.Jetha</t>
  </si>
  <si>
    <t>F_Inputs_NAME</t>
  </si>
  <si>
    <t>F_Inputs_TITLE</t>
  </si>
  <si>
    <t>inputRunId</t>
  </si>
  <si>
    <t>inputRunName</t>
  </si>
  <si>
    <t>tagId</t>
  </si>
  <si>
    <t>tagName</t>
  </si>
  <si>
    <t>inputSheetLastUpdated</t>
  </si>
  <si>
    <t>07 Dec 2023 13:10:47</t>
  </si>
  <si>
    <t>F_Outputs_Report_ID</t>
  </si>
  <si>
    <t>F_Outputs_TEAM</t>
  </si>
  <si>
    <t>F_Outputs_USER</t>
  </si>
  <si>
    <t>F_Outputs_TITLE</t>
  </si>
  <si>
    <t>20231207-131047_tidal training model exa_Fout</t>
  </si>
  <si>
    <t>outputRunId</t>
  </si>
  <si>
    <t>outputRunName</t>
  </si>
  <si>
    <t>outputSheetLastSent</t>
  </si>
  <si>
    <t>07 Dec 2023 13:19:56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</si>
</sst>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_);\(#,##0\);&quot;-  &quot;;&quot; &quot;@&quot; &quot;"/>
    <numFmt numFmtId="165" formatCode="#,##0.0"/>
    <numFmt numFmtId="166" formatCode="_-* #,##0_-;\-* #,##0_-;_-* &quot;-&quot;??_-;_-@_-"/>
    <numFmt numFmtId="167" formatCode="###0"/>
  </numFmts>
  <fonts count="1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sz val="24"/>
      <color theme="0"/>
      <name val="Franklin Gothic Demi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</font>
    <font>
      <b/>
      <u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E0"/>
      </patternFill>
    </fill>
    <fill>
      <patternFill patternType="solid">
        <fgColor rgb="FF00347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Protection="0">
      <alignment vertical="top"/>
    </xf>
    <xf numFmtId="0" fontId="2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0">
    <xf numFmtId="0" fontId="0" fillId="0" borderId="0" xfId="0"/>
    <xf numFmtId="0" fontId="0" fillId="3" borderId="0" xfId="0" applyFill="1"/>
    <xf numFmtId="0" fontId="4" fillId="2" borderId="0" xfId="0" applyFont="1" applyFill="1"/>
    <xf numFmtId="0" fontId="5" fillId="0" borderId="0" xfId="0" applyFont="1"/>
    <xf numFmtId="165" fontId="0" fillId="3" borderId="0" xfId="0" applyNumberFormat="1" applyFill="1"/>
    <xf numFmtId="0" fontId="6" fillId="4" borderId="0" xfId="0" applyFont="1" applyFill="1" applyAlignment="1">
      <alignment vertical="top"/>
    </xf>
    <xf numFmtId="0" fontId="0" fillId="0" borderId="0" xfId="0" applyAlignment="1">
      <alignment vertical="top"/>
    </xf>
    <xf numFmtId="43" fontId="2" fillId="0" borderId="0" xfId="5" applyFont="1" applyAlignment="1">
      <alignment vertical="top"/>
    </xf>
    <xf numFmtId="43" fontId="2" fillId="0" borderId="0" xfId="5" applyFont="1" applyAlignment="1">
      <alignment horizontal="right" vertical="top"/>
    </xf>
    <xf numFmtId="43" fontId="1" fillId="0" borderId="0" xfId="5" applyAlignment="1">
      <alignment vertical="top"/>
    </xf>
    <xf numFmtId="43" fontId="9" fillId="0" borderId="0" xfId="5" applyFont="1" applyAlignment="1">
      <alignment vertical="top"/>
    </xf>
    <xf numFmtId="43" fontId="1" fillId="0" borderId="0" xfId="5" applyAlignment="1">
      <alignment horizontal="right" vertical="top"/>
    </xf>
    <xf numFmtId="0" fontId="7" fillId="0" borderId="0" xfId="0" applyFont="1"/>
    <xf numFmtId="43" fontId="7" fillId="0" borderId="0" xfId="5" applyFont="1" applyAlignment="1">
      <alignment vertical="top"/>
    </xf>
    <xf numFmtId="43" fontId="10" fillId="0" borderId="0" xfId="5" applyFont="1" applyAlignment="1">
      <alignment vertical="top"/>
    </xf>
    <xf numFmtId="43" fontId="8" fillId="0" borderId="0" xfId="5" applyFont="1" applyAlignment="1">
      <alignment horizontal="right" vertical="top"/>
    </xf>
    <xf numFmtId="43" fontId="8" fillId="0" borderId="0" xfId="5" applyFont="1" applyAlignment="1">
      <alignment vertical="top"/>
    </xf>
    <xf numFmtId="43" fontId="7" fillId="0" borderId="0" xfId="5" applyFont="1" applyAlignment="1">
      <alignment horizontal="right" vertical="top"/>
    </xf>
    <xf numFmtId="0" fontId="7" fillId="0" borderId="0" xfId="0" applyFont="1" applyAlignment="1">
      <alignment vertical="top"/>
    </xf>
    <xf numFmtId="166" fontId="8" fillId="0" borderId="0" xfId="5" applyNumberFormat="1" applyFont="1" applyAlignment="1">
      <alignment vertical="top"/>
    </xf>
    <xf numFmtId="0" fontId="11" fillId="0" borderId="0" xfId="4" applyFont="1" applyAlignment="1">
      <alignment vertical="top"/>
    </xf>
    <xf numFmtId="0" fontId="1" fillId="0" borderId="0" xfId="6"/>
    <xf numFmtId="0" fontId="1" fillId="0" borderId="0" xfId="6" applyAlignment="1">
      <alignment vertical="top"/>
    </xf>
    <xf numFmtId="22" fontId="1" fillId="0" borderId="0" xfId="7" applyNumberFormat="1"/>
    <xf numFmtId="2" fontId="0" fillId="0" borderId="0" xfId="0" applyNumberFormat="1"/>
    <xf numFmtId="10" fontId="0" fillId="0" borderId="0" xfId="0" applyNumberFormat="1"/>
    <xf numFmtId="10" fontId="0" fillId="3" borderId="0" xfId="0" applyNumberFormat="1" applyFill="1"/>
    <xf numFmtId="0" fontId="12" fillId="2" borderId="0" xfId="0" applyFont="1" applyFill="1"/>
    <xf numFmtId="0" fontId="13" fillId="0" borderId="0" xfId="0" applyFont="1"/>
    <xf numFmtId="167" fontId="0" fillId="0" borderId="0" xfId="0" applyNumberFormat="1"/>
  </cellXfs>
  <cellStyles count="8">
    <cellStyle name="Comma" xfId="5" builtinId="3"/>
    <cellStyle name="Normal" xfId="0" builtinId="0"/>
    <cellStyle name="Normal 12" xfId="7" xr:uid="{FEA1455F-6539-4EC4-8A9E-91B12CA849C5}"/>
    <cellStyle name="Normal 2" xfId="1" xr:uid="{972E982D-2F42-49D1-A4B3-5449F671DC10}"/>
    <cellStyle name="Normal 2 2" xfId="2" xr:uid="{2EBA6D1F-1EC4-4663-949E-94FC692541B4}"/>
    <cellStyle name="Normal 2 2 2" xfId="4" xr:uid="{CD8451A2-9DB4-4BC1-989F-3B61B3684B53}"/>
    <cellStyle name="Normal 3" xfId="3" xr:uid="{DCCF281C-FC98-4C95-AEA6-537D72DE795C}"/>
    <cellStyle name="Normal 7" xfId="6" xr:uid="{C21F8330-A9A5-40C9-9DA7-EA612E5EB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B23" sqref="B23"/>
    </sheetView>
  </sheetViews>
  <sheetFormatPr defaultRowHeight="13.5" x14ac:dyDescent="0.35"/>
  <sheetData>
    <row r="1" spans="1:2" x14ac:dyDescent="0.35">
      <c r="A1" t="s">
        <v>62</v>
      </c>
      <c r="B1" t="s">
        <v>63</v>
      </c>
    </row>
    <row r="2" spans="1:2" x14ac:dyDescent="0.35">
      <c r="A2" t="s">
        <v>64</v>
      </c>
      <c r="B2" s="29">
        <v>4953</v>
      </c>
    </row>
    <row r="3" spans="1:2" x14ac:dyDescent="0.35">
      <c r="A3" t="s">
        <v>65</v>
      </c>
      <c r="B3" t="s">
        <v>66</v>
      </c>
    </row>
    <row r="4" spans="1:2" x14ac:dyDescent="0.35">
      <c r="A4" t="s">
        <v>67</v>
      </c>
      <c r="B4" t="s">
        <v>68</v>
      </c>
    </row>
    <row r="5" spans="1:2" x14ac:dyDescent="0.35">
      <c r="A5" t="s">
        <v>69</v>
      </c>
      <c r="B5" t="s">
        <v>70</v>
      </c>
    </row>
    <row r="6" spans="1:2" x14ac:dyDescent="0.35">
      <c r="A6" t="s">
        <v>71</v>
      </c>
      <c r="B6" s="29">
        <v>0</v>
      </c>
    </row>
    <row r="7" spans="1:2" x14ac:dyDescent="0.35">
      <c r="A7" t="s">
        <v>72</v>
      </c>
      <c r="B7" s="29">
        <v>21588</v>
      </c>
    </row>
    <row r="8" spans="1:2" x14ac:dyDescent="0.35">
      <c r="A8" t="s">
        <v>73</v>
      </c>
      <c r="B8" t="s">
        <v>74</v>
      </c>
    </row>
    <row r="9" spans="1:2" x14ac:dyDescent="0.35">
      <c r="A9" t="s">
        <v>75</v>
      </c>
      <c r="B9" t="s">
        <v>76</v>
      </c>
    </row>
    <row r="10" spans="1:2" x14ac:dyDescent="0.35">
      <c r="A10" t="s">
        <v>77</v>
      </c>
      <c r="B10" t="s">
        <v>57</v>
      </c>
    </row>
    <row r="11" spans="1:2" x14ac:dyDescent="0.35">
      <c r="A11" t="s">
        <v>78</v>
      </c>
      <c r="B11" t="s">
        <v>57</v>
      </c>
    </row>
    <row r="12" spans="1:2" x14ac:dyDescent="0.35">
      <c r="A12" t="s">
        <v>79</v>
      </c>
      <c r="B12" s="29">
        <v>176</v>
      </c>
    </row>
    <row r="13" spans="1:2" x14ac:dyDescent="0.35">
      <c r="A13" t="s">
        <v>80</v>
      </c>
      <c r="B13" t="s">
        <v>58</v>
      </c>
    </row>
    <row r="14" spans="1:2" x14ac:dyDescent="0.35">
      <c r="A14" t="s">
        <v>81</v>
      </c>
      <c r="B14" s="29">
        <v>0</v>
      </c>
    </row>
    <row r="15" spans="1:2" x14ac:dyDescent="0.35">
      <c r="A15" t="s">
        <v>82</v>
      </c>
      <c r="B15" t="s">
        <v>59</v>
      </c>
    </row>
    <row r="16" spans="1:2" x14ac:dyDescent="0.35">
      <c r="A16" t="s">
        <v>83</v>
      </c>
      <c r="B16" t="s">
        <v>84</v>
      </c>
    </row>
    <row r="17" spans="1:2" x14ac:dyDescent="0.35">
      <c r="A17" t="s">
        <v>85</v>
      </c>
      <c r="B17" s="29">
        <v>21599</v>
      </c>
    </row>
    <row r="18" spans="1:2" x14ac:dyDescent="0.35">
      <c r="A18" t="s">
        <v>86</v>
      </c>
      <c r="B18" t="s">
        <v>74</v>
      </c>
    </row>
    <row r="19" spans="1:2" x14ac:dyDescent="0.35">
      <c r="A19" t="s">
        <v>87</v>
      </c>
      <c r="B19" t="s">
        <v>76</v>
      </c>
    </row>
    <row r="20" spans="1:2" x14ac:dyDescent="0.35">
      <c r="A20" t="s">
        <v>88</v>
      </c>
      <c r="B20" t="s">
        <v>89</v>
      </c>
    </row>
    <row r="21" spans="1:2" x14ac:dyDescent="0.35">
      <c r="A21" t="s">
        <v>90</v>
      </c>
      <c r="B21" s="29">
        <v>176</v>
      </c>
    </row>
    <row r="22" spans="1:2" x14ac:dyDescent="0.35">
      <c r="A22" t="s">
        <v>91</v>
      </c>
      <c r="B22" t="s">
        <v>58</v>
      </c>
    </row>
    <row r="23" spans="1:2" x14ac:dyDescent="0.35">
      <c r="A23" t="s">
        <v>92</v>
      </c>
      <c r="B23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workbookViewId="0">
      <selection activeCell="E1" sqref="E1"/>
    </sheetView>
  </sheetViews>
  <sheetFormatPr defaultRowHeight="13.5" x14ac:dyDescent="0.35"/>
  <sheetData>
    <row r="1" spans="1:29" ht="14.25" x14ac:dyDescent="0.45">
      <c r="C1" s="28" t="s">
        <v>57</v>
      </c>
      <c r="E1" s="28" t="s">
        <v>61</v>
      </c>
    </row>
    <row r="2" spans="1:29" ht="14.25" x14ac:dyDescent="0.4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18</v>
      </c>
      <c r="G2" s="27" t="s">
        <v>19</v>
      </c>
      <c r="H2" s="27" t="s">
        <v>20</v>
      </c>
      <c r="I2" s="27" t="s">
        <v>21</v>
      </c>
      <c r="J2" s="27" t="s">
        <v>22</v>
      </c>
      <c r="K2" s="27" t="s">
        <v>23</v>
      </c>
      <c r="L2" s="27" t="s">
        <v>24</v>
      </c>
      <c r="M2" s="27" t="s">
        <v>5</v>
      </c>
      <c r="N2" s="27" t="s">
        <v>6</v>
      </c>
      <c r="O2" s="27" t="s">
        <v>7</v>
      </c>
      <c r="P2" s="27" t="s">
        <v>8</v>
      </c>
      <c r="Q2" s="27" t="s">
        <v>25</v>
      </c>
      <c r="R2" s="27" t="s">
        <v>26</v>
      </c>
      <c r="S2" s="27" t="s">
        <v>27</v>
      </c>
      <c r="T2" s="27" t="s">
        <v>28</v>
      </c>
      <c r="U2" s="27" t="s">
        <v>29</v>
      </c>
      <c r="V2" s="27" t="s">
        <v>30</v>
      </c>
      <c r="W2" s="27" t="s">
        <v>31</v>
      </c>
      <c r="X2" s="27" t="s">
        <v>32</v>
      </c>
      <c r="Y2" s="27" t="s">
        <v>33</v>
      </c>
      <c r="Z2" s="27" t="s">
        <v>34</v>
      </c>
      <c r="AA2" s="27" t="s">
        <v>35</v>
      </c>
      <c r="AB2" s="27" t="s">
        <v>36</v>
      </c>
      <c r="AC2" s="27" t="s">
        <v>37</v>
      </c>
    </row>
    <row r="4" spans="1:29" ht="14.25" x14ac:dyDescent="0.45">
      <c r="F4" s="27" t="s">
        <v>17</v>
      </c>
      <c r="G4" s="27" t="s">
        <v>17</v>
      </c>
      <c r="H4" s="27" t="s">
        <v>17</v>
      </c>
      <c r="I4" s="27" t="s">
        <v>17</v>
      </c>
      <c r="J4" s="27" t="s">
        <v>17</v>
      </c>
      <c r="K4" s="27" t="s">
        <v>17</v>
      </c>
      <c r="L4" s="27" t="s">
        <v>17</v>
      </c>
      <c r="M4" s="27" t="s">
        <v>17</v>
      </c>
      <c r="N4" s="27" t="s">
        <v>17</v>
      </c>
      <c r="O4" s="27" t="s">
        <v>17</v>
      </c>
      <c r="P4" s="27" t="s">
        <v>17</v>
      </c>
      <c r="Q4" s="27" t="s">
        <v>17</v>
      </c>
      <c r="R4" s="27" t="s">
        <v>17</v>
      </c>
      <c r="S4" s="27" t="s">
        <v>17</v>
      </c>
      <c r="T4" s="27" t="s">
        <v>17</v>
      </c>
      <c r="U4" s="27" t="s">
        <v>17</v>
      </c>
      <c r="V4" s="27" t="s">
        <v>17</v>
      </c>
      <c r="W4" s="27" t="s">
        <v>17</v>
      </c>
      <c r="X4" s="27" t="s">
        <v>17</v>
      </c>
      <c r="Y4" s="27" t="s">
        <v>17</v>
      </c>
      <c r="Z4" s="27" t="s">
        <v>17</v>
      </c>
      <c r="AA4" s="27" t="s">
        <v>17</v>
      </c>
      <c r="AB4" s="27" t="s">
        <v>17</v>
      </c>
      <c r="AC4" s="27" t="s">
        <v>17</v>
      </c>
    </row>
    <row r="5" spans="1:29" ht="14.25" x14ac:dyDescent="0.45">
      <c r="F5" s="27" t="s">
        <v>58</v>
      </c>
      <c r="G5" s="27" t="s">
        <v>58</v>
      </c>
      <c r="H5" s="27" t="s">
        <v>58</v>
      </c>
      <c r="I5" s="27" t="s">
        <v>58</v>
      </c>
      <c r="J5" s="27" t="s">
        <v>58</v>
      </c>
      <c r="K5" s="27" t="s">
        <v>58</v>
      </c>
      <c r="L5" s="27" t="s">
        <v>58</v>
      </c>
      <c r="M5" s="27" t="s">
        <v>58</v>
      </c>
      <c r="N5" s="27" t="s">
        <v>58</v>
      </c>
      <c r="O5" s="27" t="s">
        <v>58</v>
      </c>
      <c r="P5" s="27" t="s">
        <v>58</v>
      </c>
      <c r="Q5" s="27" t="s">
        <v>58</v>
      </c>
      <c r="R5" s="27" t="s">
        <v>58</v>
      </c>
      <c r="S5" s="27" t="s">
        <v>58</v>
      </c>
      <c r="T5" s="27" t="s">
        <v>58</v>
      </c>
      <c r="U5" s="27" t="s">
        <v>58</v>
      </c>
      <c r="V5" s="27" t="s">
        <v>58</v>
      </c>
      <c r="W5" s="27" t="s">
        <v>58</v>
      </c>
      <c r="X5" s="27" t="s">
        <v>58</v>
      </c>
      <c r="Y5" s="27" t="s">
        <v>58</v>
      </c>
      <c r="Z5" s="27" t="s">
        <v>58</v>
      </c>
      <c r="AA5" s="27" t="s">
        <v>58</v>
      </c>
      <c r="AB5" s="27" t="s">
        <v>58</v>
      </c>
      <c r="AC5" s="27" t="s">
        <v>58</v>
      </c>
    </row>
    <row r="6" spans="1:29" ht="14.25" x14ac:dyDescent="0.45">
      <c r="F6" s="27" t="s">
        <v>59</v>
      </c>
      <c r="G6" s="27" t="s">
        <v>59</v>
      </c>
      <c r="H6" s="27" t="s">
        <v>59</v>
      </c>
      <c r="I6" s="27" t="s">
        <v>59</v>
      </c>
      <c r="J6" s="27" t="s">
        <v>59</v>
      </c>
      <c r="K6" s="27" t="s">
        <v>59</v>
      </c>
      <c r="L6" s="27" t="s">
        <v>59</v>
      </c>
      <c r="M6" s="27" t="s">
        <v>59</v>
      </c>
      <c r="N6" s="27" t="s">
        <v>59</v>
      </c>
      <c r="O6" s="27" t="s">
        <v>59</v>
      </c>
      <c r="P6" s="27" t="s">
        <v>59</v>
      </c>
      <c r="Q6" s="27" t="s">
        <v>59</v>
      </c>
      <c r="R6" s="27" t="s">
        <v>59</v>
      </c>
      <c r="S6" s="27" t="s">
        <v>59</v>
      </c>
      <c r="T6" s="27" t="s">
        <v>59</v>
      </c>
      <c r="U6" s="27" t="s">
        <v>59</v>
      </c>
      <c r="V6" s="27" t="s">
        <v>59</v>
      </c>
      <c r="W6" s="27" t="s">
        <v>59</v>
      </c>
      <c r="X6" s="27" t="s">
        <v>59</v>
      </c>
      <c r="Y6" s="27" t="s">
        <v>59</v>
      </c>
      <c r="Z6" s="27" t="s">
        <v>59</v>
      </c>
      <c r="AA6" s="27" t="s">
        <v>59</v>
      </c>
      <c r="AB6" s="27" t="s">
        <v>59</v>
      </c>
      <c r="AC6" s="27" t="s">
        <v>59</v>
      </c>
    </row>
    <row r="7" spans="1:29" x14ac:dyDescent="0.35">
      <c r="A7" t="s">
        <v>9</v>
      </c>
      <c r="B7" t="s">
        <v>10</v>
      </c>
      <c r="C7" t="s">
        <v>14</v>
      </c>
      <c r="D7" t="s">
        <v>16</v>
      </c>
      <c r="E7" t="s">
        <v>17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4">
        <v>185</v>
      </c>
      <c r="M7" s="4">
        <v>126.67946774240315</v>
      </c>
      <c r="N7" s="4">
        <v>99.501610684940786</v>
      </c>
      <c r="O7" s="4">
        <v>172.57684435372371</v>
      </c>
      <c r="P7" s="4">
        <v>161.3956966740736</v>
      </c>
      <c r="Q7" s="4">
        <v>94.436172888509873</v>
      </c>
      <c r="R7" s="4">
        <v>143.4936504047356</v>
      </c>
      <c r="S7" s="4">
        <v>63.279736806040191</v>
      </c>
      <c r="T7" s="4">
        <v>151.81142042844414</v>
      </c>
      <c r="U7" s="4">
        <v>39.741418960913308</v>
      </c>
      <c r="V7" s="4">
        <v>180.89915943589415</v>
      </c>
      <c r="W7" s="4">
        <v>162.09729431998397</v>
      </c>
      <c r="X7" s="4">
        <v>28.465923075742751</v>
      </c>
      <c r="Y7" s="4">
        <v>178.61425505071946</v>
      </c>
      <c r="Z7" s="4">
        <v>65.60035125604243</v>
      </c>
      <c r="AA7" s="4">
        <v>129.293991688933</v>
      </c>
      <c r="AB7" s="4">
        <v>120.1396291864714</v>
      </c>
      <c r="AC7" s="4">
        <v>96.072806126867675</v>
      </c>
    </row>
    <row r="8" spans="1:29" x14ac:dyDescent="0.35">
      <c r="A8" t="s">
        <v>9</v>
      </c>
      <c r="B8" t="s">
        <v>11</v>
      </c>
      <c r="C8" t="s">
        <v>15</v>
      </c>
      <c r="D8" t="s">
        <v>16</v>
      </c>
      <c r="E8" t="s">
        <v>17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 t="s">
        <v>38</v>
      </c>
      <c r="M8" s="1" t="s">
        <v>38</v>
      </c>
      <c r="N8" s="4">
        <v>137.06035947578133</v>
      </c>
      <c r="O8" s="4">
        <v>132.91930759368924</v>
      </c>
      <c r="P8" s="4">
        <v>144.49138390424605</v>
      </c>
      <c r="Q8" s="4">
        <v>142.80290463876906</v>
      </c>
      <c r="R8" s="4">
        <v>133.10850665577303</v>
      </c>
      <c r="S8" s="4">
        <v>100.40318669976189</v>
      </c>
      <c r="T8" s="4">
        <v>119.52826921307332</v>
      </c>
      <c r="U8" s="4">
        <v>84.944192065132555</v>
      </c>
      <c r="V8" s="4">
        <v>124.15066627508388</v>
      </c>
      <c r="W8" s="4">
        <v>127.57929090559715</v>
      </c>
      <c r="X8" s="4">
        <v>123.82079227720696</v>
      </c>
      <c r="Y8" s="4">
        <v>123.05915748214873</v>
      </c>
      <c r="Z8" s="4">
        <v>90.89350979416821</v>
      </c>
      <c r="AA8" s="4">
        <v>124.50286599856497</v>
      </c>
      <c r="AB8" s="4">
        <v>105.01132404381561</v>
      </c>
      <c r="AC8" s="4">
        <v>115.16880900075735</v>
      </c>
    </row>
    <row r="9" spans="1:29" x14ac:dyDescent="0.35">
      <c r="A9" t="s">
        <v>9</v>
      </c>
      <c r="B9" t="s">
        <v>43</v>
      </c>
      <c r="C9" t="s">
        <v>60</v>
      </c>
      <c r="D9" t="s">
        <v>44</v>
      </c>
      <c r="E9" t="s">
        <v>17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26">
        <v>0.1</v>
      </c>
      <c r="M9" s="26">
        <v>0.1</v>
      </c>
      <c r="N9" s="26">
        <v>0.1</v>
      </c>
      <c r="O9" s="26">
        <v>0.1</v>
      </c>
      <c r="P9" s="26">
        <v>0.1</v>
      </c>
      <c r="Q9" s="26">
        <v>0.1</v>
      </c>
      <c r="R9" s="26">
        <v>0.1</v>
      </c>
      <c r="S9" s="26">
        <v>0.1</v>
      </c>
      <c r="T9" s="26">
        <v>0.1</v>
      </c>
      <c r="U9" s="26">
        <v>0.1</v>
      </c>
      <c r="V9" s="26">
        <v>0.1</v>
      </c>
      <c r="W9" s="26">
        <v>0.1</v>
      </c>
      <c r="X9" s="26">
        <v>0.1</v>
      </c>
      <c r="Y9" s="26">
        <v>0.1</v>
      </c>
      <c r="Z9" s="26">
        <v>0.1</v>
      </c>
      <c r="AA9" s="26">
        <v>0.1</v>
      </c>
      <c r="AB9" s="26">
        <v>0.1</v>
      </c>
      <c r="AC9" s="26">
        <v>0.1</v>
      </c>
    </row>
    <row r="10" spans="1:29" x14ac:dyDescent="0.35">
      <c r="A10" t="s">
        <v>12</v>
      </c>
      <c r="B10" t="s">
        <v>10</v>
      </c>
      <c r="C10" t="s">
        <v>14</v>
      </c>
      <c r="D10" t="s">
        <v>16</v>
      </c>
      <c r="E10" t="s">
        <v>17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4">
        <v>172</v>
      </c>
      <c r="M10" s="4">
        <v>121.58232369750132</v>
      </c>
      <c r="N10" s="4">
        <v>120.56053547691025</v>
      </c>
      <c r="O10" s="4">
        <v>115.31889088819369</v>
      </c>
      <c r="P10" s="4">
        <v>106.15297807825337</v>
      </c>
      <c r="Q10" s="4">
        <v>111.23435633237511</v>
      </c>
      <c r="R10" s="4">
        <v>104.26729083980989</v>
      </c>
      <c r="S10" s="4">
        <v>88.267708460661382</v>
      </c>
      <c r="T10" s="4">
        <v>116.41301717373585</v>
      </c>
      <c r="U10" s="4">
        <v>90.107978967411285</v>
      </c>
      <c r="V10" s="4">
        <v>104.71723010354876</v>
      </c>
      <c r="W10" s="4">
        <v>78.830110710194162</v>
      </c>
      <c r="X10" s="4">
        <v>159.61992887657985</v>
      </c>
      <c r="Y10" s="4">
        <v>127.77004223079294</v>
      </c>
      <c r="Z10" s="4">
        <v>91.67264496853673</v>
      </c>
      <c r="AA10" s="4">
        <v>108.12428017182836</v>
      </c>
      <c r="AB10" s="4">
        <v>83.487925972115249</v>
      </c>
      <c r="AC10" s="4">
        <v>138.43227888148931</v>
      </c>
    </row>
    <row r="11" spans="1:29" x14ac:dyDescent="0.35">
      <c r="A11" t="s">
        <v>12</v>
      </c>
      <c r="B11" t="s">
        <v>11</v>
      </c>
      <c r="C11" t="s">
        <v>15</v>
      </c>
      <c r="D11" t="s">
        <v>16</v>
      </c>
      <c r="E11" t="s">
        <v>17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4">
        <v>138.04761972480387</v>
      </c>
      <c r="O11" s="4">
        <v>119.15391668753507</v>
      </c>
      <c r="P11" s="4">
        <v>114.01080148111912</v>
      </c>
      <c r="Q11" s="4">
        <v>110.90207509960739</v>
      </c>
      <c r="R11" s="4">
        <v>107.21820841681279</v>
      </c>
      <c r="S11" s="4">
        <v>101.25645187761546</v>
      </c>
      <c r="T11" s="4">
        <v>102.98267215806904</v>
      </c>
      <c r="U11" s="4">
        <v>98.262901533936159</v>
      </c>
      <c r="V11" s="4">
        <v>103.74607541489861</v>
      </c>
      <c r="W11" s="4">
        <v>91.218439927051406</v>
      </c>
      <c r="X11" s="4">
        <v>114.38908989677425</v>
      </c>
      <c r="Y11" s="4">
        <v>122.07336060585565</v>
      </c>
      <c r="Z11" s="4">
        <v>126.35420535863652</v>
      </c>
      <c r="AA11" s="4">
        <v>109.18898912371935</v>
      </c>
      <c r="AB11" s="4">
        <v>94.428283704160108</v>
      </c>
      <c r="AC11" s="4">
        <v>110.01482834181097</v>
      </c>
    </row>
    <row r="12" spans="1:29" x14ac:dyDescent="0.35">
      <c r="A12" t="s">
        <v>12</v>
      </c>
      <c r="B12" t="s">
        <v>43</v>
      </c>
      <c r="C12" t="s">
        <v>60</v>
      </c>
      <c r="D12" t="s">
        <v>44</v>
      </c>
      <c r="E12" t="s">
        <v>17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26">
        <v>0.08</v>
      </c>
      <c r="M12" s="26">
        <v>0.08</v>
      </c>
      <c r="N12" s="26">
        <v>0.08</v>
      </c>
      <c r="O12" s="26">
        <v>0.08</v>
      </c>
      <c r="P12" s="26">
        <v>0.08</v>
      </c>
      <c r="Q12" s="26">
        <v>0.08</v>
      </c>
      <c r="R12" s="26">
        <v>0.08</v>
      </c>
      <c r="S12" s="26">
        <v>0.08</v>
      </c>
      <c r="T12" s="26">
        <v>0.08</v>
      </c>
      <c r="U12" s="26">
        <v>0.08</v>
      </c>
      <c r="V12" s="26">
        <v>0.08</v>
      </c>
      <c r="W12" s="26">
        <v>0.08</v>
      </c>
      <c r="X12" s="26">
        <v>0.08</v>
      </c>
      <c r="Y12" s="26">
        <v>0.08</v>
      </c>
      <c r="Z12" s="26">
        <v>0.08</v>
      </c>
      <c r="AA12" s="26">
        <v>0.08</v>
      </c>
      <c r="AB12" s="26">
        <v>0.08</v>
      </c>
      <c r="AC12" s="26">
        <v>0.08</v>
      </c>
    </row>
    <row r="13" spans="1:29" x14ac:dyDescent="0.35">
      <c r="A13" t="s">
        <v>13</v>
      </c>
      <c r="B13" t="s">
        <v>10</v>
      </c>
      <c r="C13" t="s">
        <v>14</v>
      </c>
      <c r="D13" t="s">
        <v>16</v>
      </c>
      <c r="E13" t="s">
        <v>17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4">
        <v>200</v>
      </c>
      <c r="M13" s="4">
        <v>151.85531461392051</v>
      </c>
      <c r="N13" s="4">
        <v>141.79258264318557</v>
      </c>
      <c r="O13" s="4">
        <v>145.61259535004501</v>
      </c>
      <c r="P13" s="4">
        <v>104.55634014525556</v>
      </c>
      <c r="Q13" s="4">
        <v>124.57818960561366</v>
      </c>
      <c r="R13" s="4">
        <v>86.444606551543856</v>
      </c>
      <c r="S13" s="4">
        <v>116.77801462519477</v>
      </c>
      <c r="T13" s="4">
        <v>114.63236987249424</v>
      </c>
      <c r="U13" s="4">
        <v>169.95120450560523</v>
      </c>
      <c r="V13" s="4">
        <v>75.716171369936831</v>
      </c>
      <c r="W13" s="4">
        <v>131.84649950270452</v>
      </c>
      <c r="X13" s="4">
        <v>138.48785089516221</v>
      </c>
      <c r="Y13" s="4">
        <v>158.69305690353718</v>
      </c>
      <c r="Z13" s="4">
        <v>199.14142474862595</v>
      </c>
      <c r="AA13" s="4">
        <v>56.05808687746179</v>
      </c>
      <c r="AB13" s="4">
        <v>149.30311364214</v>
      </c>
      <c r="AC13" s="4">
        <v>175.98375757811618</v>
      </c>
    </row>
    <row r="14" spans="1:29" x14ac:dyDescent="0.35">
      <c r="A14" t="s">
        <v>13</v>
      </c>
      <c r="B14" t="s">
        <v>11</v>
      </c>
      <c r="C14" t="s">
        <v>15</v>
      </c>
      <c r="D14" t="s">
        <v>16</v>
      </c>
      <c r="E14" t="s">
        <v>17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 t="s">
        <v>38</v>
      </c>
      <c r="M14" s="1" t="s">
        <v>38</v>
      </c>
      <c r="N14" s="4">
        <v>164.54929908570205</v>
      </c>
      <c r="O14" s="4">
        <v>146.42016420238369</v>
      </c>
      <c r="P14" s="4">
        <v>130.65383937949539</v>
      </c>
      <c r="Q14" s="4">
        <v>124.9157083669714</v>
      </c>
      <c r="R14" s="4">
        <v>105.19304543413769</v>
      </c>
      <c r="S14" s="4">
        <v>109.26693692745077</v>
      </c>
      <c r="T14" s="4">
        <v>105.95166368307763</v>
      </c>
      <c r="U14" s="4">
        <v>133.7871963344314</v>
      </c>
      <c r="V14" s="4">
        <v>120.09991524934543</v>
      </c>
      <c r="W14" s="4">
        <v>125.83795845941552</v>
      </c>
      <c r="X14" s="4">
        <v>115.35017392260119</v>
      </c>
      <c r="Y14" s="4">
        <v>143.00913576713464</v>
      </c>
      <c r="Z14" s="4">
        <v>165.44077751577512</v>
      </c>
      <c r="AA14" s="4">
        <v>137.96418950987498</v>
      </c>
      <c r="AB14" s="4">
        <v>134.83420842274259</v>
      </c>
      <c r="AC14" s="4">
        <v>127.11498603257265</v>
      </c>
    </row>
    <row r="15" spans="1:29" x14ac:dyDescent="0.35">
      <c r="A15" t="s">
        <v>13</v>
      </c>
      <c r="B15" t="s">
        <v>43</v>
      </c>
      <c r="C15" t="s">
        <v>60</v>
      </c>
      <c r="D15" t="s">
        <v>44</v>
      </c>
      <c r="E15" t="s">
        <v>17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26">
        <v>0.12</v>
      </c>
      <c r="M15" s="26">
        <v>0.12</v>
      </c>
      <c r="N15" s="26">
        <v>0.12</v>
      </c>
      <c r="O15" s="26">
        <v>0.12</v>
      </c>
      <c r="P15" s="26">
        <v>0.12</v>
      </c>
      <c r="Q15" s="26">
        <v>0.12</v>
      </c>
      <c r="R15" s="26">
        <v>0.12</v>
      </c>
      <c r="S15" s="26">
        <v>0.12</v>
      </c>
      <c r="T15" s="26">
        <v>0.12</v>
      </c>
      <c r="U15" s="26">
        <v>0.12</v>
      </c>
      <c r="V15" s="26">
        <v>0.12</v>
      </c>
      <c r="W15" s="26">
        <v>0.12</v>
      </c>
      <c r="X15" s="26">
        <v>0.12</v>
      </c>
      <c r="Y15" s="26">
        <v>0.12</v>
      </c>
      <c r="Z15" s="26">
        <v>0.12</v>
      </c>
      <c r="AA15" s="26">
        <v>0.12</v>
      </c>
      <c r="AB15" s="26">
        <v>0.12</v>
      </c>
      <c r="AC15" s="26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4B13-85F3-45E9-A781-F69F6D67100B}">
  <dimension ref="A1:AA17"/>
  <sheetViews>
    <sheetView topLeftCell="H1" workbookViewId="0">
      <selection activeCell="Y7" sqref="Y7"/>
    </sheetView>
  </sheetViews>
  <sheetFormatPr defaultRowHeight="13.5" x14ac:dyDescent="0.35"/>
  <cols>
    <col min="1" max="4" width="1.25" customWidth="1"/>
    <col min="9" max="9" width="3.75" customWidth="1"/>
  </cols>
  <sheetData>
    <row r="1" spans="1:27" s="6" customFormat="1" ht="31.9" x14ac:dyDescent="0.35">
      <c r="A1" s="5" t="str">
        <f ca="1" xml:space="preserve"> RIGHT(CELL("filename", A1), LEN(CELL("filename", A1)) - SEARCH("]", CELL("filename", A1)))</f>
        <v>Calculations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7" s="7" customFormat="1" ht="12.75" x14ac:dyDescent="0.35">
      <c r="D2" s="8"/>
      <c r="E2" s="7" t="s">
        <v>41</v>
      </c>
      <c r="F2" s="7">
        <v>0</v>
      </c>
      <c r="G2" s="7" t="s">
        <v>42</v>
      </c>
      <c r="H2" s="7">
        <v>0</v>
      </c>
      <c r="I2" s="7">
        <v>0</v>
      </c>
      <c r="J2" s="7" t="s">
        <v>24</v>
      </c>
      <c r="K2" s="7" t="s">
        <v>5</v>
      </c>
      <c r="L2" s="7" t="s">
        <v>6</v>
      </c>
      <c r="M2" s="7" t="s">
        <v>7</v>
      </c>
      <c r="N2" s="7" t="s">
        <v>8</v>
      </c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  <c r="AA2" s="7" t="s">
        <v>37</v>
      </c>
    </row>
    <row r="3" spans="1:27" s="18" customFormat="1" ht="13.9" x14ac:dyDescent="0.35">
      <c r="A3" s="13"/>
      <c r="B3" s="13"/>
      <c r="C3" s="14"/>
      <c r="D3" s="15"/>
      <c r="E3" s="16" t="s">
        <v>49</v>
      </c>
      <c r="F3" s="17" t="s">
        <v>47</v>
      </c>
      <c r="G3" s="13" t="s">
        <v>3</v>
      </c>
      <c r="H3" s="17" t="s">
        <v>48</v>
      </c>
      <c r="I3" s="16"/>
      <c r="J3" s="19">
        <v>1</v>
      </c>
      <c r="K3" s="19">
        <v>2</v>
      </c>
      <c r="L3" s="19">
        <v>3</v>
      </c>
      <c r="M3" s="19">
        <v>4</v>
      </c>
      <c r="N3" s="19">
        <v>5</v>
      </c>
      <c r="O3" s="19">
        <v>6</v>
      </c>
      <c r="P3" s="19">
        <v>7</v>
      </c>
      <c r="Q3" s="19">
        <v>8</v>
      </c>
      <c r="R3" s="19">
        <v>9</v>
      </c>
      <c r="S3" s="19">
        <v>10</v>
      </c>
      <c r="T3" s="18">
        <v>11</v>
      </c>
      <c r="U3" s="18">
        <v>12</v>
      </c>
      <c r="V3" s="18">
        <v>13</v>
      </c>
      <c r="W3" s="18">
        <v>14</v>
      </c>
      <c r="X3" s="18">
        <v>15</v>
      </c>
      <c r="Y3" s="18">
        <v>16</v>
      </c>
      <c r="Z3" s="18">
        <v>17</v>
      </c>
      <c r="AA3" s="18">
        <v>18</v>
      </c>
    </row>
    <row r="4" spans="1:27" s="6" customFormat="1" x14ac:dyDescent="0.35">
      <c r="A4" s="9"/>
      <c r="B4" s="9"/>
      <c r="C4" s="10"/>
      <c r="D4" s="8"/>
      <c r="E4" s="7"/>
      <c r="F4" s="11"/>
      <c r="G4" s="9"/>
      <c r="H4" s="11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7" ht="13.9" x14ac:dyDescent="0.4">
      <c r="B5" s="12" t="s">
        <v>45</v>
      </c>
    </row>
    <row r="7" spans="1:27" x14ac:dyDescent="0.35">
      <c r="D7" t="s">
        <v>9</v>
      </c>
      <c r="E7" t="str">
        <f>F_Inputs!C7</f>
        <v>Underlying calculations for common performance commitments - water and combined - Leakage - Company level - Baseline
(average from 2017-18 to 2019-20)</v>
      </c>
      <c r="G7" t="s">
        <v>16</v>
      </c>
      <c r="J7" s="24">
        <f>F_Inputs!L7</f>
        <v>185</v>
      </c>
      <c r="K7" s="24">
        <f>F_Inputs!M7</f>
        <v>126.67946774240315</v>
      </c>
      <c r="L7" s="24">
        <f>F_Inputs!N7</f>
        <v>99.501610684940786</v>
      </c>
      <c r="M7" s="24">
        <f>F_Inputs!O7</f>
        <v>172.57684435372371</v>
      </c>
      <c r="N7" s="24">
        <f>F_Inputs!P7</f>
        <v>161.3956966740736</v>
      </c>
      <c r="O7" s="24">
        <f>F_Inputs!Q7</f>
        <v>94.436172888509873</v>
      </c>
      <c r="P7" s="24">
        <f>F_Inputs!R7</f>
        <v>143.4936504047356</v>
      </c>
      <c r="Q7" s="24">
        <f>F_Inputs!S7</f>
        <v>63.279736806040191</v>
      </c>
      <c r="R7" s="24">
        <f>F_Inputs!T7</f>
        <v>151.81142042844414</v>
      </c>
      <c r="S7" s="24">
        <f>F_Inputs!U7</f>
        <v>39.741418960913308</v>
      </c>
      <c r="T7" s="24">
        <f>F_Inputs!V7</f>
        <v>180.89915943589415</v>
      </c>
      <c r="U7" s="24">
        <f>F_Inputs!W7</f>
        <v>162.09729431998397</v>
      </c>
      <c r="V7" s="24">
        <f>F_Inputs!X7</f>
        <v>28.465923075742751</v>
      </c>
      <c r="W7" s="24">
        <f>F_Inputs!Y7</f>
        <v>178.61425505071946</v>
      </c>
      <c r="X7" s="24">
        <f>F_Inputs!Z7</f>
        <v>65.60035125604243</v>
      </c>
      <c r="Y7" s="24">
        <f>F_Inputs!AA7</f>
        <v>129.293991688933</v>
      </c>
      <c r="Z7" s="24">
        <f>F_Inputs!AB7</f>
        <v>120.1396291864714</v>
      </c>
      <c r="AA7" s="24">
        <f>F_Inputs!AC7</f>
        <v>96.072806126867675</v>
      </c>
    </row>
    <row r="8" spans="1:27" x14ac:dyDescent="0.35">
      <c r="D8" t="s">
        <v>12</v>
      </c>
      <c r="E8" t="str">
        <f>F_Inputs!C10</f>
        <v>Underlying calculations for common performance commitments - water and combined - Leakage - Company level - Baseline
(average from 2017-18 to 2019-20)</v>
      </c>
      <c r="G8" t="s">
        <v>16</v>
      </c>
      <c r="J8" s="24">
        <f>F_Inputs!L10</f>
        <v>172</v>
      </c>
      <c r="K8" s="24">
        <f>F_Inputs!M10</f>
        <v>121.58232369750132</v>
      </c>
      <c r="L8" s="24">
        <f>F_Inputs!N10</f>
        <v>120.56053547691025</v>
      </c>
      <c r="M8" s="24">
        <f>F_Inputs!O10</f>
        <v>115.31889088819369</v>
      </c>
      <c r="N8" s="24">
        <f>F_Inputs!P10</f>
        <v>106.15297807825337</v>
      </c>
      <c r="O8" s="24">
        <f>F_Inputs!Q10</f>
        <v>111.23435633237511</v>
      </c>
      <c r="P8" s="24">
        <f>F_Inputs!R10</f>
        <v>104.26729083980989</v>
      </c>
      <c r="Q8" s="24">
        <f>F_Inputs!S10</f>
        <v>88.267708460661382</v>
      </c>
      <c r="R8" s="24">
        <f>F_Inputs!T10</f>
        <v>116.41301717373585</v>
      </c>
      <c r="S8" s="24">
        <f>F_Inputs!U10</f>
        <v>90.107978967411285</v>
      </c>
      <c r="T8" s="24">
        <f>F_Inputs!V10</f>
        <v>104.71723010354876</v>
      </c>
      <c r="U8" s="24">
        <f>F_Inputs!W10</f>
        <v>78.830110710194162</v>
      </c>
      <c r="V8" s="24">
        <f>F_Inputs!X10</f>
        <v>159.61992887657985</v>
      </c>
      <c r="W8" s="24">
        <f>F_Inputs!Y10</f>
        <v>127.77004223079294</v>
      </c>
      <c r="X8" s="24">
        <f>F_Inputs!Z10</f>
        <v>91.67264496853673</v>
      </c>
      <c r="Y8" s="24">
        <f>F_Inputs!AA10</f>
        <v>108.12428017182836</v>
      </c>
      <c r="Z8" s="24">
        <f>F_Inputs!AB10</f>
        <v>83.487925972115249</v>
      </c>
      <c r="AA8" s="24">
        <f>F_Inputs!AC10</f>
        <v>138.43227888148931</v>
      </c>
    </row>
    <row r="9" spans="1:27" x14ac:dyDescent="0.35">
      <c r="D9" t="s">
        <v>13</v>
      </c>
      <c r="E9" t="str">
        <f>F_Inputs!C13</f>
        <v>Underlying calculations for common performance commitments - water and combined - Leakage - Company level - Baseline
(average from 2017-18 to 2019-20)</v>
      </c>
      <c r="G9" t="s">
        <v>16</v>
      </c>
      <c r="J9" s="24">
        <f>F_Inputs!L13</f>
        <v>200</v>
      </c>
      <c r="K9" s="24">
        <f>F_Inputs!M13</f>
        <v>151.85531461392051</v>
      </c>
      <c r="L9" s="24">
        <f>F_Inputs!N13</f>
        <v>141.79258264318557</v>
      </c>
      <c r="M9" s="24">
        <f>F_Inputs!O13</f>
        <v>145.61259535004501</v>
      </c>
      <c r="N9" s="24">
        <f>F_Inputs!P13</f>
        <v>104.55634014525556</v>
      </c>
      <c r="O9" s="24">
        <f>F_Inputs!Q13</f>
        <v>124.57818960561366</v>
      </c>
      <c r="P9" s="24">
        <f>F_Inputs!R13</f>
        <v>86.444606551543856</v>
      </c>
      <c r="Q9" s="24">
        <f>F_Inputs!S13</f>
        <v>116.77801462519477</v>
      </c>
      <c r="R9" s="24">
        <f>F_Inputs!T13</f>
        <v>114.63236987249424</v>
      </c>
      <c r="S9" s="24">
        <f>F_Inputs!U13</f>
        <v>169.95120450560523</v>
      </c>
      <c r="T9" s="24">
        <f>F_Inputs!V13</f>
        <v>75.716171369936831</v>
      </c>
      <c r="U9" s="24">
        <f>F_Inputs!W13</f>
        <v>131.84649950270452</v>
      </c>
      <c r="V9" s="24">
        <f>F_Inputs!X13</f>
        <v>138.48785089516221</v>
      </c>
      <c r="W9" s="24">
        <f>F_Inputs!Y13</f>
        <v>158.69305690353718</v>
      </c>
      <c r="X9" s="24">
        <f>F_Inputs!Z13</f>
        <v>199.14142474862595</v>
      </c>
      <c r="Y9" s="24">
        <f>F_Inputs!AA13</f>
        <v>56.05808687746179</v>
      </c>
      <c r="Z9" s="24">
        <f>F_Inputs!AB13</f>
        <v>149.30311364214</v>
      </c>
      <c r="AA9" s="24">
        <f>F_Inputs!AC13</f>
        <v>175.98375757811618</v>
      </c>
    </row>
    <row r="11" spans="1:27" x14ac:dyDescent="0.35">
      <c r="D11" t="s">
        <v>9</v>
      </c>
      <c r="E11" t="str">
        <f>F_Inputs!C9</f>
        <v>Test example parameter: efficiency challenge</v>
      </c>
      <c r="G11" t="s">
        <v>44</v>
      </c>
      <c r="J11" s="25">
        <f>F_Inputs!L9</f>
        <v>0.1</v>
      </c>
      <c r="K11" s="25">
        <f>F_Inputs!M9</f>
        <v>0.1</v>
      </c>
      <c r="L11" s="25">
        <f>F_Inputs!N9</f>
        <v>0.1</v>
      </c>
      <c r="M11" s="25">
        <f>F_Inputs!O9</f>
        <v>0.1</v>
      </c>
      <c r="N11" s="25">
        <f>F_Inputs!P9</f>
        <v>0.1</v>
      </c>
      <c r="O11" s="25">
        <f>F_Inputs!Q9</f>
        <v>0.1</v>
      </c>
      <c r="P11" s="25">
        <f>F_Inputs!R9</f>
        <v>0.1</v>
      </c>
      <c r="Q11" s="25">
        <f>F_Inputs!S9</f>
        <v>0.1</v>
      </c>
      <c r="R11" s="25">
        <f>F_Inputs!T9</f>
        <v>0.1</v>
      </c>
      <c r="S11" s="25">
        <f>F_Inputs!U9</f>
        <v>0.1</v>
      </c>
      <c r="T11" s="25">
        <f>F_Inputs!V9</f>
        <v>0.1</v>
      </c>
      <c r="U11" s="25">
        <f>F_Inputs!W9</f>
        <v>0.1</v>
      </c>
      <c r="V11" s="25">
        <f>F_Inputs!X9</f>
        <v>0.1</v>
      </c>
      <c r="W11" s="25">
        <f>F_Inputs!Y9</f>
        <v>0.1</v>
      </c>
      <c r="X11" s="25">
        <f>F_Inputs!Z9</f>
        <v>0.1</v>
      </c>
      <c r="Y11" s="25">
        <f>F_Inputs!AA9</f>
        <v>0.1</v>
      </c>
      <c r="Z11" s="25">
        <f>F_Inputs!AB9</f>
        <v>0.1</v>
      </c>
      <c r="AA11" s="25">
        <f>F_Inputs!AC9</f>
        <v>0.1</v>
      </c>
    </row>
    <row r="12" spans="1:27" x14ac:dyDescent="0.35">
      <c r="D12" t="s">
        <v>12</v>
      </c>
      <c r="E12" t="str">
        <f>F_Inputs!C12</f>
        <v>Test example parameter: efficiency challenge</v>
      </c>
      <c r="G12" t="s">
        <v>44</v>
      </c>
      <c r="J12" s="25">
        <f>F_Inputs!L12</f>
        <v>0.08</v>
      </c>
      <c r="K12" s="25">
        <f>F_Inputs!M12</f>
        <v>0.08</v>
      </c>
      <c r="L12" s="25">
        <f>F_Inputs!N12</f>
        <v>0.08</v>
      </c>
      <c r="M12" s="25">
        <f>F_Inputs!O12</f>
        <v>0.08</v>
      </c>
      <c r="N12" s="25">
        <f>F_Inputs!P12</f>
        <v>0.08</v>
      </c>
      <c r="O12" s="25">
        <f>F_Inputs!Q12</f>
        <v>0.08</v>
      </c>
      <c r="P12" s="25">
        <f>F_Inputs!R12</f>
        <v>0.08</v>
      </c>
      <c r="Q12" s="25">
        <f>F_Inputs!S12</f>
        <v>0.08</v>
      </c>
      <c r="R12" s="25">
        <f>F_Inputs!T12</f>
        <v>0.08</v>
      </c>
      <c r="S12" s="25">
        <f>F_Inputs!U12</f>
        <v>0.08</v>
      </c>
      <c r="T12" s="25">
        <f>F_Inputs!V12</f>
        <v>0.08</v>
      </c>
      <c r="U12" s="25">
        <f>F_Inputs!W12</f>
        <v>0.08</v>
      </c>
      <c r="V12" s="25">
        <f>F_Inputs!X12</f>
        <v>0.08</v>
      </c>
      <c r="W12" s="25">
        <f>F_Inputs!Y12</f>
        <v>0.08</v>
      </c>
      <c r="X12" s="25">
        <f>F_Inputs!Z12</f>
        <v>0.08</v>
      </c>
      <c r="Y12" s="25">
        <f>F_Inputs!AA12</f>
        <v>0.08</v>
      </c>
      <c r="Z12" s="25">
        <f>F_Inputs!AB12</f>
        <v>0.08</v>
      </c>
      <c r="AA12" s="25">
        <f>F_Inputs!AC12</f>
        <v>0.08</v>
      </c>
    </row>
    <row r="13" spans="1:27" x14ac:dyDescent="0.35">
      <c r="D13" t="s">
        <v>13</v>
      </c>
      <c r="E13" t="str">
        <f>F_Inputs!C15</f>
        <v>Test example parameter: efficiency challenge</v>
      </c>
      <c r="G13" t="s">
        <v>44</v>
      </c>
      <c r="J13" s="25">
        <f>F_Inputs!L15</f>
        <v>0.12</v>
      </c>
      <c r="K13" s="25">
        <f>F_Inputs!M15</f>
        <v>0.12</v>
      </c>
      <c r="L13" s="25">
        <f>F_Inputs!N15</f>
        <v>0.12</v>
      </c>
      <c r="M13" s="25">
        <f>F_Inputs!O15</f>
        <v>0.12</v>
      </c>
      <c r="N13" s="25">
        <f>F_Inputs!P15</f>
        <v>0.12</v>
      </c>
      <c r="O13" s="25">
        <f>F_Inputs!Q15</f>
        <v>0.12</v>
      </c>
      <c r="P13" s="25">
        <f>F_Inputs!R15</f>
        <v>0.12</v>
      </c>
      <c r="Q13" s="25">
        <f>F_Inputs!S15</f>
        <v>0.12</v>
      </c>
      <c r="R13" s="25">
        <f>F_Inputs!T15</f>
        <v>0.12</v>
      </c>
      <c r="S13" s="25">
        <f>F_Inputs!U15</f>
        <v>0.12</v>
      </c>
      <c r="T13" s="25">
        <f>F_Inputs!V15</f>
        <v>0.12</v>
      </c>
      <c r="U13" s="25">
        <f>F_Inputs!W15</f>
        <v>0.12</v>
      </c>
      <c r="V13" s="25">
        <f>F_Inputs!X15</f>
        <v>0.12</v>
      </c>
      <c r="W13" s="25">
        <f>F_Inputs!Y15</f>
        <v>0.12</v>
      </c>
      <c r="X13" s="25">
        <f>F_Inputs!Z15</f>
        <v>0.12</v>
      </c>
      <c r="Y13" s="25">
        <f>F_Inputs!AA15</f>
        <v>0.12</v>
      </c>
      <c r="Z13" s="25">
        <f>F_Inputs!AB15</f>
        <v>0.12</v>
      </c>
      <c r="AA13" s="25">
        <f>F_Inputs!AC15</f>
        <v>0.12</v>
      </c>
    </row>
    <row r="15" spans="1:27" x14ac:dyDescent="0.35">
      <c r="D15" t="s">
        <v>9</v>
      </c>
      <c r="E15" t="s">
        <v>46</v>
      </c>
      <c r="G15" t="s">
        <v>16</v>
      </c>
      <c r="J15" s="24">
        <f xml:space="preserve"> J7 - J7 * J11</f>
        <v>166.5</v>
      </c>
      <c r="K15" s="24">
        <f t="shared" ref="K15:AA17" si="0" xml:space="preserve"> K7 - K7 * K11</f>
        <v>114.01152096816283</v>
      </c>
      <c r="L15" s="24">
        <f t="shared" si="0"/>
        <v>89.551449616446703</v>
      </c>
      <c r="M15" s="24">
        <f t="shared" si="0"/>
        <v>155.31915991835135</v>
      </c>
      <c r="N15" s="24">
        <f t="shared" si="0"/>
        <v>145.25612700666625</v>
      </c>
      <c r="O15" s="24">
        <f t="shared" si="0"/>
        <v>84.992555599658886</v>
      </c>
      <c r="P15" s="24">
        <f t="shared" si="0"/>
        <v>129.14428536426203</v>
      </c>
      <c r="Q15" s="24">
        <f t="shared" si="0"/>
        <v>56.951763125436173</v>
      </c>
      <c r="R15" s="24">
        <f t="shared" si="0"/>
        <v>136.63027838559972</v>
      </c>
      <c r="S15" s="24">
        <f t="shared" si="0"/>
        <v>35.767277064821975</v>
      </c>
      <c r="T15" s="24">
        <f t="shared" si="0"/>
        <v>162.80924349230474</v>
      </c>
      <c r="U15" s="24">
        <f t="shared" si="0"/>
        <v>145.88756488798558</v>
      </c>
      <c r="V15" s="24">
        <f t="shared" si="0"/>
        <v>25.619330768168474</v>
      </c>
      <c r="W15" s="24">
        <f t="shared" si="0"/>
        <v>160.75282954564753</v>
      </c>
      <c r="X15" s="24">
        <f t="shared" si="0"/>
        <v>59.040316130438185</v>
      </c>
      <c r="Y15" s="24">
        <f t="shared" si="0"/>
        <v>116.36459252003971</v>
      </c>
      <c r="Z15" s="24">
        <f t="shared" si="0"/>
        <v>108.12566626782426</v>
      </c>
      <c r="AA15" s="24">
        <f t="shared" si="0"/>
        <v>86.465525514180911</v>
      </c>
    </row>
    <row r="16" spans="1:27" x14ac:dyDescent="0.35">
      <c r="D16" t="s">
        <v>12</v>
      </c>
      <c r="E16" t="s">
        <v>46</v>
      </c>
      <c r="G16" t="s">
        <v>16</v>
      </c>
      <c r="J16" s="24">
        <f t="shared" ref="J16:Y17" si="1" xml:space="preserve"> J8 - J8 * J12</f>
        <v>158.24</v>
      </c>
      <c r="K16" s="24">
        <f t="shared" si="1"/>
        <v>111.85573780170122</v>
      </c>
      <c r="L16" s="24">
        <f t="shared" si="1"/>
        <v>110.91569263875742</v>
      </c>
      <c r="M16" s="24">
        <f t="shared" si="1"/>
        <v>106.0933796171382</v>
      </c>
      <c r="N16" s="24">
        <f t="shared" si="1"/>
        <v>97.660739831993098</v>
      </c>
      <c r="O16" s="24">
        <f t="shared" si="1"/>
        <v>102.3356078257851</v>
      </c>
      <c r="P16" s="24">
        <f t="shared" si="1"/>
        <v>95.925907572625093</v>
      </c>
      <c r="Q16" s="24">
        <f t="shared" si="1"/>
        <v>81.206291783808467</v>
      </c>
      <c r="R16" s="24">
        <f t="shared" si="1"/>
        <v>107.09997579983698</v>
      </c>
      <c r="S16" s="24">
        <f t="shared" si="1"/>
        <v>82.899340650018388</v>
      </c>
      <c r="T16" s="24">
        <f t="shared" si="1"/>
        <v>96.339851695264855</v>
      </c>
      <c r="U16" s="24">
        <f t="shared" si="1"/>
        <v>72.523701853378626</v>
      </c>
      <c r="V16" s="24">
        <f t="shared" si="1"/>
        <v>146.85033456645345</v>
      </c>
      <c r="W16" s="24">
        <f t="shared" si="1"/>
        <v>117.5484388523295</v>
      </c>
      <c r="X16" s="24">
        <f t="shared" si="1"/>
        <v>84.338833371053795</v>
      </c>
      <c r="Y16" s="24">
        <f t="shared" si="1"/>
        <v>99.474337758082086</v>
      </c>
      <c r="Z16" s="24">
        <f t="shared" si="0"/>
        <v>76.808891894346033</v>
      </c>
      <c r="AA16" s="24">
        <f t="shared" si="0"/>
        <v>127.35769657097016</v>
      </c>
    </row>
    <row r="17" spans="4:27" x14ac:dyDescent="0.35">
      <c r="D17" t="s">
        <v>13</v>
      </c>
      <c r="E17" t="s">
        <v>46</v>
      </c>
      <c r="G17" t="s">
        <v>16</v>
      </c>
      <c r="J17" s="24">
        <f t="shared" si="1"/>
        <v>176</v>
      </c>
      <c r="K17" s="24">
        <f t="shared" si="0"/>
        <v>133.63267686025006</v>
      </c>
      <c r="L17" s="24">
        <f t="shared" si="0"/>
        <v>124.7774727260033</v>
      </c>
      <c r="M17" s="24">
        <f t="shared" si="0"/>
        <v>128.13908390803962</v>
      </c>
      <c r="N17" s="24">
        <f t="shared" si="0"/>
        <v>92.009579327824895</v>
      </c>
      <c r="O17" s="24">
        <f t="shared" si="0"/>
        <v>109.62880685294002</v>
      </c>
      <c r="P17" s="24">
        <f t="shared" si="0"/>
        <v>76.071253765358591</v>
      </c>
      <c r="Q17" s="24">
        <f t="shared" si="0"/>
        <v>102.7646528701714</v>
      </c>
      <c r="R17" s="24">
        <f t="shared" si="0"/>
        <v>100.87648548779492</v>
      </c>
      <c r="S17" s="24">
        <f t="shared" si="0"/>
        <v>149.55705996493259</v>
      </c>
      <c r="T17" s="24">
        <f t="shared" si="0"/>
        <v>66.630230805544414</v>
      </c>
      <c r="U17" s="24">
        <f t="shared" si="0"/>
        <v>116.02491956237998</v>
      </c>
      <c r="V17" s="24">
        <f t="shared" si="0"/>
        <v>121.86930878774274</v>
      </c>
      <c r="W17" s="24">
        <f t="shared" si="0"/>
        <v>139.64989007511272</v>
      </c>
      <c r="X17" s="24">
        <f t="shared" si="0"/>
        <v>175.24445377879084</v>
      </c>
      <c r="Y17" s="24">
        <f t="shared" si="0"/>
        <v>49.331116452166377</v>
      </c>
      <c r="Z17" s="24">
        <f t="shared" si="0"/>
        <v>131.3867400050832</v>
      </c>
      <c r="AA17" s="24">
        <f t="shared" si="0"/>
        <v>154.86570666874223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589E-CBBE-48B3-8492-1B9BF6A9253B}">
  <dimension ref="A1:W12"/>
  <sheetViews>
    <sheetView workbookViewId="0">
      <selection activeCell="D35" sqref="D35"/>
    </sheetView>
  </sheetViews>
  <sheetFormatPr defaultRowHeight="13.5" x14ac:dyDescent="0.35"/>
  <cols>
    <col min="6" max="6" width="43" bestFit="1" customWidth="1"/>
  </cols>
  <sheetData>
    <row r="1" spans="1:23" ht="14.25" x14ac:dyDescent="0.45">
      <c r="C1" s="3" t="s">
        <v>39</v>
      </c>
      <c r="E1" s="3" t="s">
        <v>40</v>
      </c>
    </row>
    <row r="2" spans="1:23" ht="14.25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</row>
    <row r="4" spans="1:23" x14ac:dyDescent="0.35">
      <c r="A4" t="s">
        <v>9</v>
      </c>
      <c r="B4" t="s">
        <v>50</v>
      </c>
      <c r="C4" t="s">
        <v>51</v>
      </c>
      <c r="D4" t="s">
        <v>16</v>
      </c>
      <c r="E4" t="s">
        <v>17</v>
      </c>
      <c r="F4" s="4">
        <f>Calculations!J15</f>
        <v>166.5</v>
      </c>
      <c r="G4" s="4">
        <f>Calculations!K15</f>
        <v>114.01152096816283</v>
      </c>
      <c r="H4" s="4">
        <f>Calculations!L15</f>
        <v>89.551449616446703</v>
      </c>
      <c r="I4" s="4">
        <f>Calculations!M15</f>
        <v>155.31915991835135</v>
      </c>
      <c r="J4" s="4">
        <f>Calculations!N15</f>
        <v>145.25612700666625</v>
      </c>
      <c r="K4" s="4">
        <f>Calculations!O15</f>
        <v>84.992555599658886</v>
      </c>
      <c r="L4" s="4">
        <f>Calculations!P15</f>
        <v>129.14428536426203</v>
      </c>
      <c r="M4" s="4">
        <f>Calculations!Q15</f>
        <v>56.951763125436173</v>
      </c>
      <c r="N4" s="4">
        <f>Calculations!R15</f>
        <v>136.63027838559972</v>
      </c>
      <c r="O4" s="4">
        <f>Calculations!S15</f>
        <v>35.767277064821975</v>
      </c>
      <c r="P4" s="4">
        <f>Calculations!T15</f>
        <v>162.80924349230474</v>
      </c>
      <c r="Q4" s="4">
        <f>Calculations!U15</f>
        <v>145.88756488798558</v>
      </c>
      <c r="R4" s="4">
        <f>Calculations!V15</f>
        <v>25.619330768168474</v>
      </c>
      <c r="S4" s="4">
        <f>Calculations!W15</f>
        <v>160.75282954564753</v>
      </c>
      <c r="T4" s="4">
        <f>Calculations!X15</f>
        <v>59.040316130438185</v>
      </c>
      <c r="U4" s="4">
        <f>Calculations!Y15</f>
        <v>116.36459252003971</v>
      </c>
      <c r="V4" s="4">
        <f>Calculations!Z15</f>
        <v>108.12566626782426</v>
      </c>
      <c r="W4" s="4">
        <f>Calculations!AA15</f>
        <v>86.465525514180911</v>
      </c>
    </row>
    <row r="5" spans="1:23" s="20" customFormat="1" ht="14.25" x14ac:dyDescent="0.35">
      <c r="A5" s="20" t="s">
        <v>9</v>
      </c>
      <c r="B5" s="21" t="s">
        <v>53</v>
      </c>
      <c r="C5" s="21" t="s">
        <v>55</v>
      </c>
      <c r="D5" s="22" t="s">
        <v>52</v>
      </c>
      <c r="E5" t="s">
        <v>17</v>
      </c>
      <c r="F5" s="23" t="str">
        <f t="shared" ref="F5:W5" ca="1" si="0">CONCATENATE("[…]", TEXT(NOW(),"dd/mm/yyy hh:mm:ss"))</f>
        <v>[…]07/12/2023 13:20:25</v>
      </c>
      <c r="G5" s="23" t="str">
        <f t="shared" ca="1" si="0"/>
        <v>[…]07/12/2023 13:20:25</v>
      </c>
      <c r="H5" s="23" t="str">
        <f t="shared" ca="1" si="0"/>
        <v>[…]07/12/2023 13:20:25</v>
      </c>
      <c r="I5" s="23" t="str">
        <f t="shared" ca="1" si="0"/>
        <v>[…]07/12/2023 13:20:25</v>
      </c>
      <c r="J5" s="23" t="str">
        <f t="shared" ca="1" si="0"/>
        <v>[…]07/12/2023 13:20:25</v>
      </c>
      <c r="K5" s="23" t="str">
        <f t="shared" ca="1" si="0"/>
        <v>[…]07/12/2023 13:20:25</v>
      </c>
      <c r="L5" s="23" t="str">
        <f t="shared" ca="1" si="0"/>
        <v>[…]07/12/2023 13:20:25</v>
      </c>
      <c r="M5" s="23" t="str">
        <f t="shared" ca="1" si="0"/>
        <v>[…]07/12/2023 13:20:25</v>
      </c>
      <c r="N5" s="23" t="str">
        <f t="shared" ca="1" si="0"/>
        <v>[…]07/12/2023 13:20:25</v>
      </c>
      <c r="O5" s="23" t="str">
        <f t="shared" ca="1" si="0"/>
        <v>[…]07/12/2023 13:20:25</v>
      </c>
      <c r="P5" s="23" t="str">
        <f t="shared" ca="1" si="0"/>
        <v>[…]07/12/2023 13:20:25</v>
      </c>
      <c r="Q5" s="23" t="str">
        <f t="shared" ca="1" si="0"/>
        <v>[…]07/12/2023 13:20:25</v>
      </c>
      <c r="R5" s="23" t="str">
        <f t="shared" ca="1" si="0"/>
        <v>[…]07/12/2023 13:20:25</v>
      </c>
      <c r="S5" s="23" t="str">
        <f t="shared" ca="1" si="0"/>
        <v>[…]07/12/2023 13:20:25</v>
      </c>
      <c r="T5" s="23" t="str">
        <f t="shared" ca="1" si="0"/>
        <v>[…]07/12/2023 13:20:25</v>
      </c>
      <c r="U5" s="23" t="str">
        <f t="shared" ca="1" si="0"/>
        <v>[…]07/12/2023 13:20:25</v>
      </c>
      <c r="V5" s="23" t="str">
        <f t="shared" ca="1" si="0"/>
        <v>[…]07/12/2023 13:20:25</v>
      </c>
      <c r="W5" s="23" t="str">
        <f t="shared" ca="1" si="0"/>
        <v>[…]07/12/2023 13:20:25</v>
      </c>
    </row>
    <row r="6" spans="1:23" s="20" customFormat="1" ht="14.25" x14ac:dyDescent="0.35">
      <c r="A6" s="20" t="s">
        <v>9</v>
      </c>
      <c r="B6" s="21" t="s">
        <v>54</v>
      </c>
      <c r="C6" s="21" t="s">
        <v>56</v>
      </c>
      <c r="D6" s="22" t="s">
        <v>52</v>
      </c>
      <c r="E6" t="s">
        <v>17</v>
      </c>
      <c r="F6" s="22" t="str">
        <f t="shared" ref="F6:W6" ca="1" si="1">MID(CELL("filename"),SEARCH("[",CELL("filename"))+1,SEARCH("]",CELL("filename"))-SEARCH("[",CELL("filename"))-1)</f>
        <v>20231207-131956_20231207-131047_tidal training model example.xlsx</v>
      </c>
      <c r="G6" s="22" t="str">
        <f t="shared" ca="1" si="1"/>
        <v>20231207-131956_20231207-131047_tidal training model example.xlsx</v>
      </c>
      <c r="H6" s="22" t="str">
        <f t="shared" ca="1" si="1"/>
        <v>20231207-131956_20231207-131047_tidal training model example.xlsx</v>
      </c>
      <c r="I6" s="22" t="str">
        <f t="shared" ca="1" si="1"/>
        <v>20231207-131956_20231207-131047_tidal training model example.xlsx</v>
      </c>
      <c r="J6" s="22" t="str">
        <f t="shared" ca="1" si="1"/>
        <v>20231207-131956_20231207-131047_tidal training model example.xlsx</v>
      </c>
      <c r="K6" s="22" t="str">
        <f t="shared" ca="1" si="1"/>
        <v>20231207-131956_20231207-131047_tidal training model example.xlsx</v>
      </c>
      <c r="L6" s="22" t="str">
        <f t="shared" ca="1" si="1"/>
        <v>20231207-131956_20231207-131047_tidal training model example.xlsx</v>
      </c>
      <c r="M6" s="22" t="str">
        <f t="shared" ca="1" si="1"/>
        <v>20231207-131956_20231207-131047_tidal training model example.xlsx</v>
      </c>
      <c r="N6" s="22" t="str">
        <f t="shared" ca="1" si="1"/>
        <v>20231207-131956_20231207-131047_tidal training model example.xlsx</v>
      </c>
      <c r="O6" s="22" t="str">
        <f t="shared" ca="1" si="1"/>
        <v>20231207-131956_20231207-131047_tidal training model example.xlsx</v>
      </c>
      <c r="P6" s="22" t="str">
        <f t="shared" ca="1" si="1"/>
        <v>20231207-131956_20231207-131047_tidal training model example.xlsx</v>
      </c>
      <c r="Q6" s="22" t="str">
        <f t="shared" ca="1" si="1"/>
        <v>20231207-131956_20231207-131047_tidal training model example.xlsx</v>
      </c>
      <c r="R6" s="22" t="str">
        <f t="shared" ca="1" si="1"/>
        <v>20231207-131956_20231207-131047_tidal training model example.xlsx</v>
      </c>
      <c r="S6" s="22" t="str">
        <f t="shared" ca="1" si="1"/>
        <v>20231207-131956_20231207-131047_tidal training model example.xlsx</v>
      </c>
      <c r="T6" s="22" t="str">
        <f t="shared" ca="1" si="1"/>
        <v>20231207-131956_20231207-131047_tidal training model example.xlsx</v>
      </c>
      <c r="U6" s="22" t="str">
        <f t="shared" ca="1" si="1"/>
        <v>20231207-131956_20231207-131047_tidal training model example.xlsx</v>
      </c>
      <c r="V6" s="22" t="str">
        <f t="shared" ca="1" si="1"/>
        <v>20231207-131956_20231207-131047_tidal training model example.xlsx</v>
      </c>
      <c r="W6" s="22" t="str">
        <f t="shared" ca="1" si="1"/>
        <v>20231207-131956_20231207-131047_tidal training model example.xlsx</v>
      </c>
    </row>
    <row r="7" spans="1:23" x14ac:dyDescent="0.35">
      <c r="A7" t="s">
        <v>12</v>
      </c>
      <c r="B7" t="s">
        <v>50</v>
      </c>
      <c r="C7" t="s">
        <v>51</v>
      </c>
      <c r="D7" t="s">
        <v>16</v>
      </c>
      <c r="E7" t="s">
        <v>17</v>
      </c>
      <c r="F7" s="4">
        <f>Calculations!J16</f>
        <v>158.24</v>
      </c>
      <c r="G7" s="4">
        <f>Calculations!K16</f>
        <v>111.85573780170122</v>
      </c>
      <c r="H7" s="4">
        <f>Calculations!L16</f>
        <v>110.91569263875742</v>
      </c>
      <c r="I7" s="4">
        <f>Calculations!M16</f>
        <v>106.0933796171382</v>
      </c>
      <c r="J7" s="4">
        <f>Calculations!N16</f>
        <v>97.660739831993098</v>
      </c>
      <c r="K7" s="4">
        <f>Calculations!O16</f>
        <v>102.3356078257851</v>
      </c>
      <c r="L7" s="4">
        <f>Calculations!P16</f>
        <v>95.925907572625093</v>
      </c>
      <c r="M7" s="4">
        <f>Calculations!Q16</f>
        <v>81.206291783808467</v>
      </c>
      <c r="N7" s="4">
        <f>Calculations!R16</f>
        <v>107.09997579983698</v>
      </c>
      <c r="O7" s="4">
        <f>Calculations!S16</f>
        <v>82.899340650018388</v>
      </c>
      <c r="P7" s="4">
        <f>Calculations!T16</f>
        <v>96.339851695264855</v>
      </c>
      <c r="Q7" s="4">
        <f>Calculations!U16</f>
        <v>72.523701853378626</v>
      </c>
      <c r="R7" s="4">
        <f>Calculations!V16</f>
        <v>146.85033456645345</v>
      </c>
      <c r="S7" s="4">
        <f>Calculations!W16</f>
        <v>117.5484388523295</v>
      </c>
      <c r="T7" s="4">
        <f>Calculations!X16</f>
        <v>84.338833371053795</v>
      </c>
      <c r="U7" s="4">
        <f>Calculations!Y16</f>
        <v>99.474337758082086</v>
      </c>
      <c r="V7" s="4">
        <f>Calculations!Z16</f>
        <v>76.808891894346033</v>
      </c>
      <c r="W7" s="4">
        <f>Calculations!AA16</f>
        <v>127.35769657097016</v>
      </c>
    </row>
    <row r="8" spans="1:23" s="20" customFormat="1" ht="14.25" x14ac:dyDescent="0.35">
      <c r="A8" s="20" t="s">
        <v>12</v>
      </c>
      <c r="B8" s="21" t="s">
        <v>53</v>
      </c>
      <c r="C8" s="21" t="s">
        <v>55</v>
      </c>
      <c r="D8" s="22" t="s">
        <v>52</v>
      </c>
      <c r="E8" t="s">
        <v>17</v>
      </c>
      <c r="F8" s="23" t="str">
        <f t="shared" ref="F8:W8" ca="1" si="2">CONCATENATE("[…]", TEXT(NOW(),"dd/mm/yyy hh:mm:ss"))</f>
        <v>[…]07/12/2023 13:20:25</v>
      </c>
      <c r="G8" s="23" t="str">
        <f t="shared" ca="1" si="2"/>
        <v>[…]07/12/2023 13:20:25</v>
      </c>
      <c r="H8" s="23" t="str">
        <f t="shared" ca="1" si="2"/>
        <v>[…]07/12/2023 13:20:25</v>
      </c>
      <c r="I8" s="23" t="str">
        <f t="shared" ca="1" si="2"/>
        <v>[…]07/12/2023 13:20:25</v>
      </c>
      <c r="J8" s="23" t="str">
        <f t="shared" ca="1" si="2"/>
        <v>[…]07/12/2023 13:20:25</v>
      </c>
      <c r="K8" s="23" t="str">
        <f t="shared" ca="1" si="2"/>
        <v>[…]07/12/2023 13:20:25</v>
      </c>
      <c r="L8" s="23" t="str">
        <f t="shared" ca="1" si="2"/>
        <v>[…]07/12/2023 13:20:25</v>
      </c>
      <c r="M8" s="23" t="str">
        <f t="shared" ca="1" si="2"/>
        <v>[…]07/12/2023 13:20:25</v>
      </c>
      <c r="N8" s="23" t="str">
        <f t="shared" ca="1" si="2"/>
        <v>[…]07/12/2023 13:20:25</v>
      </c>
      <c r="O8" s="23" t="str">
        <f t="shared" ca="1" si="2"/>
        <v>[…]07/12/2023 13:20:25</v>
      </c>
      <c r="P8" s="23" t="str">
        <f t="shared" ca="1" si="2"/>
        <v>[…]07/12/2023 13:20:25</v>
      </c>
      <c r="Q8" s="23" t="str">
        <f t="shared" ca="1" si="2"/>
        <v>[…]07/12/2023 13:20:25</v>
      </c>
      <c r="R8" s="23" t="str">
        <f t="shared" ca="1" si="2"/>
        <v>[…]07/12/2023 13:20:25</v>
      </c>
      <c r="S8" s="23" t="str">
        <f t="shared" ca="1" si="2"/>
        <v>[…]07/12/2023 13:20:25</v>
      </c>
      <c r="T8" s="23" t="str">
        <f t="shared" ca="1" si="2"/>
        <v>[…]07/12/2023 13:20:25</v>
      </c>
      <c r="U8" s="23" t="str">
        <f t="shared" ca="1" si="2"/>
        <v>[…]07/12/2023 13:20:25</v>
      </c>
      <c r="V8" s="23" t="str">
        <f t="shared" ca="1" si="2"/>
        <v>[…]07/12/2023 13:20:25</v>
      </c>
      <c r="W8" s="23" t="str">
        <f t="shared" ca="1" si="2"/>
        <v>[…]07/12/2023 13:20:25</v>
      </c>
    </row>
    <row r="9" spans="1:23" s="20" customFormat="1" ht="14.25" x14ac:dyDescent="0.35">
      <c r="A9" s="20" t="s">
        <v>12</v>
      </c>
      <c r="B9" s="21" t="s">
        <v>54</v>
      </c>
      <c r="C9" s="21" t="s">
        <v>56</v>
      </c>
      <c r="D9" s="22" t="s">
        <v>52</v>
      </c>
      <c r="E9" t="s">
        <v>17</v>
      </c>
      <c r="F9" s="22" t="str">
        <f t="shared" ref="F9:W9" ca="1" si="3">MID(CELL("filename"),SEARCH("[",CELL("filename"))+1,SEARCH("]",CELL("filename"))-SEARCH("[",CELL("filename"))-1)</f>
        <v>20231207-131956_20231207-131047_tidal training model example.xlsx</v>
      </c>
      <c r="G9" s="22" t="str">
        <f t="shared" ca="1" si="3"/>
        <v>20231207-131956_20231207-131047_tidal training model example.xlsx</v>
      </c>
      <c r="H9" s="22" t="str">
        <f t="shared" ca="1" si="3"/>
        <v>20231207-131956_20231207-131047_tidal training model example.xlsx</v>
      </c>
      <c r="I9" s="22" t="str">
        <f t="shared" ca="1" si="3"/>
        <v>20231207-131956_20231207-131047_tidal training model example.xlsx</v>
      </c>
      <c r="J9" s="22" t="str">
        <f t="shared" ca="1" si="3"/>
        <v>20231207-131956_20231207-131047_tidal training model example.xlsx</v>
      </c>
      <c r="K9" s="22" t="str">
        <f t="shared" ca="1" si="3"/>
        <v>20231207-131956_20231207-131047_tidal training model example.xlsx</v>
      </c>
      <c r="L9" s="22" t="str">
        <f t="shared" ca="1" si="3"/>
        <v>20231207-131956_20231207-131047_tidal training model example.xlsx</v>
      </c>
      <c r="M9" s="22" t="str">
        <f t="shared" ca="1" si="3"/>
        <v>20231207-131956_20231207-131047_tidal training model example.xlsx</v>
      </c>
      <c r="N9" s="22" t="str">
        <f t="shared" ca="1" si="3"/>
        <v>20231207-131956_20231207-131047_tidal training model example.xlsx</v>
      </c>
      <c r="O9" s="22" t="str">
        <f t="shared" ca="1" si="3"/>
        <v>20231207-131956_20231207-131047_tidal training model example.xlsx</v>
      </c>
      <c r="P9" s="22" t="str">
        <f t="shared" ca="1" si="3"/>
        <v>20231207-131956_20231207-131047_tidal training model example.xlsx</v>
      </c>
      <c r="Q9" s="22" t="str">
        <f t="shared" ca="1" si="3"/>
        <v>20231207-131956_20231207-131047_tidal training model example.xlsx</v>
      </c>
      <c r="R9" s="22" t="str">
        <f t="shared" ca="1" si="3"/>
        <v>20231207-131956_20231207-131047_tidal training model example.xlsx</v>
      </c>
      <c r="S9" s="22" t="str">
        <f t="shared" ca="1" si="3"/>
        <v>20231207-131956_20231207-131047_tidal training model example.xlsx</v>
      </c>
      <c r="T9" s="22" t="str">
        <f t="shared" ca="1" si="3"/>
        <v>20231207-131956_20231207-131047_tidal training model example.xlsx</v>
      </c>
      <c r="U9" s="22" t="str">
        <f t="shared" ca="1" si="3"/>
        <v>20231207-131956_20231207-131047_tidal training model example.xlsx</v>
      </c>
      <c r="V9" s="22" t="str">
        <f t="shared" ca="1" si="3"/>
        <v>20231207-131956_20231207-131047_tidal training model example.xlsx</v>
      </c>
      <c r="W9" s="22" t="str">
        <f t="shared" ca="1" si="3"/>
        <v>20231207-131956_20231207-131047_tidal training model example.xlsx</v>
      </c>
    </row>
    <row r="10" spans="1:23" x14ac:dyDescent="0.35">
      <c r="A10" t="s">
        <v>13</v>
      </c>
      <c r="B10" t="s">
        <v>50</v>
      </c>
      <c r="C10" t="s">
        <v>51</v>
      </c>
      <c r="D10" t="s">
        <v>16</v>
      </c>
      <c r="E10" t="s">
        <v>17</v>
      </c>
      <c r="F10" s="4">
        <f>Calculations!J17</f>
        <v>176</v>
      </c>
      <c r="G10" s="4">
        <f>Calculations!K17</f>
        <v>133.63267686025006</v>
      </c>
      <c r="H10" s="4">
        <f>Calculations!L17</f>
        <v>124.7774727260033</v>
      </c>
      <c r="I10" s="4">
        <f>Calculations!M17</f>
        <v>128.13908390803962</v>
      </c>
      <c r="J10" s="4">
        <f>Calculations!N17</f>
        <v>92.009579327824895</v>
      </c>
      <c r="K10" s="4">
        <f>Calculations!O17</f>
        <v>109.62880685294002</v>
      </c>
      <c r="L10" s="4">
        <f>Calculations!P17</f>
        <v>76.071253765358591</v>
      </c>
      <c r="M10" s="4">
        <f>Calculations!Q17</f>
        <v>102.7646528701714</v>
      </c>
      <c r="N10" s="4">
        <f>Calculations!R17</f>
        <v>100.87648548779492</v>
      </c>
      <c r="O10" s="4">
        <f>Calculations!S17</f>
        <v>149.55705996493259</v>
      </c>
      <c r="P10" s="4">
        <f>Calculations!T17</f>
        <v>66.630230805544414</v>
      </c>
      <c r="Q10" s="4">
        <f>Calculations!U17</f>
        <v>116.02491956237998</v>
      </c>
      <c r="R10" s="4">
        <f>Calculations!V17</f>
        <v>121.86930878774274</v>
      </c>
      <c r="S10" s="4">
        <f>Calculations!W17</f>
        <v>139.64989007511272</v>
      </c>
      <c r="T10" s="4">
        <f>Calculations!X17</f>
        <v>175.24445377879084</v>
      </c>
      <c r="U10" s="4">
        <f>Calculations!Y17</f>
        <v>49.331116452166377</v>
      </c>
      <c r="V10" s="4">
        <f>Calculations!Z17</f>
        <v>131.3867400050832</v>
      </c>
      <c r="W10" s="4">
        <f>Calculations!AA17</f>
        <v>154.86570666874223</v>
      </c>
    </row>
    <row r="11" spans="1:23" s="20" customFormat="1" ht="14.25" x14ac:dyDescent="0.35">
      <c r="A11" s="20" t="s">
        <v>13</v>
      </c>
      <c r="B11" s="21" t="s">
        <v>53</v>
      </c>
      <c r="C11" s="21" t="s">
        <v>55</v>
      </c>
      <c r="D11" s="22" t="s">
        <v>52</v>
      </c>
      <c r="E11" t="s">
        <v>17</v>
      </c>
      <c r="F11" s="23" t="str">
        <f t="shared" ref="F11:W11" ca="1" si="4">CONCATENATE("[…]", TEXT(NOW(),"dd/mm/yyy hh:mm:ss"))</f>
        <v>[…]07/12/2023 13:20:25</v>
      </c>
      <c r="G11" s="23" t="str">
        <f t="shared" ca="1" si="4"/>
        <v>[…]07/12/2023 13:20:25</v>
      </c>
      <c r="H11" s="23" t="str">
        <f t="shared" ca="1" si="4"/>
        <v>[…]07/12/2023 13:20:25</v>
      </c>
      <c r="I11" s="23" t="str">
        <f t="shared" ca="1" si="4"/>
        <v>[…]07/12/2023 13:20:25</v>
      </c>
      <c r="J11" s="23" t="str">
        <f t="shared" ca="1" si="4"/>
        <v>[…]07/12/2023 13:20:25</v>
      </c>
      <c r="K11" s="23" t="str">
        <f t="shared" ca="1" si="4"/>
        <v>[…]07/12/2023 13:20:25</v>
      </c>
      <c r="L11" s="23" t="str">
        <f t="shared" ca="1" si="4"/>
        <v>[…]07/12/2023 13:20:25</v>
      </c>
      <c r="M11" s="23" t="str">
        <f t="shared" ca="1" si="4"/>
        <v>[…]07/12/2023 13:20:25</v>
      </c>
      <c r="N11" s="23" t="str">
        <f t="shared" ca="1" si="4"/>
        <v>[…]07/12/2023 13:20:25</v>
      </c>
      <c r="O11" s="23" t="str">
        <f t="shared" ca="1" si="4"/>
        <v>[…]07/12/2023 13:20:25</v>
      </c>
      <c r="P11" s="23" t="str">
        <f t="shared" ca="1" si="4"/>
        <v>[…]07/12/2023 13:20:25</v>
      </c>
      <c r="Q11" s="23" t="str">
        <f t="shared" ca="1" si="4"/>
        <v>[…]07/12/2023 13:20:25</v>
      </c>
      <c r="R11" s="23" t="str">
        <f t="shared" ca="1" si="4"/>
        <v>[…]07/12/2023 13:20:25</v>
      </c>
      <c r="S11" s="23" t="str">
        <f t="shared" ca="1" si="4"/>
        <v>[…]07/12/2023 13:20:25</v>
      </c>
      <c r="T11" s="23" t="str">
        <f t="shared" ca="1" si="4"/>
        <v>[…]07/12/2023 13:20:25</v>
      </c>
      <c r="U11" s="23" t="str">
        <f t="shared" ca="1" si="4"/>
        <v>[…]07/12/2023 13:20:25</v>
      </c>
      <c r="V11" s="23" t="str">
        <f t="shared" ca="1" si="4"/>
        <v>[…]07/12/2023 13:20:25</v>
      </c>
      <c r="W11" s="23" t="str">
        <f t="shared" ca="1" si="4"/>
        <v>[…]07/12/2023 13:20:25</v>
      </c>
    </row>
    <row r="12" spans="1:23" s="20" customFormat="1" ht="14.25" x14ac:dyDescent="0.35">
      <c r="A12" s="20" t="s">
        <v>13</v>
      </c>
      <c r="B12" s="21" t="s">
        <v>54</v>
      </c>
      <c r="C12" s="21" t="s">
        <v>56</v>
      </c>
      <c r="D12" s="22" t="s">
        <v>52</v>
      </c>
      <c r="E12" t="s">
        <v>17</v>
      </c>
      <c r="F12" s="22" t="str">
        <f ca="1">MID(CELL("filename"),SEARCH("[",CELL("filename"))+1,SEARCH("]",CELL("filename"))-SEARCH("[",CELL("filename"))-1)</f>
        <v>20231207-131956_20231207-131047_tidal training model example.xlsx</v>
      </c>
      <c r="G12" s="22" t="str">
        <f t="shared" ref="G12:W12" ca="1" si="5">MID(CELL("filename"),SEARCH("[",CELL("filename"))+1,SEARCH("]",CELL("filename"))-SEARCH("[",CELL("filename"))-1)</f>
        <v>20231207-131956_20231207-131047_tidal training model example.xlsx</v>
      </c>
      <c r="H12" s="22" t="str">
        <f t="shared" ca="1" si="5"/>
        <v>20231207-131956_20231207-131047_tidal training model example.xlsx</v>
      </c>
      <c r="I12" s="22" t="str">
        <f t="shared" ca="1" si="5"/>
        <v>20231207-131956_20231207-131047_tidal training model example.xlsx</v>
      </c>
      <c r="J12" s="22" t="str">
        <f t="shared" ca="1" si="5"/>
        <v>20231207-131956_20231207-131047_tidal training model example.xlsx</v>
      </c>
      <c r="K12" s="22" t="str">
        <f t="shared" ca="1" si="5"/>
        <v>20231207-131956_20231207-131047_tidal training model example.xlsx</v>
      </c>
      <c r="L12" s="22" t="str">
        <f t="shared" ca="1" si="5"/>
        <v>20231207-131956_20231207-131047_tidal training model example.xlsx</v>
      </c>
      <c r="M12" s="22" t="str">
        <f t="shared" ca="1" si="5"/>
        <v>20231207-131956_20231207-131047_tidal training model example.xlsx</v>
      </c>
      <c r="N12" s="22" t="str">
        <f t="shared" ca="1" si="5"/>
        <v>20231207-131956_20231207-131047_tidal training model example.xlsx</v>
      </c>
      <c r="O12" s="22" t="str">
        <f t="shared" ca="1" si="5"/>
        <v>20231207-131956_20231207-131047_tidal training model example.xlsx</v>
      </c>
      <c r="P12" s="22" t="str">
        <f t="shared" ca="1" si="5"/>
        <v>20231207-131956_20231207-131047_tidal training model example.xlsx</v>
      </c>
      <c r="Q12" s="22" t="str">
        <f t="shared" ca="1" si="5"/>
        <v>20231207-131956_20231207-131047_tidal training model example.xlsx</v>
      </c>
      <c r="R12" s="22" t="str">
        <f t="shared" ca="1" si="5"/>
        <v>20231207-131956_20231207-131047_tidal training model example.xlsx</v>
      </c>
      <c r="S12" s="22" t="str">
        <f t="shared" ca="1" si="5"/>
        <v>20231207-131956_20231207-131047_tidal training model example.xlsx</v>
      </c>
      <c r="T12" s="22" t="str">
        <f t="shared" ca="1" si="5"/>
        <v>20231207-131956_20231207-131047_tidal training model example.xlsx</v>
      </c>
      <c r="U12" s="22" t="str">
        <f t="shared" ca="1" si="5"/>
        <v>20231207-131956_20231207-131047_tidal training model example.xlsx</v>
      </c>
      <c r="V12" s="22" t="str">
        <f t="shared" ca="1" si="5"/>
        <v>20231207-131956_20231207-131047_tidal training model example.xlsx</v>
      </c>
      <c r="W12" s="22" t="str">
        <f t="shared" ca="1" si="5"/>
        <v>20231207-131956_20231207-131047_tidal training model example.xlsx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33F17EC503149BDF7FC18AB281EBA" ma:contentTypeVersion="15" ma:contentTypeDescription="Create a new document." ma:contentTypeScope="" ma:versionID="02da06d0e7423711b15ba2dd948bdc51">
  <xsd:schema xmlns:xsd="http://www.w3.org/2001/XMLSchema" xmlns:xs="http://www.w3.org/2001/XMLSchema" xmlns:p="http://schemas.microsoft.com/office/2006/metadata/properties" xmlns:ns2="e977ff61-02db-41ba-b0af-78a2a0b9367c" xmlns:ns3="71c95305-930c-4d63-9794-2d644343057c" targetNamespace="http://schemas.microsoft.com/office/2006/metadata/properties" ma:root="true" ma:fieldsID="a3d0e005ae340b8749f809a633acf029" ns2:_="" ns3:_="">
    <xsd:import namespace="e977ff61-02db-41ba-b0af-78a2a0b9367c"/>
    <xsd:import namespace="71c95305-930c-4d63-9794-2d644343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ff61-02db-41ba-b0af-78a2a0b93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0e5cfab-624c-4e44-8ff4-7cd112c8a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21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95305-930c-4d63-9794-2d64434305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cfc185-b934-4070-b809-bad603feb5c3}" ma:internalName="TaxCatchAll" ma:showField="CatchAllData" ma:web="71c95305-930c-4d63-9794-2d6443430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968F5-5D31-435A-90A4-D92F0C94FC3A}"/>
</file>

<file path=customXml/itemProps2.xml><?xml version="1.0" encoding="utf-8"?>
<ds:datastoreItem xmlns:ds="http://schemas.openxmlformats.org/officeDocument/2006/customXml" ds:itemID="{47B0FACA-F6EC-40FA-9FEC-7A541903706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CLEAR_SHEET</vt:lpstr>
      <vt:lpstr>F_Inputs</vt:lpstr>
      <vt:lpstr>Calculations</vt:lpstr>
      <vt:lpstr>F_Outputs</vt:lpstr>
    </vt:vector>
  </TitlesOfParts>
  <Company>Ofwat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Jetha</dc:creator>
  <cp:lastModifiedBy>Hanif Jetha</cp:lastModifiedBy>
  <dcterms:created xsi:type="dcterms:W3CDTF">2023-09-24T20:18:11Z</dcterms:created>
  <dcterms:modified xsi:type="dcterms:W3CDTF">2023-12-07T13:31:09Z</dcterms:modified>
</cp:coreProperties>
</file>