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vas\source\схем\ЧерниковаЛаб7\"/>
    </mc:Choice>
  </mc:AlternateContent>
  <bookViews>
    <workbookView xWindow="0" yWindow="0" windowWidth="23040" windowHeight="9192" activeTab="5"/>
  </bookViews>
  <sheets>
    <sheet name="1" sheetId="3" r:id="rId1"/>
    <sheet name="Лист1" sheetId="5" r:id="rId2"/>
    <sheet name="Лист2" sheetId="6" r:id="rId3"/>
    <sheet name="Лист3" sheetId="7" r:id="rId4"/>
    <sheet name="Лист4" sheetId="8" r:id="rId5"/>
    <sheet name="Лист5" sheetId="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9" l="1"/>
  <c r="H4" i="9"/>
  <c r="H5" i="9"/>
  <c r="Q5" i="9"/>
  <c r="P5" i="9"/>
  <c r="O5" i="9"/>
  <c r="N5" i="9"/>
  <c r="M5" i="9"/>
  <c r="L5" i="9"/>
  <c r="K5" i="9"/>
  <c r="J5" i="9"/>
  <c r="I5" i="9"/>
  <c r="G5" i="9"/>
  <c r="F5" i="9"/>
  <c r="E5" i="9"/>
  <c r="D5" i="9"/>
  <c r="C5" i="9"/>
  <c r="B5" i="9"/>
  <c r="Q4" i="9"/>
  <c r="P4" i="9"/>
  <c r="O4" i="9"/>
  <c r="N4" i="9"/>
  <c r="M4" i="9"/>
  <c r="L4" i="9"/>
  <c r="K4" i="9"/>
  <c r="J4" i="9"/>
  <c r="I4" i="9"/>
  <c r="G4" i="9"/>
  <c r="F4" i="9"/>
  <c r="E4" i="9"/>
  <c r="D4" i="9"/>
  <c r="C4" i="9"/>
  <c r="B4" i="9"/>
  <c r="Q3" i="9"/>
  <c r="P3" i="9"/>
  <c r="O3" i="9"/>
  <c r="N3" i="9"/>
  <c r="M3" i="9"/>
  <c r="L3" i="9"/>
  <c r="K3" i="9"/>
  <c r="J3" i="9"/>
  <c r="I3" i="9"/>
  <c r="G3" i="9"/>
  <c r="F3" i="9"/>
  <c r="E3" i="9"/>
  <c r="D3" i="9"/>
  <c r="C3" i="9"/>
  <c r="B3" i="9"/>
  <c r="I1" i="9"/>
  <c r="F1" i="9"/>
  <c r="R4" i="6"/>
  <c r="B3" i="5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B6" i="3"/>
  <c r="P5" i="8" l="1"/>
  <c r="O5" i="8"/>
  <c r="N5" i="8"/>
  <c r="M5" i="8"/>
  <c r="L5" i="8"/>
  <c r="K5" i="8"/>
  <c r="J5" i="8"/>
  <c r="I5" i="8"/>
  <c r="G5" i="8"/>
  <c r="F5" i="8"/>
  <c r="E5" i="8"/>
  <c r="D5" i="8"/>
  <c r="C5" i="8"/>
  <c r="B5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H1" i="8"/>
  <c r="H5" i="8" s="1"/>
  <c r="F1" i="8"/>
  <c r="L3" i="7"/>
  <c r="L4" i="7"/>
  <c r="L5" i="7"/>
  <c r="K3" i="7"/>
  <c r="K4" i="7"/>
  <c r="K5" i="7"/>
  <c r="I3" i="7"/>
  <c r="I4" i="7"/>
  <c r="I5" i="7"/>
  <c r="Q5" i="7"/>
  <c r="P5" i="7"/>
  <c r="O5" i="7"/>
  <c r="N5" i="7"/>
  <c r="M5" i="7"/>
  <c r="G5" i="7"/>
  <c r="E5" i="7"/>
  <c r="D5" i="7"/>
  <c r="C5" i="7"/>
  <c r="B5" i="7"/>
  <c r="Q4" i="7"/>
  <c r="P4" i="7"/>
  <c r="O4" i="7"/>
  <c r="N4" i="7"/>
  <c r="M4" i="7"/>
  <c r="J4" i="7"/>
  <c r="H4" i="7"/>
  <c r="G4" i="7"/>
  <c r="F4" i="7"/>
  <c r="E4" i="7"/>
  <c r="D4" i="7"/>
  <c r="C4" i="7"/>
  <c r="B4" i="7"/>
  <c r="Q3" i="7"/>
  <c r="P3" i="7"/>
  <c r="O3" i="7"/>
  <c r="N3" i="7"/>
  <c r="M3" i="7"/>
  <c r="J3" i="7"/>
  <c r="H3" i="7"/>
  <c r="G3" i="7"/>
  <c r="F3" i="7"/>
  <c r="E3" i="7"/>
  <c r="D3" i="7"/>
  <c r="C3" i="7"/>
  <c r="B3" i="7"/>
  <c r="H1" i="7"/>
  <c r="H5" i="7" s="1"/>
  <c r="F1" i="7"/>
  <c r="F5" i="7" s="1"/>
  <c r="B3" i="6" l="1"/>
  <c r="B4" i="6"/>
  <c r="B5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X5" i="6"/>
  <c r="W5" i="6"/>
  <c r="V5" i="6"/>
  <c r="U5" i="6"/>
  <c r="T5" i="6"/>
  <c r="S5" i="6"/>
  <c r="R5" i="6"/>
  <c r="Q5" i="6"/>
  <c r="P5" i="6"/>
  <c r="G5" i="6"/>
  <c r="E5" i="6"/>
  <c r="D5" i="6"/>
  <c r="C5" i="6"/>
  <c r="X4" i="6"/>
  <c r="W4" i="6"/>
  <c r="V4" i="6"/>
  <c r="U4" i="6"/>
  <c r="T4" i="6"/>
  <c r="S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X3" i="6"/>
  <c r="W3" i="6"/>
  <c r="V3" i="6"/>
  <c r="U3" i="6"/>
  <c r="T3" i="6"/>
  <c r="S3" i="6"/>
  <c r="H1" i="6"/>
  <c r="H5" i="6" s="1"/>
  <c r="F1" i="6"/>
  <c r="F5" i="6" s="1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B5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Z4" i="5"/>
  <c r="Q1" i="5"/>
  <c r="W4" i="5"/>
  <c r="R4" i="5"/>
  <c r="Y4" i="5"/>
  <c r="X4" i="5"/>
  <c r="V4" i="5"/>
  <c r="U4" i="5"/>
  <c r="T4" i="5"/>
  <c r="S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J1" i="5"/>
  <c r="K1" i="5" s="1"/>
  <c r="H1" i="5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B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B5" i="3"/>
  <c r="I1" i="6" l="1"/>
  <c r="L1" i="5"/>
  <c r="J1" i="6" l="1"/>
  <c r="I5" i="6"/>
  <c r="M1" i="5"/>
  <c r="J5" i="6" l="1"/>
  <c r="K1" i="6"/>
  <c r="N1" i="5"/>
  <c r="H2" i="3"/>
  <c r="J2" i="3"/>
  <c r="K2" i="3"/>
  <c r="L2" i="3"/>
  <c r="M2" i="3"/>
  <c r="N2" i="3"/>
  <c r="O2" i="3" s="1"/>
  <c r="P2" i="3" s="1"/>
  <c r="Q2" i="3" s="1"/>
  <c r="R2" i="3" s="1"/>
  <c r="K5" i="6" l="1"/>
  <c r="L1" i="6"/>
  <c r="O1" i="5"/>
  <c r="J5" i="7" l="1"/>
  <c r="M1" i="6"/>
  <c r="L5" i="6"/>
  <c r="P1" i="5"/>
  <c r="M5" i="6" l="1"/>
  <c r="N1" i="6"/>
  <c r="O1" i="6" l="1"/>
  <c r="O5" i="6" s="1"/>
  <c r="N5" i="6"/>
</calcChain>
</file>

<file path=xl/sharedStrings.xml><?xml version="1.0" encoding="utf-8"?>
<sst xmlns="http://schemas.openxmlformats.org/spreadsheetml/2006/main" count="25" uniqueCount="5">
  <si>
    <t>Частота f, Гц</t>
  </si>
  <si>
    <t>Напряжение U, мВ</t>
  </si>
  <si>
    <t>U=20</t>
  </si>
  <si>
    <t>lg10</t>
  </si>
  <si>
    <t>20*lg10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</si>
</sst>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7" x14ac:knownFonts="1">
    <font>
      <sz val="11"/>
      <color theme="1"/>
      <name val="Calibri"/>
      <family val="2"/>
      <charset val="204"/>
      <scheme val="minor"/>
    </font>
    <font>
      <sz val="16"/>
      <color theme="1"/>
      <name val="Times New Roman"/>
      <family val="1"/>
    </font>
    <font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8"/>
      <color theme="1"/>
      <name val="Times New Roman"/>
      <family val="1"/>
    </font>
    <font>
      <sz val="20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2" fontId="2" fillId="0" borderId="0" xfId="0" applyNumberFormat="1" applyFont="1"/>
    <xf numFmtId="9" fontId="2" fillId="0" borderId="0" xfId="0" applyNumberFormat="1" applyFont="1"/>
    <xf numFmtId="165" fontId="2" fillId="0" borderId="0" xfId="0" applyNumberFormat="1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2" fontId="5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800" b="0" i="0" baseline="0">
                <a:effectLst/>
              </a:rPr>
              <a:t>K</a:t>
            </a:r>
            <a:r>
              <a:rPr lang="en-US" sz="1600" b="0" i="0" baseline="0">
                <a:effectLst/>
              </a:rPr>
              <a:t>U </a:t>
            </a:r>
            <a:r>
              <a:rPr lang="en-US" sz="2800" b="0" i="0" baseline="0">
                <a:effectLst/>
              </a:rPr>
              <a:t>(log10(f ))</a:t>
            </a:r>
            <a:endParaRPr lang="en-US" sz="20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5964383336437948E-2"/>
          <c:y val="8.2412752759822516E-2"/>
          <c:w val="0.91976168794780455"/>
          <c:h val="0.79885269687245708"/>
        </c:manualLayout>
      </c:layout>
      <c:scatterChart>
        <c:scatterStyle val="line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'1'!$B$6:$Z$6</c:f>
              <c:numCache>
                <c:formatCode>0.000</c:formatCode>
                <c:ptCount val="25"/>
                <c:pt idx="0">
                  <c:v>0</c:v>
                </c:pt>
                <c:pt idx="1">
                  <c:v>7.9588001734407516</c:v>
                </c:pt>
                <c:pt idx="2">
                  <c:v>13.979400086720377</c:v>
                </c:pt>
                <c:pt idx="3">
                  <c:v>17.501225267834002</c:v>
                </c:pt>
                <c:pt idx="4">
                  <c:v>20</c:v>
                </c:pt>
                <c:pt idx="5">
                  <c:v>27.958800173440753</c:v>
                </c:pt>
                <c:pt idx="6">
                  <c:v>33.979400086720375</c:v>
                </c:pt>
                <c:pt idx="7">
                  <c:v>37.501225267834002</c:v>
                </c:pt>
                <c:pt idx="8">
                  <c:v>40</c:v>
                </c:pt>
                <c:pt idx="9">
                  <c:v>46.020599913279625</c:v>
                </c:pt>
                <c:pt idx="10">
                  <c:v>49.542425094393252</c:v>
                </c:pt>
                <c:pt idx="11">
                  <c:v>52.04119982655925</c:v>
                </c:pt>
                <c:pt idx="12">
                  <c:v>53.979400086720375</c:v>
                </c:pt>
                <c:pt idx="13">
                  <c:v>55.56302500767287</c:v>
                </c:pt>
                <c:pt idx="14">
                  <c:v>56.901960800285138</c:v>
                </c:pt>
                <c:pt idx="15">
                  <c:v>58.061799739838875</c:v>
                </c:pt>
                <c:pt idx="16">
                  <c:v>59.084850188786497</c:v>
                </c:pt>
                <c:pt idx="17">
                  <c:v>60</c:v>
                </c:pt>
                <c:pt idx="18">
                  <c:v>61.938200260161125</c:v>
                </c:pt>
                <c:pt idx="19">
                  <c:v>63.521825181113627</c:v>
                </c:pt>
                <c:pt idx="20">
                  <c:v>64.860760973725888</c:v>
                </c:pt>
                <c:pt idx="21">
                  <c:v>66.020599913279625</c:v>
                </c:pt>
                <c:pt idx="22">
                  <c:v>67.95880017344075</c:v>
                </c:pt>
                <c:pt idx="23">
                  <c:v>73.979400086720375</c:v>
                </c:pt>
                <c:pt idx="24">
                  <c:v>80</c:v>
                </c:pt>
              </c:numCache>
            </c:numRef>
          </c:xVal>
          <c:yVal>
            <c:numRef>
              <c:f>'1'!$B$4:$Z$4</c:f>
              <c:numCache>
                <c:formatCode>0.000</c:formatCode>
                <c:ptCount val="25"/>
                <c:pt idx="0">
                  <c:v>2.0324025312491667</c:v>
                </c:pt>
                <c:pt idx="1">
                  <c:v>2.4924765459772416</c:v>
                </c:pt>
                <c:pt idx="2">
                  <c:v>3.544113745413795</c:v>
                </c:pt>
                <c:pt idx="3">
                  <c:v>4.8362447763727197</c:v>
                </c:pt>
                <c:pt idx="4">
                  <c:v>6.2383575125724287</c:v>
                </c:pt>
                <c:pt idx="5">
                  <c:v>11.821937850201763</c:v>
                </c:pt>
                <c:pt idx="6">
                  <c:v>15.578776068879163</c:v>
                </c:pt>
                <c:pt idx="7">
                  <c:v>17.331064340568915</c:v>
                </c:pt>
                <c:pt idx="8">
                  <c:v>18.09796418209331</c:v>
                </c:pt>
                <c:pt idx="9">
                  <c:v>18.91468926152141</c:v>
                </c:pt>
                <c:pt idx="10">
                  <c:v>19.024308210135352</c:v>
                </c:pt>
                <c:pt idx="11">
                  <c:v>18.882614815236046</c:v>
                </c:pt>
                <c:pt idx="12">
                  <c:v>18.650913172042465</c:v>
                </c:pt>
                <c:pt idx="13">
                  <c:v>18.361757978116849</c:v>
                </c:pt>
                <c:pt idx="14">
                  <c:v>18.023941937291774</c:v>
                </c:pt>
                <c:pt idx="15">
                  <c:v>17.727923731834277</c:v>
                </c:pt>
                <c:pt idx="16">
                  <c:v>17.296251109042892</c:v>
                </c:pt>
                <c:pt idx="17">
                  <c:v>16.919492651258452</c:v>
                </c:pt>
                <c:pt idx="18">
                  <c:v>15.941326501769296</c:v>
                </c:pt>
                <c:pt idx="19">
                  <c:v>14.982977966348068</c:v>
                </c:pt>
                <c:pt idx="20">
                  <c:v>14.066672853828162</c:v>
                </c:pt>
                <c:pt idx="21">
                  <c:v>13.204186147466315</c:v>
                </c:pt>
                <c:pt idx="22">
                  <c:v>11.645507978158303</c:v>
                </c:pt>
                <c:pt idx="23">
                  <c:v>6.1845784630198075</c:v>
                </c:pt>
                <c:pt idx="24">
                  <c:v>0.6842261709452846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1A-4FE7-9DEA-BB7C1A0B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20319"/>
        <c:axId val="207612415"/>
      </c:scatterChart>
      <c:valAx>
        <c:axId val="20762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12415"/>
        <c:crosses val="autoZero"/>
        <c:crossBetween val="midCat"/>
      </c:valAx>
      <c:valAx>
        <c:axId val="2076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U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031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U</a:t>
            </a:r>
            <a:r>
              <a:rPr lang="en-US" sz="1600"/>
              <a:t>(f)</a:t>
            </a:r>
            <a:endParaRPr lang="ru-RU" sz="16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Лист4!$B$1:$N$1</c:f>
              <c:numCache>
                <c:formatCode>0</c:formatCode>
                <c:ptCount val="1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 formatCode="General">
                  <c:v>2500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  <c:pt idx="7">
                  <c:v>25000</c:v>
                </c:pt>
                <c:pt idx="8">
                  <c:v>50000</c:v>
                </c:pt>
                <c:pt idx="9">
                  <c:v>75000</c:v>
                </c:pt>
                <c:pt idx="10">
                  <c:v>100000</c:v>
                </c:pt>
                <c:pt idx="11">
                  <c:v>200000</c:v>
                </c:pt>
                <c:pt idx="12">
                  <c:v>500000</c:v>
                </c:pt>
              </c:numCache>
            </c:numRef>
          </c:xVal>
          <c:yVal>
            <c:numRef>
              <c:f>Лист4!$B$2:$N$2</c:f>
              <c:numCache>
                <c:formatCode>0</c:formatCode>
                <c:ptCount val="13"/>
                <c:pt idx="0">
                  <c:v>17.8</c:v>
                </c:pt>
                <c:pt idx="1">
                  <c:v>21.216000000000001</c:v>
                </c:pt>
                <c:pt idx="2">
                  <c:v>28.628</c:v>
                </c:pt>
                <c:pt idx="3">
                  <c:v>54.734999999999999</c:v>
                </c:pt>
                <c:pt idx="4">
                  <c:v>86.718000000000004</c:v>
                </c:pt>
                <c:pt idx="5">
                  <c:v>104.354</c:v>
                </c:pt>
                <c:pt idx="6">
                  <c:v>114</c:v>
                </c:pt>
                <c:pt idx="7">
                  <c:v>125.8</c:v>
                </c:pt>
                <c:pt idx="8">
                  <c:v>120.7</c:v>
                </c:pt>
                <c:pt idx="9">
                  <c:v>110.3</c:v>
                </c:pt>
                <c:pt idx="10">
                  <c:v>99</c:v>
                </c:pt>
                <c:pt idx="11">
                  <c:v>64.599999999999994</c:v>
                </c:pt>
                <c:pt idx="12">
                  <c:v>29.5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3-4003-99AE-7900A2DF1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389760"/>
        <c:axId val="756390176"/>
      </c:scatterChart>
      <c:valAx>
        <c:axId val="75638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f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90176"/>
        <c:crosses val="autoZero"/>
        <c:crossBetween val="midCat"/>
      </c:valAx>
      <c:valAx>
        <c:axId val="7563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U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897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U(log10(f))</a:t>
            </a:r>
            <a:endParaRPr lang="ru-RU" sz="24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Лист5!$B$5:$W$5</c:f>
              <c:numCache>
                <c:formatCode>0.000</c:formatCode>
                <c:ptCount val="22"/>
                <c:pt idx="0">
                  <c:v>0</c:v>
                </c:pt>
                <c:pt idx="1">
                  <c:v>0.69897000433601886</c:v>
                </c:pt>
                <c:pt idx="2">
                  <c:v>1</c:v>
                </c:pt>
                <c:pt idx="3">
                  <c:v>1.3979400086720377</c:v>
                </c:pt>
                <c:pt idx="4">
                  <c:v>1.6989700043360187</c:v>
                </c:pt>
                <c:pt idx="5">
                  <c:v>1.8750612633917001</c:v>
                </c:pt>
                <c:pt idx="6">
                  <c:v>1.9007493580610795</c:v>
                </c:pt>
                <c:pt idx="7">
                  <c:v>2</c:v>
                </c:pt>
                <c:pt idx="8">
                  <c:v>2.3979400086720375</c:v>
                </c:pt>
                <c:pt idx="9">
                  <c:v>2.6989700043360187</c:v>
                </c:pt>
                <c:pt idx="10">
                  <c:v>2.8750612633917001</c:v>
                </c:pt>
                <c:pt idx="11">
                  <c:v>3</c:v>
                </c:pt>
                <c:pt idx="12">
                  <c:v>3.3010299956639813</c:v>
                </c:pt>
                <c:pt idx="13">
                  <c:v>3.6989700043360187</c:v>
                </c:pt>
                <c:pt idx="14">
                  <c:v>4</c:v>
                </c:pt>
                <c:pt idx="15">
                  <c:v>4.6989700043360187</c:v>
                </c:pt>
              </c:numCache>
            </c:numRef>
          </c:xVal>
          <c:yVal>
            <c:numRef>
              <c:f>Лист5!$B$3:$W$3</c:f>
              <c:numCache>
                <c:formatCode>0.000</c:formatCode>
                <c:ptCount val="22"/>
                <c:pt idx="0">
                  <c:v>-70.969016831600101</c:v>
                </c:pt>
                <c:pt idx="1">
                  <c:v>-55.051416484718594</c:v>
                </c:pt>
                <c:pt idx="2">
                  <c:v>-45.985049683777845</c:v>
                </c:pt>
                <c:pt idx="3">
                  <c:v>-30.88258935594725</c:v>
                </c:pt>
                <c:pt idx="4">
                  <c:v>-15.629612221976286</c:v>
                </c:pt>
                <c:pt idx="5">
                  <c:v>8.1833683189164113</c:v>
                </c:pt>
                <c:pt idx="6">
                  <c:v>16.511645079313652</c:v>
                </c:pt>
                <c:pt idx="7">
                  <c:v>14.024242915612017</c:v>
                </c:pt>
                <c:pt idx="8">
                  <c:v>-11.771501391883721</c:v>
                </c:pt>
                <c:pt idx="9">
                  <c:v>-12.980815216151102</c:v>
                </c:pt>
                <c:pt idx="10">
                  <c:v>-13.974487947673545</c:v>
                </c:pt>
                <c:pt idx="11">
                  <c:v>-14.964989009065743</c:v>
                </c:pt>
                <c:pt idx="12">
                  <c:v>-18.581931901312572</c:v>
                </c:pt>
                <c:pt idx="13">
                  <c:v>-25.719995036991513</c:v>
                </c:pt>
                <c:pt idx="14">
                  <c:v>-31.693260284688996</c:v>
                </c:pt>
                <c:pt idx="15">
                  <c:v>-44.320247633287991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C-4381-81DB-C8D12A3B6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389760"/>
        <c:axId val="756390176"/>
      </c:scatterChart>
      <c:valAx>
        <c:axId val="75638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f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90176"/>
        <c:crosses val="autoZero"/>
        <c:crossBetween val="midCat"/>
      </c:valAx>
      <c:valAx>
        <c:axId val="7563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U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897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U</a:t>
            </a:r>
            <a:r>
              <a:rPr lang="en-US" sz="1600"/>
              <a:t>(f)</a:t>
            </a:r>
            <a:endParaRPr lang="ru-RU" sz="16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Лист5!$B$1:$M$1</c:f>
              <c:numCache>
                <c:formatCode>0</c:formatCode>
                <c:ptCount val="12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 formatCode="General">
                  <c:v>2500</c:v>
                </c:pt>
                <c:pt idx="4">
                  <c:v>5000</c:v>
                </c:pt>
                <c:pt idx="5">
                  <c:v>7500</c:v>
                </c:pt>
                <c:pt idx="6">
                  <c:v>7957</c:v>
                </c:pt>
                <c:pt idx="7">
                  <c:v>10000</c:v>
                </c:pt>
                <c:pt idx="8">
                  <c:v>25000</c:v>
                </c:pt>
                <c:pt idx="9">
                  <c:v>50000</c:v>
                </c:pt>
                <c:pt idx="10">
                  <c:v>75000</c:v>
                </c:pt>
                <c:pt idx="11">
                  <c:v>100000</c:v>
                </c:pt>
              </c:numCache>
            </c:numRef>
          </c:xVal>
          <c:yVal>
            <c:numRef>
              <c:f>Лист5!$B$2:$M$2</c:f>
              <c:numCache>
                <c:formatCode>0.00</c:formatCode>
                <c:ptCount val="12"/>
                <c:pt idx="0">
                  <c:v>4.0000000000000001E-3</c:v>
                </c:pt>
                <c:pt idx="1">
                  <c:v>2.5000000000000001E-2</c:v>
                </c:pt>
                <c:pt idx="2">
                  <c:v>7.0999999999999994E-2</c:v>
                </c:pt>
                <c:pt idx="3">
                  <c:v>0.40400000000000003</c:v>
                </c:pt>
                <c:pt idx="4">
                  <c:v>2.339</c:v>
                </c:pt>
                <c:pt idx="5">
                  <c:v>36.280999999999999</c:v>
                </c:pt>
                <c:pt idx="6">
                  <c:v>94.644000000000005</c:v>
                </c:pt>
                <c:pt idx="7">
                  <c:v>71.075999999999993</c:v>
                </c:pt>
                <c:pt idx="8">
                  <c:v>3.6469999999999998</c:v>
                </c:pt>
                <c:pt idx="9">
                  <c:v>3.173</c:v>
                </c:pt>
                <c:pt idx="10">
                  <c:v>2.83</c:v>
                </c:pt>
                <c:pt idx="11">
                  <c:v>2.5249999999999999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F-49B1-A9CD-EFA776621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389760"/>
        <c:axId val="756390176"/>
      </c:scatterChart>
      <c:valAx>
        <c:axId val="75638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f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90176"/>
        <c:crosses val="autoZero"/>
        <c:crossBetween val="midCat"/>
      </c:valAx>
      <c:valAx>
        <c:axId val="7563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U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897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800" b="0" i="0" baseline="0">
                <a:effectLst/>
              </a:rPr>
              <a:t>U(f)</a:t>
            </a:r>
            <a:endParaRPr lang="en-US" sz="2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63906066326737"/>
          <c:y val="8.2412752759822516E-2"/>
          <c:w val="0.84880250700586057"/>
          <c:h val="0.7988526968724570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'1'!$B$2:$X$2</c:f>
              <c:numCache>
                <c:formatCode>0</c:formatCode>
                <c:ptCount val="2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 formatCode="General">
                  <c:v>2500</c:v>
                </c:pt>
                <c:pt idx="6">
                  <c:v>5000</c:v>
                </c:pt>
                <c:pt idx="7">
                  <c:v>7500</c:v>
                </c:pt>
                <c:pt idx="8">
                  <c:v>10000</c:v>
                </c:pt>
                <c:pt idx="9">
                  <c:v>20000</c:v>
                </c:pt>
                <c:pt idx="10">
                  <c:v>30000</c:v>
                </c:pt>
                <c:pt idx="11">
                  <c:v>40000</c:v>
                </c:pt>
                <c:pt idx="12">
                  <c:v>50000</c:v>
                </c:pt>
                <c:pt idx="13">
                  <c:v>60000</c:v>
                </c:pt>
                <c:pt idx="14">
                  <c:v>70000</c:v>
                </c:pt>
                <c:pt idx="15">
                  <c:v>80000</c:v>
                </c:pt>
                <c:pt idx="16">
                  <c:v>90000</c:v>
                </c:pt>
                <c:pt idx="17">
                  <c:v>100000</c:v>
                </c:pt>
                <c:pt idx="18">
                  <c:v>125000</c:v>
                </c:pt>
                <c:pt idx="19">
                  <c:v>150000</c:v>
                </c:pt>
                <c:pt idx="20">
                  <c:v>175000</c:v>
                </c:pt>
                <c:pt idx="21">
                  <c:v>200000</c:v>
                </c:pt>
                <c:pt idx="22">
                  <c:v>250000</c:v>
                </c:pt>
              </c:numCache>
            </c:numRef>
          </c:xVal>
          <c:yVal>
            <c:numRef>
              <c:f>'1'!$B$4:$X$4</c:f>
              <c:numCache>
                <c:formatCode>0.000</c:formatCode>
                <c:ptCount val="23"/>
                <c:pt idx="0">
                  <c:v>2.0324025312491667</c:v>
                </c:pt>
                <c:pt idx="1">
                  <c:v>2.4924765459772416</c:v>
                </c:pt>
                <c:pt idx="2">
                  <c:v>3.544113745413795</c:v>
                </c:pt>
                <c:pt idx="3">
                  <c:v>4.8362447763727197</c:v>
                </c:pt>
                <c:pt idx="4">
                  <c:v>6.2383575125724287</c:v>
                </c:pt>
                <c:pt idx="5">
                  <c:v>11.821937850201763</c:v>
                </c:pt>
                <c:pt idx="6">
                  <c:v>15.578776068879163</c:v>
                </c:pt>
                <c:pt idx="7">
                  <c:v>17.331064340568915</c:v>
                </c:pt>
                <c:pt idx="8">
                  <c:v>18.09796418209331</c:v>
                </c:pt>
                <c:pt idx="9">
                  <c:v>18.91468926152141</c:v>
                </c:pt>
                <c:pt idx="10">
                  <c:v>19.024308210135352</c:v>
                </c:pt>
                <c:pt idx="11">
                  <c:v>18.882614815236046</c:v>
                </c:pt>
                <c:pt idx="12">
                  <c:v>18.650913172042465</c:v>
                </c:pt>
                <c:pt idx="13">
                  <c:v>18.361757978116849</c:v>
                </c:pt>
                <c:pt idx="14">
                  <c:v>18.023941937291774</c:v>
                </c:pt>
                <c:pt idx="15">
                  <c:v>17.727923731834277</c:v>
                </c:pt>
                <c:pt idx="16">
                  <c:v>17.296251109042892</c:v>
                </c:pt>
                <c:pt idx="17">
                  <c:v>16.919492651258452</c:v>
                </c:pt>
                <c:pt idx="18">
                  <c:v>15.941326501769296</c:v>
                </c:pt>
                <c:pt idx="19">
                  <c:v>14.982977966348068</c:v>
                </c:pt>
                <c:pt idx="20">
                  <c:v>14.066672853828162</c:v>
                </c:pt>
                <c:pt idx="21">
                  <c:v>13.204186147466315</c:v>
                </c:pt>
                <c:pt idx="22">
                  <c:v>11.645507978158303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A6-4598-A9CF-2E14FDFF4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20319"/>
        <c:axId val="207612415"/>
      </c:scatterChart>
      <c:valAx>
        <c:axId val="20762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12415"/>
        <c:crosses val="autoZero"/>
        <c:crossBetween val="midCat"/>
      </c:valAx>
      <c:valAx>
        <c:axId val="2076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U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031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 (log10(f ))</a:t>
            </a:r>
            <a:endParaRPr lang="ru-RU" sz="16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Лист1!$B$5:$Z$5</c:f>
              <c:numCache>
                <c:formatCode>0.000</c:formatCode>
                <c:ptCount val="25"/>
                <c:pt idx="0">
                  <c:v>0</c:v>
                </c:pt>
                <c:pt idx="1">
                  <c:v>0.3979400086720376</c:v>
                </c:pt>
                <c:pt idx="2">
                  <c:v>0.69897000433601886</c:v>
                </c:pt>
                <c:pt idx="3">
                  <c:v>0.87506126339170009</c:v>
                </c:pt>
                <c:pt idx="4">
                  <c:v>1</c:v>
                </c:pt>
                <c:pt idx="5">
                  <c:v>1.3979400086720377</c:v>
                </c:pt>
                <c:pt idx="6">
                  <c:v>1.6989700043360187</c:v>
                </c:pt>
                <c:pt idx="7">
                  <c:v>1.8750612633917001</c:v>
                </c:pt>
                <c:pt idx="8">
                  <c:v>2</c:v>
                </c:pt>
                <c:pt idx="9">
                  <c:v>2.3010299956639813</c:v>
                </c:pt>
                <c:pt idx="10">
                  <c:v>2.4771212547196626</c:v>
                </c:pt>
                <c:pt idx="11">
                  <c:v>2.6020599913279625</c:v>
                </c:pt>
                <c:pt idx="12">
                  <c:v>2.6989700043360187</c:v>
                </c:pt>
                <c:pt idx="13">
                  <c:v>2.7781512503836434</c:v>
                </c:pt>
                <c:pt idx="14">
                  <c:v>2.8450980400142569</c:v>
                </c:pt>
                <c:pt idx="15">
                  <c:v>2.9030899869919438</c:v>
                </c:pt>
                <c:pt idx="16">
                  <c:v>3</c:v>
                </c:pt>
                <c:pt idx="17">
                  <c:v>3.0969100130080562</c:v>
                </c:pt>
                <c:pt idx="18">
                  <c:v>3.1760912590556813</c:v>
                </c:pt>
                <c:pt idx="19">
                  <c:v>3.2430380486862944</c:v>
                </c:pt>
                <c:pt idx="20">
                  <c:v>3.3010299956639813</c:v>
                </c:pt>
                <c:pt idx="21">
                  <c:v>3.3979400086720375</c:v>
                </c:pt>
                <c:pt idx="22">
                  <c:v>3.6989700043360187</c:v>
                </c:pt>
                <c:pt idx="23">
                  <c:v>4</c:v>
                </c:pt>
                <c:pt idx="24">
                  <c:v>4.6989700043360187</c:v>
                </c:pt>
              </c:numCache>
            </c:numRef>
          </c:xVal>
          <c:yVal>
            <c:numRef>
              <c:f>Лист1!$B$2:$Z$2</c:f>
              <c:numCache>
                <c:formatCode>0</c:formatCode>
                <c:ptCount val="25"/>
                <c:pt idx="0">
                  <c:v>0.50600000000000001</c:v>
                </c:pt>
                <c:pt idx="1">
                  <c:v>1.3080000000000001</c:v>
                </c:pt>
                <c:pt idx="2">
                  <c:v>2.9020000000000001</c:v>
                </c:pt>
                <c:pt idx="3">
                  <c:v>4.9359999999999999</c:v>
                </c:pt>
                <c:pt idx="4">
                  <c:v>7.4340000000000002</c:v>
                </c:pt>
                <c:pt idx="5">
                  <c:v>26.965</c:v>
                </c:pt>
                <c:pt idx="6">
                  <c:v>53.402999999999999</c:v>
                </c:pt>
                <c:pt idx="7">
                  <c:v>68.427999999999997</c:v>
                </c:pt>
                <c:pt idx="8">
                  <c:v>77.492999999999995</c:v>
                </c:pt>
                <c:pt idx="9">
                  <c:v>92.786000000000001</c:v>
                </c:pt>
                <c:pt idx="10">
                  <c:v>97.137</c:v>
                </c:pt>
                <c:pt idx="11">
                  <c:v>97.971000000000004</c:v>
                </c:pt>
                <c:pt idx="12">
                  <c:v>97.173000000000002</c:v>
                </c:pt>
                <c:pt idx="13">
                  <c:v>95.475999999999999</c:v>
                </c:pt>
                <c:pt idx="14">
                  <c:v>93.241</c:v>
                </c:pt>
                <c:pt idx="15">
                  <c:v>87.918999999999997</c:v>
                </c:pt>
                <c:pt idx="16">
                  <c:v>85.066999999999993</c:v>
                </c:pt>
                <c:pt idx="17">
                  <c:v>77.92</c:v>
                </c:pt>
                <c:pt idx="18">
                  <c:v>71.180000000000007</c:v>
                </c:pt>
                <c:pt idx="19">
                  <c:v>65.087999999999994</c:v>
                </c:pt>
                <c:pt idx="20">
                  <c:v>59.686</c:v>
                </c:pt>
                <c:pt idx="21" formatCode="General">
                  <c:v>50.71</c:v>
                </c:pt>
                <c:pt idx="22">
                  <c:v>27.948</c:v>
                </c:pt>
                <c:pt idx="23">
                  <c:v>14.36</c:v>
                </c:pt>
                <c:pt idx="24">
                  <c:v>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27-4F37-80D1-B0980B4DB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389760"/>
        <c:axId val="756390176"/>
      </c:scatterChart>
      <c:valAx>
        <c:axId val="75638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f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90176"/>
        <c:crosses val="autoZero"/>
        <c:crossBetween val="midCat"/>
      </c:valAx>
      <c:valAx>
        <c:axId val="7563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U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897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U</a:t>
            </a:r>
            <a:r>
              <a:rPr lang="en-US" sz="1600"/>
              <a:t>(f)</a:t>
            </a:r>
            <a:endParaRPr lang="ru-RU" sz="16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Лист1!$B$1:$W$1</c:f>
              <c:numCache>
                <c:formatCode>0</c:formatCode>
                <c:ptCount val="22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 formatCode="General">
                  <c:v>2500</c:v>
                </c:pt>
                <c:pt idx="6">
                  <c:v>5000</c:v>
                </c:pt>
                <c:pt idx="7">
                  <c:v>7500</c:v>
                </c:pt>
                <c:pt idx="8">
                  <c:v>10000</c:v>
                </c:pt>
                <c:pt idx="9">
                  <c:v>20000</c:v>
                </c:pt>
                <c:pt idx="10">
                  <c:v>30000</c:v>
                </c:pt>
                <c:pt idx="11">
                  <c:v>40000</c:v>
                </c:pt>
                <c:pt idx="12">
                  <c:v>50000</c:v>
                </c:pt>
                <c:pt idx="13">
                  <c:v>60000</c:v>
                </c:pt>
                <c:pt idx="14">
                  <c:v>70000</c:v>
                </c:pt>
                <c:pt idx="15">
                  <c:v>80000</c:v>
                </c:pt>
                <c:pt idx="16">
                  <c:v>100000</c:v>
                </c:pt>
                <c:pt idx="17">
                  <c:v>125000</c:v>
                </c:pt>
                <c:pt idx="18">
                  <c:v>150000</c:v>
                </c:pt>
                <c:pt idx="19">
                  <c:v>175000</c:v>
                </c:pt>
                <c:pt idx="20">
                  <c:v>200000</c:v>
                </c:pt>
                <c:pt idx="21">
                  <c:v>250000</c:v>
                </c:pt>
              </c:numCache>
            </c:numRef>
          </c:xVal>
          <c:yVal>
            <c:numRef>
              <c:f>Лист1!$B$2:$W$2</c:f>
              <c:numCache>
                <c:formatCode>0</c:formatCode>
                <c:ptCount val="22"/>
                <c:pt idx="0">
                  <c:v>0.50600000000000001</c:v>
                </c:pt>
                <c:pt idx="1">
                  <c:v>1.3080000000000001</c:v>
                </c:pt>
                <c:pt idx="2">
                  <c:v>2.9020000000000001</c:v>
                </c:pt>
                <c:pt idx="3">
                  <c:v>4.9359999999999999</c:v>
                </c:pt>
                <c:pt idx="4">
                  <c:v>7.4340000000000002</c:v>
                </c:pt>
                <c:pt idx="5">
                  <c:v>26.965</c:v>
                </c:pt>
                <c:pt idx="6">
                  <c:v>53.402999999999999</c:v>
                </c:pt>
                <c:pt idx="7">
                  <c:v>68.427999999999997</c:v>
                </c:pt>
                <c:pt idx="8">
                  <c:v>77.492999999999995</c:v>
                </c:pt>
                <c:pt idx="9">
                  <c:v>92.786000000000001</c:v>
                </c:pt>
                <c:pt idx="10">
                  <c:v>97.137</c:v>
                </c:pt>
                <c:pt idx="11">
                  <c:v>97.971000000000004</c:v>
                </c:pt>
                <c:pt idx="12">
                  <c:v>97.173000000000002</c:v>
                </c:pt>
                <c:pt idx="13">
                  <c:v>95.475999999999999</c:v>
                </c:pt>
                <c:pt idx="14">
                  <c:v>93.241</c:v>
                </c:pt>
                <c:pt idx="15">
                  <c:v>87.918999999999997</c:v>
                </c:pt>
                <c:pt idx="16">
                  <c:v>85.066999999999993</c:v>
                </c:pt>
                <c:pt idx="17">
                  <c:v>77.92</c:v>
                </c:pt>
                <c:pt idx="18">
                  <c:v>71.180000000000007</c:v>
                </c:pt>
                <c:pt idx="19">
                  <c:v>65.087999999999994</c:v>
                </c:pt>
                <c:pt idx="20">
                  <c:v>59.686</c:v>
                </c:pt>
                <c:pt idx="21" formatCode="General">
                  <c:v>50.71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1A-42A0-9198-AB360B273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389760"/>
        <c:axId val="756390176"/>
      </c:scatterChart>
      <c:valAx>
        <c:axId val="75638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f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90176"/>
        <c:crosses val="autoZero"/>
        <c:crossBetween val="midCat"/>
      </c:valAx>
      <c:valAx>
        <c:axId val="7563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U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897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U</a:t>
            </a:r>
            <a:r>
              <a:rPr lang="en-US" sz="1600"/>
              <a:t>(log10(f))</a:t>
            </a:r>
            <a:endParaRPr lang="ru-RU" sz="16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Лист2!$B$5:$X$5</c:f>
              <c:numCache>
                <c:formatCode>0.000</c:formatCode>
                <c:ptCount val="23"/>
                <c:pt idx="0">
                  <c:v>0</c:v>
                </c:pt>
                <c:pt idx="1">
                  <c:v>0.69897000433601886</c:v>
                </c:pt>
                <c:pt idx="2">
                  <c:v>1</c:v>
                </c:pt>
                <c:pt idx="3">
                  <c:v>1.3979400086720377</c:v>
                </c:pt>
                <c:pt idx="4">
                  <c:v>1.6989700043360187</c:v>
                </c:pt>
                <c:pt idx="5">
                  <c:v>1.8750612633917001</c:v>
                </c:pt>
                <c:pt idx="6">
                  <c:v>2</c:v>
                </c:pt>
                <c:pt idx="7">
                  <c:v>2.3010299956639813</c:v>
                </c:pt>
                <c:pt idx="8">
                  <c:v>2.4771212547196626</c:v>
                </c:pt>
                <c:pt idx="9">
                  <c:v>2.6020599913279625</c:v>
                </c:pt>
                <c:pt idx="10">
                  <c:v>2.6989700043360187</c:v>
                </c:pt>
                <c:pt idx="11">
                  <c:v>2.7781512503836434</c:v>
                </c:pt>
                <c:pt idx="12">
                  <c:v>2.8450980400142569</c:v>
                </c:pt>
                <c:pt idx="13">
                  <c:v>2.9030899869919438</c:v>
                </c:pt>
                <c:pt idx="14">
                  <c:v>3</c:v>
                </c:pt>
                <c:pt idx="15">
                  <c:v>3.0969100130080562</c:v>
                </c:pt>
                <c:pt idx="16">
                  <c:v>3.1760912590556813</c:v>
                </c:pt>
                <c:pt idx="17">
                  <c:v>3.2430380486862944</c:v>
                </c:pt>
                <c:pt idx="18">
                  <c:v>3.3010299956639813</c:v>
                </c:pt>
                <c:pt idx="19">
                  <c:v>3.3979400086720375</c:v>
                </c:pt>
                <c:pt idx="20">
                  <c:v>3.6989700043360187</c:v>
                </c:pt>
                <c:pt idx="21">
                  <c:v>4</c:v>
                </c:pt>
                <c:pt idx="22">
                  <c:v>4.6989700043360187</c:v>
                </c:pt>
              </c:numCache>
            </c:numRef>
          </c:xVal>
          <c:yVal>
            <c:numRef>
              <c:f>Лист2!$B$2:$X$2</c:f>
              <c:numCache>
                <c:formatCode>0</c:formatCode>
                <c:ptCount val="23"/>
                <c:pt idx="0">
                  <c:v>0.50600000000000001</c:v>
                </c:pt>
                <c:pt idx="1">
                  <c:v>2.9</c:v>
                </c:pt>
                <c:pt idx="2">
                  <c:v>7.4370000000000003</c:v>
                </c:pt>
                <c:pt idx="3">
                  <c:v>26.965</c:v>
                </c:pt>
                <c:pt idx="4">
                  <c:v>53.4</c:v>
                </c:pt>
                <c:pt idx="5">
                  <c:v>68.400000000000006</c:v>
                </c:pt>
                <c:pt idx="6">
                  <c:v>77.492999999999995</c:v>
                </c:pt>
                <c:pt idx="7">
                  <c:v>92.786000000000001</c:v>
                </c:pt>
                <c:pt idx="8">
                  <c:v>97.138000000000005</c:v>
                </c:pt>
                <c:pt idx="9">
                  <c:v>97.971999999999994</c:v>
                </c:pt>
                <c:pt idx="10">
                  <c:v>97.173000000000002</c:v>
                </c:pt>
                <c:pt idx="11">
                  <c:v>95.5</c:v>
                </c:pt>
                <c:pt idx="12">
                  <c:v>93.24</c:v>
                </c:pt>
                <c:pt idx="13">
                  <c:v>90.7</c:v>
                </c:pt>
                <c:pt idx="14">
                  <c:v>85.09</c:v>
                </c:pt>
                <c:pt idx="15">
                  <c:v>77.92</c:v>
                </c:pt>
                <c:pt idx="16">
                  <c:v>71.176000000000002</c:v>
                </c:pt>
                <c:pt idx="17">
                  <c:v>65.7</c:v>
                </c:pt>
                <c:pt idx="18">
                  <c:v>59.685000000000002</c:v>
                </c:pt>
                <c:pt idx="19" formatCode="General">
                  <c:v>50.774999999999999</c:v>
                </c:pt>
                <c:pt idx="20">
                  <c:v>27.248000000000001</c:v>
                </c:pt>
                <c:pt idx="21">
                  <c:v>14.359</c:v>
                </c:pt>
                <c:pt idx="22">
                  <c:v>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0-4967-BFA5-0B0A472AF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389760"/>
        <c:axId val="756390176"/>
      </c:scatterChart>
      <c:valAx>
        <c:axId val="75638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f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90176"/>
        <c:crosses val="autoZero"/>
        <c:crossBetween val="midCat"/>
      </c:valAx>
      <c:valAx>
        <c:axId val="7563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U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897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U</a:t>
            </a:r>
            <a:r>
              <a:rPr lang="en-US" sz="1600"/>
              <a:t>(f)</a:t>
            </a:r>
            <a:endParaRPr lang="ru-RU" sz="16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Лист2!$B$1:$U$1</c:f>
              <c:numCache>
                <c:formatCode>0</c:formatCode>
                <c:ptCount val="2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 formatCode="General">
                  <c:v>2500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40000</c:v>
                </c:pt>
                <c:pt idx="10">
                  <c:v>50000</c:v>
                </c:pt>
                <c:pt idx="11">
                  <c:v>60000</c:v>
                </c:pt>
                <c:pt idx="12">
                  <c:v>70000</c:v>
                </c:pt>
                <c:pt idx="13">
                  <c:v>80000</c:v>
                </c:pt>
                <c:pt idx="14">
                  <c:v>100000</c:v>
                </c:pt>
                <c:pt idx="15">
                  <c:v>125000</c:v>
                </c:pt>
                <c:pt idx="16">
                  <c:v>150000</c:v>
                </c:pt>
                <c:pt idx="17">
                  <c:v>175000</c:v>
                </c:pt>
                <c:pt idx="18">
                  <c:v>200000</c:v>
                </c:pt>
                <c:pt idx="19">
                  <c:v>250000</c:v>
                </c:pt>
              </c:numCache>
            </c:numRef>
          </c:xVal>
          <c:yVal>
            <c:numRef>
              <c:f>Лист2!$B$2:$U$2</c:f>
              <c:numCache>
                <c:formatCode>0</c:formatCode>
                <c:ptCount val="20"/>
                <c:pt idx="0">
                  <c:v>0.50600000000000001</c:v>
                </c:pt>
                <c:pt idx="1">
                  <c:v>2.9</c:v>
                </c:pt>
                <c:pt idx="2">
                  <c:v>7.4370000000000003</c:v>
                </c:pt>
                <c:pt idx="3">
                  <c:v>26.965</c:v>
                </c:pt>
                <c:pt idx="4">
                  <c:v>53.4</c:v>
                </c:pt>
                <c:pt idx="5">
                  <c:v>68.400000000000006</c:v>
                </c:pt>
                <c:pt idx="6">
                  <c:v>77.492999999999995</c:v>
                </c:pt>
                <c:pt idx="7">
                  <c:v>92.786000000000001</c:v>
                </c:pt>
                <c:pt idx="8">
                  <c:v>97.138000000000005</c:v>
                </c:pt>
                <c:pt idx="9">
                  <c:v>97.971999999999994</c:v>
                </c:pt>
                <c:pt idx="10">
                  <c:v>97.173000000000002</c:v>
                </c:pt>
                <c:pt idx="11">
                  <c:v>95.5</c:v>
                </c:pt>
                <c:pt idx="12">
                  <c:v>93.24</c:v>
                </c:pt>
                <c:pt idx="13">
                  <c:v>90.7</c:v>
                </c:pt>
                <c:pt idx="14">
                  <c:v>85.09</c:v>
                </c:pt>
                <c:pt idx="15">
                  <c:v>77.92</c:v>
                </c:pt>
                <c:pt idx="16">
                  <c:v>71.176000000000002</c:v>
                </c:pt>
                <c:pt idx="17">
                  <c:v>65.7</c:v>
                </c:pt>
                <c:pt idx="18">
                  <c:v>59.685000000000002</c:v>
                </c:pt>
                <c:pt idx="19" formatCode="General">
                  <c:v>50.774999999999999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0-4317-8371-31D9C74EA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389760"/>
        <c:axId val="756390176"/>
      </c:scatterChart>
      <c:valAx>
        <c:axId val="75638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f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90176"/>
        <c:crosses val="autoZero"/>
        <c:crossBetween val="midCat"/>
      </c:valAx>
      <c:valAx>
        <c:axId val="7563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U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897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U</a:t>
            </a:r>
            <a:r>
              <a:rPr lang="en-US" sz="1600"/>
              <a:t>(log10(f))</a:t>
            </a:r>
            <a:endParaRPr lang="ru-RU" sz="16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Лист3!$B$5:$W$5</c:f>
              <c:numCache>
                <c:formatCode>0.000</c:formatCode>
                <c:ptCount val="22"/>
                <c:pt idx="0">
                  <c:v>0</c:v>
                </c:pt>
                <c:pt idx="1">
                  <c:v>0.69897000433601886</c:v>
                </c:pt>
                <c:pt idx="2">
                  <c:v>1</c:v>
                </c:pt>
                <c:pt idx="3">
                  <c:v>1.3979400086720377</c:v>
                </c:pt>
                <c:pt idx="4">
                  <c:v>1.6989700043360187</c:v>
                </c:pt>
                <c:pt idx="5">
                  <c:v>1.8750612633917001</c:v>
                </c:pt>
                <c:pt idx="6">
                  <c:v>2</c:v>
                </c:pt>
                <c:pt idx="7">
                  <c:v>2.3979400086720375</c:v>
                </c:pt>
                <c:pt idx="8">
                  <c:v>2.6989700043360187</c:v>
                </c:pt>
                <c:pt idx="9">
                  <c:v>2.8750612633917001</c:v>
                </c:pt>
                <c:pt idx="10">
                  <c:v>2.9420080530223132</c:v>
                </c:pt>
                <c:pt idx="11">
                  <c:v>3</c:v>
                </c:pt>
                <c:pt idx="12">
                  <c:v>3.3010299956639813</c:v>
                </c:pt>
                <c:pt idx="13">
                  <c:v>3.6989700043360187</c:v>
                </c:pt>
                <c:pt idx="14">
                  <c:v>4</c:v>
                </c:pt>
                <c:pt idx="15">
                  <c:v>4.6989700043360187</c:v>
                </c:pt>
              </c:numCache>
            </c:numRef>
          </c:xVal>
          <c:yVal>
            <c:numRef>
              <c:f>Лист3!$B$2:$W$2</c:f>
              <c:numCache>
                <c:formatCode>0</c:formatCode>
                <c:ptCount val="22"/>
                <c:pt idx="0">
                  <c:v>1.6</c:v>
                </c:pt>
                <c:pt idx="1">
                  <c:v>1.9</c:v>
                </c:pt>
                <c:pt idx="2">
                  <c:v>2.6</c:v>
                </c:pt>
                <c:pt idx="3">
                  <c:v>5.4</c:v>
                </c:pt>
                <c:pt idx="4">
                  <c:v>10.199999999999999</c:v>
                </c:pt>
                <c:pt idx="5">
                  <c:v>14.9</c:v>
                </c:pt>
                <c:pt idx="6">
                  <c:v>19.277999999999999</c:v>
                </c:pt>
                <c:pt idx="7">
                  <c:v>40.86</c:v>
                </c:pt>
                <c:pt idx="8">
                  <c:v>60.2</c:v>
                </c:pt>
                <c:pt idx="9">
                  <c:v>64.555999999999997</c:v>
                </c:pt>
                <c:pt idx="10">
                  <c:v>64.7</c:v>
                </c:pt>
                <c:pt idx="11">
                  <c:v>63.8</c:v>
                </c:pt>
                <c:pt idx="12">
                  <c:v>50.6</c:v>
                </c:pt>
                <c:pt idx="13">
                  <c:v>24.5</c:v>
                </c:pt>
                <c:pt idx="14">
                  <c:v>13.4</c:v>
                </c:pt>
                <c:pt idx="15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4-408D-8999-2B115BDCC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389760"/>
        <c:axId val="756390176"/>
      </c:scatterChart>
      <c:valAx>
        <c:axId val="75638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f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90176"/>
        <c:crosses val="autoZero"/>
        <c:crossBetween val="midCat"/>
      </c:valAx>
      <c:valAx>
        <c:axId val="7563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U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897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U</a:t>
            </a:r>
            <a:r>
              <a:rPr lang="en-US" sz="1600"/>
              <a:t>(f)</a:t>
            </a:r>
            <a:endParaRPr lang="ru-RU" sz="16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Лист3!$B$1:$W$1</c:f>
              <c:numCache>
                <c:formatCode>0</c:formatCode>
                <c:ptCount val="22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 formatCode="General">
                  <c:v>2500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  <c:pt idx="7">
                  <c:v>25000</c:v>
                </c:pt>
                <c:pt idx="8">
                  <c:v>50000</c:v>
                </c:pt>
                <c:pt idx="9">
                  <c:v>75000</c:v>
                </c:pt>
                <c:pt idx="10">
                  <c:v>87500</c:v>
                </c:pt>
                <c:pt idx="11">
                  <c:v>100000</c:v>
                </c:pt>
                <c:pt idx="12">
                  <c:v>200000</c:v>
                </c:pt>
                <c:pt idx="13">
                  <c:v>500000</c:v>
                </c:pt>
                <c:pt idx="14">
                  <c:v>1000000</c:v>
                </c:pt>
                <c:pt idx="15">
                  <c:v>5000000</c:v>
                </c:pt>
              </c:numCache>
            </c:numRef>
          </c:xVal>
          <c:yVal>
            <c:numRef>
              <c:f>Лист3!$B$2:$W$2</c:f>
              <c:numCache>
                <c:formatCode>0</c:formatCode>
                <c:ptCount val="22"/>
                <c:pt idx="0">
                  <c:v>1.6</c:v>
                </c:pt>
                <c:pt idx="1">
                  <c:v>1.9</c:v>
                </c:pt>
                <c:pt idx="2">
                  <c:v>2.6</c:v>
                </c:pt>
                <c:pt idx="3">
                  <c:v>5.4</c:v>
                </c:pt>
                <c:pt idx="4">
                  <c:v>10.199999999999999</c:v>
                </c:pt>
                <c:pt idx="5">
                  <c:v>14.9</c:v>
                </c:pt>
                <c:pt idx="6">
                  <c:v>19.277999999999999</c:v>
                </c:pt>
                <c:pt idx="7">
                  <c:v>40.86</c:v>
                </c:pt>
                <c:pt idx="8">
                  <c:v>60.2</c:v>
                </c:pt>
                <c:pt idx="9">
                  <c:v>64.555999999999997</c:v>
                </c:pt>
                <c:pt idx="10">
                  <c:v>64.7</c:v>
                </c:pt>
                <c:pt idx="11">
                  <c:v>63.8</c:v>
                </c:pt>
                <c:pt idx="12">
                  <c:v>50.6</c:v>
                </c:pt>
                <c:pt idx="13">
                  <c:v>24.5</c:v>
                </c:pt>
                <c:pt idx="14">
                  <c:v>13.4</c:v>
                </c:pt>
                <c:pt idx="15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6-4E82-BF70-4B14EA987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389760"/>
        <c:axId val="756390176"/>
      </c:scatterChart>
      <c:valAx>
        <c:axId val="75638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f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90176"/>
        <c:crosses val="autoZero"/>
        <c:crossBetween val="midCat"/>
      </c:valAx>
      <c:valAx>
        <c:axId val="7563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U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897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U</a:t>
            </a:r>
            <a:r>
              <a:rPr lang="en-US" sz="1600"/>
              <a:t>(log10(f))</a:t>
            </a:r>
            <a:endParaRPr lang="ru-RU" sz="16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Лист4!$B$5:$W$5</c:f>
              <c:numCache>
                <c:formatCode>0.000</c:formatCode>
                <c:ptCount val="22"/>
                <c:pt idx="0">
                  <c:v>0</c:v>
                </c:pt>
                <c:pt idx="1">
                  <c:v>0.69897000433601886</c:v>
                </c:pt>
                <c:pt idx="2">
                  <c:v>1</c:v>
                </c:pt>
                <c:pt idx="3">
                  <c:v>1.3979400086720377</c:v>
                </c:pt>
                <c:pt idx="4">
                  <c:v>1.6989700043360187</c:v>
                </c:pt>
                <c:pt idx="5">
                  <c:v>1.8750612633917001</c:v>
                </c:pt>
                <c:pt idx="6">
                  <c:v>2</c:v>
                </c:pt>
                <c:pt idx="7">
                  <c:v>2.3979400086720375</c:v>
                </c:pt>
                <c:pt idx="8">
                  <c:v>2.6989700043360187</c:v>
                </c:pt>
                <c:pt idx="9">
                  <c:v>2.8750612633917001</c:v>
                </c:pt>
                <c:pt idx="10">
                  <c:v>3</c:v>
                </c:pt>
                <c:pt idx="11">
                  <c:v>3.3010299956639813</c:v>
                </c:pt>
                <c:pt idx="12">
                  <c:v>3.6989700043360187</c:v>
                </c:pt>
                <c:pt idx="13">
                  <c:v>4</c:v>
                </c:pt>
                <c:pt idx="14">
                  <c:v>4.6989700043360187</c:v>
                </c:pt>
              </c:numCache>
            </c:numRef>
          </c:xVal>
          <c:yVal>
            <c:numRef>
              <c:f>Лист4!$B$2:$W$2</c:f>
              <c:numCache>
                <c:formatCode>0</c:formatCode>
                <c:ptCount val="22"/>
                <c:pt idx="0">
                  <c:v>17.8</c:v>
                </c:pt>
                <c:pt idx="1">
                  <c:v>21.216000000000001</c:v>
                </c:pt>
                <c:pt idx="2">
                  <c:v>28.628</c:v>
                </c:pt>
                <c:pt idx="3">
                  <c:v>54.734999999999999</c:v>
                </c:pt>
                <c:pt idx="4">
                  <c:v>86.718000000000004</c:v>
                </c:pt>
                <c:pt idx="5">
                  <c:v>104.354</c:v>
                </c:pt>
                <c:pt idx="6">
                  <c:v>114</c:v>
                </c:pt>
                <c:pt idx="7">
                  <c:v>125.8</c:v>
                </c:pt>
                <c:pt idx="8">
                  <c:v>120.7</c:v>
                </c:pt>
                <c:pt idx="9">
                  <c:v>110.3</c:v>
                </c:pt>
                <c:pt idx="10">
                  <c:v>99</c:v>
                </c:pt>
                <c:pt idx="11">
                  <c:v>64.599999999999994</c:v>
                </c:pt>
                <c:pt idx="12">
                  <c:v>29.5</c:v>
                </c:pt>
                <c:pt idx="13">
                  <c:v>16</c:v>
                </c:pt>
                <c:pt idx="14">
                  <c:v>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CC-43EC-806E-9FB46FF30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389760"/>
        <c:axId val="756390176"/>
      </c:scatterChart>
      <c:valAx>
        <c:axId val="75638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f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90176"/>
        <c:crosses val="autoZero"/>
        <c:crossBetween val="midCat"/>
      </c:valAx>
      <c:valAx>
        <c:axId val="7563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U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897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2274646</xdr:colOff>
      <xdr:row>7</xdr:row>
      <xdr:rowOff>32699</xdr:rowOff>
    </xdr:from>
    <xdr:to>
      <xdr:col>10</xdr:col>
      <xdr:colOff>427993</xdr:colOff>
      <xdr:row>33</xdr:row>
      <xdr:rowOff>44100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941295</xdr:colOff>
      <xdr:row>7</xdr:row>
      <xdr:rowOff>89647</xdr:rowOff>
    </xdr:from>
    <xdr:to>
      <xdr:col>19</xdr:col>
      <xdr:colOff>627530</xdr:colOff>
      <xdr:row>32</xdr:row>
      <xdr:rowOff>291354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687912</xdr:colOff>
          <xdr:row>10</xdr:row>
          <xdr:rowOff>291504</xdr:rowOff>
        </xdr:from>
        <xdr:to>
          <xdr:col>26</xdr:col>
          <xdr:colOff>50197</xdr:colOff>
          <xdr:row>20</xdr:row>
          <xdr:rowOff>118973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332353</xdr:colOff>
      <xdr:row>7</xdr:row>
      <xdr:rowOff>26690</xdr:rowOff>
    </xdr:from>
    <xdr:to>
      <xdr:col>8</xdr:col>
      <xdr:colOff>1009650</xdr:colOff>
      <xdr:row>37</xdr:row>
      <xdr:rowOff>52521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491360</xdr:colOff>
      <xdr:row>6</xdr:row>
      <xdr:rowOff>171450</xdr:rowOff>
    </xdr:from>
    <xdr:to>
      <xdr:col>23</xdr:col>
      <xdr:colOff>599413</xdr:colOff>
      <xdr:row>37</xdr:row>
      <xdr:rowOff>6781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332353</xdr:colOff>
      <xdr:row>7</xdr:row>
      <xdr:rowOff>26690</xdr:rowOff>
    </xdr:from>
    <xdr:to>
      <xdr:col>10</xdr:col>
      <xdr:colOff>407581</xdr:colOff>
      <xdr:row>37</xdr:row>
      <xdr:rowOff>52521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936154</xdr:colOff>
      <xdr:row>7</xdr:row>
      <xdr:rowOff>17720</xdr:rowOff>
    </xdr:from>
    <xdr:to>
      <xdr:col>24</xdr:col>
      <xdr:colOff>17721</xdr:colOff>
      <xdr:row>37</xdr:row>
      <xdr:rowOff>43551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8969</xdr:rowOff>
    </xdr:from>
    <xdr:to>
      <xdr:col>9</xdr:col>
      <xdr:colOff>4344</xdr:colOff>
      <xdr:row>37</xdr:row>
      <xdr:rowOff>34800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333644</xdr:colOff>
      <xdr:row>6</xdr:row>
      <xdr:rowOff>106326</xdr:rowOff>
    </xdr:from>
    <xdr:to>
      <xdr:col>18</xdr:col>
      <xdr:colOff>1169582</xdr:colOff>
      <xdr:row>36</xdr:row>
      <xdr:rowOff>132157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332353</xdr:colOff>
      <xdr:row>7</xdr:row>
      <xdr:rowOff>26690</xdr:rowOff>
    </xdr:from>
    <xdr:to>
      <xdr:col>8</xdr:col>
      <xdr:colOff>84667</xdr:colOff>
      <xdr:row>37</xdr:row>
      <xdr:rowOff>52521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364360</xdr:colOff>
      <xdr:row>7</xdr:row>
      <xdr:rowOff>50799</xdr:rowOff>
    </xdr:from>
    <xdr:to>
      <xdr:col>17</xdr:col>
      <xdr:colOff>1032933</xdr:colOff>
      <xdr:row>37</xdr:row>
      <xdr:rowOff>76630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332353</xdr:colOff>
      <xdr:row>7</xdr:row>
      <xdr:rowOff>26690</xdr:rowOff>
    </xdr:from>
    <xdr:to>
      <xdr:col>8</xdr:col>
      <xdr:colOff>84667</xdr:colOff>
      <xdr:row>37</xdr:row>
      <xdr:rowOff>52521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364360</xdr:colOff>
      <xdr:row>7</xdr:row>
      <xdr:rowOff>50799</xdr:rowOff>
    </xdr:from>
    <xdr:to>
      <xdr:col>17</xdr:col>
      <xdr:colOff>1032933</xdr:colOff>
      <xdr:row>37</xdr:row>
      <xdr:rowOff>76630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AA47"/>
  <sheetViews>
    <sheetView zoomScale="39" zoomScaleNormal="60" workbookViewId="0">
      <selection activeCell="C4" sqref="C4"/>
    </sheetView>
  </sheetViews>
  <sheetFormatPr defaultRowHeight="14.4" x14ac:dyDescent="0.3"/>
  <cols>
    <col min="1" max="1" width="33.77734375" customWidth="1"/>
    <col min="2" max="2" width="17.109375" customWidth="1"/>
    <col min="3" max="3" width="14.5546875" customWidth="1"/>
    <col min="4" max="5" width="15.33203125" customWidth="1"/>
    <col min="6" max="6" width="15.6640625" customWidth="1"/>
    <col min="7" max="7" width="15" bestFit="1" customWidth="1"/>
    <col min="8" max="8" width="13.88671875" customWidth="1"/>
    <col min="9" max="13" width="13.88671875" bestFit="1" customWidth="1"/>
    <col min="14" max="14" width="16.5546875" customWidth="1"/>
    <col min="15" max="15" width="15.77734375" customWidth="1"/>
    <col min="16" max="18" width="17.44140625" bestFit="1" customWidth="1"/>
    <col min="19" max="19" width="13.6640625" bestFit="1" customWidth="1"/>
    <col min="20" max="22" width="13.5546875" bestFit="1" customWidth="1"/>
    <col min="23" max="23" width="17.109375" customWidth="1"/>
    <col min="24" max="25" width="13.5546875" bestFit="1" customWidth="1"/>
    <col min="26" max="26" width="15.5546875" bestFit="1" customWidth="1"/>
  </cols>
  <sheetData>
    <row r="1" spans="1:27" ht="21" x14ac:dyDescent="0.4">
      <c r="A1" s="14" t="s">
        <v>2</v>
      </c>
      <c r="B1" s="8"/>
      <c r="C1" s="8"/>
      <c r="D1" s="15"/>
      <c r="E1" s="8"/>
      <c r="F1" s="15"/>
      <c r="G1" s="15"/>
      <c r="H1" s="15"/>
    </row>
    <row r="2" spans="1:27" ht="25.8" x14ac:dyDescent="0.5">
      <c r="A2" s="13" t="s">
        <v>0</v>
      </c>
      <c r="B2" s="17">
        <v>100</v>
      </c>
      <c r="C2" s="18">
        <v>250</v>
      </c>
      <c r="D2" s="18">
        <v>500</v>
      </c>
      <c r="E2" s="18">
        <v>750</v>
      </c>
      <c r="F2" s="17">
        <v>1000</v>
      </c>
      <c r="G2" s="19">
        <v>2500</v>
      </c>
      <c r="H2" s="17">
        <f>5000</f>
        <v>5000</v>
      </c>
      <c r="I2" s="17">
        <v>7500</v>
      </c>
      <c r="J2" s="17">
        <f>10000</f>
        <v>10000</v>
      </c>
      <c r="K2" s="17">
        <f t="shared" ref="K2:R2" si="0">J2+10000</f>
        <v>20000</v>
      </c>
      <c r="L2" s="17">
        <f t="shared" si="0"/>
        <v>30000</v>
      </c>
      <c r="M2" s="17">
        <f t="shared" si="0"/>
        <v>40000</v>
      </c>
      <c r="N2" s="17">
        <f t="shared" si="0"/>
        <v>50000</v>
      </c>
      <c r="O2" s="17">
        <f t="shared" si="0"/>
        <v>60000</v>
      </c>
      <c r="P2" s="17">
        <f t="shared" si="0"/>
        <v>70000</v>
      </c>
      <c r="Q2" s="17">
        <f t="shared" si="0"/>
        <v>80000</v>
      </c>
      <c r="R2" s="17">
        <f t="shared" si="0"/>
        <v>90000</v>
      </c>
      <c r="S2" s="18">
        <v>100000</v>
      </c>
      <c r="T2" s="18">
        <v>125000</v>
      </c>
      <c r="U2" s="18">
        <v>150000</v>
      </c>
      <c r="V2" s="18">
        <v>175000</v>
      </c>
      <c r="W2" s="18">
        <v>200000</v>
      </c>
      <c r="X2" s="18">
        <v>250000</v>
      </c>
      <c r="Y2" s="18">
        <v>500000</v>
      </c>
      <c r="Z2" s="18">
        <v>1000000</v>
      </c>
    </row>
    <row r="3" spans="1:27" ht="25.8" x14ac:dyDescent="0.5">
      <c r="A3" s="13" t="s">
        <v>1</v>
      </c>
      <c r="B3" s="17">
        <v>17.869</v>
      </c>
      <c r="C3" s="17">
        <v>18.841000000000001</v>
      </c>
      <c r="D3" s="17">
        <v>21.265999999999998</v>
      </c>
      <c r="E3" s="17">
        <v>24.677</v>
      </c>
      <c r="F3" s="17">
        <v>29</v>
      </c>
      <c r="G3" s="18">
        <v>55.154000000000003</v>
      </c>
      <c r="H3" s="18">
        <v>85</v>
      </c>
      <c r="I3" s="18">
        <v>104</v>
      </c>
      <c r="J3" s="17">
        <v>113.6</v>
      </c>
      <c r="K3" s="17">
        <v>124.8</v>
      </c>
      <c r="L3" s="17">
        <v>126.38500000000001</v>
      </c>
      <c r="M3" s="17">
        <v>124.34</v>
      </c>
      <c r="N3" s="17">
        <v>121.06699999999999</v>
      </c>
      <c r="O3" s="17">
        <v>117.10299999999999</v>
      </c>
      <c r="P3" s="17">
        <v>112.636</v>
      </c>
      <c r="Q3" s="17">
        <v>108.86199999999999</v>
      </c>
      <c r="R3" s="17">
        <v>103.584</v>
      </c>
      <c r="S3" s="17">
        <v>99.186999999999998</v>
      </c>
      <c r="T3" s="17">
        <v>88.623000000000005</v>
      </c>
      <c r="U3" s="17">
        <v>79.364999999999995</v>
      </c>
      <c r="V3" s="17">
        <v>71.418999999999997</v>
      </c>
      <c r="W3" s="18">
        <v>64.668000000000006</v>
      </c>
      <c r="X3" s="17">
        <v>54.045000000000002</v>
      </c>
      <c r="Y3" s="17">
        <v>28.821000000000002</v>
      </c>
      <c r="Z3" s="17">
        <v>15.3</v>
      </c>
    </row>
    <row r="4" spans="1:27" ht="25.8" x14ac:dyDescent="0.5">
      <c r="A4" s="10" t="s">
        <v>4</v>
      </c>
      <c r="B4" s="20">
        <f>20*LOG10(B3/14.141)</f>
        <v>2.0324025312491667</v>
      </c>
      <c r="C4" s="20">
        <f t="shared" ref="C4:Z4" si="1">20*LOG10(C3/14.141)</f>
        <v>2.4924765459772416</v>
      </c>
      <c r="D4" s="20">
        <f t="shared" si="1"/>
        <v>3.544113745413795</v>
      </c>
      <c r="E4" s="20">
        <f t="shared" si="1"/>
        <v>4.8362447763727197</v>
      </c>
      <c r="F4" s="20">
        <f t="shared" si="1"/>
        <v>6.2383575125724287</v>
      </c>
      <c r="G4" s="20">
        <f t="shared" si="1"/>
        <v>11.821937850201763</v>
      </c>
      <c r="H4" s="20">
        <f t="shared" si="1"/>
        <v>15.578776068879163</v>
      </c>
      <c r="I4" s="20">
        <f t="shared" si="1"/>
        <v>17.331064340568915</v>
      </c>
      <c r="J4" s="20">
        <f t="shared" si="1"/>
        <v>18.09796418209331</v>
      </c>
      <c r="K4" s="20">
        <f t="shared" si="1"/>
        <v>18.91468926152141</v>
      </c>
      <c r="L4" s="20">
        <f t="shared" si="1"/>
        <v>19.024308210135352</v>
      </c>
      <c r="M4" s="20">
        <f t="shared" si="1"/>
        <v>18.882614815236046</v>
      </c>
      <c r="N4" s="20">
        <f t="shared" si="1"/>
        <v>18.650913172042465</v>
      </c>
      <c r="O4" s="20">
        <f t="shared" si="1"/>
        <v>18.361757978116849</v>
      </c>
      <c r="P4" s="20">
        <f t="shared" si="1"/>
        <v>18.023941937291774</v>
      </c>
      <c r="Q4" s="20">
        <f t="shared" si="1"/>
        <v>17.727923731834277</v>
      </c>
      <c r="R4" s="20">
        <f t="shared" si="1"/>
        <v>17.296251109042892</v>
      </c>
      <c r="S4" s="20">
        <f t="shared" si="1"/>
        <v>16.919492651258452</v>
      </c>
      <c r="T4" s="20">
        <f t="shared" si="1"/>
        <v>15.941326501769296</v>
      </c>
      <c r="U4" s="20">
        <f t="shared" si="1"/>
        <v>14.982977966348068</v>
      </c>
      <c r="V4" s="20">
        <f t="shared" si="1"/>
        <v>14.066672853828162</v>
      </c>
      <c r="W4" s="20">
        <f t="shared" si="1"/>
        <v>13.204186147466315</v>
      </c>
      <c r="X4" s="20">
        <f t="shared" si="1"/>
        <v>11.645507978158303</v>
      </c>
      <c r="Y4" s="20">
        <f t="shared" si="1"/>
        <v>6.1845784630198075</v>
      </c>
      <c r="Z4" s="20">
        <f t="shared" si="1"/>
        <v>0.6842261709452846</v>
      </c>
    </row>
    <row r="5" spans="1:27" ht="21" x14ac:dyDescent="0.4">
      <c r="B5" s="2">
        <f>B3/14.142</f>
        <v>1.2635412247206901</v>
      </c>
      <c r="C5" s="2">
        <f t="shared" ref="C5:Z5" si="2">C3/14.142</f>
        <v>1.3322726629896762</v>
      </c>
      <c r="D5" s="2">
        <f t="shared" si="2"/>
        <v>1.503747701880922</v>
      </c>
      <c r="E5" s="2">
        <f t="shared" si="2"/>
        <v>1.7449441380285675</v>
      </c>
      <c r="F5" s="2">
        <f t="shared" si="2"/>
        <v>2.0506293310705699</v>
      </c>
      <c r="G5" s="2">
        <f t="shared" si="2"/>
        <v>3.9000141422712491</v>
      </c>
      <c r="H5" s="2">
        <f t="shared" si="2"/>
        <v>6.0104652807240848</v>
      </c>
      <c r="I5" s="2">
        <f t="shared" si="2"/>
        <v>7.353981049356527</v>
      </c>
      <c r="J5" s="2">
        <f t="shared" si="2"/>
        <v>8.0328100692971294</v>
      </c>
      <c r="K5" s="2">
        <f t="shared" si="2"/>
        <v>8.8247772592278313</v>
      </c>
      <c r="L5" s="2">
        <f t="shared" si="2"/>
        <v>8.9368547588742757</v>
      </c>
      <c r="M5" s="2">
        <f t="shared" si="2"/>
        <v>8.7922500353556785</v>
      </c>
      <c r="N5" s="2">
        <f t="shared" si="2"/>
        <v>8.5608117663696781</v>
      </c>
      <c r="O5" s="2">
        <f t="shared" si="2"/>
        <v>8.2805119502192053</v>
      </c>
      <c r="P5" s="2">
        <f t="shared" si="2"/>
        <v>7.9646443218780938</v>
      </c>
      <c r="Q5" s="2">
        <f t="shared" si="2"/>
        <v>7.6977796634139439</v>
      </c>
      <c r="R5" s="2">
        <f t="shared" si="2"/>
        <v>7.3245651251591006</v>
      </c>
      <c r="S5" s="2">
        <f t="shared" si="2"/>
        <v>7.0136472917550563</v>
      </c>
      <c r="T5" s="2">
        <f t="shared" si="2"/>
        <v>6.2666525243954183</v>
      </c>
      <c r="U5" s="2">
        <f t="shared" si="2"/>
        <v>5.6120067882901994</v>
      </c>
      <c r="V5" s="2">
        <f t="shared" si="2"/>
        <v>5.0501343515768635</v>
      </c>
      <c r="W5" s="2">
        <f t="shared" si="2"/>
        <v>4.5727619855748838</v>
      </c>
      <c r="X5" s="2">
        <f t="shared" si="2"/>
        <v>3.8215952481968607</v>
      </c>
      <c r="Y5" s="2">
        <f t="shared" si="2"/>
        <v>2.0379719983029276</v>
      </c>
      <c r="Z5" s="2">
        <f t="shared" si="2"/>
        <v>1.0818837505303354</v>
      </c>
    </row>
    <row r="6" spans="1:27" ht="23.4" x14ac:dyDescent="0.45">
      <c r="A6" s="10" t="s">
        <v>4</v>
      </c>
      <c r="B6" s="5">
        <f>20*LOG10(B2/$B2)</f>
        <v>0</v>
      </c>
      <c r="C6" s="5">
        <f t="shared" ref="C6:Z6" si="3">20*LOG10(C2/$B2)</f>
        <v>7.9588001734407516</v>
      </c>
      <c r="D6" s="5">
        <f t="shared" si="3"/>
        <v>13.979400086720377</v>
      </c>
      <c r="E6" s="5">
        <f t="shared" si="3"/>
        <v>17.501225267834002</v>
      </c>
      <c r="F6" s="5">
        <f t="shared" si="3"/>
        <v>20</v>
      </c>
      <c r="G6" s="5">
        <f t="shared" si="3"/>
        <v>27.958800173440753</v>
      </c>
      <c r="H6" s="5">
        <f t="shared" si="3"/>
        <v>33.979400086720375</v>
      </c>
      <c r="I6" s="5">
        <f t="shared" si="3"/>
        <v>37.501225267834002</v>
      </c>
      <c r="J6" s="5">
        <f t="shared" si="3"/>
        <v>40</v>
      </c>
      <c r="K6" s="5">
        <f t="shared" si="3"/>
        <v>46.020599913279625</v>
      </c>
      <c r="L6" s="5">
        <f t="shared" si="3"/>
        <v>49.542425094393252</v>
      </c>
      <c r="M6" s="5">
        <f t="shared" si="3"/>
        <v>52.04119982655925</v>
      </c>
      <c r="N6" s="5">
        <f t="shared" si="3"/>
        <v>53.979400086720375</v>
      </c>
      <c r="O6" s="5">
        <f t="shared" si="3"/>
        <v>55.56302500767287</v>
      </c>
      <c r="P6" s="5">
        <f t="shared" si="3"/>
        <v>56.901960800285138</v>
      </c>
      <c r="Q6" s="5">
        <f t="shared" si="3"/>
        <v>58.061799739838875</v>
      </c>
      <c r="R6" s="5">
        <f t="shared" si="3"/>
        <v>59.084850188786497</v>
      </c>
      <c r="S6" s="5">
        <f t="shared" si="3"/>
        <v>60</v>
      </c>
      <c r="T6" s="5">
        <f t="shared" si="3"/>
        <v>61.938200260161125</v>
      </c>
      <c r="U6" s="5">
        <f t="shared" si="3"/>
        <v>63.521825181113627</v>
      </c>
      <c r="V6" s="5">
        <f t="shared" si="3"/>
        <v>64.860760973725888</v>
      </c>
      <c r="W6" s="5">
        <f t="shared" si="3"/>
        <v>66.020599913279625</v>
      </c>
      <c r="X6" s="5">
        <f t="shared" si="3"/>
        <v>67.95880017344075</v>
      </c>
      <c r="Y6" s="5">
        <f t="shared" si="3"/>
        <v>73.979400086720375</v>
      </c>
      <c r="Z6" s="5">
        <f t="shared" si="3"/>
        <v>80</v>
      </c>
      <c r="AA6" s="5"/>
    </row>
    <row r="7" spans="1:27" ht="22.8" x14ac:dyDescent="0.3">
      <c r="A7" s="11"/>
      <c r="B7" s="5"/>
      <c r="C7" s="5"/>
      <c r="D7" s="5"/>
      <c r="E7" s="5"/>
      <c r="F7" s="5"/>
      <c r="G7" s="5"/>
      <c r="H7" s="5"/>
    </row>
    <row r="8" spans="1:27" ht="23.4" x14ac:dyDescent="0.45">
      <c r="A8" s="10"/>
      <c r="B8" s="2"/>
      <c r="C8" s="2"/>
      <c r="D8" s="2"/>
      <c r="E8" s="2"/>
      <c r="F8" s="2"/>
      <c r="G8" s="2"/>
      <c r="H8" s="2"/>
    </row>
    <row r="9" spans="1:27" ht="23.4" x14ac:dyDescent="0.45">
      <c r="A9" s="10"/>
      <c r="B9" s="2"/>
      <c r="C9" s="2"/>
      <c r="D9" s="2"/>
      <c r="E9" s="2"/>
      <c r="F9" s="2"/>
      <c r="G9" s="2"/>
      <c r="H9" s="2"/>
    </row>
    <row r="10" spans="1:27" ht="23.4" x14ac:dyDescent="0.45">
      <c r="A10" s="10"/>
      <c r="B10" s="2"/>
      <c r="C10" s="2"/>
      <c r="D10" s="2"/>
      <c r="E10" s="2"/>
      <c r="F10" s="2"/>
      <c r="G10" s="2"/>
      <c r="H10" s="2"/>
    </row>
    <row r="11" spans="1:27" ht="23.4" x14ac:dyDescent="0.45">
      <c r="A11" s="10"/>
      <c r="B11" s="2"/>
      <c r="C11" s="2"/>
      <c r="D11" s="2"/>
      <c r="E11" s="2"/>
      <c r="F11" s="2"/>
      <c r="G11" s="2"/>
      <c r="H11" s="2"/>
    </row>
    <row r="12" spans="1:27" ht="23.4" x14ac:dyDescent="0.45">
      <c r="A12" s="10"/>
      <c r="B12" s="2"/>
      <c r="C12" s="2"/>
      <c r="D12" s="2"/>
      <c r="E12" s="2"/>
      <c r="F12" s="2"/>
      <c r="G12" s="2"/>
      <c r="H12" s="2"/>
    </row>
    <row r="13" spans="1:27" ht="23.4" x14ac:dyDescent="0.45">
      <c r="A13" s="10"/>
      <c r="B13" s="2"/>
      <c r="C13" s="2"/>
      <c r="D13" s="2"/>
      <c r="E13" s="2"/>
      <c r="F13" s="2"/>
      <c r="G13" s="2"/>
      <c r="H13" s="2"/>
    </row>
    <row r="14" spans="1:27" ht="23.4" x14ac:dyDescent="0.45">
      <c r="A14" s="10"/>
      <c r="B14" s="2"/>
      <c r="C14" s="2"/>
      <c r="D14" s="2"/>
      <c r="E14" s="2"/>
      <c r="F14" s="2"/>
      <c r="G14" s="2"/>
      <c r="H14" s="2"/>
    </row>
    <row r="15" spans="1:27" ht="23.4" x14ac:dyDescent="0.45">
      <c r="A15" s="10"/>
      <c r="B15" s="2"/>
      <c r="C15" s="2"/>
      <c r="D15" s="2"/>
      <c r="E15" s="2"/>
      <c r="F15" s="2"/>
      <c r="G15" s="2"/>
      <c r="H15" s="2"/>
    </row>
    <row r="16" spans="1:27" ht="23.4" x14ac:dyDescent="0.45">
      <c r="A16" s="10"/>
      <c r="B16" s="2"/>
      <c r="C16" s="2"/>
      <c r="D16" s="2"/>
      <c r="E16" s="2"/>
      <c r="F16" s="2"/>
      <c r="G16" s="2"/>
      <c r="H16" s="2"/>
    </row>
    <row r="32" spans="1:8" ht="21" x14ac:dyDescent="0.4">
      <c r="A32" s="14"/>
      <c r="B32" s="8"/>
      <c r="C32" s="8"/>
      <c r="D32" s="15"/>
      <c r="E32" s="16"/>
      <c r="F32" s="15"/>
      <c r="G32" s="15"/>
      <c r="H32" s="15"/>
    </row>
    <row r="33" spans="1:8" ht="25.8" x14ac:dyDescent="0.3">
      <c r="A33" s="13"/>
      <c r="B33" s="9"/>
      <c r="C33" s="9"/>
      <c r="D33" s="9"/>
      <c r="E33" s="12"/>
      <c r="F33" s="9"/>
      <c r="G33" s="12"/>
      <c r="H33" s="9"/>
    </row>
    <row r="34" spans="1:8" ht="25.8" x14ac:dyDescent="0.3">
      <c r="A34" s="13"/>
      <c r="B34" s="9"/>
      <c r="C34" s="9"/>
      <c r="D34" s="9"/>
      <c r="E34" s="9"/>
      <c r="F34" s="9"/>
      <c r="G34" s="9"/>
      <c r="H34" s="9"/>
    </row>
    <row r="35" spans="1:8" ht="21" x14ac:dyDescent="0.4">
      <c r="A35" s="2"/>
      <c r="B35" s="2"/>
      <c r="C35" s="3"/>
      <c r="D35" s="7"/>
      <c r="E35" s="7"/>
      <c r="F35" s="7"/>
      <c r="G35" s="7"/>
      <c r="H35" s="7"/>
    </row>
    <row r="36" spans="1:8" ht="21" x14ac:dyDescent="0.4">
      <c r="A36" s="2"/>
      <c r="B36" s="2"/>
      <c r="C36" s="2"/>
      <c r="D36" s="2"/>
      <c r="E36" s="2"/>
      <c r="F36" s="2"/>
      <c r="G36" s="2"/>
      <c r="H36" s="2"/>
    </row>
    <row r="37" spans="1:8" ht="21" x14ac:dyDescent="0.4">
      <c r="A37" s="2"/>
      <c r="B37" s="2"/>
      <c r="C37" s="2"/>
      <c r="D37" s="2"/>
      <c r="E37" s="2"/>
      <c r="F37" s="2"/>
      <c r="G37" s="2"/>
      <c r="H37" s="2"/>
    </row>
    <row r="38" spans="1:8" ht="21" x14ac:dyDescent="0.4">
      <c r="A38" s="2"/>
      <c r="B38" s="2"/>
      <c r="C38" s="2"/>
      <c r="D38" s="2"/>
      <c r="E38" s="2"/>
      <c r="F38" s="2"/>
      <c r="G38" s="2"/>
      <c r="H38" s="2"/>
    </row>
    <row r="39" spans="1:8" ht="21" x14ac:dyDescent="0.4">
      <c r="A39" s="2"/>
      <c r="B39" s="2"/>
      <c r="C39" s="2"/>
      <c r="D39" s="2"/>
      <c r="E39" s="2"/>
      <c r="F39" s="2"/>
      <c r="G39" s="2"/>
      <c r="H39" s="2"/>
    </row>
    <row r="40" spans="1:8" ht="21" x14ac:dyDescent="0.4">
      <c r="A40" s="2"/>
      <c r="B40" s="2"/>
      <c r="C40" s="2"/>
      <c r="D40" s="2"/>
      <c r="E40" s="2"/>
      <c r="F40" s="2"/>
      <c r="G40" s="2"/>
      <c r="H40" s="2"/>
    </row>
    <row r="41" spans="1:8" ht="21" x14ac:dyDescent="0.4">
      <c r="A41" s="2"/>
      <c r="B41" s="5"/>
      <c r="C41" s="4"/>
      <c r="D41" s="5"/>
      <c r="E41" s="5"/>
      <c r="F41" s="5"/>
      <c r="G41" s="5"/>
      <c r="H41" s="5"/>
    </row>
    <row r="42" spans="1:8" ht="21" x14ac:dyDescent="0.4">
      <c r="A42" s="2"/>
      <c r="B42" s="5"/>
      <c r="C42" s="5"/>
      <c r="D42" s="5"/>
      <c r="E42" s="5"/>
      <c r="F42" s="5"/>
      <c r="G42" s="5"/>
      <c r="H42" s="5"/>
    </row>
    <row r="43" spans="1:8" ht="21" x14ac:dyDescent="0.4">
      <c r="A43" s="2"/>
      <c r="B43" s="5"/>
      <c r="C43" s="5"/>
      <c r="D43" s="5"/>
      <c r="E43" s="5"/>
      <c r="F43" s="5"/>
      <c r="G43" s="5"/>
      <c r="H43" s="5"/>
    </row>
    <row r="44" spans="1:8" ht="21" x14ac:dyDescent="0.3">
      <c r="A44" s="1"/>
      <c r="B44" s="5"/>
      <c r="C44" s="5"/>
      <c r="D44" s="5"/>
      <c r="E44" s="5"/>
      <c r="F44" s="5"/>
      <c r="G44" s="5"/>
      <c r="H44" s="5"/>
    </row>
    <row r="45" spans="1:8" ht="21" x14ac:dyDescent="0.4">
      <c r="A45" s="14"/>
      <c r="B45" s="8"/>
      <c r="C45" s="8"/>
      <c r="D45" s="15"/>
      <c r="E45" s="8"/>
      <c r="F45" s="15"/>
      <c r="G45" s="15"/>
      <c r="H45" s="15"/>
    </row>
    <row r="46" spans="1:8" ht="21" x14ac:dyDescent="0.3">
      <c r="B46" s="9"/>
      <c r="C46" s="9"/>
      <c r="D46" s="9"/>
      <c r="E46" s="12"/>
      <c r="F46" s="9"/>
      <c r="G46" s="9"/>
      <c r="H46" s="9"/>
    </row>
    <row r="47" spans="1:8" ht="25.8" x14ac:dyDescent="0.4">
      <c r="A47" s="13"/>
      <c r="B47" s="9"/>
      <c r="C47" s="9"/>
      <c r="D47" s="9"/>
      <c r="E47" s="9"/>
      <c r="F47" s="6"/>
      <c r="G47" s="9"/>
      <c r="H47" s="9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19</xdr:col>
                <xdr:colOff>685800</xdr:colOff>
                <xdr:row>10</xdr:row>
                <xdr:rowOff>289560</xdr:rowOff>
              </from>
              <to>
                <xdr:col>26</xdr:col>
                <xdr:colOff>53340</xdr:colOff>
                <xdr:row>20</xdr:row>
                <xdr:rowOff>121920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Z5"/>
  <sheetViews>
    <sheetView zoomScale="40" workbookViewId="0">
      <selection activeCell="B4" sqref="B4"/>
    </sheetView>
  </sheetViews>
  <sheetFormatPr defaultRowHeight="14.4" x14ac:dyDescent="0.3"/>
  <cols>
    <col min="1" max="1" width="31" customWidth="1"/>
    <col min="2" max="6" width="18.88671875" bestFit="1" customWidth="1"/>
    <col min="7" max="7" width="12" bestFit="1" customWidth="1"/>
    <col min="8" max="10" width="18.88671875" bestFit="1" customWidth="1"/>
    <col min="11" max="11" width="15.77734375" bestFit="1" customWidth="1"/>
    <col min="12" max="13" width="18.88671875" bestFit="1" customWidth="1"/>
    <col min="14" max="14" width="17.33203125" bestFit="1" customWidth="1"/>
    <col min="15" max="15" width="16.44140625" bestFit="1" customWidth="1"/>
    <col min="16" max="16" width="18.88671875" bestFit="1" customWidth="1"/>
    <col min="17" max="18" width="18.6640625" bestFit="1" customWidth="1"/>
    <col min="19" max="19" width="18.88671875" bestFit="1" customWidth="1"/>
    <col min="20" max="21" width="16.44140625" bestFit="1" customWidth="1"/>
    <col min="22" max="25" width="16.33203125" bestFit="1" customWidth="1"/>
    <col min="26" max="26" width="18.5546875" bestFit="1" customWidth="1"/>
  </cols>
  <sheetData>
    <row r="1" spans="1:26" ht="25.8" x14ac:dyDescent="0.5">
      <c r="A1" s="13" t="s">
        <v>0</v>
      </c>
      <c r="B1" s="17">
        <v>100</v>
      </c>
      <c r="C1" s="18">
        <v>250</v>
      </c>
      <c r="D1" s="18">
        <v>500</v>
      </c>
      <c r="E1" s="18">
        <v>750</v>
      </c>
      <c r="F1" s="17">
        <v>1000</v>
      </c>
      <c r="G1" s="19">
        <v>2500</v>
      </c>
      <c r="H1" s="17">
        <f>5000</f>
        <v>5000</v>
      </c>
      <c r="I1" s="17">
        <v>7500</v>
      </c>
      <c r="J1" s="17">
        <f>10000</f>
        <v>10000</v>
      </c>
      <c r="K1" s="17">
        <f t="shared" ref="K1:P1" si="0">J1+10000</f>
        <v>20000</v>
      </c>
      <c r="L1" s="17">
        <f t="shared" si="0"/>
        <v>30000</v>
      </c>
      <c r="M1" s="17">
        <f t="shared" si="0"/>
        <v>40000</v>
      </c>
      <c r="N1" s="17">
        <f t="shared" si="0"/>
        <v>50000</v>
      </c>
      <c r="O1" s="17">
        <f t="shared" si="0"/>
        <v>60000</v>
      </c>
      <c r="P1" s="17">
        <f t="shared" si="0"/>
        <v>70000</v>
      </c>
      <c r="Q1" s="17">
        <f>P1+10000</f>
        <v>80000</v>
      </c>
      <c r="R1" s="18">
        <v>100000</v>
      </c>
      <c r="S1" s="18">
        <v>125000</v>
      </c>
      <c r="T1" s="18">
        <v>150000</v>
      </c>
      <c r="U1" s="18">
        <v>175000</v>
      </c>
      <c r="V1" s="18">
        <v>200000</v>
      </c>
      <c r="W1" s="18">
        <v>250000</v>
      </c>
      <c r="X1" s="18">
        <v>500000</v>
      </c>
      <c r="Y1" s="18">
        <v>1000000</v>
      </c>
      <c r="Z1" s="18">
        <v>5000000</v>
      </c>
    </row>
    <row r="2" spans="1:26" ht="25.8" x14ac:dyDescent="0.5">
      <c r="A2" s="13" t="s">
        <v>1</v>
      </c>
      <c r="B2" s="17">
        <v>0.50600000000000001</v>
      </c>
      <c r="C2" s="17">
        <v>1.3080000000000001</v>
      </c>
      <c r="D2" s="17">
        <v>2.9020000000000001</v>
      </c>
      <c r="E2" s="17">
        <v>4.9359999999999999</v>
      </c>
      <c r="F2" s="17">
        <v>7.4340000000000002</v>
      </c>
      <c r="G2" s="18">
        <v>26.965</v>
      </c>
      <c r="H2" s="18">
        <v>53.402999999999999</v>
      </c>
      <c r="I2" s="18">
        <v>68.427999999999997</v>
      </c>
      <c r="J2" s="17">
        <v>77.492999999999995</v>
      </c>
      <c r="K2" s="17">
        <v>92.786000000000001</v>
      </c>
      <c r="L2" s="17">
        <v>97.137</v>
      </c>
      <c r="M2" s="17">
        <v>97.971000000000004</v>
      </c>
      <c r="N2" s="17">
        <v>97.173000000000002</v>
      </c>
      <c r="O2" s="17">
        <v>95.475999999999999</v>
      </c>
      <c r="P2" s="17">
        <v>93.241</v>
      </c>
      <c r="Q2" s="17">
        <v>87.918999999999997</v>
      </c>
      <c r="R2" s="17">
        <v>85.066999999999993</v>
      </c>
      <c r="S2" s="17">
        <v>77.92</v>
      </c>
      <c r="T2" s="17">
        <v>71.180000000000007</v>
      </c>
      <c r="U2" s="17">
        <v>65.087999999999994</v>
      </c>
      <c r="V2" s="18">
        <v>59.686</v>
      </c>
      <c r="W2">
        <v>50.71</v>
      </c>
      <c r="X2" s="17">
        <v>27.948</v>
      </c>
      <c r="Y2" s="17">
        <v>14.36</v>
      </c>
      <c r="Z2" s="17">
        <v>2.9</v>
      </c>
    </row>
    <row r="3" spans="1:26" ht="25.8" x14ac:dyDescent="0.5">
      <c r="A3" s="10" t="s">
        <v>3</v>
      </c>
      <c r="B3" s="20">
        <f>20*LOG10(B2/14.142)</f>
        <v>-28.927206321363364</v>
      </c>
      <c r="C3" s="20">
        <f t="shared" ref="C3:Z3" si="1">20*LOG10(C2/14.142)</f>
        <v>-20.67806177839438</v>
      </c>
      <c r="D3" s="20">
        <f t="shared" si="1"/>
        <v>-13.756268496125006</v>
      </c>
      <c r="E3" s="20">
        <f t="shared" si="1"/>
        <v>-9.1427136376556426</v>
      </c>
      <c r="F3" s="20">
        <f t="shared" si="1"/>
        <v>-5.5857655229652075</v>
      </c>
      <c r="G3" s="20">
        <f t="shared" si="1"/>
        <v>5.6057918343242763</v>
      </c>
      <c r="H3" s="20">
        <f t="shared" si="1"/>
        <v>11.541096440033217</v>
      </c>
      <c r="I3" s="20">
        <f t="shared" si="1"/>
        <v>13.694460276018763</v>
      </c>
      <c r="J3" s="20">
        <f t="shared" si="1"/>
        <v>14.775032824566939</v>
      </c>
      <c r="K3" s="20">
        <f t="shared" si="1"/>
        <v>16.339432396083687</v>
      </c>
      <c r="L3" s="20">
        <f t="shared" si="1"/>
        <v>16.737477071839642</v>
      </c>
      <c r="M3" s="20">
        <f t="shared" si="1"/>
        <v>16.811734161033254</v>
      </c>
      <c r="N3" s="20">
        <f t="shared" si="1"/>
        <v>16.74069555807862</v>
      </c>
      <c r="O3" s="20">
        <f t="shared" si="1"/>
        <v>16.587667657810876</v>
      </c>
      <c r="P3" s="20">
        <f t="shared" si="1"/>
        <v>16.381921794571412</v>
      </c>
      <c r="Q3" s="20">
        <f t="shared" si="1"/>
        <v>15.871438136484242</v>
      </c>
      <c r="R3" s="20">
        <f t="shared" si="1"/>
        <v>15.585005683980917</v>
      </c>
      <c r="S3" s="20">
        <f t="shared" si="1"/>
        <v>14.822762219251835</v>
      </c>
      <c r="T3" s="20">
        <f t="shared" si="1"/>
        <v>14.036943015197194</v>
      </c>
      <c r="U3" s="20">
        <f t="shared" si="1"/>
        <v>13.259801879973285</v>
      </c>
      <c r="V3" s="20">
        <f t="shared" si="1"/>
        <v>12.507232833516699</v>
      </c>
      <c r="W3" s="20">
        <f t="shared" si="1"/>
        <v>11.091655552798116</v>
      </c>
      <c r="X3" s="20">
        <f t="shared" si="1"/>
        <v>5.9167980334867636</v>
      </c>
      <c r="Y3" s="20">
        <f t="shared" si="1"/>
        <v>0.13287213996628194</v>
      </c>
      <c r="Z3" s="20">
        <f t="shared" si="1"/>
        <v>-13.762256700180227</v>
      </c>
    </row>
    <row r="4" spans="1:26" ht="21" x14ac:dyDescent="0.4">
      <c r="B4" s="2">
        <f>B2/14.142</f>
        <v>3.5779946259369255E-2</v>
      </c>
      <c r="C4" s="2">
        <f t="shared" ref="C4:P4" si="2">C2/14.142</f>
        <v>9.2490453966907096E-2</v>
      </c>
      <c r="D4" s="2">
        <f t="shared" si="2"/>
        <v>0.20520435581954463</v>
      </c>
      <c r="E4" s="2">
        <f t="shared" si="2"/>
        <v>0.34903125441945976</v>
      </c>
      <c r="F4" s="2">
        <f t="shared" si="2"/>
        <v>0.52566822231650401</v>
      </c>
      <c r="G4" s="2">
        <f t="shared" si="2"/>
        <v>1.906731721114411</v>
      </c>
      <c r="H4" s="2">
        <f t="shared" si="2"/>
        <v>3.7761985574883328</v>
      </c>
      <c r="I4" s="2">
        <f t="shared" si="2"/>
        <v>4.8386366850516191</v>
      </c>
      <c r="J4" s="2">
        <f t="shared" si="2"/>
        <v>5.4796351294017818</v>
      </c>
      <c r="K4" s="2">
        <f t="shared" si="2"/>
        <v>6.5610239004384105</v>
      </c>
      <c r="L4" s="2">
        <f t="shared" si="2"/>
        <v>6.8686890114552401</v>
      </c>
      <c r="M4" s="2">
        <f t="shared" si="2"/>
        <v>6.9276622825625802</v>
      </c>
      <c r="N4" s="2">
        <f t="shared" si="2"/>
        <v>6.871234620280017</v>
      </c>
      <c r="O4" s="2">
        <f t="shared" si="2"/>
        <v>6.7512374487342672</v>
      </c>
      <c r="P4" s="2">
        <f t="shared" si="2"/>
        <v>6.5931975675293453</v>
      </c>
      <c r="Q4" s="2">
        <f t="shared" ref="Q4:Z4" si="3">Q2/14.142</f>
        <v>6.2168717295997737</v>
      </c>
      <c r="R4" s="2">
        <f t="shared" si="3"/>
        <v>6.0152029415924195</v>
      </c>
      <c r="S4" s="2">
        <f t="shared" si="3"/>
        <v>5.5098288785178902</v>
      </c>
      <c r="T4" s="2">
        <f t="shared" si="3"/>
        <v>5.0332343374345925</v>
      </c>
      <c r="U4" s="2">
        <f t="shared" si="3"/>
        <v>4.602460755197284</v>
      </c>
      <c r="V4" s="2">
        <f t="shared" si="3"/>
        <v>4.2204780087682083</v>
      </c>
      <c r="W4" s="2">
        <f t="shared" si="3"/>
        <v>3.585772875123745</v>
      </c>
      <c r="X4" s="2">
        <f t="shared" si="3"/>
        <v>1.976240984302079</v>
      </c>
      <c r="Y4" s="2">
        <f t="shared" si="3"/>
        <v>1.0154150756611511</v>
      </c>
      <c r="Z4" s="2">
        <f t="shared" si="3"/>
        <v>0.205062933107057</v>
      </c>
    </row>
    <row r="5" spans="1:26" ht="23.4" x14ac:dyDescent="0.45">
      <c r="A5" s="10" t="s">
        <v>3</v>
      </c>
      <c r="B5" s="5">
        <f>LOG10(B1/$B1)</f>
        <v>0</v>
      </c>
      <c r="C5" s="5">
        <f t="shared" ref="C5:Z5" si="4">LOG10(C1/$B1)</f>
        <v>0.3979400086720376</v>
      </c>
      <c r="D5" s="5">
        <f t="shared" si="4"/>
        <v>0.69897000433601886</v>
      </c>
      <c r="E5" s="5">
        <f t="shared" si="4"/>
        <v>0.87506126339170009</v>
      </c>
      <c r="F5" s="5">
        <f t="shared" si="4"/>
        <v>1</v>
      </c>
      <c r="G5" s="5">
        <f t="shared" si="4"/>
        <v>1.3979400086720377</v>
      </c>
      <c r="H5" s="5">
        <f t="shared" si="4"/>
        <v>1.6989700043360187</v>
      </c>
      <c r="I5" s="5">
        <f t="shared" si="4"/>
        <v>1.8750612633917001</v>
      </c>
      <c r="J5" s="5">
        <f t="shared" si="4"/>
        <v>2</v>
      </c>
      <c r="K5" s="5">
        <f t="shared" si="4"/>
        <v>2.3010299956639813</v>
      </c>
      <c r="L5" s="5">
        <f t="shared" si="4"/>
        <v>2.4771212547196626</v>
      </c>
      <c r="M5" s="5">
        <f t="shared" si="4"/>
        <v>2.6020599913279625</v>
      </c>
      <c r="N5" s="5">
        <f t="shared" si="4"/>
        <v>2.6989700043360187</v>
      </c>
      <c r="O5" s="5">
        <f t="shared" si="4"/>
        <v>2.7781512503836434</v>
      </c>
      <c r="P5" s="5">
        <f t="shared" si="4"/>
        <v>2.8450980400142569</v>
      </c>
      <c r="Q5" s="5">
        <f t="shared" si="4"/>
        <v>2.9030899869919438</v>
      </c>
      <c r="R5" s="5">
        <f t="shared" si="4"/>
        <v>3</v>
      </c>
      <c r="S5" s="5">
        <f t="shared" si="4"/>
        <v>3.0969100130080562</v>
      </c>
      <c r="T5" s="5">
        <f t="shared" si="4"/>
        <v>3.1760912590556813</v>
      </c>
      <c r="U5" s="5">
        <f t="shared" si="4"/>
        <v>3.2430380486862944</v>
      </c>
      <c r="V5" s="5">
        <f t="shared" si="4"/>
        <v>3.3010299956639813</v>
      </c>
      <c r="W5" s="5">
        <f t="shared" si="4"/>
        <v>3.3979400086720375</v>
      </c>
      <c r="X5" s="5">
        <f t="shared" si="4"/>
        <v>3.6989700043360187</v>
      </c>
      <c r="Y5" s="5">
        <f t="shared" si="4"/>
        <v>4</v>
      </c>
      <c r="Z5" s="5">
        <f t="shared" si="4"/>
        <v>4.6989700043360187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X5"/>
  <sheetViews>
    <sheetView zoomScale="43" workbookViewId="0">
      <selection activeCell="R5" sqref="R5"/>
    </sheetView>
  </sheetViews>
  <sheetFormatPr defaultRowHeight="14.4" x14ac:dyDescent="0.3"/>
  <cols>
    <col min="1" max="1" width="30" customWidth="1"/>
    <col min="2" max="18" width="13.77734375" customWidth="1"/>
    <col min="19" max="19" width="19.21875" bestFit="1" customWidth="1"/>
    <col min="20" max="22" width="13.77734375" customWidth="1"/>
    <col min="23" max="24" width="19.21875" bestFit="1" customWidth="1"/>
    <col min="25" max="25" width="19" customWidth="1"/>
    <col min="26" max="26" width="15.88671875" customWidth="1"/>
  </cols>
  <sheetData>
    <row r="1" spans="1:24" ht="25.8" x14ac:dyDescent="0.5">
      <c r="A1" s="13" t="s">
        <v>0</v>
      </c>
      <c r="B1" s="17">
        <v>100</v>
      </c>
      <c r="C1" s="18">
        <v>500</v>
      </c>
      <c r="D1" s="17">
        <v>1000</v>
      </c>
      <c r="E1" s="19">
        <v>2500</v>
      </c>
      <c r="F1" s="17">
        <f>5000</f>
        <v>5000</v>
      </c>
      <c r="G1" s="17">
        <v>7500</v>
      </c>
      <c r="H1" s="17">
        <f>10000</f>
        <v>10000</v>
      </c>
      <c r="I1" s="17">
        <f t="shared" ref="I1:N1" si="0">H1+10000</f>
        <v>20000</v>
      </c>
      <c r="J1" s="17">
        <f t="shared" si="0"/>
        <v>30000</v>
      </c>
      <c r="K1" s="17">
        <f t="shared" si="0"/>
        <v>40000</v>
      </c>
      <c r="L1" s="17">
        <f t="shared" si="0"/>
        <v>50000</v>
      </c>
      <c r="M1" s="17">
        <f t="shared" si="0"/>
        <v>60000</v>
      </c>
      <c r="N1" s="17">
        <f t="shared" si="0"/>
        <v>70000</v>
      </c>
      <c r="O1" s="17">
        <f>N1+10000</f>
        <v>80000</v>
      </c>
      <c r="P1" s="18">
        <v>100000</v>
      </c>
      <c r="Q1" s="18">
        <v>125000</v>
      </c>
      <c r="R1" s="18">
        <v>150000</v>
      </c>
      <c r="S1" s="18">
        <v>175000</v>
      </c>
      <c r="T1" s="18">
        <v>200000</v>
      </c>
      <c r="U1" s="18">
        <v>250000</v>
      </c>
      <c r="V1" s="18">
        <v>500000</v>
      </c>
      <c r="W1" s="18">
        <v>1000000</v>
      </c>
      <c r="X1" s="18">
        <v>5000000</v>
      </c>
    </row>
    <row r="2" spans="1:24" ht="25.8" x14ac:dyDescent="0.5">
      <c r="A2" s="13" t="s">
        <v>1</v>
      </c>
      <c r="B2" s="17">
        <v>0.50600000000000001</v>
      </c>
      <c r="C2" s="17">
        <v>2.9</v>
      </c>
      <c r="D2" s="17">
        <v>7.4370000000000003</v>
      </c>
      <c r="E2" s="17">
        <v>26.965</v>
      </c>
      <c r="F2" s="17">
        <v>53.4</v>
      </c>
      <c r="G2" s="17">
        <v>68.400000000000006</v>
      </c>
      <c r="H2" s="17">
        <v>77.492999999999995</v>
      </c>
      <c r="I2" s="17">
        <v>92.786000000000001</v>
      </c>
      <c r="J2" s="17">
        <v>97.138000000000005</v>
      </c>
      <c r="K2" s="17">
        <v>97.971999999999994</v>
      </c>
      <c r="L2" s="17">
        <v>97.173000000000002</v>
      </c>
      <c r="M2" s="17">
        <v>95.5</v>
      </c>
      <c r="N2" s="17">
        <v>93.24</v>
      </c>
      <c r="O2" s="17">
        <v>90.7</v>
      </c>
      <c r="P2" s="17">
        <v>85.09</v>
      </c>
      <c r="Q2" s="17">
        <v>77.92</v>
      </c>
      <c r="R2" s="17">
        <v>71.176000000000002</v>
      </c>
      <c r="S2" s="17">
        <v>65.7</v>
      </c>
      <c r="T2" s="18">
        <v>59.685000000000002</v>
      </c>
      <c r="U2">
        <v>50.774999999999999</v>
      </c>
      <c r="V2" s="17">
        <v>27.248000000000001</v>
      </c>
      <c r="W2" s="17">
        <v>14.359</v>
      </c>
      <c r="X2" s="17">
        <v>2.9</v>
      </c>
    </row>
    <row r="3" spans="1:24" ht="25.8" x14ac:dyDescent="0.5">
      <c r="A3" s="10" t="s">
        <v>3</v>
      </c>
      <c r="B3" s="20">
        <f t="shared" ref="B3" si="1">20*LOG10(B2/14.142)</f>
        <v>-28.927206321363364</v>
      </c>
      <c r="C3" s="20">
        <f t="shared" ref="C3:X3" si="2">20*LOG10(C2/14.142)</f>
        <v>-13.762256700180227</v>
      </c>
      <c r="D3" s="20">
        <f t="shared" si="2"/>
        <v>-5.5822610284096683</v>
      </c>
      <c r="E3" s="20">
        <f t="shared" si="2"/>
        <v>5.6057918343242763</v>
      </c>
      <c r="F3" s="20">
        <f t="shared" si="2"/>
        <v>11.54060848241178</v>
      </c>
      <c r="G3" s="20">
        <f t="shared" si="2"/>
        <v>13.690905376242977</v>
      </c>
      <c r="H3" s="20">
        <f t="shared" si="2"/>
        <v>14.775032824566939</v>
      </c>
      <c r="I3" s="20">
        <f t="shared" si="2"/>
        <v>16.339432396083687</v>
      </c>
      <c r="J3" s="20">
        <f t="shared" si="2"/>
        <v>16.737566490340615</v>
      </c>
      <c r="K3" s="20">
        <f t="shared" si="2"/>
        <v>16.811822818343167</v>
      </c>
      <c r="L3" s="20">
        <f t="shared" si="2"/>
        <v>16.74069555807862</v>
      </c>
      <c r="M3" s="20">
        <f t="shared" si="2"/>
        <v>16.589850773515579</v>
      </c>
      <c r="N3" s="20">
        <f t="shared" si="2"/>
        <v>16.381828638811434</v>
      </c>
      <c r="O3" s="20">
        <f t="shared" si="2"/>
        <v>16.141929083042559</v>
      </c>
      <c r="P3" s="20">
        <f t="shared" si="2"/>
        <v>15.58735381497632</v>
      </c>
      <c r="Q3" s="20">
        <f t="shared" si="2"/>
        <v>14.822762219251835</v>
      </c>
      <c r="R3" s="20">
        <f t="shared" si="2"/>
        <v>14.036454893044823</v>
      </c>
      <c r="S3" s="20">
        <f t="shared" si="2"/>
        <v>13.341090733036268</v>
      </c>
      <c r="T3" s="20">
        <f t="shared" si="2"/>
        <v>12.507087305882045</v>
      </c>
      <c r="U3" s="20">
        <f t="shared" si="2"/>
        <v>11.10278198337754</v>
      </c>
      <c r="V3" s="20">
        <f t="shared" si="2"/>
        <v>5.6964759542111683</v>
      </c>
      <c r="W3" s="20">
        <f t="shared" si="2"/>
        <v>0.13226725193803851</v>
      </c>
      <c r="X3" s="20">
        <f t="shared" si="2"/>
        <v>-13.762256700180227</v>
      </c>
    </row>
    <row r="4" spans="1:24" ht="21" x14ac:dyDescent="0.4">
      <c r="B4" s="2">
        <f>B2/14.142</f>
        <v>3.5779946259369255E-2</v>
      </c>
      <c r="C4" s="2">
        <f t="shared" ref="C4" si="3">C2/14.142</f>
        <v>0.205062933107057</v>
      </c>
      <c r="D4" s="2">
        <f t="shared" ref="D4:P4" si="4">D2/14.142</f>
        <v>0.52588035638523556</v>
      </c>
      <c r="E4" s="2">
        <f t="shared" si="4"/>
        <v>1.906731721114411</v>
      </c>
      <c r="F4" s="2">
        <f t="shared" si="4"/>
        <v>3.7759864234196012</v>
      </c>
      <c r="G4" s="2">
        <f t="shared" si="4"/>
        <v>4.8366567670767928</v>
      </c>
      <c r="H4" s="2">
        <f t="shared" si="4"/>
        <v>5.4796351294017818</v>
      </c>
      <c r="I4" s="2">
        <f t="shared" si="4"/>
        <v>6.5610239004384105</v>
      </c>
      <c r="J4" s="2">
        <f t="shared" si="4"/>
        <v>6.8687597228114843</v>
      </c>
      <c r="K4" s="2">
        <f t="shared" si="4"/>
        <v>6.9277329939188235</v>
      </c>
      <c r="L4" s="2">
        <f t="shared" si="4"/>
        <v>6.871234620280017</v>
      </c>
      <c r="M4" s="2">
        <f t="shared" si="4"/>
        <v>6.7529345212841188</v>
      </c>
      <c r="N4" s="2">
        <f t="shared" si="4"/>
        <v>6.5931268561731011</v>
      </c>
      <c r="O4" s="2">
        <f t="shared" si="4"/>
        <v>6.4135200113138175</v>
      </c>
      <c r="P4" s="2">
        <f t="shared" si="4"/>
        <v>6.0168293027860278</v>
      </c>
      <c r="Q4" s="2">
        <f>R2/14.142</f>
        <v>5.0329514920096168</v>
      </c>
      <c r="R4" s="2">
        <f>R3/14.142</f>
        <v>0.99253676234230115</v>
      </c>
      <c r="S4" s="2">
        <f t="shared" ref="S4:X4" si="5">S2/14.142</f>
        <v>4.6457361052184982</v>
      </c>
      <c r="T4" s="2">
        <f t="shared" si="5"/>
        <v>4.2204072974119651</v>
      </c>
      <c r="U4" s="2">
        <f t="shared" si="5"/>
        <v>3.5903691132795927</v>
      </c>
      <c r="V4" s="2">
        <f t="shared" si="5"/>
        <v>1.9267430349314101</v>
      </c>
      <c r="W4" s="2">
        <f t="shared" si="5"/>
        <v>1.0153443643049074</v>
      </c>
      <c r="X4" s="2">
        <f t="shared" si="5"/>
        <v>0.205062933107057</v>
      </c>
    </row>
    <row r="5" spans="1:24" ht="23.4" x14ac:dyDescent="0.45">
      <c r="A5" s="10" t="s">
        <v>3</v>
      </c>
      <c r="B5" s="5">
        <f t="shared" ref="B5:X5" si="6">LOG10(B1/$B1)</f>
        <v>0</v>
      </c>
      <c r="C5" s="5">
        <f t="shared" si="6"/>
        <v>0.69897000433601886</v>
      </c>
      <c r="D5" s="5">
        <f t="shared" si="6"/>
        <v>1</v>
      </c>
      <c r="E5" s="5">
        <f t="shared" si="6"/>
        <v>1.3979400086720377</v>
      </c>
      <c r="F5" s="5">
        <f t="shared" si="6"/>
        <v>1.6989700043360187</v>
      </c>
      <c r="G5" s="5">
        <f t="shared" si="6"/>
        <v>1.8750612633917001</v>
      </c>
      <c r="H5" s="5">
        <f t="shared" si="6"/>
        <v>2</v>
      </c>
      <c r="I5" s="5">
        <f t="shared" si="6"/>
        <v>2.3010299956639813</v>
      </c>
      <c r="J5" s="5">
        <f t="shared" si="6"/>
        <v>2.4771212547196626</v>
      </c>
      <c r="K5" s="5">
        <f t="shared" si="6"/>
        <v>2.6020599913279625</v>
      </c>
      <c r="L5" s="5">
        <f t="shared" si="6"/>
        <v>2.6989700043360187</v>
      </c>
      <c r="M5" s="5">
        <f t="shared" si="6"/>
        <v>2.7781512503836434</v>
      </c>
      <c r="N5" s="5">
        <f t="shared" si="6"/>
        <v>2.8450980400142569</v>
      </c>
      <c r="O5" s="5">
        <f t="shared" si="6"/>
        <v>2.9030899869919438</v>
      </c>
      <c r="P5" s="5">
        <f t="shared" si="6"/>
        <v>3</v>
      </c>
      <c r="Q5" s="5">
        <f t="shared" si="6"/>
        <v>3.0969100130080562</v>
      </c>
      <c r="R5" s="5">
        <f t="shared" si="6"/>
        <v>3.1760912590556813</v>
      </c>
      <c r="S5" s="5">
        <f t="shared" si="6"/>
        <v>3.2430380486862944</v>
      </c>
      <c r="T5" s="5">
        <f t="shared" si="6"/>
        <v>3.3010299956639813</v>
      </c>
      <c r="U5" s="5">
        <f t="shared" si="6"/>
        <v>3.3979400086720375</v>
      </c>
      <c r="V5" s="5">
        <f t="shared" si="6"/>
        <v>3.6989700043360187</v>
      </c>
      <c r="W5" s="5">
        <f t="shared" si="6"/>
        <v>4</v>
      </c>
      <c r="X5" s="5">
        <f t="shared" si="6"/>
        <v>4.6989700043360187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W5"/>
  <sheetViews>
    <sheetView zoomScale="43" workbookViewId="0">
      <selection activeCell="S1" sqref="A1:S38"/>
    </sheetView>
  </sheetViews>
  <sheetFormatPr defaultRowHeight="14.4" x14ac:dyDescent="0.3"/>
  <cols>
    <col min="1" max="1" width="31" bestFit="1" customWidth="1"/>
    <col min="2" max="4" width="13.33203125" bestFit="1" customWidth="1"/>
    <col min="5" max="5" width="11.44140625" bestFit="1" customWidth="1"/>
    <col min="6" max="7" width="19.21875" bestFit="1" customWidth="1"/>
    <col min="8" max="11" width="12.21875" bestFit="1" customWidth="1"/>
    <col min="12" max="13" width="19.21875" bestFit="1" customWidth="1"/>
    <col min="14" max="14" width="12.21875" bestFit="1" customWidth="1"/>
    <col min="15" max="15" width="12.77734375" bestFit="1" customWidth="1"/>
    <col min="16" max="20" width="19.21875" bestFit="1" customWidth="1"/>
    <col min="21" max="24" width="12.77734375" bestFit="1" customWidth="1"/>
    <col min="25" max="26" width="14.77734375" bestFit="1" customWidth="1"/>
  </cols>
  <sheetData>
    <row r="1" spans="1:23" ht="25.8" x14ac:dyDescent="0.5">
      <c r="A1" s="13" t="s">
        <v>0</v>
      </c>
      <c r="B1" s="17">
        <v>100</v>
      </c>
      <c r="C1" s="18">
        <v>500</v>
      </c>
      <c r="D1" s="17">
        <v>1000</v>
      </c>
      <c r="E1" s="19">
        <v>2500</v>
      </c>
      <c r="F1" s="17">
        <f>5000</f>
        <v>5000</v>
      </c>
      <c r="G1" s="17">
        <v>7500</v>
      </c>
      <c r="H1" s="17">
        <f>10000</f>
        <v>10000</v>
      </c>
      <c r="I1" s="17">
        <v>25000</v>
      </c>
      <c r="J1" s="17">
        <v>50000</v>
      </c>
      <c r="K1" s="17">
        <v>75000</v>
      </c>
      <c r="L1" s="17">
        <v>87500</v>
      </c>
      <c r="M1" s="18">
        <v>100000</v>
      </c>
      <c r="N1" s="18">
        <v>200000</v>
      </c>
      <c r="O1" s="18">
        <v>500000</v>
      </c>
      <c r="P1" s="18">
        <v>1000000</v>
      </c>
      <c r="Q1" s="18">
        <v>5000000</v>
      </c>
      <c r="U1" s="18"/>
      <c r="W1" s="18"/>
    </row>
    <row r="2" spans="1:23" ht="25.8" x14ac:dyDescent="0.5">
      <c r="A2" s="13" t="s">
        <v>1</v>
      </c>
      <c r="B2" s="17">
        <v>1.6</v>
      </c>
      <c r="C2" s="17">
        <v>1.9</v>
      </c>
      <c r="D2" s="17">
        <v>2.6</v>
      </c>
      <c r="E2" s="18">
        <v>5.4</v>
      </c>
      <c r="F2" s="18">
        <v>10.199999999999999</v>
      </c>
      <c r="G2" s="18">
        <v>14.9</v>
      </c>
      <c r="H2" s="17">
        <v>19.277999999999999</v>
      </c>
      <c r="I2" s="17">
        <v>40.86</v>
      </c>
      <c r="J2" s="17">
        <v>60.2</v>
      </c>
      <c r="K2" s="17">
        <v>64.555999999999997</v>
      </c>
      <c r="L2" s="17">
        <v>64.7</v>
      </c>
      <c r="M2" s="17">
        <v>63.8</v>
      </c>
      <c r="N2" s="18">
        <v>50.6</v>
      </c>
      <c r="O2" s="17">
        <v>24.5</v>
      </c>
      <c r="P2" s="17">
        <v>13.4</v>
      </c>
      <c r="Q2" s="17">
        <v>2.8</v>
      </c>
      <c r="U2" s="17"/>
      <c r="W2" s="19"/>
    </row>
    <row r="3" spans="1:23" ht="25.8" x14ac:dyDescent="0.5">
      <c r="A3" s="10" t="s">
        <v>3</v>
      </c>
      <c r="B3" s="20">
        <f t="shared" ref="B3:Q3" si="0">20*LOG10(B2/14.142)</f>
        <v>-18.927817005040851</v>
      </c>
      <c r="C3" s="20">
        <f t="shared" si="0"/>
        <v>-17.43514463910277</v>
      </c>
      <c r="D3" s="20">
        <f t="shared" si="0"/>
        <v>-14.710749698742989</v>
      </c>
      <c r="E3" s="20">
        <f t="shared" si="0"/>
        <v>-8.3623414616999767</v>
      </c>
      <c r="F3" s="20">
        <f t="shared" si="0"/>
        <v>-2.8382132229209973</v>
      </c>
      <c r="G3" s="20">
        <f t="shared" si="0"/>
        <v>0.45350871008613264</v>
      </c>
      <c r="H3" s="20">
        <f t="shared" si="0"/>
        <v>2.6910228605438857</v>
      </c>
      <c r="I3" s="20">
        <f t="shared" si="0"/>
        <v>9.2157505877692287</v>
      </c>
      <c r="J3" s="20">
        <f t="shared" si="0"/>
        <v>12.581713166997144</v>
      </c>
      <c r="K3" s="20">
        <f t="shared" si="0"/>
        <v>13.188515600239349</v>
      </c>
      <c r="L3" s="20">
        <f t="shared" si="0"/>
        <v>13.207868955214661</v>
      </c>
      <c r="M3" s="20">
        <f t="shared" si="0"/>
        <v>13.086196916263898</v>
      </c>
      <c r="N3" s="20">
        <f t="shared" si="0"/>
        <v>11.072793678636634</v>
      </c>
      <c r="O3" s="20">
        <f t="shared" si="0"/>
        <v>4.773105029131302</v>
      </c>
      <c r="P3" s="20">
        <f t="shared" si="0"/>
        <v>-0.46812069086319497</v>
      </c>
      <c r="Q3" s="20">
        <f t="shared" si="0"/>
        <v>-14.067056031314964</v>
      </c>
      <c r="U3" s="20"/>
      <c r="W3" s="20"/>
    </row>
    <row r="4" spans="1:23" ht="21" x14ac:dyDescent="0.4">
      <c r="B4" s="2">
        <f t="shared" ref="B4:H4" si="1">B2/14.142</f>
        <v>0.11313816999010042</v>
      </c>
      <c r="C4" s="2">
        <f t="shared" si="1"/>
        <v>0.13435157686324423</v>
      </c>
      <c r="D4" s="2">
        <f t="shared" si="1"/>
        <v>0.18384952623391318</v>
      </c>
      <c r="E4" s="2">
        <f t="shared" si="1"/>
        <v>0.38184132371658891</v>
      </c>
      <c r="F4" s="2">
        <f t="shared" si="1"/>
        <v>0.72125583368689006</v>
      </c>
      <c r="G4" s="2">
        <f t="shared" si="1"/>
        <v>1.05359920803281</v>
      </c>
      <c r="H4" s="2">
        <f t="shared" si="1"/>
        <v>1.3631735256682223</v>
      </c>
      <c r="I4" s="2">
        <f t="shared" ref="I4" si="2">I2/14.142</f>
        <v>2.8892660161221895</v>
      </c>
      <c r="J4" s="2">
        <f t="shared" ref="J4:Q4" si="3">J2/14.142</f>
        <v>4.2568236458775282</v>
      </c>
      <c r="K4" s="2">
        <f t="shared" si="3"/>
        <v>4.5648423136755767</v>
      </c>
      <c r="L4" s="2">
        <f t="shared" si="3"/>
        <v>4.5750247489746858</v>
      </c>
      <c r="M4" s="2">
        <f t="shared" si="3"/>
        <v>4.5113845283552534</v>
      </c>
      <c r="N4" s="2">
        <f t="shared" si="3"/>
        <v>3.5779946259369257</v>
      </c>
      <c r="O4" s="2">
        <f t="shared" si="3"/>
        <v>1.7324282279734127</v>
      </c>
      <c r="P4" s="2">
        <f t="shared" si="3"/>
        <v>0.94753217366709097</v>
      </c>
      <c r="Q4" s="2">
        <f t="shared" si="3"/>
        <v>0.1979917974826757</v>
      </c>
      <c r="U4" s="2"/>
      <c r="W4" s="2"/>
    </row>
    <row r="5" spans="1:23" ht="23.4" x14ac:dyDescent="0.45">
      <c r="A5" s="10" t="s">
        <v>3</v>
      </c>
      <c r="B5" s="5">
        <f t="shared" ref="B5:Q5" si="4">LOG10(B1/$B1)</f>
        <v>0</v>
      </c>
      <c r="C5" s="5">
        <f t="shared" si="4"/>
        <v>0.69897000433601886</v>
      </c>
      <c r="D5" s="5">
        <f t="shared" si="4"/>
        <v>1</v>
      </c>
      <c r="E5" s="5">
        <f t="shared" si="4"/>
        <v>1.3979400086720377</v>
      </c>
      <c r="F5" s="5">
        <f t="shared" si="4"/>
        <v>1.6989700043360187</v>
      </c>
      <c r="G5" s="5">
        <f t="shared" si="4"/>
        <v>1.8750612633917001</v>
      </c>
      <c r="H5" s="5">
        <f t="shared" si="4"/>
        <v>2</v>
      </c>
      <c r="I5" s="5">
        <f t="shared" si="4"/>
        <v>2.3979400086720375</v>
      </c>
      <c r="J5" s="5">
        <f t="shared" si="4"/>
        <v>2.6989700043360187</v>
      </c>
      <c r="K5" s="5">
        <f t="shared" si="4"/>
        <v>2.8750612633917001</v>
      </c>
      <c r="L5" s="5">
        <f t="shared" si="4"/>
        <v>2.9420080530223132</v>
      </c>
      <c r="M5" s="5">
        <f t="shared" si="4"/>
        <v>3</v>
      </c>
      <c r="N5" s="5">
        <f t="shared" si="4"/>
        <v>3.3010299956639813</v>
      </c>
      <c r="O5" s="5">
        <f t="shared" si="4"/>
        <v>3.6989700043360187</v>
      </c>
      <c r="P5" s="5">
        <f t="shared" si="4"/>
        <v>4</v>
      </c>
      <c r="Q5" s="5">
        <f t="shared" si="4"/>
        <v>4.6989700043360187</v>
      </c>
      <c r="U5" s="5"/>
      <c r="W5" s="5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zoomScale="45" workbookViewId="0">
      <selection sqref="A1:R39"/>
    </sheetView>
  </sheetViews>
  <sheetFormatPr defaultRowHeight="14.4" x14ac:dyDescent="0.3"/>
  <cols>
    <col min="1" max="1" width="31" bestFit="1" customWidth="1"/>
    <col min="2" max="4" width="13.44140625" bestFit="1" customWidth="1"/>
    <col min="5" max="5" width="11.5546875" bestFit="1" customWidth="1"/>
    <col min="6" max="7" width="19.33203125" bestFit="1" customWidth="1"/>
    <col min="8" max="11" width="12.33203125" bestFit="1" customWidth="1"/>
    <col min="12" max="13" width="19.33203125" bestFit="1" customWidth="1"/>
    <col min="14" max="14" width="12.77734375" bestFit="1" customWidth="1"/>
    <col min="15" max="15" width="18.5546875" bestFit="1" customWidth="1"/>
    <col min="16" max="20" width="19.21875" bestFit="1" customWidth="1"/>
    <col min="21" max="24" width="12.77734375" bestFit="1" customWidth="1"/>
    <col min="25" max="26" width="14.77734375" bestFit="1" customWidth="1"/>
  </cols>
  <sheetData>
    <row r="1" spans="1:23" ht="25.8" x14ac:dyDescent="0.5">
      <c r="A1" s="13" t="s">
        <v>0</v>
      </c>
      <c r="B1" s="17">
        <v>100</v>
      </c>
      <c r="C1" s="18">
        <v>500</v>
      </c>
      <c r="D1" s="17">
        <v>1000</v>
      </c>
      <c r="E1" s="19">
        <v>2500</v>
      </c>
      <c r="F1" s="17">
        <f>5000</f>
        <v>5000</v>
      </c>
      <c r="G1" s="17">
        <v>7500</v>
      </c>
      <c r="H1" s="17">
        <f>10000</f>
        <v>10000</v>
      </c>
      <c r="I1" s="17">
        <v>25000</v>
      </c>
      <c r="J1" s="17">
        <v>50000</v>
      </c>
      <c r="K1" s="17">
        <v>75000</v>
      </c>
      <c r="L1" s="18">
        <v>100000</v>
      </c>
      <c r="M1" s="18">
        <v>200000</v>
      </c>
      <c r="N1" s="18">
        <v>500000</v>
      </c>
      <c r="O1" s="18">
        <v>1000000</v>
      </c>
      <c r="P1" s="18">
        <v>5000000</v>
      </c>
      <c r="U1" s="18"/>
      <c r="W1" s="18"/>
    </row>
    <row r="2" spans="1:23" ht="25.8" x14ac:dyDescent="0.5">
      <c r="A2" s="13" t="s">
        <v>1</v>
      </c>
      <c r="B2" s="17">
        <v>17.8</v>
      </c>
      <c r="C2" s="17">
        <v>21.216000000000001</v>
      </c>
      <c r="D2" s="17">
        <v>28.628</v>
      </c>
      <c r="E2" s="18">
        <v>54.734999999999999</v>
      </c>
      <c r="F2" s="18">
        <v>86.718000000000004</v>
      </c>
      <c r="G2" s="18">
        <v>104.354</v>
      </c>
      <c r="H2" s="17">
        <v>114</v>
      </c>
      <c r="I2" s="17">
        <v>125.8</v>
      </c>
      <c r="J2" s="17">
        <v>120.7</v>
      </c>
      <c r="K2" s="17">
        <v>110.3</v>
      </c>
      <c r="L2" s="17">
        <v>99</v>
      </c>
      <c r="M2" s="18">
        <v>64.599999999999994</v>
      </c>
      <c r="N2" s="17">
        <v>29.5</v>
      </c>
      <c r="O2" s="17">
        <v>16</v>
      </c>
      <c r="P2" s="17">
        <v>2.9</v>
      </c>
      <c r="U2" s="17"/>
      <c r="W2" s="19"/>
    </row>
    <row r="3" spans="1:23" ht="25.8" x14ac:dyDescent="0.5">
      <c r="A3" s="10" t="s">
        <v>3</v>
      </c>
      <c r="B3" s="20">
        <f t="shared" ref="B3:P3" si="0">20*LOG10(B2/14.142)</f>
        <v>1.9981833880185318</v>
      </c>
      <c r="C3" s="20">
        <f t="shared" si="0"/>
        <v>3.5230534763342347</v>
      </c>
      <c r="D3" s="20">
        <f t="shared" si="0"/>
        <v>6.1256035126787456</v>
      </c>
      <c r="E3" s="20">
        <f t="shared" si="0"/>
        <v>11.755085790247241</v>
      </c>
      <c r="F3" s="20">
        <f t="shared" si="0"/>
        <v>15.751968403083904</v>
      </c>
      <c r="G3" s="20">
        <f t="shared" si="0"/>
        <v>17.359965355655113</v>
      </c>
      <c r="H3" s="20">
        <f t="shared" si="0"/>
        <v>18.127880368570104</v>
      </c>
      <c r="I3" s="20">
        <f t="shared" si="0"/>
        <v>18.983396164025656</v>
      </c>
      <c r="J3" s="20">
        <f t="shared" si="0"/>
        <v>18.623928743787637</v>
      </c>
      <c r="K3" s="20">
        <f t="shared" si="0"/>
        <v>17.841293590644465</v>
      </c>
      <c r="L3" s="20">
        <f t="shared" si="0"/>
        <v>16.90248723379165</v>
      </c>
      <c r="M3" s="20">
        <f t="shared" si="0"/>
        <v>13.194433701742334</v>
      </c>
      <c r="N3" s="20">
        <f t="shared" si="0"/>
        <v>6.3862236614039123</v>
      </c>
      <c r="O3" s="20">
        <f t="shared" si="0"/>
        <v>1.0721829949591486</v>
      </c>
      <c r="P3" s="20">
        <f t="shared" si="0"/>
        <v>-13.762256700180227</v>
      </c>
      <c r="U3" s="20"/>
      <c r="W3" s="20"/>
    </row>
    <row r="4" spans="1:23" ht="21" x14ac:dyDescent="0.4">
      <c r="B4" s="2">
        <f t="shared" ref="B4:H4" si="1">B2/14.142</f>
        <v>1.2586621411398671</v>
      </c>
      <c r="C4" s="2">
        <f t="shared" si="1"/>
        <v>1.5002121340687316</v>
      </c>
      <c r="D4" s="2">
        <f t="shared" si="1"/>
        <v>2.0243247065478718</v>
      </c>
      <c r="E4" s="2">
        <f t="shared" si="1"/>
        <v>3.8703860840050912</v>
      </c>
      <c r="F4" s="2">
        <f t="shared" si="1"/>
        <v>6.1319473907509554</v>
      </c>
      <c r="G4" s="2">
        <f t="shared" si="1"/>
        <v>7.3790128694668367</v>
      </c>
      <c r="H4" s="2">
        <f t="shared" si="1"/>
        <v>8.0610946117946547</v>
      </c>
      <c r="I4" s="2">
        <f t="shared" ref="I4" si="2">I2/14.142</f>
        <v>8.8954886154716455</v>
      </c>
      <c r="J4" s="2">
        <f t="shared" ref="J4:P4" si="3">J2/14.142</f>
        <v>8.5348606986282007</v>
      </c>
      <c r="K4" s="2">
        <f t="shared" si="3"/>
        <v>7.7994625936925468</v>
      </c>
      <c r="L4" s="2">
        <f t="shared" si="3"/>
        <v>7.0004242681374631</v>
      </c>
      <c r="M4" s="2">
        <f t="shared" si="3"/>
        <v>4.567953613350304</v>
      </c>
      <c r="N4" s="2">
        <f t="shared" si="3"/>
        <v>2.0859850091924765</v>
      </c>
      <c r="O4" s="2">
        <f t="shared" si="3"/>
        <v>1.1313816999010042</v>
      </c>
      <c r="P4" s="2">
        <f t="shared" si="3"/>
        <v>0.205062933107057</v>
      </c>
      <c r="U4" s="2"/>
      <c r="W4" s="2"/>
    </row>
    <row r="5" spans="1:23" ht="23.4" x14ac:dyDescent="0.45">
      <c r="A5" s="10" t="s">
        <v>3</v>
      </c>
      <c r="B5" s="5">
        <f t="shared" ref="B5:P5" si="4">LOG10(B1/$B1)</f>
        <v>0</v>
      </c>
      <c r="C5" s="5">
        <f t="shared" si="4"/>
        <v>0.69897000433601886</v>
      </c>
      <c r="D5" s="5">
        <f t="shared" si="4"/>
        <v>1</v>
      </c>
      <c r="E5" s="5">
        <f t="shared" si="4"/>
        <v>1.3979400086720377</v>
      </c>
      <c r="F5" s="5">
        <f t="shared" si="4"/>
        <v>1.6989700043360187</v>
      </c>
      <c r="G5" s="5">
        <f t="shared" si="4"/>
        <v>1.8750612633917001</v>
      </c>
      <c r="H5" s="5">
        <f t="shared" si="4"/>
        <v>2</v>
      </c>
      <c r="I5" s="5">
        <f t="shared" si="4"/>
        <v>2.3979400086720375</v>
      </c>
      <c r="J5" s="5">
        <f t="shared" si="4"/>
        <v>2.6989700043360187</v>
      </c>
      <c r="K5" s="5">
        <f t="shared" si="4"/>
        <v>2.8750612633917001</v>
      </c>
      <c r="L5" s="5">
        <f t="shared" si="4"/>
        <v>3</v>
      </c>
      <c r="M5" s="5">
        <f t="shared" si="4"/>
        <v>3.3010299956639813</v>
      </c>
      <c r="N5" s="5">
        <f t="shared" si="4"/>
        <v>3.6989700043360187</v>
      </c>
      <c r="O5" s="5">
        <f t="shared" si="4"/>
        <v>4</v>
      </c>
      <c r="P5" s="5">
        <f t="shared" si="4"/>
        <v>4.6989700043360187</v>
      </c>
      <c r="U5" s="5"/>
      <c r="W5" s="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zoomScale="57" workbookViewId="0">
      <selection activeCell="H3" sqref="H3"/>
    </sheetView>
  </sheetViews>
  <sheetFormatPr defaultRowHeight="14.4" x14ac:dyDescent="0.3"/>
  <cols>
    <col min="1" max="1" width="31" bestFit="1" customWidth="1"/>
    <col min="2" max="3" width="13.5546875" bestFit="1" customWidth="1"/>
    <col min="4" max="5" width="16.109375" bestFit="1" customWidth="1"/>
    <col min="6" max="7" width="19.44140625" bestFit="1" customWidth="1"/>
    <col min="8" max="11" width="18.5546875" bestFit="1" customWidth="1"/>
    <col min="12" max="13" width="19.44140625" bestFit="1" customWidth="1"/>
    <col min="14" max="14" width="14.88671875" customWidth="1"/>
    <col min="15" max="15" width="18.5546875" bestFit="1" customWidth="1"/>
    <col min="16" max="18" width="19.21875" bestFit="1" customWidth="1"/>
  </cols>
  <sheetData>
    <row r="1" spans="1:17" ht="25.8" x14ac:dyDescent="0.5">
      <c r="A1" s="13" t="s">
        <v>0</v>
      </c>
      <c r="B1" s="17">
        <v>100</v>
      </c>
      <c r="C1" s="18">
        <v>500</v>
      </c>
      <c r="D1" s="17">
        <v>1000</v>
      </c>
      <c r="E1" s="19">
        <v>2500</v>
      </c>
      <c r="F1" s="17">
        <f>5000</f>
        <v>5000</v>
      </c>
      <c r="G1" s="17">
        <v>7500</v>
      </c>
      <c r="H1" s="17">
        <v>7957</v>
      </c>
      <c r="I1" s="17">
        <f>10000</f>
        <v>10000</v>
      </c>
      <c r="J1" s="17">
        <v>25000</v>
      </c>
      <c r="K1" s="17">
        <v>50000</v>
      </c>
      <c r="L1" s="17">
        <v>75000</v>
      </c>
      <c r="M1" s="18">
        <v>100000</v>
      </c>
      <c r="N1" s="18">
        <v>200000</v>
      </c>
      <c r="O1" s="18">
        <v>500000</v>
      </c>
      <c r="P1" s="18">
        <v>1000000</v>
      </c>
      <c r="Q1" s="18">
        <v>5000000</v>
      </c>
    </row>
    <row r="2" spans="1:17" ht="25.8" x14ac:dyDescent="0.3">
      <c r="A2" s="13" t="s">
        <v>1</v>
      </c>
      <c r="B2" s="21">
        <v>4.0000000000000001E-3</v>
      </c>
      <c r="C2" s="21">
        <v>2.5000000000000001E-2</v>
      </c>
      <c r="D2" s="21">
        <v>7.0999999999999994E-2</v>
      </c>
      <c r="E2" s="21">
        <v>0.40400000000000003</v>
      </c>
      <c r="F2" s="21">
        <v>2.339</v>
      </c>
      <c r="G2" s="21">
        <v>36.280999999999999</v>
      </c>
      <c r="H2" s="21">
        <v>94.644000000000005</v>
      </c>
      <c r="I2" s="21">
        <v>71.075999999999993</v>
      </c>
      <c r="J2" s="21">
        <v>3.6469999999999998</v>
      </c>
      <c r="K2" s="21">
        <v>3.173</v>
      </c>
      <c r="L2" s="21">
        <v>2.83</v>
      </c>
      <c r="M2" s="21">
        <v>2.5249999999999999</v>
      </c>
      <c r="N2" s="21">
        <v>1.665</v>
      </c>
      <c r="O2" s="21">
        <v>0.73199999999999998</v>
      </c>
      <c r="P2" s="21">
        <v>0.36799999999999999</v>
      </c>
      <c r="Q2" s="21">
        <v>8.5999999999999993E-2</v>
      </c>
    </row>
    <row r="3" spans="1:17" ht="25.8" x14ac:dyDescent="0.5">
      <c r="A3" s="10" t="s">
        <v>3</v>
      </c>
      <c r="B3" s="20">
        <f t="shared" ref="B3:P3" si="0">20*LOG10(B2/14.142)</f>
        <v>-70.969016831600101</v>
      </c>
      <c r="C3" s="20">
        <f t="shared" si="0"/>
        <v>-55.051416484718594</v>
      </c>
      <c r="D3" s="20">
        <f t="shared" si="0"/>
        <v>-45.985049683777845</v>
      </c>
      <c r="E3" s="20">
        <f t="shared" si="0"/>
        <v>-30.88258935594725</v>
      </c>
      <c r="F3" s="20">
        <f t="shared" si="0"/>
        <v>-15.629612221976286</v>
      </c>
      <c r="G3" s="20">
        <f t="shared" si="0"/>
        <v>8.1833683189164113</v>
      </c>
      <c r="H3" s="20">
        <f>20*LOG10(H2/14.142)</f>
        <v>16.511645079313652</v>
      </c>
      <c r="I3" s="20">
        <f>20*LOG10(I2/14.142)</f>
        <v>14.024242915612017</v>
      </c>
      <c r="J3" s="20">
        <f>20*LOG10(J2/14.142)</f>
        <v>-11.771501391883721</v>
      </c>
      <c r="K3" s="20">
        <f>20*LOG10(K2/14.142)</f>
        <v>-12.980815216151102</v>
      </c>
      <c r="L3" s="20">
        <f>20*LOG10(L2/14.142)</f>
        <v>-13.974487947673545</v>
      </c>
      <c r="M3" s="20">
        <f>20*LOG10(M2/14.142)</f>
        <v>-14.964989009065743</v>
      </c>
      <c r="N3" s="20">
        <f>20*LOG10(N2/14.142)</f>
        <v>-18.581931901312572</v>
      </c>
      <c r="O3" s="20">
        <f>20*LOG10(O2/14.142)</f>
        <v>-25.719995036991513</v>
      </c>
      <c r="P3" s="20">
        <f>20*LOG10(P2/14.142)</f>
        <v>-31.693260284688996</v>
      </c>
      <c r="Q3" s="20">
        <f>20*LOG10(Q2/14.142)</f>
        <v>-44.320247633287991</v>
      </c>
    </row>
    <row r="4" spans="1:17" ht="21" x14ac:dyDescent="0.4">
      <c r="B4" s="2">
        <f t="shared" ref="B4:P4" si="1">B2/14.142</f>
        <v>2.8284542497525106E-4</v>
      </c>
      <c r="C4" s="2">
        <f t="shared" si="1"/>
        <v>1.767783906095319E-3</v>
      </c>
      <c r="D4" s="2">
        <f t="shared" si="1"/>
        <v>5.0205062933107057E-3</v>
      </c>
      <c r="E4" s="2">
        <f t="shared" si="1"/>
        <v>2.8567387922500357E-2</v>
      </c>
      <c r="F4" s="2">
        <f t="shared" si="1"/>
        <v>0.16539386225427805</v>
      </c>
      <c r="G4" s="2">
        <f t="shared" si="1"/>
        <v>2.5654787158817705</v>
      </c>
      <c r="H4" s="2">
        <f t="shared" ref="H4" si="2">H2/14.142</f>
        <v>6.6924056003394155</v>
      </c>
      <c r="I4" s="2">
        <f>I2/14.142</f>
        <v>5.025880356385235</v>
      </c>
      <c r="J4" s="2">
        <f>J2/14.142</f>
        <v>0.25788431622118513</v>
      </c>
      <c r="K4" s="2">
        <f>K2/14.142</f>
        <v>0.2243671333616179</v>
      </c>
      <c r="L4" s="2">
        <f>L2/14.142</f>
        <v>0.2001131381699901</v>
      </c>
      <c r="M4" s="2">
        <f>M2/14.142</f>
        <v>0.17854617451562721</v>
      </c>
      <c r="N4" s="2">
        <f>N2/14.142</f>
        <v>0.11773440814594825</v>
      </c>
      <c r="O4" s="2">
        <f>O2/14.142</f>
        <v>5.1760712770470937E-2</v>
      </c>
      <c r="P4" s="2">
        <f>P2/14.142</f>
        <v>2.6021779097723095E-2</v>
      </c>
      <c r="Q4" s="2">
        <f>Q2/14.142</f>
        <v>6.0811766369678966E-3</v>
      </c>
    </row>
    <row r="5" spans="1:17" ht="23.4" x14ac:dyDescent="0.45">
      <c r="A5" s="10" t="s">
        <v>3</v>
      </c>
      <c r="B5" s="5">
        <f t="shared" ref="B5:P5" si="3">LOG10(B1/$B1)</f>
        <v>0</v>
      </c>
      <c r="C5" s="5">
        <f t="shared" si="3"/>
        <v>0.69897000433601886</v>
      </c>
      <c r="D5" s="5">
        <f t="shared" si="3"/>
        <v>1</v>
      </c>
      <c r="E5" s="5">
        <f t="shared" si="3"/>
        <v>1.3979400086720377</v>
      </c>
      <c r="F5" s="5">
        <f t="shared" si="3"/>
        <v>1.6989700043360187</v>
      </c>
      <c r="G5" s="5">
        <f t="shared" si="3"/>
        <v>1.8750612633917001</v>
      </c>
      <c r="H5" s="5">
        <f>LOG10(H1/$B1)</f>
        <v>1.9007493580610795</v>
      </c>
      <c r="I5" s="5">
        <f>LOG10(I1/$B1)</f>
        <v>2</v>
      </c>
      <c r="J5" s="5">
        <f>LOG10(J1/$B1)</f>
        <v>2.3979400086720375</v>
      </c>
      <c r="K5" s="5">
        <f>LOG10(K1/$B1)</f>
        <v>2.6989700043360187</v>
      </c>
      <c r="L5" s="5">
        <f>LOG10(L1/$B1)</f>
        <v>2.8750612633917001</v>
      </c>
      <c r="M5" s="5">
        <f>LOG10(M1/$B1)</f>
        <v>3</v>
      </c>
      <c r="N5" s="5">
        <f>LOG10(N1/$B1)</f>
        <v>3.3010299956639813</v>
      </c>
      <c r="O5" s="5">
        <f>LOG10(O1/$B1)</f>
        <v>3.6989700043360187</v>
      </c>
      <c r="P5" s="5">
        <f>LOG10(P1/$B1)</f>
        <v>4</v>
      </c>
      <c r="Q5" s="5">
        <f>LOG10(Q1/$B1)</f>
        <v>4.6989700043360187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</vt:lpstr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</dc:creator>
  <cp:lastModifiedBy>vas</cp:lastModifiedBy>
  <dcterms:created xsi:type="dcterms:W3CDTF">2023-09-27T16:55:54Z</dcterms:created>
  <dcterms:modified xsi:type="dcterms:W3CDTF">2023-12-14T03:57:23Z</dcterms:modified>
</cp:coreProperties>
</file>