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ratesi\Documents\QUILMES\"/>
    </mc:Choice>
  </mc:AlternateContent>
  <xr:revisionPtr revIDLastSave="0" documentId="13_ncr:1_{D0224335-9608-45D9-8900-03F878B403D8}" xr6:coauthVersionLast="47" xr6:coauthVersionMax="47" xr10:uidLastSave="{00000000-0000-0000-0000-000000000000}"/>
  <bookViews>
    <workbookView xWindow="-30" yWindow="-16320" windowWidth="29040" windowHeight="15840" xr2:uid="{8F55334C-C9EE-4D75-88A0-AEA06B9246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2" i="1" l="1"/>
  <c r="K102" i="1"/>
  <c r="M99" i="1"/>
  <c r="K99" i="1"/>
  <c r="J84" i="1"/>
  <c r="L81" i="1"/>
  <c r="J81" i="1"/>
  <c r="J79" i="1"/>
  <c r="M76" i="1"/>
  <c r="L72" i="1"/>
  <c r="K66" i="1"/>
  <c r="K65" i="1"/>
  <c r="J62" i="1"/>
  <c r="J60" i="1"/>
  <c r="J59" i="1"/>
  <c r="J58" i="1"/>
  <c r="J57" i="1"/>
  <c r="M53" i="1"/>
  <c r="J53" i="1"/>
  <c r="L52" i="1"/>
  <c r="M51" i="1"/>
  <c r="L51" i="1"/>
  <c r="K49" i="1"/>
  <c r="J49" i="1"/>
  <c r="L42" i="1"/>
  <c r="J39" i="1"/>
  <c r="M38" i="1"/>
  <c r="K38" i="1"/>
  <c r="J38" i="1"/>
  <c r="K33" i="1"/>
  <c r="M30" i="1"/>
  <c r="L30" i="1"/>
  <c r="K30" i="1"/>
  <c r="J30" i="1"/>
  <c r="J28" i="1"/>
  <c r="M27" i="1"/>
  <c r="L27" i="1"/>
  <c r="K27" i="1"/>
  <c r="J27" i="1"/>
  <c r="K25" i="1"/>
  <c r="M24" i="1"/>
  <c r="K21" i="1"/>
  <c r="J21" i="1"/>
  <c r="K20" i="1"/>
  <c r="J20" i="1"/>
  <c r="K18" i="1"/>
  <c r="M5" i="1"/>
  <c r="L5" i="1"/>
  <c r="M3" i="1"/>
</calcChain>
</file>

<file path=xl/sharedStrings.xml><?xml version="1.0" encoding="utf-8"?>
<sst xmlns="http://schemas.openxmlformats.org/spreadsheetml/2006/main" count="761" uniqueCount="230">
  <si>
    <t>No Foco</t>
  </si>
  <si>
    <t>2428</t>
  </si>
  <si>
    <t>Eco de los Andes</t>
  </si>
  <si>
    <t>1500</t>
  </si>
  <si>
    <t>Con Gas</t>
  </si>
  <si>
    <t>14934</t>
  </si>
  <si>
    <t>500</t>
  </si>
  <si>
    <t>17081</t>
  </si>
  <si>
    <t>1000</t>
  </si>
  <si>
    <t>Sin Gas</t>
  </si>
  <si>
    <t>14938</t>
  </si>
  <si>
    <t>2000</t>
  </si>
  <si>
    <t>8064</t>
  </si>
  <si>
    <t>Glaciar</t>
  </si>
  <si>
    <t>899</t>
  </si>
  <si>
    <t>18066</t>
  </si>
  <si>
    <t>15163</t>
  </si>
  <si>
    <t>6.3</t>
  </si>
  <si>
    <t>18743</t>
  </si>
  <si>
    <t>Nestle</t>
  </si>
  <si>
    <t>18746</t>
  </si>
  <si>
    <t>14097</t>
  </si>
  <si>
    <t>Awafrut</t>
  </si>
  <si>
    <t>1650</t>
  </si>
  <si>
    <t>Manzana</t>
  </si>
  <si>
    <t>14104</t>
  </si>
  <si>
    <t>14094</t>
  </si>
  <si>
    <t>Durazno</t>
  </si>
  <si>
    <t>14103</t>
  </si>
  <si>
    <t>14095</t>
  </si>
  <si>
    <t>Pomelo</t>
  </si>
  <si>
    <t>14102</t>
  </si>
  <si>
    <t>16371</t>
  </si>
  <si>
    <t>Red Bull</t>
  </si>
  <si>
    <t>250</t>
  </si>
  <si>
    <t>Normal</t>
  </si>
  <si>
    <t>16372</t>
  </si>
  <si>
    <t>Sin Azucar</t>
  </si>
  <si>
    <t>1416</t>
  </si>
  <si>
    <t>Gatorade</t>
  </si>
  <si>
    <t>1418</t>
  </si>
  <si>
    <t>Cool Blue</t>
  </si>
  <si>
    <t>11522</t>
  </si>
  <si>
    <t>Frutas Tropi</t>
  </si>
  <si>
    <t>1413</t>
  </si>
  <si>
    <t>Naranja</t>
  </si>
  <si>
    <t>1425</t>
  </si>
  <si>
    <t>1250</t>
  </si>
  <si>
    <t>1424</t>
  </si>
  <si>
    <t>8030</t>
  </si>
  <si>
    <t>19254</t>
  </si>
  <si>
    <t>Andes</t>
  </si>
  <si>
    <t>473</t>
  </si>
  <si>
    <t>IPA</t>
  </si>
  <si>
    <t>17933</t>
  </si>
  <si>
    <t>Negra</t>
  </si>
  <si>
    <t>Foco Beer</t>
  </si>
  <si>
    <t>17932</t>
  </si>
  <si>
    <t>Roja</t>
  </si>
  <si>
    <t>16811</t>
  </si>
  <si>
    <t>Rubia</t>
  </si>
  <si>
    <t>7633</t>
  </si>
  <si>
    <t>Brahma</t>
  </si>
  <si>
    <t>354</t>
  </si>
  <si>
    <t>Clásica</t>
  </si>
  <si>
    <t>7634</t>
  </si>
  <si>
    <t>19026</t>
  </si>
  <si>
    <t>Budweiser</t>
  </si>
  <si>
    <t>20412</t>
  </si>
  <si>
    <t>Corona</t>
  </si>
  <si>
    <t>330</t>
  </si>
  <si>
    <t>20433</t>
  </si>
  <si>
    <t>710</t>
  </si>
  <si>
    <t>21864</t>
  </si>
  <si>
    <t>269</t>
  </si>
  <si>
    <t>22017</t>
  </si>
  <si>
    <t>Patagonia</t>
  </si>
  <si>
    <t>Hoppy Lager</t>
  </si>
  <si>
    <t>16225</t>
  </si>
  <si>
    <t>Amber Lager</t>
  </si>
  <si>
    <t>18355</t>
  </si>
  <si>
    <t>730</t>
  </si>
  <si>
    <t>18377</t>
  </si>
  <si>
    <t>Bohemian Pilsener</t>
  </si>
  <si>
    <t>20471</t>
  </si>
  <si>
    <t>15621</t>
  </si>
  <si>
    <t>24.7</t>
  </si>
  <si>
    <t>18354</t>
  </si>
  <si>
    <t>19498</t>
  </si>
  <si>
    <t>Weisse</t>
  </si>
  <si>
    <t>18361</t>
  </si>
  <si>
    <t>13224</t>
  </si>
  <si>
    <t>Quilmes</t>
  </si>
  <si>
    <t>1890</t>
  </si>
  <si>
    <t>16986</t>
  </si>
  <si>
    <t>Bock</t>
  </si>
  <si>
    <t>2121</t>
  </si>
  <si>
    <t>2218</t>
  </si>
  <si>
    <t>19534</t>
  </si>
  <si>
    <t>Red Lager</t>
  </si>
  <si>
    <t>13503</t>
  </si>
  <si>
    <t>Stout</t>
  </si>
  <si>
    <t>22383</t>
  </si>
  <si>
    <t>0%</t>
  </si>
  <si>
    <t>15234</t>
  </si>
  <si>
    <t>Stella Artois</t>
  </si>
  <si>
    <t>22608</t>
  </si>
  <si>
    <t>Noire</t>
  </si>
  <si>
    <t>10576</t>
  </si>
  <si>
    <t>Foco SD</t>
  </si>
  <si>
    <t>19337</t>
  </si>
  <si>
    <t>7up</t>
  </si>
  <si>
    <t>19338</t>
  </si>
  <si>
    <t>2250</t>
  </si>
  <si>
    <t>19336</t>
  </si>
  <si>
    <t>21971</t>
  </si>
  <si>
    <t>7484</t>
  </si>
  <si>
    <t>Sin Azúcar</t>
  </si>
  <si>
    <t>1427</t>
  </si>
  <si>
    <t>1461</t>
  </si>
  <si>
    <t>5294</t>
  </si>
  <si>
    <t>19339</t>
  </si>
  <si>
    <t>3000</t>
  </si>
  <si>
    <t>7465</t>
  </si>
  <si>
    <t>h2o</t>
  </si>
  <si>
    <t>Citrus</t>
  </si>
  <si>
    <t>1659</t>
  </si>
  <si>
    <t>1433</t>
  </si>
  <si>
    <t>7463</t>
  </si>
  <si>
    <t>Limoneto</t>
  </si>
  <si>
    <t>8067</t>
  </si>
  <si>
    <t>8065</t>
  </si>
  <si>
    <t>7475</t>
  </si>
  <si>
    <t>Paso De Los Toros</t>
  </si>
  <si>
    <t>1483</t>
  </si>
  <si>
    <t>7476</t>
  </si>
  <si>
    <t>Tónica</t>
  </si>
  <si>
    <t>21699</t>
  </si>
  <si>
    <t>21698</t>
  </si>
  <si>
    <t>13952</t>
  </si>
  <si>
    <t>Pepsi</t>
  </si>
  <si>
    <t>Black</t>
  </si>
  <si>
    <t>14191</t>
  </si>
  <si>
    <t>13950</t>
  </si>
  <si>
    <t>13953</t>
  </si>
  <si>
    <t>21967</t>
  </si>
  <si>
    <t>Pet</t>
  </si>
  <si>
    <t>19086</t>
  </si>
  <si>
    <t>19087</t>
  </si>
  <si>
    <t>21973</t>
  </si>
  <si>
    <t>19089</t>
  </si>
  <si>
    <t>7478</t>
  </si>
  <si>
    <t>Mirinda</t>
  </si>
  <si>
    <t>22057</t>
  </si>
  <si>
    <t>coco</t>
  </si>
  <si>
    <t xml:space="preserve">Original </t>
  </si>
  <si>
    <t>22062</t>
  </si>
  <si>
    <t>Coco</t>
  </si>
  <si>
    <t>22064</t>
  </si>
  <si>
    <t>Vainilla</t>
  </si>
  <si>
    <t>22467</t>
  </si>
  <si>
    <t>Blasfemia</t>
  </si>
  <si>
    <t>Tinto</t>
  </si>
  <si>
    <t>22469</t>
  </si>
  <si>
    <t>Blanco Chenin</t>
  </si>
  <si>
    <t>22470</t>
  </si>
  <si>
    <t>Rosado</t>
  </si>
  <si>
    <t>22454</t>
  </si>
  <si>
    <t>Capriccio Dolceza</t>
  </si>
  <si>
    <t>750</t>
  </si>
  <si>
    <t>Blanco</t>
  </si>
  <si>
    <t>22457</t>
  </si>
  <si>
    <t>Dante Robino</t>
  </si>
  <si>
    <t>Chardonnay</t>
  </si>
  <si>
    <t>22459</t>
  </si>
  <si>
    <t>Malbec</t>
  </si>
  <si>
    <t>22478</t>
  </si>
  <si>
    <t>Cabernet Sauvignon</t>
  </si>
  <si>
    <t>22458</t>
  </si>
  <si>
    <t>Extra Brut</t>
  </si>
  <si>
    <t>22327</t>
  </si>
  <si>
    <t>Novecento</t>
  </si>
  <si>
    <t>Raices Cabernet Sauvignon</t>
  </si>
  <si>
    <t>22320</t>
  </si>
  <si>
    <t>Raices Chardonnay</t>
  </si>
  <si>
    <t>22452</t>
  </si>
  <si>
    <t>Raices Malbec</t>
  </si>
  <si>
    <t>22329</t>
  </si>
  <si>
    <t>Tinto Malbec</t>
  </si>
  <si>
    <t>22319</t>
  </si>
  <si>
    <t>Tinto Cabernet Sauvignon</t>
  </si>
  <si>
    <t>22321</t>
  </si>
  <si>
    <t>Blanco Chardonnay</t>
  </si>
  <si>
    <t>22464</t>
  </si>
  <si>
    <t>Espumante Extra Brut</t>
  </si>
  <si>
    <t>22328</t>
  </si>
  <si>
    <t>Espumante Extra Dulce</t>
  </si>
  <si>
    <t>VP15414</t>
  </si>
  <si>
    <t>Portillo</t>
  </si>
  <si>
    <t>VP15411</t>
  </si>
  <si>
    <t>VP35411</t>
  </si>
  <si>
    <t>VS35415</t>
  </si>
  <si>
    <t>Salentein</t>
  </si>
  <si>
    <t>Reserve Malbec</t>
  </si>
  <si>
    <t>VS654A1</t>
  </si>
  <si>
    <t>VS15414</t>
  </si>
  <si>
    <t>Chardonnay Reserva</t>
  </si>
  <si>
    <t>VC15413</t>
  </si>
  <si>
    <t>Callia</t>
  </si>
  <si>
    <t>Alta Cabernet Sauvignon</t>
  </si>
  <si>
    <t>VC15414</t>
  </si>
  <si>
    <t>Alta Chardonnay</t>
  </si>
  <si>
    <t>VC35413</t>
  </si>
  <si>
    <t>Alta Malbec</t>
  </si>
  <si>
    <t>FOCO</t>
  </si>
  <si>
    <t>SKU</t>
  </si>
  <si>
    <t>Marca</t>
  </si>
  <si>
    <t>Tamaño</t>
  </si>
  <si>
    <t>Subtipo</t>
  </si>
  <si>
    <t>Fecha</t>
  </si>
  <si>
    <t>Dia</t>
  </si>
  <si>
    <t>Finde</t>
  </si>
  <si>
    <t>Precio SEC</t>
  </si>
  <si>
    <t>Disco_C</t>
  </si>
  <si>
    <t>Vea_C</t>
  </si>
  <si>
    <t>Disco_SFE</t>
  </si>
  <si>
    <t>Vea_SFE</t>
  </si>
  <si>
    <t>citric</t>
  </si>
  <si>
    <t>Lunes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</si>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</sst>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F16D0-A83F-4E5F-A28B-57119A0375A1}">
  <dimension ref="A1:M115"/>
  <sheetViews>
    <sheetView tabSelected="1" zoomScale="109" workbookViewId="0">
      <selection activeCell="P12" sqref="P12"/>
    </sheetView>
  </sheetViews>
  <sheetFormatPr baseColWidth="10" defaultColWidth="8.7265625" defaultRowHeight="14.5" x14ac:dyDescent="0.35"/>
  <cols>
    <col min="5" max="6" width="10.453125" bestFit="1" customWidth="1"/>
  </cols>
  <sheetData>
    <row r="1" spans="1:13" x14ac:dyDescent="0.35">
      <c r="A1" s="3" t="s">
        <v>214</v>
      </c>
      <c r="B1" s="3" t="s">
        <v>215</v>
      </c>
      <c r="C1" s="3" t="s">
        <v>216</v>
      </c>
      <c r="D1" s="3" t="s">
        <v>217</v>
      </c>
      <c r="E1" s="3" t="s">
        <v>218</v>
      </c>
      <c r="F1" s="3" t="s">
        <v>219</v>
      </c>
      <c r="G1" s="3" t="s">
        <v>220</v>
      </c>
      <c r="H1" s="3" t="s">
        <v>221</v>
      </c>
      <c r="I1" s="3" t="s">
        <v>222</v>
      </c>
      <c r="J1" s="3" t="s">
        <v>223</v>
      </c>
      <c r="K1" s="3" t="s">
        <v>224</v>
      </c>
      <c r="L1" s="3" t="s">
        <v>225</v>
      </c>
      <c r="M1" s="3" t="s">
        <v>226</v>
      </c>
    </row>
    <row r="2" spans="1:13" x14ac:dyDescent="0.35">
      <c r="A2" t="s">
        <v>0</v>
      </c>
      <c r="B2" s="1" t="s">
        <v>1</v>
      </c>
      <c r="C2" t="s">
        <v>2</v>
      </c>
      <c r="D2" t="s">
        <v>3</v>
      </c>
      <c r="E2" t="s">
        <v>4</v>
      </c>
      <c r="F2" s="4">
        <v>44557</v>
      </c>
      <c r="G2" t="s">
        <v>228</v>
      </c>
      <c r="H2" t="s">
        <v>229</v>
      </c>
      <c r="L2">
        <v>66</v>
      </c>
      <c r="M2">
        <v>66</v>
      </c>
    </row>
    <row r="3" spans="1:13" x14ac:dyDescent="0.35">
      <c r="A3" t="s">
        <v>0</v>
      </c>
      <c r="B3" s="1" t="s">
        <v>5</v>
      </c>
      <c r="C3" t="s">
        <v>2</v>
      </c>
      <c r="D3" t="s">
        <v>6</v>
      </c>
      <c r="E3" t="s">
        <v>4</v>
      </c>
      <c r="F3" s="4">
        <v>44557</v>
      </c>
      <c r="G3" t="s">
        <v>228</v>
      </c>
      <c r="H3" t="s">
        <v>229</v>
      </c>
      <c r="L3">
        <v>65</v>
      </c>
      <c r="M3">
        <f>60*0.75</f>
        <v>45</v>
      </c>
    </row>
    <row r="4" spans="1:13" x14ac:dyDescent="0.35">
      <c r="A4" t="s">
        <v>0</v>
      </c>
      <c r="B4" s="1" t="s">
        <v>7</v>
      </c>
      <c r="C4" t="s">
        <v>2</v>
      </c>
      <c r="D4" t="s">
        <v>8</v>
      </c>
      <c r="E4" t="s">
        <v>9</v>
      </c>
      <c r="F4" s="4">
        <v>44557</v>
      </c>
      <c r="G4" t="s">
        <v>228</v>
      </c>
      <c r="H4" t="s">
        <v>229</v>
      </c>
    </row>
    <row r="5" spans="1:13" x14ac:dyDescent="0.35">
      <c r="A5" t="s">
        <v>0</v>
      </c>
      <c r="B5" s="1" t="s">
        <v>10</v>
      </c>
      <c r="C5" t="s">
        <v>2</v>
      </c>
      <c r="D5" t="s">
        <v>11</v>
      </c>
      <c r="E5" t="s">
        <v>9</v>
      </c>
      <c r="F5" s="4">
        <v>44557</v>
      </c>
      <c r="G5" t="s">
        <v>228</v>
      </c>
      <c r="H5" t="s">
        <v>229</v>
      </c>
      <c r="J5">
        <v>76</v>
      </c>
      <c r="K5">
        <v>76</v>
      </c>
      <c r="L5">
        <f>88*0.75</f>
        <v>66</v>
      </c>
      <c r="M5">
        <f>88*0.75</f>
        <v>66</v>
      </c>
    </row>
    <row r="6" spans="1:13" x14ac:dyDescent="0.35">
      <c r="A6" t="s">
        <v>0</v>
      </c>
      <c r="B6" s="1" t="s">
        <v>12</v>
      </c>
      <c r="C6" t="s">
        <v>13</v>
      </c>
      <c r="D6" t="s">
        <v>3</v>
      </c>
      <c r="E6" t="s">
        <v>9</v>
      </c>
      <c r="F6" s="4">
        <v>44557</v>
      </c>
      <c r="G6" t="s">
        <v>228</v>
      </c>
      <c r="H6" t="s">
        <v>229</v>
      </c>
      <c r="J6">
        <v>72</v>
      </c>
      <c r="K6">
        <v>72</v>
      </c>
      <c r="L6">
        <v>81</v>
      </c>
      <c r="M6">
        <v>81</v>
      </c>
    </row>
    <row r="7" spans="1:13" x14ac:dyDescent="0.35">
      <c r="A7" t="s">
        <v>0</v>
      </c>
      <c r="B7" s="1" t="s">
        <v>14</v>
      </c>
      <c r="C7" t="s">
        <v>13</v>
      </c>
      <c r="D7" t="s">
        <v>11</v>
      </c>
      <c r="E7" t="s">
        <v>9</v>
      </c>
      <c r="F7" s="4">
        <v>44557</v>
      </c>
      <c r="G7" t="s">
        <v>228</v>
      </c>
      <c r="H7" t="s">
        <v>229</v>
      </c>
      <c r="J7">
        <v>70</v>
      </c>
      <c r="K7">
        <v>70</v>
      </c>
      <c r="L7">
        <v>73</v>
      </c>
      <c r="M7">
        <v>73</v>
      </c>
    </row>
    <row r="8" spans="1:13" x14ac:dyDescent="0.35">
      <c r="A8" t="s">
        <v>0</v>
      </c>
      <c r="B8" s="1" t="s">
        <v>15</v>
      </c>
      <c r="C8" t="s">
        <v>13</v>
      </c>
      <c r="D8" t="s">
        <v>6</v>
      </c>
      <c r="E8" t="s">
        <v>9</v>
      </c>
      <c r="F8" s="4">
        <v>44557</v>
      </c>
      <c r="G8" t="s">
        <v>228</v>
      </c>
      <c r="H8" t="s">
        <v>229</v>
      </c>
      <c r="L8">
        <v>67</v>
      </c>
      <c r="M8">
        <v>67</v>
      </c>
    </row>
    <row r="9" spans="1:13" x14ac:dyDescent="0.35">
      <c r="A9" t="s">
        <v>0</v>
      </c>
      <c r="B9" s="1" t="s">
        <v>16</v>
      </c>
      <c r="C9" t="s">
        <v>13</v>
      </c>
      <c r="D9" t="s">
        <v>17</v>
      </c>
      <c r="E9" t="s">
        <v>9</v>
      </c>
      <c r="F9" s="4">
        <v>44557</v>
      </c>
      <c r="G9" t="s">
        <v>228</v>
      </c>
      <c r="H9" t="s">
        <v>229</v>
      </c>
      <c r="J9">
        <v>209</v>
      </c>
      <c r="K9">
        <v>209</v>
      </c>
    </row>
    <row r="10" spans="1:13" x14ac:dyDescent="0.35">
      <c r="A10" t="s">
        <v>0</v>
      </c>
      <c r="B10" s="1" t="s">
        <v>18</v>
      </c>
      <c r="C10" t="s">
        <v>19</v>
      </c>
      <c r="D10" t="s">
        <v>3</v>
      </c>
      <c r="E10" t="s">
        <v>9</v>
      </c>
      <c r="F10" s="4">
        <v>44557</v>
      </c>
      <c r="G10" t="s">
        <v>228</v>
      </c>
      <c r="H10" t="s">
        <v>229</v>
      </c>
      <c r="L10">
        <v>64</v>
      </c>
    </row>
    <row r="11" spans="1:13" x14ac:dyDescent="0.35">
      <c r="A11" t="s">
        <v>0</v>
      </c>
      <c r="B11" s="1" t="s">
        <v>20</v>
      </c>
      <c r="C11" t="s">
        <v>19</v>
      </c>
      <c r="D11" t="s">
        <v>17</v>
      </c>
      <c r="E11" t="s">
        <v>9</v>
      </c>
      <c r="F11" s="4">
        <v>44557</v>
      </c>
      <c r="G11" t="s">
        <v>228</v>
      </c>
      <c r="H11" t="s">
        <v>229</v>
      </c>
      <c r="J11">
        <v>180</v>
      </c>
      <c r="K11">
        <v>180</v>
      </c>
      <c r="M11">
        <v>179</v>
      </c>
    </row>
    <row r="12" spans="1:13" x14ac:dyDescent="0.35">
      <c r="A12" t="s">
        <v>0</v>
      </c>
      <c r="B12" s="1" t="s">
        <v>21</v>
      </c>
      <c r="C12" t="s">
        <v>22</v>
      </c>
      <c r="D12" t="s">
        <v>23</v>
      </c>
      <c r="E12" t="s">
        <v>24</v>
      </c>
      <c r="F12" s="4">
        <v>44557</v>
      </c>
      <c r="G12" t="s">
        <v>228</v>
      </c>
      <c r="H12" t="s">
        <v>229</v>
      </c>
      <c r="J12">
        <v>140</v>
      </c>
      <c r="K12">
        <v>140</v>
      </c>
      <c r="L12">
        <v>132</v>
      </c>
      <c r="M12">
        <v>132</v>
      </c>
    </row>
    <row r="13" spans="1:13" x14ac:dyDescent="0.35">
      <c r="A13" t="s">
        <v>0</v>
      </c>
      <c r="B13" s="1" t="s">
        <v>25</v>
      </c>
      <c r="C13" t="s">
        <v>22</v>
      </c>
      <c r="D13" t="s">
        <v>6</v>
      </c>
      <c r="E13" t="s">
        <v>24</v>
      </c>
      <c r="F13" s="4">
        <v>44557</v>
      </c>
      <c r="G13" t="s">
        <v>228</v>
      </c>
      <c r="H13" t="s">
        <v>229</v>
      </c>
      <c r="J13">
        <v>57</v>
      </c>
      <c r="K13">
        <v>57</v>
      </c>
    </row>
    <row r="14" spans="1:13" x14ac:dyDescent="0.35">
      <c r="A14" t="s">
        <v>0</v>
      </c>
      <c r="B14" s="1" t="s">
        <v>26</v>
      </c>
      <c r="C14" t="s">
        <v>22</v>
      </c>
      <c r="D14" t="s">
        <v>23</v>
      </c>
      <c r="E14" t="s">
        <v>27</v>
      </c>
      <c r="F14" s="4">
        <v>44557</v>
      </c>
      <c r="G14" t="s">
        <v>228</v>
      </c>
      <c r="H14" t="s">
        <v>229</v>
      </c>
      <c r="K14">
        <v>140</v>
      </c>
      <c r="L14">
        <v>132</v>
      </c>
      <c r="M14">
        <v>132</v>
      </c>
    </row>
    <row r="15" spans="1:13" x14ac:dyDescent="0.35">
      <c r="A15" t="s">
        <v>0</v>
      </c>
      <c r="B15" s="1" t="s">
        <v>28</v>
      </c>
      <c r="C15" t="s">
        <v>22</v>
      </c>
      <c r="D15" t="s">
        <v>6</v>
      </c>
      <c r="E15" t="s">
        <v>27</v>
      </c>
      <c r="F15" s="4">
        <v>44557</v>
      </c>
      <c r="G15" t="s">
        <v>228</v>
      </c>
      <c r="H15" t="s">
        <v>229</v>
      </c>
      <c r="J15">
        <v>57</v>
      </c>
      <c r="K15">
        <v>57</v>
      </c>
    </row>
    <row r="16" spans="1:13" x14ac:dyDescent="0.35">
      <c r="A16" t="s">
        <v>0</v>
      </c>
      <c r="B16" s="1" t="s">
        <v>29</v>
      </c>
      <c r="C16" t="s">
        <v>22</v>
      </c>
      <c r="D16" t="s">
        <v>23</v>
      </c>
      <c r="E16" t="s">
        <v>30</v>
      </c>
      <c r="F16" s="4">
        <v>44557</v>
      </c>
      <c r="G16" t="s">
        <v>228</v>
      </c>
      <c r="H16" t="s">
        <v>229</v>
      </c>
      <c r="J16">
        <v>140</v>
      </c>
    </row>
    <row r="17" spans="1:13" x14ac:dyDescent="0.35">
      <c r="A17" t="s">
        <v>0</v>
      </c>
      <c r="B17" s="1" t="s">
        <v>31</v>
      </c>
      <c r="C17" t="s">
        <v>22</v>
      </c>
      <c r="D17" t="s">
        <v>6</v>
      </c>
      <c r="E17" t="s">
        <v>30</v>
      </c>
      <c r="F17" s="4">
        <v>44557</v>
      </c>
      <c r="G17" t="s">
        <v>228</v>
      </c>
      <c r="H17" t="s">
        <v>229</v>
      </c>
      <c r="J17">
        <v>57</v>
      </c>
      <c r="K17">
        <v>57</v>
      </c>
    </row>
    <row r="18" spans="1:13" x14ac:dyDescent="0.35">
      <c r="A18" t="s">
        <v>0</v>
      </c>
      <c r="B18" s="1" t="s">
        <v>32</v>
      </c>
      <c r="C18" t="s">
        <v>33</v>
      </c>
      <c r="D18" t="s">
        <v>34</v>
      </c>
      <c r="E18" t="s">
        <v>35</v>
      </c>
      <c r="F18" s="4">
        <v>44557</v>
      </c>
      <c r="G18" t="s">
        <v>228</v>
      </c>
      <c r="H18" t="s">
        <v>229</v>
      </c>
      <c r="J18">
        <v>133</v>
      </c>
      <c r="K18">
        <f>535/4</f>
        <v>133.75</v>
      </c>
      <c r="L18">
        <v>114</v>
      </c>
    </row>
    <row r="19" spans="1:13" x14ac:dyDescent="0.35">
      <c r="A19" t="s">
        <v>0</v>
      </c>
      <c r="B19" s="1" t="s">
        <v>36</v>
      </c>
      <c r="C19" t="s">
        <v>33</v>
      </c>
      <c r="D19" t="s">
        <v>34</v>
      </c>
      <c r="E19" t="s">
        <v>37</v>
      </c>
      <c r="F19" s="4">
        <v>44557</v>
      </c>
      <c r="G19" t="s">
        <v>228</v>
      </c>
      <c r="H19" t="s">
        <v>229</v>
      </c>
      <c r="L19">
        <v>114</v>
      </c>
    </row>
    <row r="20" spans="1:13" x14ac:dyDescent="0.35">
      <c r="A20" t="s">
        <v>0</v>
      </c>
      <c r="B20" s="1" t="s">
        <v>38</v>
      </c>
      <c r="C20" t="s">
        <v>39</v>
      </c>
      <c r="D20" t="s">
        <v>6</v>
      </c>
      <c r="E20" t="s">
        <v>24</v>
      </c>
      <c r="F20" s="4">
        <v>44557</v>
      </c>
      <c r="G20" t="s">
        <v>228</v>
      </c>
      <c r="H20" t="s">
        <v>229</v>
      </c>
      <c r="J20">
        <f>89*2/3</f>
        <v>59.333333333333336</v>
      </c>
      <c r="K20">
        <f>89*2/3</f>
        <v>59.333333333333336</v>
      </c>
      <c r="L20">
        <v>90</v>
      </c>
    </row>
    <row r="21" spans="1:13" x14ac:dyDescent="0.35">
      <c r="A21" t="s">
        <v>0</v>
      </c>
      <c r="B21" s="1" t="s">
        <v>40</v>
      </c>
      <c r="C21" t="s">
        <v>39</v>
      </c>
      <c r="D21" t="s">
        <v>6</v>
      </c>
      <c r="E21" t="s">
        <v>41</v>
      </c>
      <c r="F21" s="4">
        <v>44557</v>
      </c>
      <c r="G21" t="s">
        <v>228</v>
      </c>
      <c r="H21" t="s">
        <v>229</v>
      </c>
      <c r="J21">
        <f>105*2/3</f>
        <v>70</v>
      </c>
      <c r="K21">
        <f>105*2/3</f>
        <v>70</v>
      </c>
      <c r="L21">
        <v>117</v>
      </c>
    </row>
    <row r="22" spans="1:13" x14ac:dyDescent="0.35">
      <c r="A22" t="s">
        <v>0</v>
      </c>
      <c r="B22" s="1" t="s">
        <v>42</v>
      </c>
      <c r="C22" t="s">
        <v>39</v>
      </c>
      <c r="D22" t="s">
        <v>6</v>
      </c>
      <c r="E22" t="s">
        <v>43</v>
      </c>
      <c r="F22" s="4">
        <v>44557</v>
      </c>
      <c r="G22" t="s">
        <v>228</v>
      </c>
      <c r="H22" t="s">
        <v>229</v>
      </c>
      <c r="J22">
        <v>70</v>
      </c>
      <c r="K22">
        <v>70</v>
      </c>
      <c r="L22">
        <v>117</v>
      </c>
    </row>
    <row r="23" spans="1:13" x14ac:dyDescent="0.35">
      <c r="A23" t="s">
        <v>0</v>
      </c>
      <c r="B23" s="1" t="s">
        <v>44</v>
      </c>
      <c r="C23" t="s">
        <v>39</v>
      </c>
      <c r="D23" t="s">
        <v>6</v>
      </c>
      <c r="E23" t="s">
        <v>45</v>
      </c>
      <c r="F23" s="4">
        <v>44557</v>
      </c>
      <c r="G23" t="s">
        <v>228</v>
      </c>
      <c r="H23" t="s">
        <v>229</v>
      </c>
      <c r="J23">
        <v>70</v>
      </c>
      <c r="K23">
        <v>70</v>
      </c>
      <c r="L23">
        <v>117</v>
      </c>
    </row>
    <row r="24" spans="1:13" x14ac:dyDescent="0.35">
      <c r="A24" t="s">
        <v>0</v>
      </c>
      <c r="B24" s="1" t="s">
        <v>46</v>
      </c>
      <c r="C24" t="s">
        <v>39</v>
      </c>
      <c r="D24" t="s">
        <v>47</v>
      </c>
      <c r="E24" t="s">
        <v>24</v>
      </c>
      <c r="F24" s="4">
        <v>44557</v>
      </c>
      <c r="G24" t="s">
        <v>228</v>
      </c>
      <c r="H24" t="s">
        <v>229</v>
      </c>
      <c r="J24">
        <v>150</v>
      </c>
      <c r="K24">
        <v>150</v>
      </c>
      <c r="L24">
        <v>197</v>
      </c>
      <c r="M24">
        <f>192*0.75</f>
        <v>144</v>
      </c>
    </row>
    <row r="25" spans="1:13" x14ac:dyDescent="0.35">
      <c r="A25" t="s">
        <v>0</v>
      </c>
      <c r="B25" s="1" t="s">
        <v>48</v>
      </c>
      <c r="C25" t="s">
        <v>39</v>
      </c>
      <c r="D25" t="s">
        <v>47</v>
      </c>
      <c r="E25" t="s">
        <v>45</v>
      </c>
      <c r="F25" s="4">
        <v>44557</v>
      </c>
      <c r="G25" t="s">
        <v>228</v>
      </c>
      <c r="H25" t="s">
        <v>229</v>
      </c>
      <c r="J25">
        <v>176</v>
      </c>
      <c r="K25">
        <f>176*2/3</f>
        <v>117.33333333333333</v>
      </c>
      <c r="L25">
        <v>197</v>
      </c>
    </row>
    <row r="26" spans="1:13" x14ac:dyDescent="0.35">
      <c r="B26" s="1" t="s">
        <v>49</v>
      </c>
      <c r="C26" t="s">
        <v>39</v>
      </c>
      <c r="D26" t="s">
        <v>47</v>
      </c>
      <c r="E26" t="s">
        <v>41</v>
      </c>
      <c r="F26" s="4">
        <v>44557</v>
      </c>
      <c r="G26" t="s">
        <v>228</v>
      </c>
      <c r="H26" t="s">
        <v>229</v>
      </c>
      <c r="J26">
        <v>176</v>
      </c>
      <c r="K26">
        <v>117</v>
      </c>
      <c r="L26">
        <v>197</v>
      </c>
      <c r="M26">
        <v>144</v>
      </c>
    </row>
    <row r="27" spans="1:13" x14ac:dyDescent="0.35">
      <c r="A27" t="s">
        <v>0</v>
      </c>
      <c r="B27" s="1" t="s">
        <v>50</v>
      </c>
      <c r="C27" t="s">
        <v>51</v>
      </c>
      <c r="D27" t="s">
        <v>52</v>
      </c>
      <c r="E27" t="s">
        <v>53</v>
      </c>
      <c r="F27" s="4">
        <v>44557</v>
      </c>
      <c r="G27" t="s">
        <v>228</v>
      </c>
      <c r="H27" t="s">
        <v>229</v>
      </c>
      <c r="J27">
        <f>139*0.75</f>
        <v>104.25</v>
      </c>
      <c r="K27">
        <f>139*0.75</f>
        <v>104.25</v>
      </c>
      <c r="L27">
        <f>139*0.75</f>
        <v>104.25</v>
      </c>
      <c r="M27">
        <f>139*0.75</f>
        <v>104.25</v>
      </c>
    </row>
    <row r="28" spans="1:13" x14ac:dyDescent="0.35">
      <c r="A28" t="s">
        <v>0</v>
      </c>
      <c r="B28" s="1" t="s">
        <v>54</v>
      </c>
      <c r="C28" t="s">
        <v>51</v>
      </c>
      <c r="D28" t="s">
        <v>52</v>
      </c>
      <c r="E28" t="s">
        <v>55</v>
      </c>
      <c r="F28" s="4">
        <v>44557</v>
      </c>
      <c r="G28" t="s">
        <v>228</v>
      </c>
      <c r="H28" t="s">
        <v>229</v>
      </c>
      <c r="J28">
        <f>835/6*0.75</f>
        <v>104.375</v>
      </c>
      <c r="K28">
        <v>104</v>
      </c>
      <c r="L28">
        <v>104</v>
      </c>
      <c r="M28">
        <v>104</v>
      </c>
    </row>
    <row r="29" spans="1:13" x14ac:dyDescent="0.35">
      <c r="A29" t="s">
        <v>56</v>
      </c>
      <c r="B29" s="1" t="s">
        <v>57</v>
      </c>
      <c r="C29" t="s">
        <v>51</v>
      </c>
      <c r="D29" t="s">
        <v>52</v>
      </c>
      <c r="E29" t="s">
        <v>58</v>
      </c>
      <c r="F29" s="4">
        <v>44557</v>
      </c>
      <c r="G29" t="s">
        <v>228</v>
      </c>
      <c r="H29" t="s">
        <v>229</v>
      </c>
      <c r="J29">
        <v>104</v>
      </c>
      <c r="K29">
        <v>104</v>
      </c>
      <c r="L29">
        <v>104</v>
      </c>
      <c r="M29">
        <v>104</v>
      </c>
    </row>
    <row r="30" spans="1:13" x14ac:dyDescent="0.35">
      <c r="A30" t="s">
        <v>56</v>
      </c>
      <c r="B30" s="1" t="s">
        <v>59</v>
      </c>
      <c r="C30" t="s">
        <v>51</v>
      </c>
      <c r="D30" t="s">
        <v>52</v>
      </c>
      <c r="E30" t="s">
        <v>60</v>
      </c>
      <c r="F30" s="4">
        <v>44557</v>
      </c>
      <c r="G30" t="s">
        <v>228</v>
      </c>
      <c r="H30" t="s">
        <v>229</v>
      </c>
      <c r="J30">
        <f>121*0.75</f>
        <v>90.75</v>
      </c>
      <c r="K30">
        <f>121*0.75</f>
        <v>90.75</v>
      </c>
      <c r="L30">
        <f>121*0.75</f>
        <v>90.75</v>
      </c>
      <c r="M30">
        <f>121*0.75</f>
        <v>90.75</v>
      </c>
    </row>
    <row r="31" spans="1:13" x14ac:dyDescent="0.35">
      <c r="A31" t="s">
        <v>56</v>
      </c>
      <c r="B31" s="1" t="s">
        <v>61</v>
      </c>
      <c r="C31" t="s">
        <v>62</v>
      </c>
      <c r="D31" t="s">
        <v>63</v>
      </c>
      <c r="E31" t="s">
        <v>64</v>
      </c>
      <c r="F31" s="4">
        <v>44557</v>
      </c>
      <c r="G31" t="s">
        <v>228</v>
      </c>
      <c r="H31" t="s">
        <v>229</v>
      </c>
    </row>
    <row r="32" spans="1:13" x14ac:dyDescent="0.35">
      <c r="A32" t="s">
        <v>0</v>
      </c>
      <c r="B32" s="1" t="s">
        <v>65</v>
      </c>
      <c r="C32" t="s">
        <v>62</v>
      </c>
      <c r="D32" t="s">
        <v>52</v>
      </c>
      <c r="E32" t="s">
        <v>64</v>
      </c>
      <c r="F32" s="4">
        <v>44557</v>
      </c>
      <c r="G32" t="s">
        <v>228</v>
      </c>
      <c r="H32" t="s">
        <v>229</v>
      </c>
      <c r="J32">
        <v>105</v>
      </c>
      <c r="K32">
        <v>105</v>
      </c>
      <c r="L32">
        <v>75</v>
      </c>
      <c r="M32">
        <v>93</v>
      </c>
    </row>
    <row r="33" spans="1:13" x14ac:dyDescent="0.35">
      <c r="A33" t="s">
        <v>56</v>
      </c>
      <c r="B33" s="1" t="s">
        <v>66</v>
      </c>
      <c r="C33" t="s">
        <v>67</v>
      </c>
      <c r="D33" t="s">
        <v>52</v>
      </c>
      <c r="F33" s="4">
        <v>44557</v>
      </c>
      <c r="G33" t="s">
        <v>228</v>
      </c>
      <c r="H33" t="s">
        <v>229</v>
      </c>
      <c r="J33">
        <v>104</v>
      </c>
      <c r="K33">
        <f>680/6</f>
        <v>113.33333333333333</v>
      </c>
      <c r="L33">
        <v>104</v>
      </c>
      <c r="M33">
        <v>95</v>
      </c>
    </row>
    <row r="34" spans="1:13" x14ac:dyDescent="0.35">
      <c r="A34" t="s">
        <v>56</v>
      </c>
      <c r="B34" s="1" t="s">
        <v>68</v>
      </c>
      <c r="C34" t="s">
        <v>69</v>
      </c>
      <c r="D34" t="s">
        <v>70</v>
      </c>
      <c r="F34" s="4">
        <v>44557</v>
      </c>
      <c r="G34" t="s">
        <v>228</v>
      </c>
      <c r="H34" t="s">
        <v>229</v>
      </c>
      <c r="J34">
        <v>153</v>
      </c>
      <c r="K34">
        <v>153</v>
      </c>
    </row>
    <row r="35" spans="1:13" x14ac:dyDescent="0.35">
      <c r="A35" t="s">
        <v>0</v>
      </c>
      <c r="B35" s="1" t="s">
        <v>71</v>
      </c>
      <c r="C35" t="s">
        <v>69</v>
      </c>
      <c r="D35" t="s">
        <v>72</v>
      </c>
      <c r="F35" s="4">
        <v>44557</v>
      </c>
      <c r="G35" t="s">
        <v>228</v>
      </c>
      <c r="H35" t="s">
        <v>229</v>
      </c>
      <c r="J35">
        <v>263</v>
      </c>
      <c r="K35">
        <v>263</v>
      </c>
      <c r="L35">
        <v>289</v>
      </c>
      <c r="M35">
        <v>296</v>
      </c>
    </row>
    <row r="36" spans="1:13" x14ac:dyDescent="0.35">
      <c r="B36" s="1" t="s">
        <v>73</v>
      </c>
      <c r="C36" t="s">
        <v>69</v>
      </c>
      <c r="D36" t="s">
        <v>74</v>
      </c>
      <c r="F36" s="4">
        <v>44557</v>
      </c>
      <c r="G36" t="s">
        <v>228</v>
      </c>
      <c r="H36" t="s">
        <v>229</v>
      </c>
    </row>
    <row r="37" spans="1:13" x14ac:dyDescent="0.35">
      <c r="A37" t="s">
        <v>0</v>
      </c>
      <c r="B37" s="1" t="s">
        <v>75</v>
      </c>
      <c r="C37" t="s">
        <v>76</v>
      </c>
      <c r="D37" t="s">
        <v>74</v>
      </c>
      <c r="E37" t="s">
        <v>77</v>
      </c>
      <c r="F37" s="4">
        <v>44557</v>
      </c>
      <c r="G37" t="s">
        <v>228</v>
      </c>
      <c r="H37" t="s">
        <v>229</v>
      </c>
      <c r="J37">
        <v>94</v>
      </c>
      <c r="K37">
        <v>95</v>
      </c>
      <c r="L37">
        <v>94</v>
      </c>
      <c r="M37">
        <v>94</v>
      </c>
    </row>
    <row r="38" spans="1:13" x14ac:dyDescent="0.35">
      <c r="A38" t="s">
        <v>0</v>
      </c>
      <c r="B38" s="1" t="s">
        <v>78</v>
      </c>
      <c r="C38" t="s">
        <v>76</v>
      </c>
      <c r="D38" t="s">
        <v>52</v>
      </c>
      <c r="E38" t="s">
        <v>79</v>
      </c>
      <c r="F38" s="4">
        <v>44557</v>
      </c>
      <c r="G38" t="s">
        <v>228</v>
      </c>
      <c r="H38" t="s">
        <v>229</v>
      </c>
      <c r="J38">
        <f>167*2/3</f>
        <v>111.33333333333333</v>
      </c>
      <c r="K38">
        <f>167*2/3</f>
        <v>111.33333333333333</v>
      </c>
      <c r="L38">
        <v>236</v>
      </c>
      <c r="M38">
        <f>1388/6</f>
        <v>231.33333333333334</v>
      </c>
    </row>
    <row r="39" spans="1:13" x14ac:dyDescent="0.35">
      <c r="A39" t="s">
        <v>0</v>
      </c>
      <c r="B39" s="1" t="s">
        <v>80</v>
      </c>
      <c r="C39" t="s">
        <v>76</v>
      </c>
      <c r="D39" t="s">
        <v>81</v>
      </c>
      <c r="E39" t="s">
        <v>79</v>
      </c>
      <c r="F39" s="4">
        <v>44557</v>
      </c>
      <c r="G39" t="s">
        <v>228</v>
      </c>
      <c r="H39" t="s">
        <v>229</v>
      </c>
      <c r="J39">
        <f>280*0.75</f>
        <v>210</v>
      </c>
      <c r="K39">
        <v>280</v>
      </c>
      <c r="L39">
        <v>311</v>
      </c>
      <c r="M39">
        <v>304</v>
      </c>
    </row>
    <row r="40" spans="1:13" x14ac:dyDescent="0.35">
      <c r="A40" t="s">
        <v>0</v>
      </c>
      <c r="B40" s="1" t="s">
        <v>82</v>
      </c>
      <c r="C40" t="s">
        <v>76</v>
      </c>
      <c r="D40" t="s">
        <v>81</v>
      </c>
      <c r="E40" t="s">
        <v>83</v>
      </c>
      <c r="F40" s="4">
        <v>44557</v>
      </c>
      <c r="G40" t="s">
        <v>228</v>
      </c>
      <c r="H40" t="s">
        <v>229</v>
      </c>
      <c r="J40">
        <v>210</v>
      </c>
      <c r="K40">
        <v>280</v>
      </c>
      <c r="L40">
        <v>311</v>
      </c>
      <c r="M40">
        <v>304</v>
      </c>
    </row>
    <row r="41" spans="1:13" x14ac:dyDescent="0.35">
      <c r="A41" t="s">
        <v>0</v>
      </c>
      <c r="B41" s="1" t="s">
        <v>84</v>
      </c>
      <c r="C41" t="s">
        <v>76</v>
      </c>
      <c r="D41" t="s">
        <v>81</v>
      </c>
      <c r="E41" t="s">
        <v>77</v>
      </c>
      <c r="F41" s="4">
        <v>44557</v>
      </c>
      <c r="G41" t="s">
        <v>228</v>
      </c>
      <c r="H41" t="s">
        <v>229</v>
      </c>
      <c r="J41">
        <v>210</v>
      </c>
      <c r="K41">
        <v>280</v>
      </c>
      <c r="L41">
        <v>311</v>
      </c>
      <c r="M41">
        <v>304</v>
      </c>
    </row>
    <row r="42" spans="1:13" x14ac:dyDescent="0.35">
      <c r="A42" t="s">
        <v>56</v>
      </c>
      <c r="B42" s="1" t="s">
        <v>85</v>
      </c>
      <c r="C42" t="s">
        <v>76</v>
      </c>
      <c r="D42" t="s">
        <v>52</v>
      </c>
      <c r="E42" t="s">
        <v>86</v>
      </c>
      <c r="F42" s="4">
        <v>44557</v>
      </c>
      <c r="G42" t="s">
        <v>228</v>
      </c>
      <c r="H42" t="s">
        <v>229</v>
      </c>
      <c r="J42">
        <v>111</v>
      </c>
      <c r="K42">
        <v>111</v>
      </c>
      <c r="L42">
        <f>1417/6</f>
        <v>236.16666666666666</v>
      </c>
      <c r="M42">
        <v>231</v>
      </c>
    </row>
    <row r="43" spans="1:13" x14ac:dyDescent="0.35">
      <c r="A43" t="s">
        <v>56</v>
      </c>
      <c r="B43" s="1" t="s">
        <v>87</v>
      </c>
      <c r="C43" t="s">
        <v>76</v>
      </c>
      <c r="D43" t="s">
        <v>81</v>
      </c>
      <c r="E43" t="s">
        <v>86</v>
      </c>
      <c r="F43" s="4">
        <v>44557</v>
      </c>
      <c r="G43" t="s">
        <v>228</v>
      </c>
      <c r="H43" t="s">
        <v>229</v>
      </c>
      <c r="J43">
        <v>210</v>
      </c>
      <c r="K43">
        <v>280</v>
      </c>
      <c r="L43">
        <v>311</v>
      </c>
      <c r="M43">
        <v>304</v>
      </c>
    </row>
    <row r="44" spans="1:13" x14ac:dyDescent="0.35">
      <c r="A44" t="s">
        <v>0</v>
      </c>
      <c r="B44" s="1" t="s">
        <v>88</v>
      </c>
      <c r="C44" t="s">
        <v>76</v>
      </c>
      <c r="D44" t="s">
        <v>52</v>
      </c>
      <c r="E44" t="s">
        <v>89</v>
      </c>
      <c r="F44" s="4">
        <v>44557</v>
      </c>
      <c r="G44" t="s">
        <v>228</v>
      </c>
      <c r="H44" t="s">
        <v>229</v>
      </c>
    </row>
    <row r="45" spans="1:13" x14ac:dyDescent="0.35">
      <c r="A45" t="s">
        <v>0</v>
      </c>
      <c r="B45" s="1" t="s">
        <v>90</v>
      </c>
      <c r="C45" t="s">
        <v>76</v>
      </c>
      <c r="D45" t="s">
        <v>81</v>
      </c>
      <c r="E45" t="s">
        <v>89</v>
      </c>
      <c r="F45" s="4">
        <v>44557</v>
      </c>
      <c r="G45" t="s">
        <v>228</v>
      </c>
      <c r="H45" t="s">
        <v>229</v>
      </c>
      <c r="J45">
        <v>210</v>
      </c>
      <c r="K45">
        <v>280</v>
      </c>
      <c r="L45">
        <v>311</v>
      </c>
      <c r="M45">
        <v>304</v>
      </c>
    </row>
    <row r="46" spans="1:13" x14ac:dyDescent="0.35">
      <c r="A46" t="s">
        <v>56</v>
      </c>
      <c r="B46" s="1" t="s">
        <v>91</v>
      </c>
      <c r="C46" t="s">
        <v>92</v>
      </c>
      <c r="D46" t="s">
        <v>52</v>
      </c>
      <c r="E46" t="s">
        <v>93</v>
      </c>
      <c r="F46" s="4">
        <v>44557</v>
      </c>
      <c r="G46" t="s">
        <v>228</v>
      </c>
      <c r="H46" t="s">
        <v>229</v>
      </c>
    </row>
    <row r="47" spans="1:13" x14ac:dyDescent="0.35">
      <c r="A47" t="s">
        <v>0</v>
      </c>
      <c r="B47" s="1" t="s">
        <v>94</v>
      </c>
      <c r="C47" t="s">
        <v>92</v>
      </c>
      <c r="D47" t="s">
        <v>52</v>
      </c>
      <c r="E47" t="s">
        <v>95</v>
      </c>
      <c r="F47" s="4">
        <v>44557</v>
      </c>
      <c r="G47" t="s">
        <v>228</v>
      </c>
      <c r="H47" t="s">
        <v>229</v>
      </c>
    </row>
    <row r="48" spans="1:13" x14ac:dyDescent="0.35">
      <c r="A48" t="s">
        <v>0</v>
      </c>
      <c r="B48" s="1" t="s">
        <v>96</v>
      </c>
      <c r="C48" t="s">
        <v>92</v>
      </c>
      <c r="D48" t="s">
        <v>63</v>
      </c>
      <c r="E48" t="s">
        <v>64</v>
      </c>
      <c r="F48" s="4">
        <v>44557</v>
      </c>
      <c r="G48" t="s">
        <v>228</v>
      </c>
      <c r="H48" t="s">
        <v>229</v>
      </c>
    </row>
    <row r="49" spans="1:13" x14ac:dyDescent="0.35">
      <c r="A49" t="s">
        <v>56</v>
      </c>
      <c r="B49" s="1" t="s">
        <v>97</v>
      </c>
      <c r="C49" t="s">
        <v>92</v>
      </c>
      <c r="D49" t="s">
        <v>52</v>
      </c>
      <c r="E49" t="s">
        <v>64</v>
      </c>
      <c r="F49" s="4">
        <v>44557</v>
      </c>
      <c r="G49" t="s">
        <v>228</v>
      </c>
      <c r="H49" t="s">
        <v>229</v>
      </c>
      <c r="J49">
        <f>637/6</f>
        <v>106.16666666666667</v>
      </c>
      <c r="K49">
        <f>637/6</f>
        <v>106.16666666666667</v>
      </c>
      <c r="L49">
        <v>99</v>
      </c>
      <c r="M49">
        <v>88</v>
      </c>
    </row>
    <row r="50" spans="1:13" x14ac:dyDescent="0.35">
      <c r="A50" t="s">
        <v>0</v>
      </c>
      <c r="B50" s="1" t="s">
        <v>98</v>
      </c>
      <c r="C50" t="s">
        <v>92</v>
      </c>
      <c r="D50" t="s">
        <v>52</v>
      </c>
      <c r="E50" t="s">
        <v>99</v>
      </c>
      <c r="F50" s="4">
        <v>44557</v>
      </c>
      <c r="G50" t="s">
        <v>228</v>
      </c>
      <c r="H50" t="s">
        <v>229</v>
      </c>
      <c r="J50">
        <v>106</v>
      </c>
      <c r="K50">
        <v>106</v>
      </c>
      <c r="L50">
        <v>99</v>
      </c>
      <c r="M50">
        <v>96</v>
      </c>
    </row>
    <row r="51" spans="1:13" x14ac:dyDescent="0.35">
      <c r="A51" t="s">
        <v>0</v>
      </c>
      <c r="B51" s="1" t="s">
        <v>100</v>
      </c>
      <c r="C51" t="s">
        <v>92</v>
      </c>
      <c r="D51" t="s">
        <v>52</v>
      </c>
      <c r="E51" t="s">
        <v>101</v>
      </c>
      <c r="F51" s="4">
        <v>44557</v>
      </c>
      <c r="G51" t="s">
        <v>228</v>
      </c>
      <c r="H51" t="s">
        <v>229</v>
      </c>
      <c r="J51">
        <v>106</v>
      </c>
      <c r="K51">
        <v>106</v>
      </c>
      <c r="L51">
        <f>595/6</f>
        <v>99.166666666666671</v>
      </c>
      <c r="M51">
        <f>576/6</f>
        <v>96</v>
      </c>
    </row>
    <row r="52" spans="1:13" x14ac:dyDescent="0.35">
      <c r="B52" s="1" t="s">
        <v>102</v>
      </c>
      <c r="C52" t="s">
        <v>92</v>
      </c>
      <c r="D52" t="s">
        <v>52</v>
      </c>
      <c r="E52" t="s">
        <v>103</v>
      </c>
      <c r="F52" s="4">
        <v>44557</v>
      </c>
      <c r="G52" t="s">
        <v>228</v>
      </c>
      <c r="H52" t="s">
        <v>229</v>
      </c>
      <c r="L52">
        <f>500/6</f>
        <v>83.333333333333329</v>
      </c>
      <c r="M52">
        <v>96</v>
      </c>
    </row>
    <row r="53" spans="1:13" x14ac:dyDescent="0.35">
      <c r="A53" t="s">
        <v>56</v>
      </c>
      <c r="B53" s="1" t="s">
        <v>104</v>
      </c>
      <c r="C53" t="s">
        <v>105</v>
      </c>
      <c r="D53" t="s">
        <v>52</v>
      </c>
      <c r="F53" s="4">
        <v>44557</v>
      </c>
      <c r="G53" t="s">
        <v>228</v>
      </c>
      <c r="H53" t="s">
        <v>229</v>
      </c>
      <c r="J53">
        <f>1074/6</f>
        <v>179</v>
      </c>
      <c r="K53">
        <v>134</v>
      </c>
      <c r="M53">
        <f>1159/6</f>
        <v>193.16666666666666</v>
      </c>
    </row>
    <row r="54" spans="1:13" x14ac:dyDescent="0.35">
      <c r="A54" t="s">
        <v>0</v>
      </c>
      <c r="B54" s="1" t="s">
        <v>106</v>
      </c>
      <c r="C54" t="s">
        <v>105</v>
      </c>
      <c r="D54" t="s">
        <v>52</v>
      </c>
      <c r="E54" t="s">
        <v>107</v>
      </c>
      <c r="F54" s="4">
        <v>44557</v>
      </c>
      <c r="G54" t="s">
        <v>228</v>
      </c>
      <c r="H54" t="s">
        <v>229</v>
      </c>
      <c r="J54">
        <v>179</v>
      </c>
      <c r="K54">
        <v>179</v>
      </c>
      <c r="M54">
        <v>193</v>
      </c>
    </row>
    <row r="55" spans="1:13" x14ac:dyDescent="0.35">
      <c r="A55" t="s">
        <v>0</v>
      </c>
      <c r="B55" s="1" t="s">
        <v>108</v>
      </c>
      <c r="C55" t="s">
        <v>105</v>
      </c>
      <c r="D55" t="s">
        <v>70</v>
      </c>
      <c r="F55" s="4">
        <v>44557</v>
      </c>
      <c r="G55" t="s">
        <v>228</v>
      </c>
      <c r="H55" t="s">
        <v>229</v>
      </c>
      <c r="L55">
        <v>142</v>
      </c>
    </row>
    <row r="56" spans="1:13" x14ac:dyDescent="0.35">
      <c r="A56" t="s">
        <v>109</v>
      </c>
      <c r="B56" s="1" t="s">
        <v>110</v>
      </c>
      <c r="C56" t="s">
        <v>111</v>
      </c>
      <c r="D56" t="s">
        <v>3</v>
      </c>
      <c r="E56" t="s">
        <v>35</v>
      </c>
      <c r="F56" s="4">
        <v>44557</v>
      </c>
      <c r="G56" t="s">
        <v>228</v>
      </c>
      <c r="H56" t="s">
        <v>229</v>
      </c>
      <c r="J56">
        <v>102</v>
      </c>
      <c r="K56">
        <v>102</v>
      </c>
      <c r="L56">
        <v>98</v>
      </c>
      <c r="M56">
        <v>114</v>
      </c>
    </row>
    <row r="57" spans="1:13" x14ac:dyDescent="0.35">
      <c r="A57" t="s">
        <v>109</v>
      </c>
      <c r="B57" s="1" t="s">
        <v>112</v>
      </c>
      <c r="C57" t="s">
        <v>111</v>
      </c>
      <c r="D57" t="s">
        <v>113</v>
      </c>
      <c r="E57" t="s">
        <v>35</v>
      </c>
      <c r="F57" s="4">
        <v>44557</v>
      </c>
      <c r="G57" t="s">
        <v>228</v>
      </c>
      <c r="H57" t="s">
        <v>229</v>
      </c>
      <c r="J57">
        <f>202*0.75</f>
        <v>151.5</v>
      </c>
      <c r="K57">
        <v>202</v>
      </c>
      <c r="L57">
        <v>202</v>
      </c>
      <c r="M57">
        <v>202</v>
      </c>
    </row>
    <row r="58" spans="1:13" x14ac:dyDescent="0.35">
      <c r="A58" t="s">
        <v>0</v>
      </c>
      <c r="B58" s="1" t="s">
        <v>114</v>
      </c>
      <c r="C58" t="s">
        <v>111</v>
      </c>
      <c r="D58" t="s">
        <v>6</v>
      </c>
      <c r="E58" t="s">
        <v>35</v>
      </c>
      <c r="F58" s="4">
        <v>44557</v>
      </c>
      <c r="G58" t="s">
        <v>228</v>
      </c>
      <c r="H58" t="s">
        <v>229</v>
      </c>
      <c r="J58">
        <f>68*0.75</f>
        <v>51</v>
      </c>
      <c r="K58">
        <v>68</v>
      </c>
      <c r="L58">
        <v>68</v>
      </c>
      <c r="M58">
        <v>68</v>
      </c>
    </row>
    <row r="59" spans="1:13" x14ac:dyDescent="0.35">
      <c r="A59" t="s">
        <v>0</v>
      </c>
      <c r="B59" s="1" t="s">
        <v>115</v>
      </c>
      <c r="C59" t="s">
        <v>111</v>
      </c>
      <c r="D59" t="s">
        <v>63</v>
      </c>
      <c r="E59" t="s">
        <v>35</v>
      </c>
      <c r="F59" s="4">
        <v>44557</v>
      </c>
      <c r="G59" t="s">
        <v>228</v>
      </c>
      <c r="H59" t="s">
        <v>229</v>
      </c>
      <c r="J59">
        <f>60*0.75</f>
        <v>45</v>
      </c>
      <c r="K59">
        <v>60</v>
      </c>
      <c r="L59">
        <v>60</v>
      </c>
      <c r="M59">
        <v>60</v>
      </c>
    </row>
    <row r="60" spans="1:13" x14ac:dyDescent="0.35">
      <c r="A60" t="s">
        <v>109</v>
      </c>
      <c r="B60" s="1" t="s">
        <v>116</v>
      </c>
      <c r="C60" t="s">
        <v>111</v>
      </c>
      <c r="D60" t="s">
        <v>3</v>
      </c>
      <c r="E60" t="s">
        <v>117</v>
      </c>
      <c r="F60" s="4">
        <v>44557</v>
      </c>
      <c r="G60" t="s">
        <v>228</v>
      </c>
      <c r="H60" t="s">
        <v>229</v>
      </c>
      <c r="J60">
        <f>139*0.75</f>
        <v>104.25</v>
      </c>
      <c r="K60">
        <v>139</v>
      </c>
      <c r="L60">
        <v>149</v>
      </c>
      <c r="M60">
        <v>149</v>
      </c>
    </row>
    <row r="61" spans="1:13" x14ac:dyDescent="0.35">
      <c r="A61" t="s">
        <v>109</v>
      </c>
      <c r="B61" s="1" t="s">
        <v>118</v>
      </c>
      <c r="C61" t="s">
        <v>111</v>
      </c>
      <c r="D61" t="s">
        <v>113</v>
      </c>
      <c r="E61" t="s">
        <v>117</v>
      </c>
      <c r="F61" s="4">
        <v>44557</v>
      </c>
      <c r="G61" t="s">
        <v>228</v>
      </c>
      <c r="H61" t="s">
        <v>229</v>
      </c>
      <c r="J61">
        <v>151</v>
      </c>
      <c r="K61">
        <v>202</v>
      </c>
      <c r="L61">
        <v>202</v>
      </c>
      <c r="M61">
        <v>202</v>
      </c>
    </row>
    <row r="62" spans="1:13" x14ac:dyDescent="0.35">
      <c r="A62" t="s">
        <v>0</v>
      </c>
      <c r="B62" s="1" t="s">
        <v>119</v>
      </c>
      <c r="C62" t="s">
        <v>111</v>
      </c>
      <c r="D62" t="s">
        <v>6</v>
      </c>
      <c r="E62" t="s">
        <v>117</v>
      </c>
      <c r="F62" s="4">
        <v>44557</v>
      </c>
      <c r="G62" t="s">
        <v>228</v>
      </c>
      <c r="H62" t="s">
        <v>229</v>
      </c>
      <c r="J62">
        <f>68*0.75</f>
        <v>51</v>
      </c>
      <c r="K62">
        <v>64</v>
      </c>
      <c r="L62">
        <v>68</v>
      </c>
      <c r="M62">
        <v>68</v>
      </c>
    </row>
    <row r="63" spans="1:13" x14ac:dyDescent="0.35">
      <c r="A63" t="s">
        <v>0</v>
      </c>
      <c r="B63" s="1" t="s">
        <v>120</v>
      </c>
      <c r="C63" t="s">
        <v>111</v>
      </c>
      <c r="D63" t="s">
        <v>63</v>
      </c>
      <c r="E63" t="s">
        <v>117</v>
      </c>
      <c r="F63" s="4">
        <v>44557</v>
      </c>
      <c r="G63" t="s">
        <v>228</v>
      </c>
      <c r="H63" t="s">
        <v>229</v>
      </c>
      <c r="J63">
        <v>45</v>
      </c>
      <c r="K63">
        <v>60</v>
      </c>
      <c r="M63">
        <v>40</v>
      </c>
    </row>
    <row r="64" spans="1:13" x14ac:dyDescent="0.35">
      <c r="A64" t="s">
        <v>0</v>
      </c>
      <c r="B64" s="1" t="s">
        <v>121</v>
      </c>
      <c r="C64" t="s">
        <v>111</v>
      </c>
      <c r="D64" t="s">
        <v>122</v>
      </c>
      <c r="E64" t="s">
        <v>35</v>
      </c>
      <c r="F64" s="4">
        <v>44557</v>
      </c>
      <c r="G64" t="s">
        <v>228</v>
      </c>
      <c r="H64" t="s">
        <v>229</v>
      </c>
      <c r="J64">
        <v>209</v>
      </c>
      <c r="K64">
        <v>209</v>
      </c>
    </row>
    <row r="65" spans="1:13" x14ac:dyDescent="0.35">
      <c r="A65" t="s">
        <v>0</v>
      </c>
      <c r="B65" s="1" t="s">
        <v>123</v>
      </c>
      <c r="C65" t="s">
        <v>124</v>
      </c>
      <c r="D65" t="s">
        <v>3</v>
      </c>
      <c r="E65" t="s">
        <v>125</v>
      </c>
      <c r="F65" s="4">
        <v>44557</v>
      </c>
      <c r="G65" t="s">
        <v>228</v>
      </c>
      <c r="H65" t="s">
        <v>229</v>
      </c>
      <c r="J65">
        <v>89</v>
      </c>
      <c r="K65">
        <f>104*0.75</f>
        <v>78</v>
      </c>
      <c r="L65">
        <v>124</v>
      </c>
      <c r="M65">
        <v>122</v>
      </c>
    </row>
    <row r="66" spans="1:13" x14ac:dyDescent="0.35">
      <c r="A66" t="s">
        <v>0</v>
      </c>
      <c r="B66" s="1" t="s">
        <v>126</v>
      </c>
      <c r="C66" t="s">
        <v>124</v>
      </c>
      <c r="D66" t="s">
        <v>113</v>
      </c>
      <c r="E66" t="s">
        <v>125</v>
      </c>
      <c r="F66" s="4">
        <v>44557</v>
      </c>
      <c r="G66" t="s">
        <v>228</v>
      </c>
      <c r="H66" t="s">
        <v>229</v>
      </c>
      <c r="J66">
        <v>166</v>
      </c>
      <c r="K66">
        <f>166*0.75</f>
        <v>124.5</v>
      </c>
      <c r="L66">
        <v>169</v>
      </c>
      <c r="M66">
        <v>166</v>
      </c>
    </row>
    <row r="67" spans="1:13" x14ac:dyDescent="0.35">
      <c r="A67" t="s">
        <v>0</v>
      </c>
      <c r="B67" s="1" t="s">
        <v>127</v>
      </c>
      <c r="C67" t="s">
        <v>124</v>
      </c>
      <c r="D67" t="s">
        <v>6</v>
      </c>
      <c r="E67" t="s">
        <v>125</v>
      </c>
      <c r="F67" s="4">
        <v>44557</v>
      </c>
      <c r="G67" t="s">
        <v>228</v>
      </c>
      <c r="H67" t="s">
        <v>229</v>
      </c>
      <c r="J67">
        <v>54</v>
      </c>
      <c r="K67">
        <v>54</v>
      </c>
    </row>
    <row r="68" spans="1:13" x14ac:dyDescent="0.35">
      <c r="A68" t="s">
        <v>109</v>
      </c>
      <c r="B68" s="1" t="s">
        <v>128</v>
      </c>
      <c r="C68" t="s">
        <v>124</v>
      </c>
      <c r="D68" t="s">
        <v>3</v>
      </c>
      <c r="E68" t="s">
        <v>129</v>
      </c>
      <c r="F68" s="4">
        <v>44557</v>
      </c>
      <c r="G68" t="s">
        <v>228</v>
      </c>
      <c r="H68" t="s">
        <v>229</v>
      </c>
      <c r="J68">
        <v>89</v>
      </c>
      <c r="K68">
        <v>78</v>
      </c>
      <c r="L68">
        <v>124</v>
      </c>
      <c r="M68">
        <v>122</v>
      </c>
    </row>
    <row r="69" spans="1:13" x14ac:dyDescent="0.35">
      <c r="A69" t="s">
        <v>0</v>
      </c>
      <c r="B69" s="1" t="s">
        <v>130</v>
      </c>
      <c r="C69" t="s">
        <v>124</v>
      </c>
      <c r="D69" t="s">
        <v>113</v>
      </c>
      <c r="E69" t="s">
        <v>129</v>
      </c>
      <c r="F69" s="4">
        <v>44557</v>
      </c>
      <c r="G69" t="s">
        <v>228</v>
      </c>
      <c r="H69" t="s">
        <v>229</v>
      </c>
      <c r="J69">
        <v>166</v>
      </c>
      <c r="K69">
        <v>124</v>
      </c>
      <c r="L69">
        <v>169</v>
      </c>
      <c r="M69">
        <v>166</v>
      </c>
    </row>
    <row r="70" spans="1:13" x14ac:dyDescent="0.35">
      <c r="A70" t="s">
        <v>0</v>
      </c>
      <c r="B70" s="1" t="s">
        <v>131</v>
      </c>
      <c r="C70" t="s">
        <v>124</v>
      </c>
      <c r="D70" t="s">
        <v>6</v>
      </c>
      <c r="E70" t="s">
        <v>129</v>
      </c>
      <c r="F70" s="4">
        <v>44557</v>
      </c>
      <c r="G70" t="s">
        <v>228</v>
      </c>
      <c r="H70" t="s">
        <v>229</v>
      </c>
      <c r="J70">
        <v>54</v>
      </c>
      <c r="K70">
        <v>54</v>
      </c>
    </row>
    <row r="71" spans="1:13" x14ac:dyDescent="0.35">
      <c r="A71" t="s">
        <v>109</v>
      </c>
      <c r="B71" s="1" t="s">
        <v>132</v>
      </c>
      <c r="C71" t="s">
        <v>133</v>
      </c>
      <c r="D71" t="s">
        <v>3</v>
      </c>
      <c r="E71" t="s">
        <v>30</v>
      </c>
      <c r="F71" s="4">
        <v>44557</v>
      </c>
      <c r="G71" t="s">
        <v>228</v>
      </c>
      <c r="H71" t="s">
        <v>229</v>
      </c>
      <c r="J71">
        <v>149</v>
      </c>
      <c r="K71">
        <v>149</v>
      </c>
      <c r="L71">
        <v>149</v>
      </c>
      <c r="M71">
        <v>149</v>
      </c>
    </row>
    <row r="72" spans="1:13" x14ac:dyDescent="0.35">
      <c r="A72" t="s">
        <v>0</v>
      </c>
      <c r="B72" s="1" t="s">
        <v>134</v>
      </c>
      <c r="C72" t="s">
        <v>133</v>
      </c>
      <c r="D72" t="s">
        <v>6</v>
      </c>
      <c r="E72" t="s">
        <v>30</v>
      </c>
      <c r="F72" s="4">
        <v>44557</v>
      </c>
      <c r="G72" t="s">
        <v>228</v>
      </c>
      <c r="H72" t="s">
        <v>229</v>
      </c>
      <c r="L72">
        <f>64*0.75</f>
        <v>48</v>
      </c>
    </row>
    <row r="73" spans="1:13" x14ac:dyDescent="0.35">
      <c r="A73" t="s">
        <v>0</v>
      </c>
      <c r="B73" s="1" t="s">
        <v>135</v>
      </c>
      <c r="C73" t="s">
        <v>133</v>
      </c>
      <c r="D73" t="s">
        <v>3</v>
      </c>
      <c r="E73" t="s">
        <v>136</v>
      </c>
      <c r="F73" s="4">
        <v>44557</v>
      </c>
      <c r="G73" t="s">
        <v>228</v>
      </c>
      <c r="H73" t="s">
        <v>229</v>
      </c>
      <c r="J73">
        <v>149</v>
      </c>
      <c r="K73">
        <v>149</v>
      </c>
      <c r="L73">
        <v>149</v>
      </c>
      <c r="M73">
        <v>149</v>
      </c>
    </row>
    <row r="74" spans="1:13" x14ac:dyDescent="0.35">
      <c r="A74" t="s">
        <v>0</v>
      </c>
      <c r="B74" s="1" t="s">
        <v>137</v>
      </c>
      <c r="C74" t="s">
        <v>133</v>
      </c>
      <c r="D74" t="s">
        <v>74</v>
      </c>
      <c r="E74" t="s">
        <v>30</v>
      </c>
      <c r="F74" s="4">
        <v>44557</v>
      </c>
      <c r="G74" t="s">
        <v>228</v>
      </c>
      <c r="H74" t="s">
        <v>229</v>
      </c>
      <c r="J74">
        <v>49</v>
      </c>
      <c r="K74">
        <v>49</v>
      </c>
      <c r="M74">
        <v>42</v>
      </c>
    </row>
    <row r="75" spans="1:13" x14ac:dyDescent="0.35">
      <c r="A75" t="s">
        <v>0</v>
      </c>
      <c r="B75" s="1" t="s">
        <v>138</v>
      </c>
      <c r="C75" t="s">
        <v>133</v>
      </c>
      <c r="D75" t="s">
        <v>74</v>
      </c>
      <c r="E75" t="s">
        <v>136</v>
      </c>
      <c r="F75" s="4">
        <v>44557</v>
      </c>
      <c r="G75" t="s">
        <v>228</v>
      </c>
      <c r="H75" t="s">
        <v>229</v>
      </c>
      <c r="J75">
        <v>49</v>
      </c>
      <c r="K75">
        <v>49</v>
      </c>
      <c r="L75">
        <v>42</v>
      </c>
      <c r="M75">
        <v>31</v>
      </c>
    </row>
    <row r="76" spans="1:13" x14ac:dyDescent="0.35">
      <c r="A76" t="s">
        <v>0</v>
      </c>
      <c r="B76" s="1" t="s">
        <v>139</v>
      </c>
      <c r="C76" t="s">
        <v>140</v>
      </c>
      <c r="D76" t="s">
        <v>63</v>
      </c>
      <c r="E76" t="s">
        <v>141</v>
      </c>
      <c r="F76" s="4">
        <v>44557</v>
      </c>
      <c r="G76" t="s">
        <v>228</v>
      </c>
      <c r="H76" t="s">
        <v>229</v>
      </c>
      <c r="L76">
        <v>52</v>
      </c>
      <c r="M76">
        <f>56*0.75</f>
        <v>42</v>
      </c>
    </row>
    <row r="77" spans="1:13" x14ac:dyDescent="0.35">
      <c r="A77" t="s">
        <v>109</v>
      </c>
      <c r="B77" s="1" t="s">
        <v>142</v>
      </c>
      <c r="C77" t="s">
        <v>140</v>
      </c>
      <c r="D77" t="s">
        <v>3</v>
      </c>
      <c r="E77" t="s">
        <v>141</v>
      </c>
      <c r="F77" s="4">
        <v>44557</v>
      </c>
      <c r="G77" t="s">
        <v>228</v>
      </c>
      <c r="H77" t="s">
        <v>229</v>
      </c>
      <c r="J77">
        <v>114</v>
      </c>
      <c r="K77">
        <v>114</v>
      </c>
      <c r="L77">
        <v>114</v>
      </c>
      <c r="M77">
        <v>114</v>
      </c>
    </row>
    <row r="78" spans="1:13" x14ac:dyDescent="0.35">
      <c r="A78" t="s">
        <v>109</v>
      </c>
      <c r="B78" s="1" t="s">
        <v>143</v>
      </c>
      <c r="C78" t="s">
        <v>140</v>
      </c>
      <c r="D78" t="s">
        <v>113</v>
      </c>
      <c r="E78" t="s">
        <v>141</v>
      </c>
      <c r="F78" s="4">
        <v>44557</v>
      </c>
      <c r="G78" t="s">
        <v>228</v>
      </c>
      <c r="H78" t="s">
        <v>229</v>
      </c>
      <c r="J78">
        <v>151</v>
      </c>
      <c r="K78">
        <v>202</v>
      </c>
      <c r="L78">
        <v>203</v>
      </c>
      <c r="M78">
        <v>190</v>
      </c>
    </row>
    <row r="79" spans="1:13" x14ac:dyDescent="0.35">
      <c r="A79" t="s">
        <v>0</v>
      </c>
      <c r="B79" s="1" t="s">
        <v>144</v>
      </c>
      <c r="C79" t="s">
        <v>140</v>
      </c>
      <c r="D79" t="s">
        <v>6</v>
      </c>
      <c r="E79" t="s">
        <v>141</v>
      </c>
      <c r="F79" s="4">
        <v>44557</v>
      </c>
      <c r="G79" t="s">
        <v>228</v>
      </c>
      <c r="H79" t="s">
        <v>229</v>
      </c>
      <c r="J79">
        <f>68*0.75</f>
        <v>51</v>
      </c>
      <c r="K79">
        <v>68</v>
      </c>
      <c r="L79">
        <v>68</v>
      </c>
      <c r="M79">
        <v>64</v>
      </c>
    </row>
    <row r="80" spans="1:13" x14ac:dyDescent="0.35">
      <c r="A80" t="s">
        <v>0</v>
      </c>
      <c r="B80" s="1" t="s">
        <v>145</v>
      </c>
      <c r="C80" t="s">
        <v>140</v>
      </c>
      <c r="D80" t="s">
        <v>63</v>
      </c>
      <c r="E80" t="s">
        <v>146</v>
      </c>
      <c r="F80" s="4">
        <v>44557</v>
      </c>
      <c r="G80" t="s">
        <v>228</v>
      </c>
      <c r="H80" t="s">
        <v>229</v>
      </c>
      <c r="J80">
        <v>45</v>
      </c>
      <c r="K80">
        <v>60</v>
      </c>
      <c r="L80">
        <v>61</v>
      </c>
      <c r="M80">
        <v>56</v>
      </c>
    </row>
    <row r="81" spans="1:13" x14ac:dyDescent="0.35">
      <c r="A81" t="s">
        <v>109</v>
      </c>
      <c r="B81" s="1" t="s">
        <v>147</v>
      </c>
      <c r="C81" t="s">
        <v>140</v>
      </c>
      <c r="D81" t="s">
        <v>3</v>
      </c>
      <c r="E81" t="s">
        <v>146</v>
      </c>
      <c r="F81" s="4">
        <v>44557</v>
      </c>
      <c r="G81" t="s">
        <v>228</v>
      </c>
      <c r="H81" t="s">
        <v>229</v>
      </c>
      <c r="J81">
        <f>139*0.75</f>
        <v>104.25</v>
      </c>
      <c r="K81">
        <v>129</v>
      </c>
      <c r="L81">
        <f>129*0.75</f>
        <v>96.75</v>
      </c>
      <c r="M81">
        <v>129</v>
      </c>
    </row>
    <row r="82" spans="1:13" x14ac:dyDescent="0.35">
      <c r="A82" t="s">
        <v>109</v>
      </c>
      <c r="B82" s="1" t="s">
        <v>148</v>
      </c>
      <c r="C82" t="s">
        <v>140</v>
      </c>
      <c r="D82" t="s">
        <v>113</v>
      </c>
      <c r="E82" t="s">
        <v>146</v>
      </c>
      <c r="F82" s="4">
        <v>44557</v>
      </c>
      <c r="G82" t="s">
        <v>228</v>
      </c>
      <c r="H82" t="s">
        <v>229</v>
      </c>
      <c r="J82">
        <v>151</v>
      </c>
      <c r="K82">
        <v>190</v>
      </c>
      <c r="L82">
        <v>202</v>
      </c>
      <c r="M82">
        <v>190</v>
      </c>
    </row>
    <row r="83" spans="1:13" x14ac:dyDescent="0.35">
      <c r="A83" t="s">
        <v>109</v>
      </c>
      <c r="B83" s="1" t="s">
        <v>149</v>
      </c>
      <c r="C83" t="s">
        <v>140</v>
      </c>
      <c r="D83" t="s">
        <v>6</v>
      </c>
      <c r="E83" t="s">
        <v>146</v>
      </c>
      <c r="F83" s="4">
        <v>44557</v>
      </c>
      <c r="G83" t="s">
        <v>228</v>
      </c>
      <c r="H83" t="s">
        <v>229</v>
      </c>
      <c r="J83">
        <v>51</v>
      </c>
      <c r="K83">
        <v>64</v>
      </c>
      <c r="L83">
        <v>68</v>
      </c>
      <c r="M83">
        <v>64</v>
      </c>
    </row>
    <row r="84" spans="1:13" x14ac:dyDescent="0.35">
      <c r="A84" t="s">
        <v>109</v>
      </c>
      <c r="B84" s="1" t="s">
        <v>150</v>
      </c>
      <c r="C84" t="s">
        <v>140</v>
      </c>
      <c r="D84" t="s">
        <v>122</v>
      </c>
      <c r="E84" t="s">
        <v>146</v>
      </c>
      <c r="F84" s="4">
        <v>44557</v>
      </c>
      <c r="G84" t="s">
        <v>228</v>
      </c>
      <c r="H84" t="s">
        <v>229</v>
      </c>
      <c r="J84">
        <f>223*0.75</f>
        <v>167.25</v>
      </c>
      <c r="K84">
        <v>223</v>
      </c>
      <c r="L84">
        <v>239</v>
      </c>
      <c r="M84">
        <v>209</v>
      </c>
    </row>
    <row r="85" spans="1:13" x14ac:dyDescent="0.35">
      <c r="B85" s="1" t="s">
        <v>151</v>
      </c>
      <c r="C85" t="s">
        <v>152</v>
      </c>
      <c r="D85" t="s">
        <v>3</v>
      </c>
      <c r="E85" t="s">
        <v>45</v>
      </c>
      <c r="F85" s="4">
        <v>44557</v>
      </c>
      <c r="G85" t="s">
        <v>228</v>
      </c>
      <c r="H85" t="s">
        <v>229</v>
      </c>
      <c r="J85">
        <v>80</v>
      </c>
      <c r="K85">
        <v>80</v>
      </c>
    </row>
    <row r="86" spans="1:13" x14ac:dyDescent="0.35">
      <c r="B86" s="1" t="s">
        <v>153</v>
      </c>
      <c r="C86" t="s">
        <v>154</v>
      </c>
      <c r="E86" t="s">
        <v>155</v>
      </c>
      <c r="F86" s="4">
        <v>44557</v>
      </c>
      <c r="G86" t="s">
        <v>228</v>
      </c>
      <c r="H86" t="s">
        <v>229</v>
      </c>
    </row>
    <row r="87" spans="1:13" x14ac:dyDescent="0.35">
      <c r="B87" s="1" t="s">
        <v>156</v>
      </c>
      <c r="C87" t="s">
        <v>154</v>
      </c>
      <c r="E87" t="s">
        <v>157</v>
      </c>
      <c r="F87" s="4">
        <v>44557</v>
      </c>
      <c r="G87" t="s">
        <v>228</v>
      </c>
      <c r="H87" t="s">
        <v>229</v>
      </c>
    </row>
    <row r="88" spans="1:13" x14ac:dyDescent="0.35">
      <c r="B88" s="1" t="s">
        <v>158</v>
      </c>
      <c r="C88" t="s">
        <v>154</v>
      </c>
      <c r="E88" t="s">
        <v>159</v>
      </c>
      <c r="F88" s="4">
        <v>44557</v>
      </c>
      <c r="G88" t="s">
        <v>228</v>
      </c>
      <c r="H88" t="s">
        <v>229</v>
      </c>
    </row>
    <row r="89" spans="1:13" x14ac:dyDescent="0.35">
      <c r="B89" s="1" t="s">
        <v>227</v>
      </c>
      <c r="D89">
        <v>1000</v>
      </c>
      <c r="F89" s="4">
        <v>44557</v>
      </c>
      <c r="G89" t="s">
        <v>228</v>
      </c>
      <c r="H89" t="s">
        <v>229</v>
      </c>
      <c r="J89">
        <v>215</v>
      </c>
      <c r="K89">
        <v>215</v>
      </c>
      <c r="M89">
        <v>209</v>
      </c>
    </row>
    <row r="90" spans="1:13" x14ac:dyDescent="0.35">
      <c r="B90" s="1" t="s">
        <v>227</v>
      </c>
      <c r="D90">
        <v>1500</v>
      </c>
      <c r="F90" s="4">
        <v>44557</v>
      </c>
      <c r="G90" t="s">
        <v>228</v>
      </c>
      <c r="H90" t="s">
        <v>229</v>
      </c>
      <c r="J90">
        <v>314</v>
      </c>
      <c r="K90">
        <v>314</v>
      </c>
      <c r="M90">
        <v>305</v>
      </c>
    </row>
    <row r="91" spans="1:13" x14ac:dyDescent="0.35">
      <c r="B91" s="1" t="s">
        <v>160</v>
      </c>
      <c r="C91" t="s">
        <v>161</v>
      </c>
      <c r="D91" t="s">
        <v>74</v>
      </c>
      <c r="E91" t="s">
        <v>162</v>
      </c>
      <c r="F91" s="4">
        <v>44557</v>
      </c>
      <c r="G91" t="s">
        <v>228</v>
      </c>
      <c r="H91" t="s">
        <v>229</v>
      </c>
    </row>
    <row r="92" spans="1:13" x14ac:dyDescent="0.35">
      <c r="B92" s="1" t="s">
        <v>163</v>
      </c>
      <c r="C92" t="s">
        <v>161</v>
      </c>
      <c r="D92" t="s">
        <v>74</v>
      </c>
      <c r="E92" t="s">
        <v>164</v>
      </c>
      <c r="F92" s="4">
        <v>44557</v>
      </c>
      <c r="G92" t="s">
        <v>228</v>
      </c>
      <c r="H92" t="s">
        <v>229</v>
      </c>
    </row>
    <row r="93" spans="1:13" x14ac:dyDescent="0.35">
      <c r="B93" s="1" t="s">
        <v>165</v>
      </c>
      <c r="C93" t="s">
        <v>161</v>
      </c>
      <c r="D93" t="s">
        <v>74</v>
      </c>
      <c r="E93" t="s">
        <v>166</v>
      </c>
      <c r="F93" s="4">
        <v>44557</v>
      </c>
      <c r="G93" t="s">
        <v>228</v>
      </c>
      <c r="H93" t="s">
        <v>229</v>
      </c>
    </row>
    <row r="94" spans="1:13" x14ac:dyDescent="0.35">
      <c r="B94" s="1" t="s">
        <v>167</v>
      </c>
      <c r="C94" t="s">
        <v>168</v>
      </c>
      <c r="D94" t="s">
        <v>169</v>
      </c>
      <c r="E94" t="s">
        <v>170</v>
      </c>
      <c r="F94" s="4">
        <v>44557</v>
      </c>
      <c r="G94" t="s">
        <v>228</v>
      </c>
      <c r="H94" t="s">
        <v>229</v>
      </c>
    </row>
    <row r="95" spans="1:13" x14ac:dyDescent="0.35">
      <c r="B95" s="1" t="s">
        <v>171</v>
      </c>
      <c r="C95" t="s">
        <v>172</v>
      </c>
      <c r="D95" t="s">
        <v>169</v>
      </c>
      <c r="E95" t="s">
        <v>173</v>
      </c>
      <c r="F95" s="4">
        <v>44557</v>
      </c>
      <c r="G95" t="s">
        <v>228</v>
      </c>
      <c r="H95" t="s">
        <v>229</v>
      </c>
    </row>
    <row r="96" spans="1:13" x14ac:dyDescent="0.35">
      <c r="B96" s="1" t="s">
        <v>174</v>
      </c>
      <c r="C96" t="s">
        <v>172</v>
      </c>
      <c r="D96" t="s">
        <v>169</v>
      </c>
      <c r="E96" t="s">
        <v>175</v>
      </c>
      <c r="F96" s="4">
        <v>44557</v>
      </c>
      <c r="G96" t="s">
        <v>228</v>
      </c>
      <c r="H96" t="s">
        <v>229</v>
      </c>
    </row>
    <row r="97" spans="2:13" x14ac:dyDescent="0.35">
      <c r="B97" s="1" t="s">
        <v>176</v>
      </c>
      <c r="C97" t="s">
        <v>172</v>
      </c>
      <c r="D97" t="s">
        <v>169</v>
      </c>
      <c r="E97" t="s">
        <v>177</v>
      </c>
      <c r="F97" s="4">
        <v>44557</v>
      </c>
      <c r="G97" t="s">
        <v>228</v>
      </c>
      <c r="H97" t="s">
        <v>229</v>
      </c>
    </row>
    <row r="98" spans="2:13" x14ac:dyDescent="0.35">
      <c r="B98" s="1" t="s">
        <v>178</v>
      </c>
      <c r="C98" t="s">
        <v>172</v>
      </c>
      <c r="D98" t="s">
        <v>169</v>
      </c>
      <c r="E98" t="s">
        <v>179</v>
      </c>
      <c r="F98" s="4">
        <v>44557</v>
      </c>
      <c r="G98" t="s">
        <v>228</v>
      </c>
      <c r="H98" t="s">
        <v>229</v>
      </c>
    </row>
    <row r="99" spans="2:13" x14ac:dyDescent="0.35">
      <c r="B99" s="1" t="s">
        <v>180</v>
      </c>
      <c r="C99" t="s">
        <v>181</v>
      </c>
      <c r="D99" t="s">
        <v>169</v>
      </c>
      <c r="E99" t="s">
        <v>182</v>
      </c>
      <c r="F99" s="4">
        <v>44557</v>
      </c>
      <c r="G99" t="s">
        <v>228</v>
      </c>
      <c r="H99" t="s">
        <v>229</v>
      </c>
      <c r="J99">
        <v>388</v>
      </c>
      <c r="K99">
        <f>384*0.75</f>
        <v>288</v>
      </c>
      <c r="L99">
        <v>384</v>
      </c>
      <c r="M99">
        <f>376*0.75</f>
        <v>282</v>
      </c>
    </row>
    <row r="100" spans="2:13" x14ac:dyDescent="0.35">
      <c r="B100" s="1" t="s">
        <v>183</v>
      </c>
      <c r="C100" t="s">
        <v>181</v>
      </c>
      <c r="D100" t="s">
        <v>169</v>
      </c>
      <c r="E100" t="s">
        <v>184</v>
      </c>
      <c r="F100" s="4">
        <v>44557</v>
      </c>
      <c r="G100" t="s">
        <v>228</v>
      </c>
      <c r="H100" t="s">
        <v>229</v>
      </c>
    </row>
    <row r="101" spans="2:13" x14ac:dyDescent="0.35">
      <c r="B101" s="1" t="s">
        <v>185</v>
      </c>
      <c r="C101" t="s">
        <v>181</v>
      </c>
      <c r="D101" t="s">
        <v>169</v>
      </c>
      <c r="E101" t="s">
        <v>186</v>
      </c>
      <c r="F101" s="4">
        <v>44557</v>
      </c>
      <c r="G101" t="s">
        <v>228</v>
      </c>
      <c r="H101" t="s">
        <v>229</v>
      </c>
      <c r="J101">
        <v>388</v>
      </c>
      <c r="K101">
        <v>288</v>
      </c>
      <c r="L101">
        <v>384</v>
      </c>
      <c r="M101">
        <v>282</v>
      </c>
    </row>
    <row r="102" spans="2:13" x14ac:dyDescent="0.35">
      <c r="B102" s="1" t="s">
        <v>187</v>
      </c>
      <c r="C102" t="s">
        <v>181</v>
      </c>
      <c r="D102" t="s">
        <v>169</v>
      </c>
      <c r="E102" t="s">
        <v>188</v>
      </c>
      <c r="F102" s="4">
        <v>44557</v>
      </c>
      <c r="G102" t="s">
        <v>228</v>
      </c>
      <c r="H102" t="s">
        <v>229</v>
      </c>
      <c r="J102">
        <v>285</v>
      </c>
      <c r="K102">
        <f>282*0.75</f>
        <v>211.5</v>
      </c>
      <c r="L102">
        <v>282</v>
      </c>
      <c r="M102">
        <f>277*0.75</f>
        <v>207.75</v>
      </c>
    </row>
    <row r="103" spans="2:13" x14ac:dyDescent="0.35">
      <c r="B103" s="1" t="s">
        <v>189</v>
      </c>
      <c r="C103" t="s">
        <v>181</v>
      </c>
      <c r="D103" t="s">
        <v>169</v>
      </c>
      <c r="E103" t="s">
        <v>190</v>
      </c>
      <c r="F103" s="4">
        <v>44557</v>
      </c>
      <c r="G103" t="s">
        <v>228</v>
      </c>
      <c r="H103" t="s">
        <v>229</v>
      </c>
      <c r="J103">
        <v>285</v>
      </c>
      <c r="K103">
        <v>211</v>
      </c>
      <c r="L103">
        <v>282</v>
      </c>
      <c r="M103">
        <v>207</v>
      </c>
    </row>
    <row r="104" spans="2:13" x14ac:dyDescent="0.35">
      <c r="B104" s="1" t="s">
        <v>191</v>
      </c>
      <c r="C104" t="s">
        <v>181</v>
      </c>
      <c r="D104" t="s">
        <v>169</v>
      </c>
      <c r="E104" t="s">
        <v>192</v>
      </c>
      <c r="F104" s="4">
        <v>44557</v>
      </c>
      <c r="G104" t="s">
        <v>228</v>
      </c>
      <c r="H104" t="s">
        <v>229</v>
      </c>
    </row>
    <row r="105" spans="2:13" x14ac:dyDescent="0.35">
      <c r="B105" s="1" t="s">
        <v>193</v>
      </c>
      <c r="C105" t="s">
        <v>181</v>
      </c>
      <c r="D105" t="s">
        <v>169</v>
      </c>
      <c r="E105" t="s">
        <v>194</v>
      </c>
      <c r="F105" s="4">
        <v>44557</v>
      </c>
      <c r="G105" t="s">
        <v>228</v>
      </c>
      <c r="H105" t="s">
        <v>229</v>
      </c>
    </row>
    <row r="106" spans="2:13" x14ac:dyDescent="0.35">
      <c r="B106" s="1" t="s">
        <v>195</v>
      </c>
      <c r="C106" t="s">
        <v>181</v>
      </c>
      <c r="D106" t="s">
        <v>169</v>
      </c>
      <c r="E106" t="s">
        <v>196</v>
      </c>
      <c r="F106" s="4">
        <v>44557</v>
      </c>
      <c r="G106" t="s">
        <v>228</v>
      </c>
      <c r="H106" t="s">
        <v>229</v>
      </c>
      <c r="K106">
        <v>357</v>
      </c>
      <c r="M106">
        <v>327</v>
      </c>
    </row>
    <row r="107" spans="2:13" x14ac:dyDescent="0.35">
      <c r="B107" s="2" t="s">
        <v>197</v>
      </c>
      <c r="C107" t="s">
        <v>198</v>
      </c>
      <c r="D107" s="1" t="s">
        <v>169</v>
      </c>
      <c r="E107" t="s">
        <v>192</v>
      </c>
      <c r="F107" s="4">
        <v>44557</v>
      </c>
      <c r="G107" t="s">
        <v>228</v>
      </c>
      <c r="H107" t="s">
        <v>229</v>
      </c>
      <c r="J107">
        <v>465</v>
      </c>
      <c r="K107">
        <v>459</v>
      </c>
      <c r="L107">
        <v>459</v>
      </c>
      <c r="M107">
        <v>449</v>
      </c>
    </row>
    <row r="108" spans="2:13" x14ac:dyDescent="0.35">
      <c r="B108" s="2" t="s">
        <v>199</v>
      </c>
      <c r="C108" t="s">
        <v>198</v>
      </c>
      <c r="D108" s="1" t="s">
        <v>169</v>
      </c>
      <c r="E108" t="s">
        <v>190</v>
      </c>
      <c r="F108" s="4">
        <v>44557</v>
      </c>
      <c r="G108" t="s">
        <v>228</v>
      </c>
      <c r="H108" t="s">
        <v>229</v>
      </c>
      <c r="J108">
        <v>465</v>
      </c>
      <c r="K108">
        <v>459</v>
      </c>
      <c r="L108">
        <v>459</v>
      </c>
      <c r="M108">
        <v>449</v>
      </c>
    </row>
    <row r="109" spans="2:13" x14ac:dyDescent="0.35">
      <c r="B109" s="2" t="s">
        <v>200</v>
      </c>
      <c r="C109" t="s">
        <v>198</v>
      </c>
      <c r="D109" s="1" t="s">
        <v>169</v>
      </c>
      <c r="E109" t="s">
        <v>188</v>
      </c>
      <c r="F109" s="4">
        <v>44557</v>
      </c>
      <c r="G109" t="s">
        <v>228</v>
      </c>
      <c r="H109" t="s">
        <v>229</v>
      </c>
      <c r="J109">
        <v>465</v>
      </c>
      <c r="K109">
        <v>459</v>
      </c>
      <c r="L109">
        <v>459</v>
      </c>
      <c r="M109">
        <v>449</v>
      </c>
    </row>
    <row r="110" spans="2:13" x14ac:dyDescent="0.35">
      <c r="B110" s="2" t="s">
        <v>201</v>
      </c>
      <c r="C110" t="s">
        <v>202</v>
      </c>
      <c r="D110" s="1">
        <v>750</v>
      </c>
      <c r="E110" t="s">
        <v>203</v>
      </c>
      <c r="F110" s="4">
        <v>44557</v>
      </c>
      <c r="G110" t="s">
        <v>228</v>
      </c>
      <c r="H110" t="s">
        <v>229</v>
      </c>
      <c r="J110">
        <v>1165</v>
      </c>
      <c r="K110">
        <v>1155</v>
      </c>
      <c r="L110">
        <v>1155</v>
      </c>
      <c r="M110">
        <v>1115</v>
      </c>
    </row>
    <row r="111" spans="2:13" x14ac:dyDescent="0.35">
      <c r="B111" s="2" t="s">
        <v>204</v>
      </c>
      <c r="C111" t="s">
        <v>202</v>
      </c>
      <c r="D111" s="1" t="s">
        <v>169</v>
      </c>
      <c r="E111" t="s">
        <v>194</v>
      </c>
      <c r="F111" s="4">
        <v>44557</v>
      </c>
      <c r="G111" t="s">
        <v>228</v>
      </c>
      <c r="H111" t="s">
        <v>229</v>
      </c>
      <c r="J111">
        <v>900</v>
      </c>
      <c r="L111">
        <v>900</v>
      </c>
      <c r="M111">
        <v>835</v>
      </c>
    </row>
    <row r="112" spans="2:13" x14ac:dyDescent="0.35">
      <c r="B112" s="2" t="s">
        <v>205</v>
      </c>
      <c r="C112" t="s">
        <v>202</v>
      </c>
      <c r="D112" s="1" t="s">
        <v>169</v>
      </c>
      <c r="E112" t="s">
        <v>206</v>
      </c>
      <c r="F112" s="4">
        <v>44557</v>
      </c>
      <c r="G112" t="s">
        <v>228</v>
      </c>
      <c r="H112" t="s">
        <v>229</v>
      </c>
      <c r="J112">
        <v>1165</v>
      </c>
      <c r="K112">
        <v>1155</v>
      </c>
      <c r="L112">
        <v>1155</v>
      </c>
      <c r="M112">
        <v>1115</v>
      </c>
    </row>
    <row r="113" spans="2:13" x14ac:dyDescent="0.35">
      <c r="B113" s="2" t="s">
        <v>207</v>
      </c>
      <c r="C113" t="s">
        <v>208</v>
      </c>
      <c r="D113" t="s">
        <v>169</v>
      </c>
      <c r="E113" t="s">
        <v>209</v>
      </c>
      <c r="F113" s="4">
        <v>44557</v>
      </c>
      <c r="G113" t="s">
        <v>228</v>
      </c>
      <c r="H113" t="s">
        <v>229</v>
      </c>
      <c r="J113">
        <v>350</v>
      </c>
      <c r="K113">
        <v>347</v>
      </c>
      <c r="L113">
        <v>347</v>
      </c>
      <c r="M113">
        <v>340</v>
      </c>
    </row>
    <row r="114" spans="2:13" x14ac:dyDescent="0.35">
      <c r="B114" s="2" t="s">
        <v>210</v>
      </c>
      <c r="C114" t="s">
        <v>208</v>
      </c>
      <c r="D114" t="s">
        <v>169</v>
      </c>
      <c r="E114" t="s">
        <v>211</v>
      </c>
      <c r="F114" s="4">
        <v>44557</v>
      </c>
      <c r="G114" t="s">
        <v>228</v>
      </c>
      <c r="H114" t="s">
        <v>229</v>
      </c>
      <c r="J114">
        <v>350</v>
      </c>
      <c r="K114">
        <v>347</v>
      </c>
      <c r="L114">
        <v>347</v>
      </c>
    </row>
    <row r="115" spans="2:13" x14ac:dyDescent="0.35">
      <c r="B115" s="2" t="s">
        <v>212</v>
      </c>
      <c r="C115" t="s">
        <v>208</v>
      </c>
      <c r="D115" t="s">
        <v>169</v>
      </c>
      <c r="E115" t="s">
        <v>213</v>
      </c>
      <c r="F115" s="4">
        <v>44557</v>
      </c>
      <c r="G115" t="s">
        <v>228</v>
      </c>
      <c r="H115" t="s">
        <v>229</v>
      </c>
      <c r="J115">
        <v>350</v>
      </c>
      <c r="K115">
        <v>347</v>
      </c>
      <c r="L115">
        <v>347</v>
      </c>
      <c r="M115">
        <v>340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Fratesi, Juan</dc:creator>
  <cp:lastModifiedBy>Fratesi, Juan</cp:lastModifiedBy>
  <dcterms:created xsi:type="dcterms:W3CDTF">2021-06-15T18:14:50Z</dcterms:created>
  <dcterms:modified xsi:type="dcterms:W3CDTF">2021-12-31T01:21:03Z</dcterms:modified>
</cp:coreProperties>
</file>