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ories" sheetId="1" r:id="rId3"/>
    <sheet state="visible" name="Sprint Data" sheetId="2" r:id="rId4"/>
  </sheets>
  <definedNames/>
  <calcPr/>
</workbook>
</file>

<file path=xl/sharedStrings.xml><?xml version="1.0" encoding="utf-8"?>
<sst xmlns="http://schemas.openxmlformats.org/spreadsheetml/2006/main" count="52" uniqueCount="36">
  <si>
    <t>Sprint</t>
  </si>
  <si>
    <t>Who</t>
  </si>
  <si>
    <t>Story</t>
  </si>
  <si>
    <t>Estimate</t>
  </si>
  <si>
    <t xml:space="preserve"> </t>
  </si>
  <si>
    <t>Story #1</t>
  </si>
  <si>
    <t>Story #2</t>
  </si>
  <si>
    <t>Story #3</t>
  </si>
  <si>
    <t>Story #4</t>
  </si>
  <si>
    <t>Story #5</t>
  </si>
  <si>
    <t>Story #6</t>
  </si>
  <si>
    <t>Story #7</t>
  </si>
  <si>
    <t>Story #8</t>
  </si>
  <si>
    <t>Story #9</t>
  </si>
  <si>
    <t>Story #10</t>
  </si>
  <si>
    <t>Story #11</t>
  </si>
  <si>
    <t>Story #12</t>
  </si>
  <si>
    <t>Story #13</t>
  </si>
  <si>
    <t>Story #14</t>
  </si>
  <si>
    <t>Story #15</t>
  </si>
  <si>
    <t>Release June 1</t>
  </si>
  <si>
    <t>Total</t>
  </si>
  <si>
    <t>Completed</t>
  </si>
  <si>
    <t>Remaining</t>
  </si>
  <si>
    <t>% Complete</t>
  </si>
  <si>
    <t>Avg Velocity</t>
  </si>
  <si>
    <t>Estimated # Iterations Remaining</t>
  </si>
  <si>
    <t>Parking Lot</t>
  </si>
  <si>
    <t>Stuff we didn't need #1</t>
  </si>
  <si>
    <t>Stuff we didn't need #2</t>
  </si>
  <si>
    <t>Dropped</t>
  </si>
  <si>
    <t>Nice to have story #1</t>
  </si>
  <si>
    <t>Nice to have story #2</t>
  </si>
  <si>
    <t>Total Effort</t>
  </si>
  <si>
    <t>Velocity</t>
  </si>
  <si>
    <t>% complete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</si>
</sst>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-d"/>
    <numFmt numFmtId="165" formatCode="d-MMM"/>
    <numFmt numFmtId="166" formatCode="m/d/yyyy h:mm:ss"/>
    <numFmt numFmtId="167" formatCode="$#,##0;($#,##0)"/>
  </numFmts>
  <fonts count="10">
    <font>
      <sz val="10.0"/>
      <color rgb="FF000000"/>
      <name val="Arial"/>
    </font>
    <font>
      <b/>
      <sz val="8.0"/>
      <color rgb="FFFFFFFF"/>
      <name val="Verdana"/>
    </font>
    <font>
      <b/>
      <sz val="11.0"/>
      <color rgb="FF000000"/>
      <name val="Calibri"/>
    </font>
    <font>
      <b/>
      <sz val="10.0"/>
      <color rgb="FF000000"/>
    </font>
    <font>
      <sz val="11.0"/>
      <color rgb="FF000000"/>
      <name val="Calibri"/>
    </font>
    <font>
      <sz val="8.0"/>
      <color rgb="FFFFFFFF"/>
      <name val="Verdana"/>
    </font>
    <font>
      <b/>
      <sz val="10.0"/>
      <color rgb="FFFFFFFF"/>
    </font>
    <font>
      <b/>
      <sz val="11.0"/>
      <color rgb="FFFFFFFF"/>
    </font>
    <font>
      <sz val="10.0"/>
      <color rgb="FF000000"/>
      <name val="Calibri"/>
    </font>
    <font>
      <b/>
      <sz val="10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3366"/>
      </patternFill>
    </fill>
  </fills>
  <borders count="5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</border>
    <border>
      <top style="thin">
        <color rgb="FFFFFFFF"/>
      </top>
    </border>
    <border>
      <bottom style="thin">
        <color rgb="FFFFFFF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2" fontId="1" numFmtId="164" xfId="0" applyAlignment="1" applyBorder="1" applyFont="1" applyNumberFormat="1">
      <alignment horizontal="center" readingOrder="0" shrinkToFit="0" vertical="bottom" wrapText="0"/>
    </xf>
    <xf borderId="3" fillId="0" fontId="3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4" fillId="0" fontId="3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readingOrder="0" shrinkToFit="0" wrapText="1"/>
    </xf>
    <xf borderId="1" fillId="2" fontId="1" numFmtId="164" xfId="0" applyAlignment="1" applyBorder="1" applyFont="1" applyNumberFormat="1">
      <alignment horizontal="center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2" fillId="0" fontId="4" numFmtId="0" xfId="0" applyAlignment="1" applyBorder="1" applyFont="1">
      <alignment shrinkToFit="0" wrapText="1"/>
    </xf>
    <xf borderId="0" fillId="0" fontId="4" numFmtId="0" xfId="0" applyAlignment="1" applyFont="1">
      <alignment shrinkToFit="0" vertical="bottom" wrapText="0"/>
    </xf>
    <xf borderId="4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4" fillId="0" fontId="2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3" fontId="2" numFmtId="0" xfId="0" applyAlignment="1" applyFill="1" applyFont="1">
      <alignment shrinkToFit="0" wrapText="1"/>
    </xf>
    <xf borderId="0" fillId="3" fontId="6" numFmtId="0" xfId="0" applyAlignment="1" applyFont="1">
      <alignment horizontal="center" readingOrder="0" shrinkToFit="0" vertical="bottom" wrapText="1"/>
    </xf>
    <xf borderId="0" fillId="4" fontId="2" numFmtId="0" xfId="0" applyAlignment="1" applyFill="1" applyFont="1">
      <alignment shrinkToFit="0" vertical="bottom" wrapText="0"/>
    </xf>
    <xf borderId="0" fillId="0" fontId="4" numFmtId="0" xfId="0" applyAlignment="1" applyFont="1">
      <alignment horizontal="right" readingOrder="0"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right" shrinkToFit="0" vertical="bottom" wrapText="1"/>
    </xf>
    <xf borderId="0" fillId="0" fontId="4" numFmtId="9" xfId="0" applyAlignment="1" applyFont="1" applyNumberFormat="1">
      <alignment shrinkToFit="0" wrapText="1"/>
    </xf>
    <xf borderId="0" fillId="0" fontId="4" numFmtId="1" xfId="0" applyAlignment="1" applyFont="1" applyNumberFormat="1">
      <alignment shrinkToFit="0" wrapText="1"/>
    </xf>
    <xf borderId="0" fillId="0" fontId="2" numFmtId="0" xfId="0" applyAlignment="1" applyFont="1">
      <alignment horizontal="right" shrinkToFit="0" vertical="bottom" wrapText="1"/>
    </xf>
    <xf borderId="0" fillId="3" fontId="7" numFmtId="0" xfId="0" applyAlignment="1" applyFont="1">
      <alignment horizontal="center" readingOrder="0" shrinkToFit="0" vertical="bottom" wrapText="1"/>
    </xf>
    <xf borderId="0" fillId="0" fontId="8" numFmtId="165" xfId="0" applyAlignment="1" applyFont="1" applyNumberFormat="1">
      <alignment readingOrder="0" shrinkToFit="0" vertical="bottom" wrapText="0"/>
    </xf>
    <xf borderId="0" fillId="0" fontId="8" numFmtId="165" xfId="0" applyAlignment="1" applyFont="1" applyNumberFormat="1">
      <alignment shrinkToFit="0" vertical="bottom" wrapText="0"/>
    </xf>
    <xf borderId="0" fillId="0" fontId="8" numFmtId="166" xfId="0" applyAlignment="1" applyFont="1" applyNumberFormat="1">
      <alignment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9" xfId="0" applyAlignment="1" applyFont="1" applyNumberFormat="1">
      <alignment shrinkToFit="0" vertical="bottom" wrapText="0"/>
    </xf>
    <xf borderId="0" fillId="0" fontId="8" numFmtId="3" xfId="0" applyAlignment="1" applyFont="1" applyNumberForma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8" numFmtId="1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3366CC"/>
            </a:solidFill>
          </c:spPr>
          <c:val>
            <c:numRef>
              <c:f>'Sprint Data'!$B$5:$F$5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'Sprint Data'!$B$6:$F$6</c:f>
            </c:numRef>
          </c:val>
        </c:ser>
        <c:overlap val="100"/>
        <c:axId val="467706898"/>
        <c:axId val="1413493838"/>
      </c:barChart>
      <c:catAx>
        <c:axId val="46770689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13493838"/>
      </c:catAx>
      <c:valAx>
        <c:axId val="1413493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7706898"/>
      </c:valAx>
    </c:plotArea>
    <c:plotVisOnly val="0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466725</xdr:colOff>
      <xdr:row>9</xdr:row>
      <xdr:rowOff>9525</xdr:rowOff>
    </xdr:from>
    <xdr:ext cx="8382000" cy="35623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0.43"/>
    <col customWidth="1" hidden="1" min="2" max="2" width="25.0"/>
    <col customWidth="1" min="3" max="3" width="53.29"/>
    <col customWidth="1" min="4" max="6" width="2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/>
    </row>
    <row r="2">
      <c r="A2" s="1">
        <v>1.0</v>
      </c>
      <c r="B2" s="4"/>
      <c r="C2" s="5">
        <v>41375.0</v>
      </c>
      <c r="D2" s="4"/>
      <c r="E2" s="2"/>
      <c r="F2" s="3"/>
    </row>
    <row r="3">
      <c r="A3" s="6" t="s">
        <v>4</v>
      </c>
      <c r="B3" s="7"/>
      <c r="C3" s="8" t="s">
        <v>5</v>
      </c>
      <c r="D3" s="8">
        <v>1.0</v>
      </c>
      <c r="E3" s="3"/>
      <c r="F3" s="3"/>
    </row>
    <row r="4">
      <c r="A4" s="9"/>
      <c r="B4" s="3"/>
      <c r="C4" s="10" t="s">
        <v>6</v>
      </c>
      <c r="D4" s="10">
        <v>3.0</v>
      </c>
      <c r="E4" s="3"/>
      <c r="F4" s="3"/>
    </row>
    <row r="5">
      <c r="A5" s="11"/>
      <c r="B5" s="12"/>
      <c r="C5" s="13" t="s">
        <v>7</v>
      </c>
      <c r="D5" s="13">
        <v>5.0</v>
      </c>
      <c r="E5" s="3"/>
      <c r="F5" s="3"/>
    </row>
    <row r="6">
      <c r="A6" s="1">
        <v>2.0</v>
      </c>
      <c r="B6" s="4"/>
      <c r="C6" s="14">
        <f>C2+14</f>
        <v>41389</v>
      </c>
      <c r="D6" s="15"/>
      <c r="E6" s="16">
        <f>SUM(D3:D5)</f>
        <v>9</v>
      </c>
      <c r="F6" s="3"/>
    </row>
    <row r="7">
      <c r="A7" s="6" t="s">
        <v>4</v>
      </c>
      <c r="B7" s="7"/>
      <c r="C7" s="8" t="s">
        <v>8</v>
      </c>
      <c r="D7" s="8">
        <v>5.0</v>
      </c>
      <c r="E7" s="17"/>
      <c r="F7" s="3"/>
    </row>
    <row r="8">
      <c r="A8" s="3"/>
      <c r="B8" s="3"/>
      <c r="C8" s="10" t="s">
        <v>9</v>
      </c>
      <c r="D8" s="10">
        <v>3.0</v>
      </c>
      <c r="E8" s="17"/>
      <c r="F8" s="3"/>
    </row>
    <row r="9">
      <c r="A9" s="18" t="s">
        <v>4</v>
      </c>
      <c r="B9" s="12"/>
      <c r="C9" s="13" t="s">
        <v>10</v>
      </c>
      <c r="D9" s="13">
        <v>5.0</v>
      </c>
      <c r="E9" s="17"/>
      <c r="F9" s="3"/>
    </row>
    <row r="10">
      <c r="A10" s="1">
        <v>3.0</v>
      </c>
      <c r="B10" s="4"/>
      <c r="C10" s="14">
        <f>C6+14</f>
        <v>41403</v>
      </c>
      <c r="D10" s="15"/>
      <c r="E10" s="16">
        <f>SUM(D7:D9)</f>
        <v>13</v>
      </c>
      <c r="F10" s="3"/>
    </row>
    <row r="11">
      <c r="A11" s="19" t="s">
        <v>4</v>
      </c>
      <c r="B11" s="7"/>
      <c r="C11" s="8" t="s">
        <v>11</v>
      </c>
      <c r="D11" s="8">
        <v>3.0</v>
      </c>
      <c r="E11" s="17"/>
      <c r="F11" s="3"/>
    </row>
    <row r="12">
      <c r="A12" s="20"/>
      <c r="B12" s="3"/>
      <c r="C12" s="10" t="s">
        <v>12</v>
      </c>
      <c r="D12" s="10">
        <v>3.0</v>
      </c>
      <c r="E12" s="17"/>
      <c r="F12" s="3"/>
    </row>
    <row r="13">
      <c r="A13" s="21"/>
      <c r="B13" s="12"/>
      <c r="C13" s="13" t="s">
        <v>13</v>
      </c>
      <c r="D13" s="13">
        <v>5.0</v>
      </c>
      <c r="E13" s="17"/>
      <c r="F13" s="3"/>
    </row>
    <row r="14">
      <c r="A14" s="1">
        <v>4.0</v>
      </c>
      <c r="B14" s="4"/>
      <c r="C14" s="14">
        <f>C10+14</f>
        <v>41417</v>
      </c>
      <c r="D14" s="15"/>
      <c r="E14" s="16">
        <f>SUM(D11:D13)</f>
        <v>11</v>
      </c>
      <c r="F14" s="3"/>
    </row>
    <row r="15">
      <c r="A15" s="19" t="s">
        <v>4</v>
      </c>
      <c r="B15" s="7"/>
      <c r="C15" s="8" t="s">
        <v>14</v>
      </c>
      <c r="D15" s="8">
        <v>3.0</v>
      </c>
      <c r="E15" s="17"/>
      <c r="F15" s="3"/>
    </row>
    <row r="16">
      <c r="A16" s="20"/>
      <c r="B16" s="3"/>
      <c r="C16" s="10" t="s">
        <v>15</v>
      </c>
      <c r="D16" s="10">
        <v>3.0</v>
      </c>
      <c r="E16" s="17"/>
      <c r="F16" s="3"/>
    </row>
    <row r="17">
      <c r="A17" s="21"/>
      <c r="B17" s="12"/>
      <c r="C17" s="13" t="s">
        <v>16</v>
      </c>
      <c r="D17" s="13">
        <v>5.0</v>
      </c>
      <c r="E17" s="17"/>
      <c r="F17" s="3"/>
    </row>
    <row r="18">
      <c r="A18" s="1">
        <v>5.0</v>
      </c>
      <c r="B18" s="4"/>
      <c r="C18" s="14">
        <f>C14+14</f>
        <v>41431</v>
      </c>
      <c r="D18" s="15"/>
      <c r="E18" s="16">
        <f>SUM(D15:D17)</f>
        <v>11</v>
      </c>
      <c r="F18" s="3"/>
    </row>
    <row r="19">
      <c r="A19" s="19" t="s">
        <v>4</v>
      </c>
      <c r="B19" s="7"/>
      <c r="C19" s="8" t="s">
        <v>17</v>
      </c>
      <c r="D19" s="8">
        <v>1.0</v>
      </c>
      <c r="E19" s="3"/>
      <c r="F19" s="3"/>
    </row>
    <row r="20">
      <c r="A20" s="20"/>
      <c r="B20" s="3"/>
      <c r="C20" s="10" t="s">
        <v>18</v>
      </c>
      <c r="D20" s="10">
        <v>3.0</v>
      </c>
      <c r="E20" s="3"/>
      <c r="F20" s="3"/>
    </row>
    <row r="21">
      <c r="A21" s="20"/>
      <c r="B21" s="3"/>
      <c r="C21" s="10" t="s">
        <v>19</v>
      </c>
      <c r="D21" s="10">
        <v>5.0</v>
      </c>
      <c r="E21" s="3"/>
      <c r="F21" s="3"/>
    </row>
    <row r="22">
      <c r="A22" s="3"/>
      <c r="B22" s="3"/>
      <c r="C22" s="17"/>
      <c r="D22" s="22" t="s">
        <v>4</v>
      </c>
      <c r="E22" s="3"/>
      <c r="F22" s="3"/>
    </row>
    <row r="23">
      <c r="A23" s="3"/>
      <c r="B23" s="3"/>
      <c r="C23" s="23" t="s">
        <v>4</v>
      </c>
      <c r="D23" s="3"/>
      <c r="E23" s="23" t="s">
        <v>4</v>
      </c>
      <c r="F23" s="3"/>
    </row>
    <row r="24">
      <c r="A24" s="24"/>
      <c r="B24" s="24"/>
      <c r="C24" s="25" t="s">
        <v>20</v>
      </c>
      <c r="D24" s="24"/>
      <c r="E24" s="26"/>
      <c r="F24" s="26"/>
    </row>
    <row r="25">
      <c r="A25" s="3"/>
      <c r="B25" s="3"/>
      <c r="C25" s="27" t="s">
        <v>21</v>
      </c>
      <c r="D25" s="28">
        <f>SUM(D3:D23)</f>
        <v>53</v>
      </c>
      <c r="E25" s="3"/>
      <c r="F25" s="3"/>
    </row>
    <row r="26">
      <c r="A26" s="3"/>
      <c r="B26" s="3"/>
      <c r="C26" s="27" t="s">
        <v>22</v>
      </c>
      <c r="D26" s="28">
        <f>SUM(E1:E26)</f>
        <v>44</v>
      </c>
      <c r="E26" s="3"/>
      <c r="F26" s="3"/>
    </row>
    <row r="27">
      <c r="A27" s="3"/>
      <c r="B27" s="3"/>
      <c r="C27" s="27" t="s">
        <v>23</v>
      </c>
      <c r="D27" s="28">
        <f>D25-D26</f>
        <v>9</v>
      </c>
      <c r="E27" s="3"/>
      <c r="F27" s="3"/>
    </row>
    <row r="28">
      <c r="A28" s="3"/>
      <c r="B28" s="3"/>
      <c r="C28" s="29"/>
      <c r="D28" s="17"/>
      <c r="E28" s="3"/>
      <c r="F28" s="3"/>
    </row>
    <row r="29">
      <c r="A29" s="3"/>
      <c r="B29" s="3"/>
      <c r="C29" s="27" t="s">
        <v>24</v>
      </c>
      <c r="D29" s="30">
        <f>D26/D25</f>
        <v>0.8301886792</v>
      </c>
      <c r="E29" s="3"/>
      <c r="F29" s="3"/>
    </row>
    <row r="30">
      <c r="A30" s="3"/>
      <c r="B30" s="3"/>
      <c r="C30" s="29"/>
      <c r="D30" s="30"/>
      <c r="E30" s="3"/>
      <c r="F30" s="3"/>
    </row>
    <row r="31">
      <c r="A31" s="3"/>
      <c r="B31" s="3"/>
      <c r="C31" s="27" t="s">
        <v>25</v>
      </c>
      <c r="D31" s="31">
        <f>AVERAGE(E1:E23)</f>
        <v>11</v>
      </c>
      <c r="E31" s="3"/>
      <c r="F31" s="3"/>
    </row>
    <row r="32">
      <c r="A32" s="3"/>
      <c r="B32" s="3"/>
      <c r="C32" s="27" t="s">
        <v>26</v>
      </c>
      <c r="D32" s="31">
        <f>D27/D31</f>
        <v>0.8181818182</v>
      </c>
      <c r="E32" s="3"/>
      <c r="F32" s="3"/>
    </row>
    <row r="33">
      <c r="A33" s="20"/>
      <c r="B33" s="3"/>
      <c r="C33" s="32"/>
      <c r="D33" s="17"/>
      <c r="E33" s="3"/>
      <c r="F33" s="3"/>
    </row>
    <row r="34">
      <c r="A34" s="3"/>
      <c r="B34" s="3"/>
      <c r="C34" s="32"/>
      <c r="D34" s="17"/>
      <c r="E34" s="3"/>
      <c r="F34" s="3"/>
    </row>
    <row r="35">
      <c r="A35" s="24"/>
      <c r="B35" s="24"/>
      <c r="C35" s="33" t="s">
        <v>27</v>
      </c>
      <c r="D35" s="24"/>
      <c r="E35" s="26"/>
      <c r="F35" s="26"/>
    </row>
    <row r="36">
      <c r="A36" s="23" t="s">
        <v>4</v>
      </c>
      <c r="B36" s="3"/>
      <c r="C36" s="10" t="s">
        <v>28</v>
      </c>
      <c r="D36" s="23" t="s">
        <v>4</v>
      </c>
      <c r="E36" s="3"/>
      <c r="F36" s="3"/>
    </row>
    <row r="37">
      <c r="A37" s="23" t="s">
        <v>4</v>
      </c>
      <c r="B37" s="3"/>
      <c r="C37" s="10" t="s">
        <v>29</v>
      </c>
      <c r="E37" s="3"/>
      <c r="F37" s="3"/>
    </row>
    <row r="38">
      <c r="A38" s="23" t="s">
        <v>4</v>
      </c>
      <c r="B38" s="3"/>
      <c r="E38" s="3"/>
      <c r="F38" s="3"/>
    </row>
    <row r="39">
      <c r="A39" s="24"/>
      <c r="B39" s="24"/>
      <c r="C39" s="33" t="s">
        <v>30</v>
      </c>
      <c r="D39" s="24"/>
      <c r="E39" s="26"/>
      <c r="F39" s="26"/>
    </row>
    <row r="40">
      <c r="A40" s="3"/>
      <c r="B40" s="3"/>
      <c r="C40" s="10" t="s">
        <v>31</v>
      </c>
      <c r="D40" s="23" t="s">
        <v>4</v>
      </c>
      <c r="E40" s="3"/>
      <c r="F40" s="3"/>
    </row>
    <row r="41">
      <c r="A41" s="3"/>
      <c r="B41" s="3"/>
      <c r="C41" s="10" t="s">
        <v>32</v>
      </c>
      <c r="D41" s="23" t="s">
        <v>4</v>
      </c>
      <c r="E41" s="3"/>
      <c r="F41" s="3"/>
    </row>
    <row r="42">
      <c r="A42" s="3"/>
      <c r="B42" s="3"/>
      <c r="C42" s="17"/>
      <c r="D42" s="3"/>
      <c r="E42" s="3"/>
      <c r="F42" s="3"/>
    </row>
    <row r="43">
      <c r="A43" s="3"/>
      <c r="B43" s="3"/>
      <c r="D43" s="3"/>
      <c r="E43" s="3"/>
      <c r="F4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2.14"/>
    <col customWidth="1" min="3" max="3" width="11.86"/>
    <col customWidth="1" min="4" max="4" width="11.14"/>
    <col customWidth="1" min="5" max="14" width="11.29"/>
  </cols>
  <sheetData>
    <row r="1">
      <c r="A1" s="17"/>
      <c r="B1" s="34">
        <v>41375.0</v>
      </c>
      <c r="C1" s="35">
        <f t="shared" ref="C1:E1" si="1">B1+14</f>
        <v>41389</v>
      </c>
      <c r="D1" s="35">
        <f t="shared" si="1"/>
        <v>41403</v>
      </c>
      <c r="E1" s="35">
        <f t="shared" si="1"/>
        <v>41417</v>
      </c>
      <c r="F1" s="36"/>
      <c r="G1" s="17"/>
      <c r="H1" s="17"/>
      <c r="I1" s="17"/>
      <c r="J1" s="17"/>
      <c r="K1" s="17"/>
      <c r="L1" s="17"/>
      <c r="M1" s="17"/>
      <c r="N1" s="17"/>
    </row>
    <row r="2">
      <c r="A2" s="17"/>
      <c r="B2" s="37">
        <v>1.0</v>
      </c>
      <c r="C2" s="37">
        <v>2.0</v>
      </c>
      <c r="D2" s="38">
        <f t="shared" ref="D2:E2" si="2">C2+1</f>
        <v>3</v>
      </c>
      <c r="E2" s="38">
        <f t="shared" si="2"/>
        <v>4</v>
      </c>
      <c r="F2" s="39"/>
      <c r="G2" s="17"/>
      <c r="H2" s="17"/>
      <c r="I2" s="17"/>
      <c r="J2" s="17"/>
      <c r="K2" s="17"/>
      <c r="L2" s="17"/>
      <c r="M2" s="17"/>
      <c r="N2" s="17"/>
    </row>
    <row r="3">
      <c r="A3" s="40" t="s">
        <v>33</v>
      </c>
      <c r="B3" s="40">
        <v>53.0</v>
      </c>
      <c r="C3" s="41">
        <f t="shared" ref="C3:E3" si="3">B3</f>
        <v>53</v>
      </c>
      <c r="D3" s="41">
        <f t="shared" si="3"/>
        <v>53</v>
      </c>
      <c r="E3" s="41">
        <f t="shared" si="3"/>
        <v>53</v>
      </c>
      <c r="F3" s="17"/>
      <c r="G3" s="17"/>
      <c r="H3" s="17"/>
      <c r="I3" s="17"/>
      <c r="J3" s="17"/>
      <c r="K3" s="17"/>
      <c r="L3" s="17"/>
      <c r="M3" s="17"/>
      <c r="N3" s="17"/>
    </row>
    <row r="4">
      <c r="A4" s="40" t="s">
        <v>34</v>
      </c>
      <c r="B4" s="41">
        <f>Stories!E6</f>
        <v>9</v>
      </c>
      <c r="C4" s="41">
        <f>Stories!E10</f>
        <v>13</v>
      </c>
      <c r="D4" s="41">
        <f>Stories!E14</f>
        <v>11</v>
      </c>
      <c r="E4" s="41">
        <f>Stories!E18</f>
        <v>11</v>
      </c>
      <c r="F4" s="17"/>
      <c r="G4" s="17"/>
      <c r="H4" s="17"/>
      <c r="I4" s="17"/>
      <c r="J4" s="17"/>
      <c r="K4" s="17"/>
      <c r="L4" s="17"/>
      <c r="M4" s="17"/>
      <c r="N4" s="17"/>
    </row>
    <row r="5">
      <c r="A5" s="40" t="s">
        <v>23</v>
      </c>
      <c r="B5" s="41">
        <f>B3-B6</f>
        <v>44</v>
      </c>
      <c r="C5" s="41">
        <f t="shared" ref="C5:E5" si="4">IF(C3-C6&lt;0,0,C3-C6)</f>
        <v>31</v>
      </c>
      <c r="D5" s="41">
        <f t="shared" si="4"/>
        <v>20</v>
      </c>
      <c r="E5" s="41">
        <f t="shared" si="4"/>
        <v>9</v>
      </c>
      <c r="F5" s="17"/>
      <c r="G5" s="17"/>
      <c r="H5" s="17"/>
      <c r="I5" s="17"/>
      <c r="J5" s="17"/>
      <c r="K5" s="17"/>
      <c r="L5" s="17"/>
      <c r="M5" s="17"/>
      <c r="N5" s="17"/>
    </row>
    <row r="6">
      <c r="A6" s="40" t="s">
        <v>22</v>
      </c>
      <c r="B6" s="41">
        <f>B4</f>
        <v>9</v>
      </c>
      <c r="C6" s="41">
        <f t="shared" ref="C6:E6" si="5">B6+C4</f>
        <v>22</v>
      </c>
      <c r="D6" s="41">
        <f t="shared" si="5"/>
        <v>33</v>
      </c>
      <c r="E6" s="41">
        <f t="shared" si="5"/>
        <v>44</v>
      </c>
      <c r="F6" s="17"/>
      <c r="G6" s="17"/>
      <c r="H6" s="17"/>
      <c r="I6" s="17"/>
      <c r="J6" s="17"/>
      <c r="K6" s="17"/>
      <c r="L6" s="17"/>
      <c r="M6" s="17"/>
      <c r="N6" s="17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>
      <c r="A8" s="40" t="s">
        <v>35</v>
      </c>
      <c r="B8" s="42">
        <f t="shared" ref="B8:E8" si="6">B6/B3</f>
        <v>0.1698113208</v>
      </c>
      <c r="C8" s="42">
        <f t="shared" si="6"/>
        <v>0.4150943396</v>
      </c>
      <c r="D8" s="42">
        <f t="shared" si="6"/>
        <v>0.6226415094</v>
      </c>
      <c r="E8" s="42">
        <f t="shared" si="6"/>
        <v>0.8301886792</v>
      </c>
      <c r="F8" s="42"/>
      <c r="G8" s="17"/>
      <c r="H8" s="17"/>
      <c r="I8" s="17"/>
      <c r="J8" s="17"/>
      <c r="K8" s="17"/>
      <c r="L8" s="17"/>
      <c r="M8" s="17"/>
      <c r="N8" s="1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>
      <c r="A10" s="17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</row>
    <row r="11">
      <c r="A11" s="36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</row>
    <row r="12">
      <c r="A12" s="17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</row>
    <row r="13">
      <c r="A13" s="17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</row>
    <row r="14">
      <c r="A14" s="17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</row>
    <row r="15">
      <c r="A15" s="17"/>
      <c r="B15" s="43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>
      <c r="A16" s="44"/>
      <c r="B16" s="43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>
      <c r="A17" s="17"/>
      <c r="B17" s="43"/>
      <c r="C17" s="43"/>
      <c r="D17" s="43"/>
      <c r="E17" s="17"/>
      <c r="F17" s="44"/>
      <c r="G17" s="17"/>
      <c r="H17" s="17"/>
      <c r="I17" s="44"/>
      <c r="J17" s="17"/>
      <c r="K17" s="17"/>
      <c r="L17" s="17"/>
      <c r="M17" s="17"/>
      <c r="N17" s="17"/>
    </row>
    <row r="18">
      <c r="A18" s="17"/>
      <c r="B18" s="43"/>
      <c r="C18" s="43"/>
      <c r="D18" s="43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>
      <c r="A19" s="17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</row>
    <row r="20">
      <c r="A20" s="17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</row>
    <row r="21">
      <c r="A21" s="44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>
      <c r="A34" s="44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>
      <c r="A35" s="17"/>
      <c r="B35" s="45"/>
      <c r="C35" s="45"/>
      <c r="D35" s="45"/>
      <c r="E35" s="45"/>
      <c r="F35" s="45"/>
      <c r="G35" s="17"/>
      <c r="H35" s="17"/>
      <c r="I35" s="17"/>
      <c r="J35" s="17"/>
      <c r="K35" s="17"/>
      <c r="L35" s="17"/>
      <c r="M35" s="17"/>
      <c r="N35" s="17"/>
    </row>
    <row r="36">
      <c r="A36" s="17"/>
      <c r="B36" s="46"/>
      <c r="C36" s="46"/>
      <c r="D36" s="46"/>
      <c r="E36" s="46"/>
      <c r="F36" s="46"/>
      <c r="G36" s="17"/>
      <c r="H36" s="17"/>
      <c r="I36" s="17"/>
      <c r="J36" s="17"/>
      <c r="K36" s="17"/>
      <c r="L36" s="17"/>
      <c r="M36" s="17"/>
      <c r="N36" s="17"/>
    </row>
    <row r="37">
      <c r="A37" s="17"/>
      <c r="B37" s="42"/>
      <c r="C37" s="42"/>
      <c r="D37" s="42"/>
      <c r="E37" s="42"/>
      <c r="F37" s="42"/>
      <c r="G37" s="17"/>
      <c r="H37" s="17"/>
      <c r="I37" s="17"/>
      <c r="J37" s="17"/>
      <c r="K37" s="17"/>
      <c r="L37" s="17"/>
      <c r="M37" s="17"/>
      <c r="N37" s="17"/>
    </row>
    <row r="38">
      <c r="A38" s="17"/>
      <c r="B38" s="45"/>
      <c r="C38" s="45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</row>
    <row r="41">
      <c r="A41" s="44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</row>
    <row r="42">
      <c r="A42" s="17"/>
      <c r="B42" s="42"/>
      <c r="C42" s="42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>
      <c r="A44" s="44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</sheetData>
  <drawing r:id="rId1"/>
</worksheet>
</file>